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drawings/drawing5.xml" ContentType="application/vnd.openxmlformats-officedocument.drawing+xml"/>
  <Override PartName="/xl/embeddings/oleObject6.bin" ContentType="application/vnd.openxmlformats-officedocument.oleObject"/>
  <Override PartName="/xl/comments2.xml" ContentType="application/vnd.openxmlformats-officedocument.spreadsheetml.comments+xml"/>
  <Override PartName="/xl/drawings/drawing6.xml" ContentType="application/vnd.openxmlformats-officedocument.drawing+xml"/>
  <Override PartName="/xl/embeddings/oleObject7.bin" ContentType="application/vnd.openxmlformats-officedocument.oleObject"/>
  <Override PartName="/xl/comments3.xml" ContentType="application/vnd.openxmlformats-officedocument.spreadsheetml.comments+xml"/>
  <Override PartName="/xl/drawings/drawing7.xml" ContentType="application/vnd.openxmlformats-officedocument.drawing+xml"/>
  <Override PartName="/xl/embeddings/oleObject8.bin" ContentType="application/vnd.openxmlformats-officedocument.oleObject"/>
  <Override PartName="/xl/comments4.xml" ContentType="application/vnd.openxmlformats-officedocument.spreadsheetml.comments+xml"/>
  <Override PartName="/xl/drawings/drawing8.xml" ContentType="application/vnd.openxmlformats-officedocument.drawing+xml"/>
  <Override PartName="/xl/embeddings/oleObject9.bin" ContentType="application/vnd.openxmlformats-officedocument.oleObject"/>
  <Override PartName="/xl/comments5.xml" ContentType="application/vnd.openxmlformats-officedocument.spreadsheetml.comments+xml"/>
  <Override PartName="/xl/drawings/drawing9.xml" ContentType="application/vnd.openxmlformats-officedocument.drawing+xml"/>
  <Override PartName="/xl/embeddings/oleObject10.bin" ContentType="application/vnd.openxmlformats-officedocument.oleObject"/>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QUIPO 36\Desktop\PLAN DE ACCIÓN A 30 DE MARZO\"/>
    </mc:Choice>
  </mc:AlternateContent>
  <bookViews>
    <workbookView xWindow="0" yWindow="0" windowWidth="21600" windowHeight="7530" tabRatio="852" firstSheet="3" activeTab="9"/>
  </bookViews>
  <sheets>
    <sheet name="MUJER(50)" sheetId="17" r:id="rId1"/>
    <sheet name="NNA(55)" sheetId="23" r:id="rId2"/>
    <sheet name="JUVENTUD(56)" sheetId="24" r:id="rId3"/>
    <sheet name="ETNIAS(53)" sheetId="26" r:id="rId4"/>
    <sheet name="LUCHA CONTRA LA POBREZA(57)" sheetId="27" r:id="rId5"/>
    <sheet name="ADULTO MAYOR(40)" sheetId="28" r:id="rId6"/>
    <sheet name="DISCAPACIDAD(52)" sheetId="29" r:id="rId7"/>
    <sheet name="HABITANTE DE CALLE(39)" sheetId="30" r:id="rId8"/>
    <sheet name="VICTIMAS (51)" sheetId="31" r:id="rId9"/>
    <sheet name="CONTRATOS J" sheetId="25" r:id="rId1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8" i="31" l="1"/>
  <c r="H48" i="31"/>
  <c r="G48" i="31"/>
  <c r="I47" i="31"/>
  <c r="H47" i="31"/>
  <c r="G47" i="31"/>
  <c r="F47" i="31"/>
  <c r="E46" i="31"/>
  <c r="L45" i="31"/>
  <c r="E45" i="31"/>
  <c r="E44" i="31"/>
  <c r="L43" i="31"/>
  <c r="E43" i="31"/>
  <c r="M43" i="31" s="1"/>
  <c r="N43" i="31" s="1"/>
  <c r="E42" i="31"/>
  <c r="L41" i="31"/>
  <c r="E41" i="31"/>
  <c r="E40" i="31"/>
  <c r="L39" i="31"/>
  <c r="E39" i="31"/>
  <c r="F38" i="31"/>
  <c r="F48" i="31" s="1"/>
  <c r="E38" i="31"/>
  <c r="M37" i="31"/>
  <c r="L37" i="31"/>
  <c r="E37" i="31"/>
  <c r="E36" i="31"/>
  <c r="L35" i="31"/>
  <c r="E35" i="31"/>
  <c r="M35" i="31" s="1"/>
  <c r="E34" i="31"/>
  <c r="L33" i="31"/>
  <c r="E33" i="31"/>
  <c r="E32" i="31"/>
  <c r="M31" i="31" s="1"/>
  <c r="L31" i="31"/>
  <c r="E31" i="31"/>
  <c r="E30" i="31"/>
  <c r="L29" i="31"/>
  <c r="E29" i="31"/>
  <c r="E28" i="31"/>
  <c r="M27" i="31" s="1"/>
  <c r="L27" i="31"/>
  <c r="E27" i="31"/>
  <c r="E26" i="31"/>
  <c r="L25" i="31"/>
  <c r="E25" i="31"/>
  <c r="E24" i="31"/>
  <c r="L23" i="31"/>
  <c r="E23" i="31"/>
  <c r="M23" i="31" s="1"/>
  <c r="N23" i="31" s="1"/>
  <c r="E22" i="31"/>
  <c r="M21" i="31" s="1"/>
  <c r="N21" i="31" s="1"/>
  <c r="L21" i="31"/>
  <c r="E21" i="31"/>
  <c r="E20" i="31"/>
  <c r="L19" i="31"/>
  <c r="E19" i="31"/>
  <c r="M19" i="31" s="1"/>
  <c r="E18" i="31"/>
  <c r="L17" i="31"/>
  <c r="F17" i="31"/>
  <c r="E17" i="31"/>
  <c r="I26" i="30"/>
  <c r="H26" i="30"/>
  <c r="G26" i="30"/>
  <c r="I25" i="30"/>
  <c r="H25" i="30"/>
  <c r="G25" i="30"/>
  <c r="F25" i="30"/>
  <c r="E24" i="30"/>
  <c r="M23" i="30" s="1"/>
  <c r="L23" i="30"/>
  <c r="E23" i="30"/>
  <c r="E22" i="30"/>
  <c r="L21" i="30"/>
  <c r="E21" i="30"/>
  <c r="F20" i="30"/>
  <c r="F26" i="30" s="1"/>
  <c r="L19" i="30"/>
  <c r="E19" i="30"/>
  <c r="E18" i="30"/>
  <c r="L17" i="30"/>
  <c r="E17" i="30"/>
  <c r="I34" i="29"/>
  <c r="H34" i="29"/>
  <c r="G34" i="29"/>
  <c r="F34" i="29"/>
  <c r="I33" i="29"/>
  <c r="H33" i="29"/>
  <c r="G33" i="29"/>
  <c r="F33" i="29"/>
  <c r="E32" i="29"/>
  <c r="M31" i="29" s="1"/>
  <c r="L31" i="29"/>
  <c r="N31" i="29" s="1"/>
  <c r="E31" i="29"/>
  <c r="E30" i="29"/>
  <c r="M29" i="29" s="1"/>
  <c r="N29" i="29" s="1"/>
  <c r="L29" i="29"/>
  <c r="E29" i="29"/>
  <c r="E28" i="29"/>
  <c r="L27" i="29"/>
  <c r="E27" i="29"/>
  <c r="M27" i="29" s="1"/>
  <c r="E26" i="29"/>
  <c r="M25" i="29" s="1"/>
  <c r="L25" i="29"/>
  <c r="E25" i="29"/>
  <c r="E24" i="29"/>
  <c r="M23" i="29" s="1"/>
  <c r="L23" i="29"/>
  <c r="N23" i="29" s="1"/>
  <c r="E23" i="29"/>
  <c r="E22" i="29"/>
  <c r="L21" i="29"/>
  <c r="E21" i="29"/>
  <c r="E20" i="29"/>
  <c r="M19" i="29" s="1"/>
  <c r="N19" i="29" s="1"/>
  <c r="L19" i="29"/>
  <c r="E19" i="29"/>
  <c r="E18" i="29"/>
  <c r="M17" i="29"/>
  <c r="L17" i="29"/>
  <c r="N17" i="29" s="1"/>
  <c r="E17" i="29"/>
  <c r="I32" i="28"/>
  <c r="H32" i="28"/>
  <c r="G32" i="28"/>
  <c r="F32" i="28"/>
  <c r="I31" i="28"/>
  <c r="H31" i="28"/>
  <c r="G31" i="28"/>
  <c r="F31" i="28"/>
  <c r="E30" i="28"/>
  <c r="M29" i="28" s="1"/>
  <c r="L29" i="28"/>
  <c r="E29" i="28"/>
  <c r="E28" i="28"/>
  <c r="M27" i="28"/>
  <c r="N27" i="28" s="1"/>
  <c r="L27" i="28"/>
  <c r="E27" i="28"/>
  <c r="E26" i="28"/>
  <c r="L25" i="28"/>
  <c r="E25" i="28"/>
  <c r="E24" i="28"/>
  <c r="L23" i="28"/>
  <c r="E23" i="28"/>
  <c r="E22" i="28"/>
  <c r="M21" i="28" s="1"/>
  <c r="L21" i="28"/>
  <c r="E21" i="28"/>
  <c r="E20" i="28"/>
  <c r="L19" i="28"/>
  <c r="E19" i="28"/>
  <c r="M19" i="28" s="1"/>
  <c r="N19" i="28" s="1"/>
  <c r="E18" i="28"/>
  <c r="M17" i="28" s="1"/>
  <c r="N17" i="28" s="1"/>
  <c r="L17" i="28"/>
  <c r="E17" i="28"/>
  <c r="E31" i="28" s="1"/>
  <c r="I34" i="27"/>
  <c r="H34" i="27"/>
  <c r="G34" i="27"/>
  <c r="F34" i="27"/>
  <c r="I33" i="27"/>
  <c r="H33" i="27"/>
  <c r="G33" i="27"/>
  <c r="F33" i="27"/>
  <c r="E32" i="27"/>
  <c r="L31" i="27"/>
  <c r="E31" i="27"/>
  <c r="E30" i="27"/>
  <c r="M29" i="27"/>
  <c r="N29" i="27" s="1"/>
  <c r="L29" i="27"/>
  <c r="E29" i="27"/>
  <c r="E28" i="27"/>
  <c r="L27" i="27"/>
  <c r="E27" i="27"/>
  <c r="E26" i="27"/>
  <c r="L25" i="27"/>
  <c r="E25" i="27"/>
  <c r="E24" i="27"/>
  <c r="M23" i="27" s="1"/>
  <c r="L23" i="27"/>
  <c r="E23" i="27"/>
  <c r="E22" i="27"/>
  <c r="L21" i="27"/>
  <c r="E21" i="27"/>
  <c r="M21" i="27" s="1"/>
  <c r="E20" i="27"/>
  <c r="M19" i="27" s="1"/>
  <c r="N19" i="27" s="1"/>
  <c r="L19" i="27"/>
  <c r="E19" i="27"/>
  <c r="E18" i="27"/>
  <c r="L17" i="27"/>
  <c r="E17" i="27"/>
  <c r="I46" i="26"/>
  <c r="H46" i="26"/>
  <c r="G46" i="26"/>
  <c r="F46" i="26"/>
  <c r="I45" i="26"/>
  <c r="H45" i="26"/>
  <c r="G45" i="26"/>
  <c r="F45" i="26"/>
  <c r="E44" i="26"/>
  <c r="M43" i="26"/>
  <c r="L43" i="26"/>
  <c r="N43" i="26" s="1"/>
  <c r="E43" i="26"/>
  <c r="E42" i="26"/>
  <c r="M41" i="26"/>
  <c r="N41" i="26" s="1"/>
  <c r="L41" i="26"/>
  <c r="E41" i="26"/>
  <c r="E40" i="26"/>
  <c r="L39" i="26"/>
  <c r="E39" i="26"/>
  <c r="E38" i="26"/>
  <c r="M37" i="26" s="1"/>
  <c r="L37" i="26"/>
  <c r="E37" i="26"/>
  <c r="E36" i="26"/>
  <c r="M35" i="26" s="1"/>
  <c r="L35" i="26"/>
  <c r="E35" i="26"/>
  <c r="E34" i="26"/>
  <c r="M33" i="26" s="1"/>
  <c r="N33" i="26" s="1"/>
  <c r="L33" i="26"/>
  <c r="E33" i="26"/>
  <c r="E32" i="26"/>
  <c r="L31" i="26"/>
  <c r="E31" i="26"/>
  <c r="E30" i="26"/>
  <c r="M29" i="26" s="1"/>
  <c r="L29" i="26"/>
  <c r="N29" i="26" s="1"/>
  <c r="E29" i="26"/>
  <c r="E28" i="26"/>
  <c r="M27" i="26" s="1"/>
  <c r="L27" i="26"/>
  <c r="E27" i="26"/>
  <c r="E26" i="26"/>
  <c r="M25" i="26"/>
  <c r="L25" i="26"/>
  <c r="E25" i="26"/>
  <c r="E24" i="26"/>
  <c r="L23" i="26"/>
  <c r="E23" i="26"/>
  <c r="E22" i="26"/>
  <c r="L21" i="26"/>
  <c r="E21" i="26"/>
  <c r="E20" i="26"/>
  <c r="M19" i="26" s="1"/>
  <c r="L19" i="26"/>
  <c r="E19" i="26"/>
  <c r="E18" i="26"/>
  <c r="M17" i="26" s="1"/>
  <c r="N17" i="26" s="1"/>
  <c r="L17" i="26"/>
  <c r="E17" i="26"/>
  <c r="N37" i="31" l="1"/>
  <c r="M23" i="28"/>
  <c r="M21" i="26"/>
  <c r="M17" i="27"/>
  <c r="M27" i="27"/>
  <c r="N29" i="28"/>
  <c r="M21" i="30"/>
  <c r="N21" i="30" s="1"/>
  <c r="M33" i="31"/>
  <c r="N21" i="27"/>
  <c r="E25" i="30"/>
  <c r="E46" i="26"/>
  <c r="N27" i="26"/>
  <c r="M31" i="26"/>
  <c r="N31" i="26" s="1"/>
  <c r="N17" i="27"/>
  <c r="N27" i="27"/>
  <c r="M31" i="27"/>
  <c r="N31" i="27" s="1"/>
  <c r="E47" i="31"/>
  <c r="Q47" i="31" s="1"/>
  <c r="M29" i="31"/>
  <c r="E45" i="26"/>
  <c r="N35" i="26"/>
  <c r="E34" i="27"/>
  <c r="N23" i="27"/>
  <c r="N21" i="28"/>
  <c r="M25" i="28"/>
  <c r="N25" i="28" s="1"/>
  <c r="N23" i="30"/>
  <c r="N41" i="31"/>
  <c r="E48" i="31"/>
  <c r="M39" i="26"/>
  <c r="N39" i="26" s="1"/>
  <c r="M25" i="27"/>
  <c r="N25" i="27" s="1"/>
  <c r="E34" i="29"/>
  <c r="N33" i="31"/>
  <c r="N19" i="26"/>
  <c r="M23" i="26"/>
  <c r="N23" i="26" s="1"/>
  <c r="N37" i="26"/>
  <c r="M21" i="29"/>
  <c r="N31" i="31"/>
  <c r="M39" i="31"/>
  <c r="N39" i="31" s="1"/>
  <c r="M45" i="31"/>
  <c r="N45" i="31" s="1"/>
  <c r="N25" i="26"/>
  <c r="N23" i="28"/>
  <c r="N27" i="31"/>
  <c r="N21" i="26"/>
  <c r="E33" i="29"/>
  <c r="N21" i="29"/>
  <c r="N25" i="29"/>
  <c r="E20" i="30"/>
  <c r="M19" i="30" s="1"/>
  <c r="N19" i="30" s="1"/>
  <c r="M41" i="31"/>
  <c r="N19" i="31"/>
  <c r="N29" i="31"/>
  <c r="N35" i="31"/>
  <c r="M25" i="31"/>
  <c r="N25" i="31" s="1"/>
  <c r="M17" i="31"/>
  <c r="N17" i="31" s="1"/>
  <c r="M17" i="30"/>
  <c r="N17" i="30" s="1"/>
  <c r="N27" i="29"/>
  <c r="E32" i="28"/>
  <c r="E33" i="27"/>
  <c r="E26" i="30" l="1"/>
  <c r="D68" i="25"/>
  <c r="I50" i="24"/>
  <c r="H50" i="24"/>
  <c r="G50" i="24"/>
  <c r="F50" i="24"/>
  <c r="I49" i="24"/>
  <c r="H49" i="24"/>
  <c r="G49" i="24"/>
  <c r="F49" i="24"/>
  <c r="E48" i="24"/>
  <c r="L47" i="24"/>
  <c r="E47" i="24"/>
  <c r="E46" i="24"/>
  <c r="M45" i="24"/>
  <c r="L45" i="24"/>
  <c r="E45" i="24"/>
  <c r="E44" i="24"/>
  <c r="L43" i="24"/>
  <c r="E43" i="24"/>
  <c r="E42" i="24"/>
  <c r="L41" i="24"/>
  <c r="E41" i="24"/>
  <c r="M41" i="24" s="1"/>
  <c r="E40" i="24"/>
  <c r="L39" i="24"/>
  <c r="E39" i="24"/>
  <c r="E38" i="24"/>
  <c r="L37" i="24"/>
  <c r="E37" i="24"/>
  <c r="E36" i="24"/>
  <c r="L35" i="24"/>
  <c r="E35" i="24"/>
  <c r="E34" i="24"/>
  <c r="M33" i="24" s="1"/>
  <c r="L33" i="24"/>
  <c r="E33" i="24"/>
  <c r="E32" i="24"/>
  <c r="M31" i="24"/>
  <c r="L31" i="24"/>
  <c r="N31" i="24" s="1"/>
  <c r="E31" i="24"/>
  <c r="E30" i="24"/>
  <c r="L29" i="24"/>
  <c r="E29" i="24"/>
  <c r="E28" i="24"/>
  <c r="L27" i="24"/>
  <c r="E27" i="24"/>
  <c r="M27" i="24" s="1"/>
  <c r="E26" i="24"/>
  <c r="M25" i="24" s="1"/>
  <c r="L25" i="24"/>
  <c r="E25" i="24"/>
  <c r="E24" i="24"/>
  <c r="L23" i="24"/>
  <c r="E23" i="24"/>
  <c r="M23" i="24" s="1"/>
  <c r="E22" i="24"/>
  <c r="L21" i="24"/>
  <c r="E21" i="24"/>
  <c r="M21" i="24" s="1"/>
  <c r="E20" i="24"/>
  <c r="L19" i="24"/>
  <c r="E19" i="24"/>
  <c r="M19" i="24" s="1"/>
  <c r="E18" i="24"/>
  <c r="L17" i="24"/>
  <c r="E17" i="24"/>
  <c r="M17" i="24" s="1"/>
  <c r="I82" i="23"/>
  <c r="H82" i="23"/>
  <c r="G82" i="23"/>
  <c r="I81" i="23"/>
  <c r="H81" i="23"/>
  <c r="G81" i="23"/>
  <c r="F80" i="23"/>
  <c r="E80" i="23"/>
  <c r="M79" i="23"/>
  <c r="N79" i="23" s="1"/>
  <c r="L79" i="23"/>
  <c r="E79" i="23"/>
  <c r="E78" i="23"/>
  <c r="L77" i="23"/>
  <c r="E77" i="23"/>
  <c r="E76" i="23"/>
  <c r="L75" i="23"/>
  <c r="E75" i="23"/>
  <c r="E74" i="23"/>
  <c r="M73" i="23" s="1"/>
  <c r="L73" i="23"/>
  <c r="E73" i="23"/>
  <c r="E72" i="23"/>
  <c r="L71" i="23"/>
  <c r="E71" i="23"/>
  <c r="E70" i="23"/>
  <c r="L69" i="23"/>
  <c r="E69" i="23"/>
  <c r="E68" i="23"/>
  <c r="M67" i="23" s="1"/>
  <c r="N67" i="23" s="1"/>
  <c r="L67" i="23"/>
  <c r="E67" i="23"/>
  <c r="E66" i="23"/>
  <c r="M65" i="23"/>
  <c r="L65" i="23"/>
  <c r="E65" i="23"/>
  <c r="E64" i="23"/>
  <c r="L63" i="23"/>
  <c r="E63" i="23"/>
  <c r="E62" i="23"/>
  <c r="L61" i="23"/>
  <c r="E61" i="23"/>
  <c r="E60" i="23"/>
  <c r="L59" i="23"/>
  <c r="E59" i="23"/>
  <c r="E58" i="23"/>
  <c r="L57" i="23"/>
  <c r="E57" i="23"/>
  <c r="M57" i="23" s="1"/>
  <c r="N57" i="23" s="1"/>
  <c r="E56" i="23"/>
  <c r="L55" i="23"/>
  <c r="F55" i="23"/>
  <c r="E55" i="23" s="1"/>
  <c r="E54" i="23"/>
  <c r="L53" i="23"/>
  <c r="E53" i="23"/>
  <c r="E52" i="23"/>
  <c r="L51" i="23"/>
  <c r="E51" i="23"/>
  <c r="E50" i="23"/>
  <c r="L49" i="23"/>
  <c r="E49" i="23"/>
  <c r="E48" i="23"/>
  <c r="L47" i="23"/>
  <c r="E47" i="23"/>
  <c r="M47" i="23" s="1"/>
  <c r="N47" i="23" s="1"/>
  <c r="E46" i="23"/>
  <c r="M45" i="23" s="1"/>
  <c r="L45" i="23"/>
  <c r="E44" i="23"/>
  <c r="L43" i="23"/>
  <c r="F43" i="23"/>
  <c r="F45" i="23" s="1"/>
  <c r="E45" i="23" s="1"/>
  <c r="E43" i="23"/>
  <c r="E42" i="23"/>
  <c r="M41" i="23"/>
  <c r="L41" i="23"/>
  <c r="E41" i="23"/>
  <c r="E40" i="23"/>
  <c r="M39" i="23" s="1"/>
  <c r="N39" i="23" s="1"/>
  <c r="L39" i="23"/>
  <c r="E39" i="23"/>
  <c r="F38" i="23"/>
  <c r="E38" i="23" s="1"/>
  <c r="L37" i="23"/>
  <c r="E37" i="23"/>
  <c r="E36" i="23"/>
  <c r="L35" i="23"/>
  <c r="E35" i="23"/>
  <c r="M35" i="23" s="1"/>
  <c r="E34" i="23"/>
  <c r="L33" i="23"/>
  <c r="F33" i="23"/>
  <c r="E33" i="23" s="1"/>
  <c r="M33" i="23" s="1"/>
  <c r="E32" i="23"/>
  <c r="M31" i="23" s="1"/>
  <c r="N31" i="23" s="1"/>
  <c r="L31" i="23"/>
  <c r="E31" i="23"/>
  <c r="E30" i="23"/>
  <c r="L29" i="23"/>
  <c r="E29" i="23"/>
  <c r="M29" i="23" s="1"/>
  <c r="E28" i="23"/>
  <c r="M27" i="23" s="1"/>
  <c r="L27" i="23"/>
  <c r="N27" i="23" s="1"/>
  <c r="E27" i="23"/>
  <c r="E26" i="23"/>
  <c r="L25" i="23"/>
  <c r="F25" i="23"/>
  <c r="E25" i="23" s="1"/>
  <c r="E24" i="23"/>
  <c r="L23" i="23"/>
  <c r="E23" i="23"/>
  <c r="M23" i="23" s="1"/>
  <c r="E22" i="23"/>
  <c r="M21" i="23" s="1"/>
  <c r="L21" i="23"/>
  <c r="E21" i="23"/>
  <c r="E20" i="23"/>
  <c r="L19" i="23"/>
  <c r="E19" i="23"/>
  <c r="M19" i="23" s="1"/>
  <c r="E18" i="23"/>
  <c r="M17" i="23" s="1"/>
  <c r="L17" i="23"/>
  <c r="E17" i="23"/>
  <c r="N37" i="23" l="1"/>
  <c r="M51" i="23"/>
  <c r="M75" i="23"/>
  <c r="M61" i="23"/>
  <c r="N77" i="23"/>
  <c r="M37" i="24"/>
  <c r="N37" i="24" s="1"/>
  <c r="N41" i="23"/>
  <c r="M55" i="23"/>
  <c r="M37" i="23"/>
  <c r="M71" i="23"/>
  <c r="N71" i="23" s="1"/>
  <c r="M49" i="23"/>
  <c r="M53" i="23"/>
  <c r="N53" i="23" s="1"/>
  <c r="N63" i="23"/>
  <c r="M77" i="23"/>
  <c r="N19" i="24"/>
  <c r="M47" i="24"/>
  <c r="N47" i="24" s="1"/>
  <c r="N23" i="23"/>
  <c r="N51" i="23"/>
  <c r="E50" i="24"/>
  <c r="M43" i="23"/>
  <c r="N43" i="23" s="1"/>
  <c r="M59" i="23"/>
  <c r="N59" i="23" s="1"/>
  <c r="M63" i="23"/>
  <c r="M29" i="24"/>
  <c r="M43" i="24"/>
  <c r="N65" i="23"/>
  <c r="N21" i="23"/>
  <c r="M69" i="23"/>
  <c r="N25" i="24"/>
  <c r="M35" i="24"/>
  <c r="M39" i="24"/>
  <c r="N39" i="24" s="1"/>
  <c r="N35" i="24"/>
  <c r="N17" i="24"/>
  <c r="E49" i="24"/>
  <c r="E81" i="23"/>
  <c r="M25" i="23"/>
  <c r="N17" i="23"/>
  <c r="F81" i="23"/>
  <c r="E82" i="23"/>
  <c r="F82" i="23"/>
  <c r="M45" i="17" l="1"/>
  <c r="L45" i="17"/>
  <c r="M27" i="17"/>
  <c r="L27" i="17"/>
  <c r="M25" i="17"/>
  <c r="L25" i="17"/>
  <c r="M19" i="17"/>
  <c r="L19" i="17"/>
  <c r="F47" i="17"/>
  <c r="F49" i="17"/>
  <c r="F23" i="17"/>
  <c r="F31" i="17"/>
  <c r="F48" i="17"/>
  <c r="F46" i="17"/>
  <c r="F44" i="17"/>
  <c r="F34" i="17"/>
  <c r="F33" i="17"/>
  <c r="F25" i="17"/>
  <c r="F28" i="17"/>
  <c r="F27" i="17"/>
  <c r="F32" i="17"/>
  <c r="F30" i="17"/>
  <c r="F26" i="17"/>
  <c r="F24" i="17"/>
  <c r="F19" i="17"/>
  <c r="F20" i="17"/>
  <c r="F22" i="17"/>
  <c r="I54" i="17"/>
  <c r="I53" i="17"/>
  <c r="H53" i="17"/>
  <c r="H54" i="17"/>
  <c r="G54" i="17"/>
  <c r="G53" i="17"/>
  <c r="F54" i="17" l="1"/>
  <c r="F53" i="17"/>
  <c r="E18" i="17" l="1"/>
  <c r="E21" i="17"/>
  <c r="E29" i="17"/>
  <c r="E36" i="17"/>
  <c r="E38" i="17"/>
  <c r="E39" i="17"/>
  <c r="E40" i="17"/>
  <c r="E42" i="17"/>
  <c r="E43" i="17"/>
  <c r="E50" i="17"/>
  <c r="E51" i="17"/>
  <c r="E52" i="17"/>
  <c r="L49" i="17"/>
  <c r="E54" i="17" l="1"/>
  <c r="M49" i="17"/>
  <c r="L51" i="17" l="1"/>
  <c r="M51" i="17" l="1"/>
  <c r="M47" i="17"/>
  <c r="L47" i="17"/>
  <c r="M43" i="17"/>
  <c r="L43" i="17"/>
  <c r="L41" i="17"/>
  <c r="L39" i="17"/>
  <c r="L37" i="17"/>
  <c r="L35" i="17"/>
  <c r="L33" i="17"/>
  <c r="L31" i="17"/>
  <c r="L29" i="17"/>
  <c r="L23" i="17"/>
  <c r="M23" i="17"/>
  <c r="M21" i="17"/>
  <c r="L21" i="17"/>
  <c r="L17" i="17"/>
  <c r="E17" i="17"/>
  <c r="E53" i="17" s="1"/>
  <c r="M33" i="17" l="1"/>
  <c r="N33" i="17" s="1"/>
  <c r="M39" i="17"/>
  <c r="M31" i="17"/>
  <c r="N31" i="17" s="1"/>
  <c r="M41" i="17"/>
  <c r="N41" i="17" s="1"/>
  <c r="M17" i="17"/>
  <c r="M29" i="17"/>
  <c r="M37" i="17"/>
  <c r="M35" i="17"/>
  <c r="N35" i="17" s="1"/>
  <c r="N23" i="17"/>
</calcChain>
</file>

<file path=xl/comments1.xml><?xml version="1.0" encoding="utf-8"?>
<comments xmlns="http://schemas.openxmlformats.org/spreadsheetml/2006/main">
  <authors>
    <author/>
  </authors>
  <commentList>
    <comment ref="A19" authorId="0" shapeId="0">
      <text>
        <r>
          <rPr>
            <sz val="11"/>
            <color theme="1"/>
            <rFont val="Calibri"/>
            <family val="2"/>
            <scheme val="minor"/>
          </rPr>
          <t>======
ID#AAABMUCfkBY
EQUIPO-17    (2024-04-19 21:14:36)
Asistir a las asambleas y llevar oferta.
Cronograma que se debe de acordar con los gobernadores
KAREN PEREZ: Debe de coordinar esto
-Cleisser Cuero
-Jeimmy Acosta
-Mauricio Castro</t>
        </r>
      </text>
    </comment>
    <comment ref="A25" authorId="0" shapeId="0">
      <text>
        <r>
          <rPr>
            <sz val="11"/>
            <color theme="1"/>
            <rFont val="Calibri"/>
            <family val="2"/>
            <scheme val="minor"/>
          </rPr>
          <t>======
ID#AAABMUCfkBg
EQUIPO-17    (2024-04-19 21:14:36)
Coordinar con Jorge e ICBF - Intervención a los embera.
CLEISSER CUERO- Responsable</t>
        </r>
      </text>
    </comment>
    <comment ref="A41" authorId="0" shapeId="0">
      <text>
        <r>
          <rPr>
            <sz val="11"/>
            <color theme="1"/>
            <rFont val="Calibri"/>
            <family val="2"/>
            <scheme val="minor"/>
          </rPr>
          <t>======
ID#AAABMUBSpsE
EQUIPO-17    (2024-04-19 21:14:36)
Informes de meta que se reportan a Planeación. 
CLEISSER CUERO: proyecta informes</t>
        </r>
      </text>
    </comment>
  </commentList>
</comments>
</file>

<file path=xl/comments2.xml><?xml version="1.0" encoding="utf-8"?>
<comments xmlns="http://schemas.openxmlformats.org/spreadsheetml/2006/main">
  <authors>
    <author/>
  </authors>
  <commentList>
    <comment ref="A31" authorId="0" shapeId="0">
      <text>
        <r>
          <rPr>
            <sz val="11"/>
            <color theme="1"/>
            <rFont val="Calibri"/>
            <family val="2"/>
            <scheme val="minor"/>
          </rPr>
          <t>======
ID#AAABMUCfkBU
EQUIPO-17    (2024-04-19 21:14:36)
1. Dia de la mujer
2. Dia de la familia
3. Dia de la madre lider
4. Rendicion de cuentas, Encuentro folclorico.
5. Fin de año</t>
        </r>
      </text>
    </comment>
  </commentList>
</comments>
</file>

<file path=xl/comments3.xml><?xml version="1.0" encoding="utf-8"?>
<comments xmlns="http://schemas.openxmlformats.org/spreadsheetml/2006/main">
  <authors>
    <author/>
  </authors>
  <commentList>
    <comment ref="A19" authorId="0" shapeId="0">
      <text>
        <r>
          <rPr>
            <sz val="11"/>
            <color theme="1"/>
            <rFont val="Calibri"/>
            <family val="2"/>
            <scheme val="minor"/>
          </rPr>
          <t>======
ID#AAABMUBSpsI
EQUIPO-17    (2024-04-19 21:14:36)
DOTACION $400, PERSONAL $110, AUX FUNERARIOS 40
Actividades con keralty</t>
        </r>
      </text>
    </comment>
    <comment ref="A23" authorId="0" shapeId="0">
      <text>
        <r>
          <rPr>
            <sz val="11"/>
            <color theme="1"/>
            <rFont val="Calibri"/>
            <family val="2"/>
            <scheme val="minor"/>
          </rPr>
          <t>======
ID#AAABMUCfkBM
EQUIPO-17    (2024-04-19 21:14:36)
MANTENIMIENTO $300 LOGISTICA$86 
PERSONAL $100 , semanal debe de entregar reporte de las actividades en los centros</t>
        </r>
      </text>
    </comment>
  </commentList>
</comments>
</file>

<file path=xl/comments4.xml><?xml version="1.0" encoding="utf-8"?>
<comments xmlns="http://schemas.openxmlformats.org/spreadsheetml/2006/main">
  <authors>
    <author/>
  </authors>
  <commentList>
    <comment ref="A17" authorId="0" shapeId="0">
      <text>
        <r>
          <rPr>
            <sz val="11"/>
            <color theme="1"/>
            <rFont val="Calibri"/>
            <family val="2"/>
            <scheme val="minor"/>
          </rPr>
          <t>======
ID#AAABMUCfkBc
EQUIPO-17    (2024-04-19 21:14:36)
Logistica</t>
        </r>
      </text>
    </comment>
  </commentList>
</comments>
</file>

<file path=xl/comments5.xml><?xml version="1.0" encoding="utf-8"?>
<comments xmlns="http://schemas.openxmlformats.org/spreadsheetml/2006/main">
  <authors>
    <author/>
  </authors>
  <commentList>
    <comment ref="A19" authorId="0" shapeId="0">
      <text>
        <r>
          <rPr>
            <sz val="11"/>
            <color theme="1"/>
            <rFont val="Calibri"/>
            <family val="2"/>
            <scheme val="minor"/>
          </rPr>
          <t>======
ID#AAABMUBSpsM
EQUIPO-17    (2024-04-19 21:14:36)
Activacion de</t>
        </r>
      </text>
    </comment>
  </commentList>
</comments>
</file>

<file path=xl/comments6.xml><?xml version="1.0" encoding="utf-8"?>
<comments xmlns="http://schemas.openxmlformats.org/spreadsheetml/2006/main">
  <authors>
    <author/>
  </authors>
  <commentList>
    <comment ref="A23" authorId="0" shapeId="0">
      <text>
        <r>
          <rPr>
            <sz val="11"/>
            <color theme="1"/>
            <rFont val="Calibri"/>
            <family val="2"/>
            <scheme val="minor"/>
          </rPr>
          <t>======
ID#AAABMUCfkBk
EQUIPO-17    (2024-04-19 21:14:36)
Atencion en la oficina  de la UAO
Asistencia externa</t>
        </r>
      </text>
    </comment>
  </commentList>
</comments>
</file>

<file path=xl/sharedStrings.xml><?xml version="1.0" encoding="utf-8"?>
<sst xmlns="http://schemas.openxmlformats.org/spreadsheetml/2006/main" count="1335" uniqueCount="549">
  <si>
    <t>E</t>
  </si>
  <si>
    <t>P</t>
  </si>
  <si>
    <t>SECRETARIO DESPACHO / GERENTE</t>
  </si>
  <si>
    <t>INDICADORES</t>
  </si>
  <si>
    <t>METAS DE PRODUCTO</t>
  </si>
  <si>
    <t>METAS DE RESULTADO</t>
  </si>
  <si>
    <t>TOTAL  PLAN  DE  ACCIÓN</t>
  </si>
  <si>
    <t>TERMINACION</t>
  </si>
  <si>
    <t xml:space="preserve">INICIO </t>
  </si>
  <si>
    <t>OTROS</t>
  </si>
  <si>
    <t>REGALIAS</t>
  </si>
  <si>
    <t>SGP</t>
  </si>
  <si>
    <t>MPIO</t>
  </si>
  <si>
    <t>EFICIENCIA</t>
  </si>
  <si>
    <t>INDICE INVERSION</t>
  </si>
  <si>
    <t>INDICE FISICO</t>
  </si>
  <si>
    <t>INDICADORES DE GESTION</t>
  </si>
  <si>
    <t>PROGRAMACION (dd/mm/aa)</t>
  </si>
  <si>
    <t>FUENTES DE FINANCIACION                             ( EN MILES DE $)</t>
  </si>
  <si>
    <t>COSTO TOTAL ( MILES DE PESOS)</t>
  </si>
  <si>
    <t>CANT.</t>
  </si>
  <si>
    <t>UNIDAD DE MEDIDA</t>
  </si>
  <si>
    <r>
      <t>PROG</t>
    </r>
    <r>
      <rPr>
        <b/>
        <sz val="12"/>
        <rFont val="Arial MT"/>
      </rPr>
      <t xml:space="preserve">  EJEC</t>
    </r>
  </si>
  <si>
    <t>PRINCIPALES ACTIVIDADES</t>
  </si>
  <si>
    <t xml:space="preserve">CODIGO BPPIM: </t>
  </si>
  <si>
    <t xml:space="preserve">NOMBRE  DEL PROYECTO POAI: </t>
  </si>
  <si>
    <t xml:space="preserve">PROGRAMA:  </t>
  </si>
  <si>
    <t>VALOR</t>
  </si>
  <si>
    <t>OBJETO</t>
  </si>
  <si>
    <t>No</t>
  </si>
  <si>
    <t>SECTOR:</t>
  </si>
  <si>
    <t xml:space="preserve">RELACION DE CONTRATOS Y CONVENIOS </t>
  </si>
  <si>
    <t xml:space="preserve">DIMENSION: </t>
  </si>
  <si>
    <t>SOCIOCULTURAL</t>
  </si>
  <si>
    <t>Estrategia implementada</t>
  </si>
  <si>
    <t>Política pública implementada</t>
  </si>
  <si>
    <r>
      <rPr>
        <b/>
        <sz val="12"/>
        <rFont val="Arial"/>
        <family val="2"/>
      </rPr>
      <t>PROCESO:</t>
    </r>
    <r>
      <rPr>
        <sz val="12"/>
        <rFont val="Arial"/>
        <family val="2"/>
      </rPr>
      <t xml:space="preserve"> PLANEACION ESTRATEGICA Y TERRITORIAL</t>
    </r>
  </si>
  <si>
    <r>
      <t xml:space="preserve">Codigo: </t>
    </r>
    <r>
      <rPr>
        <sz val="12"/>
        <rFont val="Arial"/>
        <family val="2"/>
      </rPr>
      <t>FOR-08-PRO-PET-01</t>
    </r>
  </si>
  <si>
    <r>
      <t>Version:</t>
    </r>
    <r>
      <rPr>
        <sz val="12"/>
        <rFont val="Arial"/>
        <family val="2"/>
      </rPr>
      <t xml:space="preserve"> 01</t>
    </r>
  </si>
  <si>
    <r>
      <rPr>
        <b/>
        <sz val="12"/>
        <rFont val="Arial"/>
        <family val="2"/>
      </rPr>
      <t>FORMATO:</t>
    </r>
    <r>
      <rPr>
        <sz val="12"/>
        <rFont val="Arial"/>
        <family val="2"/>
      </rPr>
      <t xml:space="preserve"> PLAN DE ACCION</t>
    </r>
  </si>
  <si>
    <r>
      <t xml:space="preserve">Fecha: </t>
    </r>
    <r>
      <rPr>
        <sz val="12"/>
        <rFont val="Arial"/>
        <family val="2"/>
      </rPr>
      <t>31/08/2017</t>
    </r>
  </si>
  <si>
    <r>
      <t xml:space="preserve">Pagina: </t>
    </r>
    <r>
      <rPr>
        <sz val="12"/>
        <rFont val="Arial"/>
        <family val="2"/>
      </rPr>
      <t>1 de  1</t>
    </r>
  </si>
  <si>
    <t>COSTO TOTAL (MILES DE PESOS)</t>
  </si>
  <si>
    <t>número de mujeres madres cabezas de familia beneficiadas</t>
  </si>
  <si>
    <r>
      <rPr>
        <b/>
        <sz val="12"/>
        <rFont val="Calibri"/>
        <family val="2"/>
        <scheme val="minor"/>
      </rPr>
      <t>META DE PRODUCTO No. 10:</t>
    </r>
    <r>
      <rPr>
        <sz val="12"/>
        <rFont val="Calibri"/>
        <family val="2"/>
        <scheme val="minor"/>
      </rPr>
      <t xml:space="preserve">  Beneficiar a mujeres cabezas de familiar para que por medio de proyectos productivos reciban ayuda del ente público o privado para la ejecución de estos proyectos. (entrega de insumos)</t>
    </r>
  </si>
  <si>
    <r>
      <t xml:space="preserve">META DE RESULTADO No. 1: </t>
    </r>
    <r>
      <rPr>
        <sz val="12"/>
        <rFont val="Calibri"/>
        <family val="2"/>
        <scheme val="minor"/>
      </rPr>
      <t>Beneficiar a 14.000 mujeres y población LGBT con atención y orientación</t>
    </r>
  </si>
  <si>
    <t>mujeres cuidadoras de pcd beneficiadas</t>
  </si>
  <si>
    <r>
      <rPr>
        <b/>
        <sz val="12"/>
        <rFont val="Calibri"/>
        <family val="2"/>
        <scheme val="minor"/>
      </rPr>
      <t>META DE PRODUCTO No. 9:</t>
    </r>
    <r>
      <rPr>
        <sz val="12"/>
        <rFont val="Calibri"/>
        <family val="2"/>
        <scheme val="minor"/>
      </rPr>
      <t xml:space="preserve">  Beneficiar a mujeres cuidadoras de pcd mediante una estrategia de acción integral</t>
    </r>
  </si>
  <si>
    <r>
      <rPr>
        <b/>
        <sz val="12"/>
        <rFont val="Calibri"/>
        <family val="2"/>
        <scheme val="minor"/>
      </rPr>
      <t>META DE PRODUCTO No. 8:</t>
    </r>
    <r>
      <rPr>
        <sz val="12"/>
        <rFont val="Calibri"/>
        <family val="2"/>
        <scheme val="minor"/>
      </rPr>
      <t xml:space="preserve"> Implementar la política pública lgbti </t>
    </r>
  </si>
  <si>
    <t>casa de la mujer gestionada</t>
  </si>
  <si>
    <r>
      <rPr>
        <b/>
        <sz val="12"/>
        <rFont val="Calibri"/>
        <family val="2"/>
        <scheme val="minor"/>
      </rPr>
      <t>META DE PRODUCTO No. 7:</t>
    </r>
    <r>
      <rPr>
        <sz val="12"/>
        <rFont val="Calibri"/>
        <family val="2"/>
        <scheme val="minor"/>
      </rPr>
      <t xml:space="preserve"> Gestionar la casa de la mujer en el municipio de ibagué</t>
    </r>
  </si>
  <si>
    <t>ruta de atención implementada</t>
  </si>
  <si>
    <r>
      <rPr>
        <b/>
        <sz val="12"/>
        <rFont val="Calibri"/>
        <family val="2"/>
        <scheme val="minor"/>
      </rPr>
      <t>META DE PRODUCTO No. 6:</t>
    </r>
    <r>
      <rPr>
        <sz val="12"/>
        <rFont val="Calibri"/>
        <family val="2"/>
        <scheme val="minor"/>
      </rPr>
      <t xml:space="preserve"> Implementar 1 ruta de atención para mujeres victimas de todo tipo de violencia</t>
    </r>
  </si>
  <si>
    <r>
      <t xml:space="preserve">META DE PRODUCTO No. 5: </t>
    </r>
    <r>
      <rPr>
        <sz val="12"/>
        <rFont val="Calibri"/>
        <family val="2"/>
        <scheme val="minor"/>
      </rPr>
      <t>Implementar la estrategia de atención a las mujeres habitantes de calle.</t>
    </r>
  </si>
  <si>
    <r>
      <rPr>
        <b/>
        <sz val="12"/>
        <rFont val="Calibri"/>
        <family val="2"/>
        <scheme val="minor"/>
      </rPr>
      <t xml:space="preserve">META DE PRODUCTO No. 4: </t>
    </r>
    <r>
      <rPr>
        <sz val="12"/>
        <rFont val="Calibri"/>
        <family val="2"/>
        <scheme val="minor"/>
      </rPr>
      <t>Implementar la estrategia municipal para la prevención de la violencia de género y diversidad sexual priorizada</t>
    </r>
  </si>
  <si>
    <t>número de unidades productivas apoyadas</t>
  </si>
  <si>
    <r>
      <rPr>
        <b/>
        <sz val="12"/>
        <rFont val="Calibri"/>
        <family val="2"/>
        <scheme val="minor"/>
      </rPr>
      <t>META DE PRODUCTO No. 3:</t>
    </r>
    <r>
      <rPr>
        <sz val="12"/>
        <rFont val="Calibri"/>
        <family val="2"/>
        <scheme val="minor"/>
      </rPr>
      <t xml:space="preserve"> Promover estrategia para la inserción laboral y la generación de ingresos para las mujeres y la población lgbti</t>
    </r>
  </si>
  <si>
    <t>porcentaje de mujeres y población lgbti atendidas</t>
  </si>
  <si>
    <r>
      <rPr>
        <b/>
        <sz val="12"/>
        <rFont val="Calibri"/>
        <family val="2"/>
        <scheme val="minor"/>
      </rPr>
      <t xml:space="preserve">META DE PRODUCTO No. 2: </t>
    </r>
    <r>
      <rPr>
        <sz val="12"/>
        <rFont val="Calibri"/>
        <family val="2"/>
        <scheme val="minor"/>
      </rPr>
      <t>Atención integral y orientación a mujeres y población lgbti priorizada</t>
    </r>
  </si>
  <si>
    <t>Número de programas diseñados, actualizados e implementados</t>
  </si>
  <si>
    <r>
      <rPr>
        <b/>
        <sz val="12"/>
        <rFont val="Calibri"/>
        <family val="2"/>
        <scheme val="minor"/>
      </rPr>
      <t xml:space="preserve">META DE PRODUCTO No. 1: </t>
    </r>
    <r>
      <rPr>
        <sz val="12"/>
        <rFont val="Calibri"/>
        <family val="2"/>
        <scheme val="minor"/>
      </rPr>
      <t>Diseñar, actualizar e implementar programas de formación para el desarrollo de capacidades y la transformación social de las mujeres y la población sexualmente diversa del municipio.</t>
    </r>
  </si>
  <si>
    <t>Ruta de atención implementada</t>
  </si>
  <si>
    <t>6.1.1 implementar una estrategia para sensibilización y prevención de la violencia de genero y diversidad sexual.</t>
  </si>
  <si>
    <t>Proyectos Productivos estructurados</t>
  </si>
  <si>
    <t xml:space="preserve">5.1.4  Estructurar Proyectos productivos para beneficiar a mujeres y población LGBTI  </t>
  </si>
  <si>
    <t>No. De unidades productivas fortalecidas</t>
  </si>
  <si>
    <t xml:space="preserve">5.1.3 Fortalecer unidades productivas de mujeres vulnerables y población LGBTI. </t>
  </si>
  <si>
    <t>No. De eventos y/o conmemoraciones realizadas</t>
  </si>
  <si>
    <t>4.1.4 Realizar Eventos y/o conmemoraciones a la población LGBTI  del municipio de Ibague.</t>
  </si>
  <si>
    <t>4.1.3 Realizar Eventos y/o conmemoraciones a las Mujeres del municipio de Ibagué</t>
  </si>
  <si>
    <t>Porcentaje de población acompañada y asesorada que requierió el servicio.</t>
  </si>
  <si>
    <t>4.1.1 Acompañar y asesorar administrativa, psicológica y jurídicamente a las mujeres y población sexualmente diversa que requieran el servicio</t>
  </si>
  <si>
    <t>Plan de acción  implementado</t>
  </si>
  <si>
    <t>2.1.1  Implementar plan de acción de la politica publica de la poblacion LGBTIQ+</t>
  </si>
  <si>
    <t>No. De actividades administrativas y de gestión</t>
  </si>
  <si>
    <t>No. De capacitaciones realizadas</t>
  </si>
  <si>
    <t>FORTALECIMIENTO A LA MUJER, EQUIDAD DE GÉNERO Y DIVERSIDAD SEXUAL EN EL MUNICIPIO DE IBAGUÉ.</t>
  </si>
  <si>
    <t xml:space="preserve">INCLUSION SOCIAL Y PRODUCTIVA PARA LA POBLACION EN SITUACION DE VULNERABILIDAD    </t>
  </si>
  <si>
    <t>VIBRA CON INCLUSIÓN Y DIVERSIDAD</t>
  </si>
  <si>
    <r>
      <t xml:space="preserve">Objetivos: </t>
    </r>
    <r>
      <rPr>
        <sz val="12"/>
        <rFont val="Arial"/>
        <family val="2"/>
      </rPr>
      <t>POTENCIAR EL PAPEL INTEGRAL DE LA MUJER IBAGUEREÑA, ATENDIENDO SUS INTERESES ESTRATÉGICOS Y NECESIDADES PRÁCTICAS A TRAVÉS DE LA PROMOCIÓN DE LA EQUIDAD DE GÉNERO Y EL FORTALECIMIENTO DE SU DESARROLLO INTEGRAL.</t>
    </r>
  </si>
  <si>
    <t>SECRETARÍA / ENTIDAD:  SECRETARÍA DE DESARROLLO SOCIAL COMUNITARIO      / GRUPO: MUJER GÉNERO Y DIVERSIDAD SEXUAL</t>
  </si>
  <si>
    <r>
      <rPr>
        <b/>
        <sz val="12"/>
        <rFont val="Calibri"/>
        <family val="2"/>
      </rPr>
      <t>META DE PRODUCTO NO. 17:</t>
    </r>
    <r>
      <rPr>
        <sz val="12"/>
        <rFont val="Calibri"/>
        <family val="2"/>
      </rPr>
      <t xml:space="preserve"> Implementar estrategia de formulación e implementación de la Ruta Integral de Atención de infancia y adolescencia.</t>
    </r>
  </si>
  <si>
    <r>
      <rPr>
        <b/>
        <sz val="12"/>
        <rFont val="Calibri"/>
        <family val="2"/>
      </rPr>
      <t>META DE RESULTADO NO. 1:</t>
    </r>
    <r>
      <rPr>
        <sz val="12"/>
        <rFont val="Calibri"/>
        <family val="2"/>
      </rPr>
      <t xml:space="preserve"> Implementar Red para la prevención, uso y abuso sexual de niños niñas y adolescentes</t>
    </r>
  </si>
  <si>
    <r>
      <t>META DE PRODUCTO NO. 16:</t>
    </r>
    <r>
      <rPr>
        <sz val="12"/>
        <rFont val="Calibri"/>
        <family val="2"/>
      </rPr>
      <t xml:space="preserve"> Implementar una estrategia de fortalecimiento de alianzas entre sector público, privado y la cooperación internacional en favor de los niños, niñas, adolescentes y las familias.</t>
    </r>
  </si>
  <si>
    <t>Número de comedores operando</t>
  </si>
  <si>
    <r>
      <t xml:space="preserve">META DE PRODUCTO NO. 15: </t>
    </r>
    <r>
      <rPr>
        <sz val="12"/>
        <rFont val="Calibri"/>
        <family val="2"/>
      </rPr>
      <t xml:space="preserve">Comedores para niños, niñas y adolescentes del área urbana y rural del municipio de Ibagué. (Cód KPT 4102001) </t>
    </r>
  </si>
  <si>
    <r>
      <rPr>
        <b/>
        <sz val="12"/>
        <rFont val="Calibri"/>
        <family val="2"/>
      </rPr>
      <t>META DE RESULTADO NO. 1:</t>
    </r>
    <r>
      <rPr>
        <sz val="12"/>
        <rFont val="Calibri"/>
        <family val="2"/>
      </rPr>
      <t xml:space="preserve"> Aumentar el apoyo nutricional a NNA </t>
    </r>
  </si>
  <si>
    <t>Número de Estrategia implementada</t>
  </si>
  <si>
    <r>
      <t xml:space="preserve">META DE PRODUCTO NO. 14: </t>
    </r>
    <r>
      <rPr>
        <sz val="12"/>
        <rFont val="Calibri"/>
        <family val="2"/>
      </rPr>
      <t xml:space="preserve">Implementar la estrategia orientada a la generación de habilidades de autoprotección y autocuidado, dirigidos en niños, niñas y adolescentes, con prioridad para la población especial y con enfoque diferencial (Cód KPT 4102001) </t>
    </r>
  </si>
  <si>
    <r>
      <rPr>
        <b/>
        <sz val="12"/>
        <rFont val="Calibri"/>
        <family val="2"/>
      </rPr>
      <t>META DE RESULTADO NO. 1</t>
    </r>
    <r>
      <rPr>
        <sz val="12"/>
        <rFont val="Calibri"/>
        <family val="2"/>
      </rPr>
      <t>: Disminuir la tasa de violencia contra niñas, niños y adolescentes (por cada 100.000 NNA entre 0 y 17 años)</t>
    </r>
  </si>
  <si>
    <r>
      <t xml:space="preserve">META DE PRODUCTO NO. 13: </t>
    </r>
    <r>
      <rPr>
        <sz val="12"/>
        <rFont val="Calibri"/>
        <family val="2"/>
      </rPr>
      <t xml:space="preserve">Implementar una estrategia orientada a la prevención del abuso explotación y comercio sexual de niños, niñas y adolescentes del municipio (Cód KPT 4102001) </t>
    </r>
  </si>
  <si>
    <t>Número de redes de apoyo fomentadas</t>
  </si>
  <si>
    <r>
      <t>META DE PRODUCTO No. 12:</t>
    </r>
    <r>
      <rPr>
        <sz val="12"/>
        <rFont val="Calibri"/>
        <family val="2"/>
      </rPr>
      <t xml:space="preserve"> Fomentar red de apoyo comunitaria y educativa para disminuir la violencia contra niños, niñas y adolescentes (Cód KPT 4102001)</t>
    </r>
    <r>
      <rPr>
        <b/>
        <sz val="12"/>
        <rFont val="Calibri"/>
        <family val="2"/>
      </rPr>
      <t xml:space="preserve"> </t>
    </r>
  </si>
  <si>
    <r>
      <rPr>
        <b/>
        <sz val="12"/>
        <rFont val="Calibri"/>
        <family val="2"/>
      </rPr>
      <t>META DE RESULTADO NO. 2</t>
    </r>
    <r>
      <rPr>
        <sz val="12"/>
        <rFont val="Calibri"/>
        <family val="2"/>
      </rPr>
      <t>: Implementar Red para la prevención, uso y abuso sexual de niños niñas y adolescentes</t>
    </r>
  </si>
  <si>
    <t>Número Hogar de paso implementado</t>
  </si>
  <si>
    <r>
      <t>META DE PRODUCTO No. 11:</t>
    </r>
    <r>
      <rPr>
        <sz val="12"/>
        <rFont val="Calibri"/>
        <family val="2"/>
      </rPr>
      <t xml:space="preserve"> Implementar Hogar paso</t>
    </r>
  </si>
  <si>
    <r>
      <t xml:space="preserve">META DE PRODUCTO No. 1O: </t>
    </r>
    <r>
      <rPr>
        <sz val="12"/>
        <rFont val="Calibri"/>
        <family val="2"/>
      </rPr>
      <t xml:space="preserve">Diseñar una estrategia de articulación interinstitucional para la Implementación de la modalidad guardería infantil nocturna en el municipio de Ibagué. Cód KPT 4102001) </t>
    </r>
  </si>
  <si>
    <r>
      <t xml:space="preserve">META DE RESULTADO NO. 2: </t>
    </r>
    <r>
      <rPr>
        <sz val="12"/>
        <rFont val="Calibri"/>
        <family val="2"/>
      </rPr>
      <t>Implementar una guardería infantil nocturna</t>
    </r>
  </si>
  <si>
    <t>Número de estrategia diseñada e implementada</t>
  </si>
  <si>
    <r>
      <t>META DE PRODUCTO No. 9:</t>
    </r>
    <r>
      <rPr>
        <sz val="12"/>
        <rFont val="Calibri"/>
        <family val="2"/>
      </rPr>
      <t xml:space="preserve"> Diseñar una estrategia orientada a garantizar el derecho a la identidad de niños, niñas y adolescentes del municipio (zona urbana/zona rural), que incluya mecanismos de sensibilización y comunicación, dirigidos a la comunidad frente a la expedición del documento de identidad. (Cód KPT 4102001) </t>
    </r>
  </si>
  <si>
    <r>
      <rPr>
        <b/>
        <sz val="12"/>
        <rFont val="Calibri"/>
        <family val="2"/>
      </rPr>
      <t>META DE RESULTADO NO. 2:</t>
    </r>
    <r>
      <rPr>
        <sz val="12"/>
        <rFont val="Calibri"/>
        <family val="2"/>
      </rPr>
      <t xml:space="preserve"> Aumentar el número de Niños y niñas menores de 1 año con registro civil por lugar de residencia</t>
    </r>
  </si>
  <si>
    <r>
      <rPr>
        <b/>
        <sz val="12"/>
        <rFont val="Calibri"/>
        <family val="2"/>
      </rPr>
      <t>META DE PRODUCTO No. 8:</t>
    </r>
    <r>
      <rPr>
        <sz val="12"/>
        <rFont val="Calibri"/>
        <family val="2"/>
      </rPr>
      <t xml:space="preserve"> Diseñar e implementar una estrategia para estimular el buen uso del tiempo libre y la práctica de actividades culturales, deportivas o lúdicas de niños, niñas y adolescentes en riesgo de trabajo infantil con enfoque étnico y diferencial. (Cód KPT 4102001) </t>
    </r>
  </si>
  <si>
    <r>
      <rPr>
        <b/>
        <sz val="12"/>
        <rFont val="Calibri"/>
        <family val="2"/>
      </rPr>
      <t xml:space="preserve">META DE RESULTADO NO. 3: </t>
    </r>
    <r>
      <rPr>
        <sz val="12"/>
        <rFont val="Calibri"/>
        <family val="2"/>
      </rPr>
      <t>Reducir la tasa de trabajo infantil a 4.1</t>
    </r>
  </si>
  <si>
    <r>
      <rPr>
        <b/>
        <sz val="12"/>
        <rFont val="Calibri"/>
        <family val="2"/>
      </rPr>
      <t>META DE PRODUCTO No. 7</t>
    </r>
    <r>
      <rPr>
        <sz val="12"/>
        <rFont val="Calibri"/>
        <family val="2"/>
      </rPr>
      <t xml:space="preserve">: Diseñar una estrategia de acompañamiento, fortalecimiento y cualificación de la mesa de participación de niños, niñas y adolescentes (Cód KPT 4102001) </t>
    </r>
  </si>
  <si>
    <t>Política Pública actualizada e implementada.</t>
  </si>
  <si>
    <r>
      <rPr>
        <b/>
        <sz val="12"/>
        <rFont val="Calibri"/>
        <family val="2"/>
      </rPr>
      <t>META DE PRODUCTO No. 6</t>
    </r>
    <r>
      <rPr>
        <sz val="12"/>
        <rFont val="Calibri"/>
        <family val="2"/>
      </rPr>
      <t xml:space="preserve">: Actualizar e Implementar la Política Pública de  infancia y adolescencia (Cód KPT 4102001) </t>
    </r>
  </si>
  <si>
    <r>
      <t>META DE RESULTADO NO. 2:</t>
    </r>
    <r>
      <rPr>
        <sz val="12"/>
        <rFont val="Calibri"/>
        <family val="2"/>
      </rPr>
      <t xml:space="preserve"> Implementar estrategia de formulación e implementación de la Ruta Integral de Atención de infancia y adolescencia.</t>
    </r>
  </si>
  <si>
    <t>Ruta Implementada</t>
  </si>
  <si>
    <r>
      <rPr>
        <b/>
        <sz val="12"/>
        <rFont val="Calibri"/>
        <family val="2"/>
      </rPr>
      <t>META DE PRODUCTO No. 5:</t>
    </r>
    <r>
      <rPr>
        <sz val="12"/>
        <rFont val="Calibri"/>
        <family val="2"/>
      </rPr>
      <t xml:space="preserve"> Diseñar e implementar la Ruta Integral de Atenciones de primera infancia, Infancia y Adolescencia con enfoque diferencial y étnico (Cód KPT 4102001) </t>
    </r>
  </si>
  <si>
    <t>Número de programa diseñado e implementado</t>
  </si>
  <si>
    <r>
      <t xml:space="preserve">META DE PRODUCTO No. 4 </t>
    </r>
    <r>
      <rPr>
        <sz val="12"/>
        <rFont val="Calibri"/>
        <family val="2"/>
      </rPr>
      <t>Diseñar e implementar un programa de fortalecimiento familiar para el cuidado y crianza  no violenta por parte de los cuidadores (Cód KPT 4102001)</t>
    </r>
  </si>
  <si>
    <t>Número de estrategia implementada</t>
  </si>
  <si>
    <r>
      <rPr>
        <b/>
        <sz val="12"/>
        <rFont val="Calibri"/>
        <family val="2"/>
      </rPr>
      <t>META DE PRODUCTO No. 3</t>
    </r>
    <r>
      <rPr>
        <sz val="12"/>
        <rFont val="Calibri"/>
        <family val="2"/>
      </rPr>
      <t>: Diseñar e implementar una estrategia de recreación dirigida a la primera infancia, infancia y adolescencia</t>
    </r>
  </si>
  <si>
    <t>No. de Estrategia implementada</t>
  </si>
  <si>
    <r>
      <rPr>
        <b/>
        <sz val="12"/>
        <rFont val="Calibri"/>
        <family val="2"/>
      </rPr>
      <t>META DE PRODUCTO No. 2:</t>
    </r>
    <r>
      <rPr>
        <sz val="12"/>
        <rFont val="Calibri"/>
        <family val="2"/>
      </rPr>
      <t xml:space="preserve"> Diseñar e implementar una estrategia enfocada en madres gestantes, lactantes y niños con alimentación complementaria.. </t>
    </r>
  </si>
  <si>
    <t xml:space="preserve">Política Pública formulada </t>
  </si>
  <si>
    <r>
      <rPr>
        <b/>
        <sz val="12"/>
        <rFont val="Calibri"/>
        <family val="2"/>
      </rPr>
      <t>META DE PRODUCTO No.1</t>
    </r>
    <r>
      <rPr>
        <sz val="12"/>
        <rFont val="Calibri"/>
        <family val="2"/>
      </rPr>
      <t xml:space="preserve">:Formular la Política Pública para el desarrollo integral de la primera infancia </t>
    </r>
  </si>
  <si>
    <r>
      <rPr>
        <b/>
        <sz val="12"/>
        <rFont val="Calibri"/>
        <family val="2"/>
      </rPr>
      <t xml:space="preserve">META DE RESULTADO NO. 1: </t>
    </r>
    <r>
      <rPr>
        <sz val="12"/>
        <rFont val="Calibri"/>
        <family val="2"/>
      </rPr>
      <t>10% de implementación de la Política Pública para el desarrollo integral de la primera infancia y fortalecimiento familiar</t>
    </r>
  </si>
  <si>
    <t>16.1.2 Realizar jornadas de sensibilización y capacitación orientadas a la prevención del abuso explotación y comercio sexual de niños, niñas y adolescentes del municipio</t>
  </si>
  <si>
    <t>15.1.2 Realizar campaña de sensibilización y capacitación para la prevecnión de la violencia, contra niños, niñas y adolescentes</t>
  </si>
  <si>
    <t>Hogar de paso implementado</t>
  </si>
  <si>
    <t>14.1.3 Implementar el hogar de paso</t>
  </si>
  <si>
    <t>No. de beneficairios atendidos</t>
  </si>
  <si>
    <t>13.1.2 Beneficiar a niños y niñas, a través del programa de guardería nocturnas</t>
  </si>
  <si>
    <t>Campaña diseñada</t>
  </si>
  <si>
    <t>Número de actividades realizadas</t>
  </si>
  <si>
    <t>11.1.3 Realizar actividades educativas, pedagógicos, recreativas, culturales, de formación y/o capacitación dirigidas a niños, niñas y adolescentes del municipio</t>
  </si>
  <si>
    <t>No. de talleres realizados</t>
  </si>
  <si>
    <t>10.1.2 Realizar talleres, sobre la participación de niños niñas y adolecentes.</t>
  </si>
  <si>
    <t>Ruta diseñada e implementada</t>
  </si>
  <si>
    <t>8.1.2 Diseñar e implementar la Ruta Integral de Atenciones  de primera infancia, Infancia y Adolescencia.</t>
  </si>
  <si>
    <t>No. de alianzas realizadas</t>
  </si>
  <si>
    <t>5.1.6 Realizar talleres y/o capacitaciones y/o actividades psicosociales tanto a los beneficiarios del programa, como a su núcleo familia</t>
  </si>
  <si>
    <t>Número de visitas realizadas</t>
  </si>
  <si>
    <t>5.1.3 Realizar visitas de seguimiento a la prestación del servicio de los comedores comunitarios</t>
  </si>
  <si>
    <t>Número de NNA beneficiados</t>
  </si>
  <si>
    <t>5.1.2 Beneficiar a niños, niñas y adolescentes con  entrega de almuerzos calientes en el marco del programa comedores comunitarios</t>
  </si>
  <si>
    <t>4.1.1 Realizar campañas de sensibilización y capacitación orientadas a la generación de habilidades de autoprotección y autocuidado, dirigida a niños, niñas y adolescentes</t>
  </si>
  <si>
    <t>3.1.4 Realizar activiades de acompañamiento y seguimiento a las familias beneficiarias de la estrategia de fortalecimiento familiar.</t>
  </si>
  <si>
    <t>2.1.3 Realizar actividades recreativas en comunas y corregimientos del municipio</t>
  </si>
  <si>
    <t>No. de actividades realizadas</t>
  </si>
  <si>
    <t>1.1.2 Realizar actividades de acompañamiento asociado a la estrategia enfocada en madres gestantes y niños con alimentación complementaria</t>
  </si>
  <si>
    <r>
      <t xml:space="preserve">RUBRO: </t>
    </r>
    <r>
      <rPr>
        <sz val="12"/>
        <rFont val="Arial"/>
        <family val="2"/>
      </rPr>
      <t>FORTALECIMIENTO DE IBAGUE VIBRA CON NIÑAS, Y NIÑOS, PROTEGIDOS, SANOS Y FELICES EN EL MUNICIPIO DE IBAGUÉ</t>
    </r>
  </si>
  <si>
    <t>FORTALECIMIENTO DE IBAGUE VIBRA CON NIÑAS, Y NIÑOS, PROTEGIDOS, SANOS Y FELICES EN EL MUNICIPIO DE IBAGUÉ</t>
  </si>
  <si>
    <t>DESARROLLO INTEGRAL DE NIÑOS, NIÑAS, ADOLESCENTES Y SUS FAMILIAS</t>
  </si>
  <si>
    <t xml:space="preserve"> LA INFANCIA, LA ADOLESCENCIA Y LA JUVENTUD VIBRAN POR SUS DERECHOS</t>
  </si>
  <si>
    <r>
      <t xml:space="preserve">Objetivos: </t>
    </r>
    <r>
      <rPr>
        <sz val="12"/>
        <rFont val="Arial"/>
        <family val="2"/>
      </rPr>
      <t>PROMOVER LA AUTOGESTION Y AUTORREALIZACION DE LOS NNA ATRAVES DE ACTIVIDADES LUDICO PEDAGOGICAS -BENEFICIAR A NNA  EN LA SENSIBILIZACION Y FORMACION AYUDANDO A QUE TOMEN CONCIENCIA DE LA IMPORTANCIA DE LA ESCOLARIDAD Y CONSTRUCCION DE POREYECTO DE VIDA  ATRAVES DE ACTIVIDADES LUDICO-PEDAGOGICAS -LOGRAR LA PARTICIPACION DE LOS NNA EN LA SOCIEDAD Y EN LA TOMA DE DESICIONES DE LA GESTION LOCAL, HACIENDO USO DE SU LIBERTAD Y EL PLENO EJERCICIO DE SUS DERECHOS COMO CIUDADANOS- DISMINUIR EL PORCENTAJE DE NIÑOS Y NIÑAS EN SITUACION DE POBREZA EXTREMA- DISMINUIR LA TASA DE TRABAJO INFANTIL</t>
    </r>
  </si>
  <si>
    <t>SECRETARÍA / ENTIDAD:  SECRETARÍA DE DESARROLLO SOCIAL COMUNITARIO      / GRUPO: DIRECCIÓN DE INFANCIA ADOLESCENCIA Y JUVENTUD</t>
  </si>
  <si>
    <t>SECRETARÍA / ENTIDAD:  SECRETARÍA DE DESARROLLO SOCIAL COMUNITARIO      / GRUPO: JUVENTUD</t>
  </si>
  <si>
    <r>
      <t xml:space="preserve">Objetivos: </t>
    </r>
    <r>
      <rPr>
        <sz val="12"/>
        <rFont val="Arial"/>
        <family val="2"/>
      </rPr>
      <t>FORTALECER LAS RELACIONES CON LOS DISTINTOS GRUPOS JUVENILES DEL MUNICIPIO DE IBAGUÉ PARA DESARROLLAR CONJUNTAMENTE ACTIVIDADES QUE GARANTICEN EL BIENESTAR Y LA INCLUSIÓN DENTRO DE ESTE GRUPO DE POBLACIÓN.</t>
    </r>
  </si>
  <si>
    <t>FORTALECIMIENTO DE JOVENES QUE VIBRAN POR LA VIDA</t>
  </si>
  <si>
    <r>
      <t xml:space="preserve">RUBRO: </t>
    </r>
    <r>
      <rPr>
        <sz val="12"/>
        <rFont val="Arial"/>
        <family val="2"/>
      </rPr>
      <t>FORTALECIMIENTO DE JOVENES QUE VIBRAN POR LA VIDA</t>
    </r>
  </si>
  <si>
    <t>1.1.1 Realizar proceso de seguimiento a la implementación de la política Pública de Juventud</t>
  </si>
  <si>
    <t>proceso de seguimiento realizado</t>
  </si>
  <si>
    <t>No. de Actividades realizadas</t>
  </si>
  <si>
    <t>1.1.6 Realizar actividades culturales, artisticas y recreacionales para los jovenes.</t>
  </si>
  <si>
    <t>% Pobalción beneficiada</t>
  </si>
  <si>
    <t>1.1.9 Apoyar propuestas sociales-culturales de organizaciones juveniles (talleres,  campañas, sensibilización, estímulos)</t>
  </si>
  <si>
    <t>1.1.10 Realizar entrega de auxilios funerarios por demanda.</t>
  </si>
  <si>
    <t>2.1.2 Realizar talleres, foros, conversatorios, sobre la participación juvenil</t>
  </si>
  <si>
    <t>2.1.3 Apoyar logística y operativamente el funcionamiento del Consejo Municipal de Juventudes</t>
  </si>
  <si>
    <t>No. de acciones en apoyo al CMJ</t>
  </si>
  <si>
    <t>3.1.1 Realizar boletines con información relevante de temas de juventud del municipio.</t>
  </si>
  <si>
    <t>4.1.1 Acompañar y asesorar psicológica y jurídicamente a los jovenes del municipio</t>
  </si>
  <si>
    <t>4.1.2 Realizar actividades y/o eventos enfocados en la generación de habilidades de autoprotección y autocuidado( material de promoción,transporte e insumos)</t>
  </si>
  <si>
    <t>5.1.2 Realizar jornadas de socialización de la Ruta de atención mental del municipio</t>
  </si>
  <si>
    <t>6.1.3 Vincular a jovenes a la estrategia ibagué y los jovenes construyen ciudad y territorio para el desarrollo de actividades artisticas, deportivas, culturales  etc. en comunas y corregimiento del  municipio</t>
  </si>
  <si>
    <t>No. de Jóvenes Vinculados</t>
  </si>
  <si>
    <r>
      <t>META DE RESULTADO No. 1:</t>
    </r>
    <r>
      <rPr>
        <sz val="12"/>
        <rFont val="Calibri"/>
        <family val="2"/>
        <scheme val="minor"/>
      </rPr>
      <t xml:space="preserve"> Aumentar al 40% de avance de la implementación de la política pública de juventud</t>
    </r>
  </si>
  <si>
    <r>
      <rPr>
        <b/>
        <sz val="12"/>
        <rFont val="Calibri"/>
        <family val="2"/>
        <scheme val="minor"/>
      </rPr>
      <t xml:space="preserve">META DE PRODUCTO No. 1: </t>
    </r>
    <r>
      <rPr>
        <sz val="12"/>
        <rFont val="Calibri"/>
        <family val="2"/>
        <scheme val="minor"/>
      </rPr>
      <t>Implementación y seguimiento de la Política Pública de Juventud (Acuerdo 016 de 2019)</t>
    </r>
  </si>
  <si>
    <t>Politica Publica implementada</t>
  </si>
  <si>
    <r>
      <rPr>
        <b/>
        <sz val="12"/>
        <rFont val="Calibri"/>
        <family val="2"/>
        <scheme val="minor"/>
      </rPr>
      <t xml:space="preserve">META DE PRODUCTO No. 2: </t>
    </r>
    <r>
      <rPr>
        <sz val="12"/>
        <rFont val="Calibri"/>
        <family val="2"/>
        <scheme val="minor"/>
      </rPr>
      <t>Implementar la estrategia orientada a la generación  de  habilidades de autoprotección y autocuidado, dirigidos a jóvenes con prioridad para la población especial y con enfoque diferencial</t>
    </r>
  </si>
  <si>
    <t>estrategia implementada</t>
  </si>
  <si>
    <r>
      <rPr>
        <b/>
        <sz val="12"/>
        <rFont val="Calibri"/>
        <family val="2"/>
        <scheme val="minor"/>
      </rPr>
      <t>META DE PRODUCTO No. 3:</t>
    </r>
    <r>
      <rPr>
        <sz val="12"/>
        <rFont val="Calibri"/>
        <family val="2"/>
        <scheme val="minor"/>
      </rPr>
      <t xml:space="preserve"> Implementar una estrategia de atención, orientación y seguimiento psicológico enfocada al fortalecimiento familiar y la prevención de conductas suicidas en niñas, niños y jóvenes. </t>
    </r>
  </si>
  <si>
    <t>No.  De estrategias implementadas</t>
  </si>
  <si>
    <r>
      <rPr>
        <b/>
        <sz val="12"/>
        <rFont val="Calibri"/>
        <family val="2"/>
        <scheme val="minor"/>
      </rPr>
      <t xml:space="preserve">META DE PRODUCTO No. 4: </t>
    </r>
    <r>
      <rPr>
        <sz val="12"/>
        <rFont val="Calibri"/>
        <family val="2"/>
        <scheme val="minor"/>
      </rPr>
      <t>Implementar y fortalecer la estrategia "Ibagué y los jóvenes construyen ciudad"</t>
    </r>
  </si>
  <si>
    <t xml:space="preserve">Número de jovenes vinculados </t>
  </si>
  <si>
    <r>
      <rPr>
        <b/>
        <sz val="12"/>
        <rFont val="Calibri"/>
        <family val="2"/>
        <scheme val="minor"/>
      </rPr>
      <t>META DE PRODUCTO No. 5:</t>
    </r>
    <r>
      <rPr>
        <sz val="12"/>
        <rFont val="Calibri"/>
        <family val="2"/>
        <scheme val="minor"/>
      </rPr>
      <t xml:space="preserve"> Crear el observatorio de juventudes que integre las caracterizaciones de la población juvenil del municipio de Ibagué.</t>
    </r>
  </si>
  <si>
    <t>Actualización Realizada</t>
  </si>
  <si>
    <r>
      <rPr>
        <b/>
        <sz val="12"/>
        <rFont val="Calibri"/>
        <family val="2"/>
        <scheme val="minor"/>
      </rPr>
      <t>META DE PRODUCTO No. 6:</t>
    </r>
    <r>
      <rPr>
        <sz val="12"/>
        <rFont val="Calibri"/>
        <family val="2"/>
        <scheme val="minor"/>
      </rPr>
      <t xml:space="preserve"> Fortalecer el Consejo Municipal de Juventudes</t>
    </r>
  </si>
  <si>
    <t>Consejo Municipal de Juventudes Fortalecido</t>
  </si>
  <si>
    <t>No. Campañas realizadas</t>
  </si>
  <si>
    <t>No. talleres realizados</t>
  </si>
  <si>
    <t>No.Propuestas apoyadas</t>
  </si>
  <si>
    <t>No. de talleres,foros y conversatorios  realizadas</t>
  </si>
  <si>
    <r>
      <t xml:space="preserve">CODIGO BPPIM: </t>
    </r>
    <r>
      <rPr>
        <sz val="12"/>
        <rFont val="Arial"/>
        <family val="2"/>
      </rPr>
      <t>2020730010055</t>
    </r>
  </si>
  <si>
    <t>1.1.4 Realizar actividades educativas, pedagógicos, de formación y/o capacitación dirigidas a jóvenes del municipio.</t>
  </si>
  <si>
    <t xml:space="preserve">                                                                                                                                                                                                                                                                                                                                                                                                                                     </t>
  </si>
  <si>
    <t xml:space="preserve">OBSERVACIONES:
</t>
  </si>
  <si>
    <t>8.1.2 Implementar la ruta de atención para protección de mujeres vícitma de todo tipo de violencia</t>
  </si>
  <si>
    <t>10.1.5 Realizar seguimiento y control a unidades productivas.</t>
  </si>
  <si>
    <t>Informes de seguimiento</t>
  </si>
  <si>
    <t xml:space="preserve">casa de la mujer implementada </t>
  </si>
  <si>
    <t>5.1.1 Diseñar la estrategia de atención, orientación y seguimiento psicológico.</t>
  </si>
  <si>
    <t>Estrategia diseñada</t>
  </si>
  <si>
    <t>,</t>
  </si>
  <si>
    <r>
      <t xml:space="preserve">CODIGO PRESUPUESTAL: </t>
    </r>
    <r>
      <rPr>
        <sz val="12"/>
        <rFont val="Arial"/>
        <family val="2"/>
      </rPr>
      <t xml:space="preserve"> 2113201010030302 /  211320202006
211320202009 / 211320202005 / 211320202008 / 211320202005</t>
    </r>
    <r>
      <rPr>
        <b/>
        <sz val="12"/>
        <rFont val="Arial"/>
        <family val="2"/>
      </rPr>
      <t xml:space="preserve">   </t>
    </r>
  </si>
  <si>
    <r>
      <t xml:space="preserve">CODIGO PRESUPUESTAL: </t>
    </r>
    <r>
      <rPr>
        <sz val="12"/>
        <rFont val="Arial"/>
        <family val="2"/>
      </rPr>
      <t xml:space="preserve">2113201010030302 / 211320201004 /211320202008 / 211320202009 / </t>
    </r>
  </si>
  <si>
    <t>% de entregas realizadas</t>
  </si>
  <si>
    <t>1.1.8 Adecuaciones y dotación  en los centros de atención Integral para los jovenes del municipio</t>
  </si>
  <si>
    <t>FUENTES DE FINANCIACION                             
(EN MILES DE $)</t>
  </si>
  <si>
    <t>Recibos de energía Casa Social</t>
  </si>
  <si>
    <t>SDSC-CONTRATAR A MONTO AGOTABLE LA PRESTACIÓN DE SERVICIOS DE UN OPERADOR LOGÍSTICO QUE LLEVE A CABO LA ORGANIZACIÓN, ADMINISTRACIÓN Y REALIZACIÓN DE EVENTOS, ACTIVIDADES Y/O ESTRATEGIAS DESARROLLADAS POR LA SECRETARIA DE DESARROLLO SOCIAL COMUNITARIO.</t>
  </si>
  <si>
    <t>CONTRATAR LAS REPARACIONES LOCATIVAS EN EL CENTRO DE DESARROLLO INFANTIL C.D.I. SUEÑO ENCANTADO" UBICADO EN LA URBANIZACIÓN LA MARTINICA DE LA COMUNA 11 DE LA CIUDAD DE IBAGUE Y C.D.I. CHAPICENTRO UBICADO EN LA CARRERA 1 CALLE 15 DE LA COMUNA 1 DE IBAGUE".</t>
  </si>
  <si>
    <t>SDSC-DE-CONTRATAR LA PRESTACION DE SERVICIOS PARA BRINDAR ALOJAMIENTO TRANSITORIO Y DE EMERGENCIA A LAS VICTIMAS QUE SEAN OBJETO DE AYUDAS HUMANITARIAS DE ACUERDO CON LA LEY 1448 DE 2011, EN ELMARCO DEL SUB- PROGRAMA IBAGUÉ POR LA GARANTÍA DE LOS DERECHOS DE LAS VÍCTIMAS</t>
  </si>
  <si>
    <t>SDSC-PRESTACIÓN DE SERVICIOS DE BIENESTAR NUTRICIONAL PARA NIÑOS, NIÑAS Y ADOLESCENTES Y ADULTOS MAYORES DEL MUNICIPIO DE IBAGUÉ Y APROVECHAMIENTO DEL TIEMPO LIBRE (PARA LOS AM) SEGÚN LAS ESPECIFICACIONES TÉCNICAS ESTABLECIDAS”.</t>
  </si>
  <si>
    <t>“SDSC-DI-CONTRATAR CON UNA ENTIDAD SIN ANIMO DE LUCRO PARA BRINDAR ATENCIÓN INTEGRAL A LOS NIÑOS Y NIÑAS EN SITUACIONES ESPECÍFICAS DE VULNERACIÓN DE DERECHOS Y/O SITUACIÓN DE RIESGO MEDIANTE LA IMPLEMENTACIÓN DE LA GUARDERÍA NOCTURNA EN EL MUNICIPIO DE IBAGUÉ”.</t>
  </si>
  <si>
    <t>SDSC-DE-CONTRATO DE ARRENDAMIENTO DE UN BIEN INMUEBLE PARA EL FUNCIONAMIENTO DE LA CASA SOCIAL, ADSCRITA A LA DIRECCIÓN DE GRUPOS ETNICOS Y POBLACIÓN VULNERABLE DE LA SECRETARIA DE DESARROLLO SOCIAL COMUNITARIO DE LA ALCADÍA DE IBAGUE.</t>
  </si>
  <si>
    <t>SDSC-DI-AG79-CONTRATAR LA PRESTACIÓN DE SERVICIOS DE APOYO A LA GESTIÓN PARA EL FORTALECIMIENTO DEL SUBPROGRAMA "JOVENES QUE VIBRAN POR LA VIDA.</t>
  </si>
  <si>
    <t>SDSC-DI-P12-CONTRATAR LA PRESTACIÓN DE SERVICIOS PROFESIONALES PARA ADELANTAR ACOMPAÑAMIENTO PSICOSOCIAL EN EL MARCO DEL PROYECTO "FORTALECIMIENTO DE IBAGUÉ VIBRA CON NIÑAS Y NIÑOS, PROTEGIDOS, SANOS Y FELICES EN EL MUNICIPIO DE IBAGUÉ".</t>
  </si>
  <si>
    <t>SDSC-DI-AG60-CONTRATAR LA PRESTACIÓN DE SERVICIOS DE APOYO A LA GESTIÓN PARA EL FORTALECIMIENTO DEL SUBPROGRAMA "JOVENES QUE VIBRAN POR LA VIDA".</t>
  </si>
  <si>
    <t>SDSC-DE-AG15-PRESTACIÓN DE SERVICIOS DE APOYO A LA GESTION PARA DESARROLLAR ACTIVIDADES RELACIONADAS CON LA ATENCION Y ORIENTACION A LA POBLACIÓN DEL SUBPROGRAMA IBAGUE LUCHA CONTRA POBREZA DE LA DIRECCION DE GRUPOS ETNICOS Y POBLACION VULNERABLE</t>
  </si>
  <si>
    <t>SDSC-DI-P51 CONTRATAR LA PRESTACIÓN DE SERVICIOS PROFESIONALES PARA LA IMPLEMENTACIÓN DEL PROYECTO FORTALECIMIENTO DE IBAGUE VIBRA CON NIÑAS Y NIÑOS, PROTEGIDOS Y FELICES EN EL MUNICIPIO DE IBAGUE</t>
  </si>
  <si>
    <t>SDSC-DE-AG25 PRESTACIÓN DE SERVICIOS DE APOYO A LA GESTION PARA DESARROLLAR ACTIVIDADES RELACIONADAS CON LA ATENCION Y ORIENTACION A LA POBLACIÓN DEL ATENCION INTEGRAL DE POBLACION EN SITUACION PERMANENTE DE DESPROTECCION SOCIAL Y/O FAMILIAR DE LA DIRECCION DE GRUPOS ETNICOS Y POBLACIÓN VULNERABLE</t>
  </si>
  <si>
    <t>SDSC-DE-P39 PRESTACIÓN DE SERVICIOS PROFESIONALES PARA FORTALECER LA EJECUCIÓN DE LAS METAS, ACTIVIDADES Y ORIENTACION A LA POBLACIÓN DEL SUBPROGRAMA IBAGUE LUCHA CONTRA POBREZA DE LA DIRECCION DE GRUPOS ETNICOS Y POBLACION VULNERABLE.</t>
  </si>
  <si>
    <t>SDSC-DE-AG14 PRESTACIÓN DE SERVICIOS DE APOYO A LA GESTION PARA DESARROLLAR ACTIVIDADES RELACIONADAS CON LA ATENCION Y ORIENTACION A LA POBLACIÓN DEL SUBPROGRAMA IBAGUE LUCHA CONTRA POBREZA DE LA DIRECCION DE GRUPOS ETNICOS Y POBLACIÓN VULNERABLE</t>
  </si>
  <si>
    <t>SDSC-DI-AG87-CONTRATAR LA PRESTACIÓN DE SERVICIOS DE APOYO A LA GESTIÓN PARA LA IMPLEMENTACIÓN DEL PROYECTO "FORTALECIMIENTO DE LOS JÓVENES QUE VIBRAN POR LA VIDA EN EL MUNICIPIO DE IBAGUÉ".</t>
  </si>
  <si>
    <t>SDSC-DE-P33-PRESTACIÓN DE SERVICIOS PROFESIONALES PARA FORTALECER LA EJECUCIÓN DE LAS METAS, ACTIVIDADES Y ATENCIÓN PSICOSOCIAL DE LOS SUBPROGRAMA DE LA DIRECCIÓN DE GRUPOS ÉTNICOS Y POBLACIÓN VULNERABLE</t>
  </si>
  <si>
    <t>SDSC-DE-P37 PRESTACIÓN DE SERVICIOS PROFESIONALES PARA FORTALECER LA EJECUCIÓN DE LAS METAS, ACTIVIDADES Y ATENCION PSICOSOCIAL DE LOS SUBPROGRAMAS DE LA DIRECCION DE GRUPOS ETNICOS Y POBLACION VULNERABLE</t>
  </si>
  <si>
    <t>SDSC-DI-P93-CONTRATAR LA PRESTACIÓN DE SERVICIOS PROFESIONALES EN EL MARCO DEL PROYECTO "FORTALECIMIENTO DE LOS JÓVENES QUE VIBRAN POR LA VIDA EN EL MUNICIPIO DE IBAGUÉ".</t>
  </si>
  <si>
    <t>SDSC-DI-P31-CONTRATAR LA PRESTACIÓN DE SERVICIOS PROFESIONALES PARA EL FORTALECIMIENTO DEL PROGRAMA "DESARROLLO INTEGRAL DE NIÑOS, NIÑAS, ADOLESCENTES Y SUS FAMILIAS".</t>
  </si>
  <si>
    <t>SDSC-DE-AG22-PRESTACIÓN DE SERVICIOS DE APOYO A LA GESTION PARA DESARROLLAR ACTIVIDADES RELACIONADAS CON LA ATENCION Y ORIENTACION A LA POBLACIÓN DEL SUBPROGRAMA IBAGUE LUCHA CONTRA POBREZA DE LA DIRECCION DE GRUPOS ETNICOS Y POBLACIÓN VULNERABLE</t>
  </si>
  <si>
    <t>SDSC-DE-P45 PRESTACIÓN DE SERVICIOS PROFESIONALES PARA FORTALECER LA ATENCION, INTERPRETACION Y DIFUSION DE ACTIVIDADES DEL SUBPROGRAMA IBAGUE TERRITORIO INCLUYENTE CON LA DISCAPACIDAD DE LA DIRECCION DE GRUPOS ETNICOS Y POBLACION VULNERABLE</t>
  </si>
  <si>
    <t>SDSC-DI-AG88-CONTRATAR LA PRESTACIÓN DE SERVICIOS DE APOYO A LA GESTIÓN PARA LA IMPLEMENTACIÓN DEL PROYECTO "FORTALECIMIENTO DE IBAGUÉ VIBRA CON NIÑAS Y NIÑOS, PROTEGIDOS, SANOS Y FELICES EN EL MUNICIPIO DE IBAGUÉ" Y FORTALECIMIENTO DE LOS JÓVENES QUE VIBRAN POR LA VIDA EN EL MUNICIPIO DE IBAGUÉ.</t>
  </si>
  <si>
    <t>SDSC-DI-P32-CONTRATAR LA PRESTACIÓN DE SERVICIOS PROFESIONALES PARA EL DESARROLLO DE LOS PROCESOS DE PLANEACIÓN, SEGUIMIENTO Y EJECUCIÓN EN EL MARCO DE LOS PROYECTOS "FORTALECIMIENTO DE IBAGUÉ VIBRA CON NIÑAS Y NIÑOS, PROTEGIDOS, SANOS Y FELICES EN EL MUNICIPIO DE IBAGUÉ" Y FORTALECIMIENTO DE LOS JÓVENES QUE VIBRAN POR LA VIDA EN EL MUNICIPIO DE IBAGUÉ.</t>
  </si>
  <si>
    <t>SDSC-DE-AG23 PRESTACIÓN DE SERVICIOS DE APOYO A LA GESTION PARA DESARROLLAR ACTIVIDADES RELACIONADAS CON LA ATENCION Y ORIENTACION A LA POBLACIÓN DEL ATENCION INTEGRAL DE POBLACION EN SITUACION PERMANENTE DE DESPROTECCION SOCIAL Y/O FAMILIAR DE LA DIRECCION DE GRUPOS ETNICOS Y POBLACIÓN VULNERABLE</t>
  </si>
  <si>
    <t>SDSC-DE-AG04 PRESTACIÓN DE SERVICIOS DE APOYO A LA GESTION PARA DESARROLLAR ACTIVIDADES RELACIONADAS CON LA ATENCION Y ORIENTACION A LA POBLACIÓN DEL SUBPROGRAMA IBAGUE DE LA MANO CON LOS ADULTOS MAYORES DE LA DIRECCION DE GRUPOS ETNICOS Y POBLACIÓN VULNERABLE</t>
  </si>
  <si>
    <t>SDSC-DE-AG07 PRESTACIÓN DE SERVICIOS DE APOYO A LA GESTION PARA DESARROLLAR ACTIVIDADES RELACIONADAS CON LA ATENCION Y ORIENTACION A LA POBLACIÓN DEL SUBPROGRAMA IBAGUE DE LA MANO CON LOS ADULTOS MAYORES DE LA DIRECCION DE GRUPOS ETNICOS Y POBLACIÓN VULNERABLE</t>
  </si>
  <si>
    <t>SDSC-DM-P2-CONTRATAR LA PRESTACIÓN DE SERVICIOS PROFESIONALES PARA DESARROLLAR ACTIVIDADES ENMARCADAS EN EL PROYECTO DENOMINADO FORTALECIMIENTO A LA MUJER, GENERO Y DIVERSIDAD SEXUAL EN EL MUNICIPIO DE IBAGUÉ".</t>
  </si>
  <si>
    <t>SDSC-DI-IMPLEMENTACIÓN DE HOGAR DE PASO PARA LA ATENCIÓN DE NIÑOS, NIÑAS Y ADOLESCENTES QUE SE ENCUENTRAN EN ESTADO DE AMENAZA, INOBSERVANCIA O VULNERACIÓN DE LOS DERECHOS, EN EL MUNICIPIO DE IBAGUÉ.</t>
  </si>
  <si>
    <t>SDSC-DE-P36 PRESTACIÓN DE SERVICIOS PROFESIONALES PARA FORTALECER LA EJECUCIÓN DE LAS METAS Y ACTIVIDADES DEL PROGRAMA ATENCION INTEGRAL DE POBLACION EN SITUACION PERMANENTE DE DESPROTECCION SOCIAL Y/O FAMILIAR EN SITUACION DE VULNERABILIDAD DE LA ALCALDIA DE IBAGUE</t>
  </si>
  <si>
    <t>SDSC-DE-AG12 PRESTACIÓN DE SERVICIOS DE APOYO A LA GESTION PARA DESARROLLAR ACTIVIDADES RELACIONADAS CON LA ATENCION Y ORIENTACION A LA POBLACIÓN DEL SUBPROGRAMA IBAGUE LUCHA CONTRA POBREZA DE LA DIRECCION DE GRUPOS ETNICOS Y POBLACIÓN VULNERABLE</t>
  </si>
  <si>
    <t>SDSC-DE-AG26 PRESTACIÓN DE SERVICIOS DE APOYO A LA GESTION PARA DESARROLLAR ACTIVIDADES RELACIONADAS CON LA ATENCION Y ORIENTACION A LA POBLACIÓN DEL ATENCION INTEGRAL DE POBLACION EN SITUACION PERMANENTE DE DESPROTECCION SOCIAL Y/O FAMILIAR DE LA DIRECCION DE GRUPOS ETNICOS Y POBLACIÓN VULNERABLE</t>
  </si>
  <si>
    <t>SDSC-DI-P5-CONTRATAR LA PRESTACIÓN DE SERVICIOS PROFESIONALES EN EL MARCO DEL PROYECTO "FORTALECIMIENTO DE IBAGUÉ VIBRA CON NIÑAS Y NIÑOS, PROTEGIDOS, SANOS Y FELICES EN EL MUNICIPIO DE IBAGUÉ".</t>
  </si>
  <si>
    <t xml:space="preserve">SDSC-DE-P17 PRESTACIÓN DE SERVICIOS PROFESIONALES PARA FORTALECER LA EJECUCIÓN DE LAS METAS Y ACTIVIDADES DEL PROGRAMA ATENCION INTEGRAL DE POBLACION EN SITUACION PERMANENTE DE DESPROTECCION SOCIAL Y/O FAMILIAR EN SITUACION DE VULNERABILIDAD DE LA ALCALDIA DE IBAGUE </t>
  </si>
  <si>
    <t>CONTRATAR EL SERVICIO DE CUENTAS DE CORREO ELECTRÓNICO PARA LA ALCALDÍA MUNICIPAL DE IBAGUÉ; BAJO EL DOMINIO IBAGUE.GOV.CO</t>
  </si>
  <si>
    <t>SDSC-DI-P4-CONTRATAR LA PRESTACIÓN DE SERVICIOS PROFESIONALES PARA DESARROLLAR ACTIVIDADES EN EL MARCO DE LOS PROYECTOS "FORTALECIMIENTO DE IBAGUÉ VIBRA CON NIÑAS Y NIÑOS, PROTEGIDOS, SANOS Y FELICES EN EL MUNICIPIO DE IBAGUÉ" Y FORTALECIMIENTO DE LOS JÓVENES QUE VIBRAN POR LA VIDA EN EL MUNICIPIO DE IBAGUÉ.</t>
  </si>
  <si>
    <t>SDSC-DM-P1-CONTRATAR LA PRESTACIÓN DE SERVICIOS PROFESIONALES PARA DESARROLLAR ACTIVIDADES ENMARCADAS EN LOS PROYECTOS DENOMINADO FORTALECIMIENTO A LA MUJER, GENERO Y DIVERSIDAD SEXUAL EN EL MUNICIPIO DE IBAGUÉ Y "FORTALECIMIENTO DE LOS JÓVENES QUE VIBRAN POR LA VIDA EN EL MUNICIPIO DE IBAGUÉ".</t>
  </si>
  <si>
    <t>SDSC-DI-P43-CONTRATAR LA PRESTACIÓN DE SERVICIOS PROFESIONALES PARA LA IMPLEMENTACIÓN DEL PROYECTO "FORTALECIMIENTO DE LOS JÓVENES QUE VIBRAN POR LA VIDA EN EL MUNICIPIO DE IBAGUÉ".</t>
  </si>
  <si>
    <t>SDSC-DI-P10-CONTRATAR LA PRESTACIÓN DE SERVICIOS PROFESIONALES PARA DESARROLLAR ACTIVIDADES EN EL MARCO DE LOS PROYECTOS "FORTALECIMIENTO DE IBAGUÉ VIBRA CON NIÑAS Y NIÑOS, PROTEGIDOS, SANOS Y FELICES EN EL MUNICIPIO DE IBAGUÉ" Y FORTALECIMIENTO DE LOS JÓVENES QUE VIBRAN POR LA VIDA EN EL MUNICIPIO DE IBAGUÉ.</t>
  </si>
  <si>
    <t>SDSC-DI-P25-CONTRATAR LA PRESTACIÓN DE SERVICIOS PROFESIONALES PARA LA IMPLEMENTACIÓN DEL PROYECTO "FORTALECIMIENTO DE IBAGUÉ VIBRA CON NIÑAS Y NIÑOS, PROTEGIDOS, SANOS Y FELICES EN EL MUNICIPIO DE IBAGUÉ.</t>
  </si>
  <si>
    <t>SDSC-DI-P29-CONTRATAR LA PRESTACIÓN DE SERVICIOS PROFESIONALES PARA LA IMPLEMENTACIÓN DEL PROYECTO "FORTALECIMIENTO DE LOS JÓVENES QUE VIBRAN POR LA VIDA EN EL MUNICIPIO DE IBAGUÉ".</t>
  </si>
  <si>
    <t>SDSC-DE-P47 PRESTACIÓN DE SERVICIOS PROFESIONALES PARA DESARROLLAR ACTIVIDADES RELACIONADAS A LOS PROCESOS FINANCIEROS DE LOS SUBPROGRAMAS DE LA DIRECCION DE GRUPOS ETNICOS Y POBLACION VULNERABLE</t>
  </si>
  <si>
    <t>SDSC-DE-AG13 PRESTACIÓN DE SERVICIOS DE APOYO A LA GESTIÓN PARA PARA DESARROLLAR ACTIVIDADES RELACIONADAS CON LA ATENCION, ORIENTACION Y SISTEMATIZACION DE LA POBLACIÓN DEL SUBPROGRAMA DE LA MANO CON LOS ADULTOS MAYORES DE LA DIRECCION DE GRUPOS ETNICOS Y POBLACION VULNERABLE.</t>
  </si>
  <si>
    <t>SDSC-DE-P20-PRESTACIÓN DE SERVICIOS PROFESIONALES PARA FORTALECER LA EJECUCIÓN DE LAS METAS Y ACTIVIDADES DEL PROGRAMA INLCUSION SOCIAL Y PRODUCTIVA PARA LA POBLACION EN SITUACION DE VULNERABILIDAD DE LA ALCALDIA DE IBAGUE</t>
  </si>
  <si>
    <t>SDSC-DE-P15-PRESTACIÓN DE SERVICIOS PROFESIONALES PARA FORTALECER LA EJECUCIÓN DE LAS METAS Y ACTIVIDADES DEL SUBPROGRAMA IBAGUE TERRITORIO INCLUYENTE CON LA DISCAPACIDAD DE LA DIRECCION DE GRUPOS ETNICOS Y POBLACION VULNERABLE</t>
  </si>
  <si>
    <t>SDSC-DI-P36-CONTRATAR LA PRESTACIÓN DE SERVICIOS PROFESIONALES PARA ADELANTAR ACOMPAÑAMIENTO PSICOSOCIAL EN EL MARCO DE LOS PROYECTOS "FORTALECIMIENTO DE IBAGUÉ VIBRA CON NIÑAS Y NIÑOS, PROTEGIDOS, SANOS Y FELICES EN EL MUNICIPIO DE IBAGUÉ" Y FORTALECIMIENTO DE LOS JÓVENES QUE VIBRAN POR LA VIDA EN EL MUNICIPIO DE IBAGUÉ.</t>
  </si>
  <si>
    <t>SDSC-DE-P22-PRESTACIÓN DE SERVICIOS PROFESIONALES PARA FORTALECER LA EJECUCIÓN DE LAS METAS Y ACTIVIDADES DEL PROGRAMA ATENCION INTEGRAL DE POBLACION EN SITUACION PERMANENTE DE DESPROTECCION SOCIAL Y/O FAMILIAR EN SITUACION DE VULNERABILIDAD DE LA ALCALDIA DE IBAGUE</t>
  </si>
  <si>
    <t>SDSC-DI-AG61-CONTRATAR LA PRESTACIÓN DE SERVICIOS DE APOYO A LA GESTIÓN PARA LA IMPLEMENTACIÓN DEL PROYECTO FORTALECIMIENTO DE LOS JÓVENES QUE VIBRAN POR LA VIDA EN EL MUNICIPIO DE IBAGUÉ.</t>
  </si>
  <si>
    <t xml:space="preserve">SDSC-DI-AG62-CONTRATAR LA PRESTACIÓN DE SERVICIOS DE APOYO A LA GESTIÓN PARA LA IMPLEMENTACIÓN DEL PROYECTO FORTALECIMIENTO DE LOS JÓVENES QUE VIBRAN POR LA VIDA EN EL MUNICIPIO DE IBAGUÉ. </t>
  </si>
  <si>
    <t>SDSC-DI-AG54-CONTRATAR LA PRESTACIÓN DE SERVICIOS DE APOYO A LA GESTIÓN PARA LA IMPLEMENTACIÓN DEL PROYECTO "FORTALECIMIENTO DE LOS JÓVENES QUE VIBRAN POR LA VIDA EN EL MUNICIPIO DE IBAGUÉ".</t>
  </si>
  <si>
    <t>SDSC-DI-AG55-CONTRATAR LA PRESTACIÓN DE SERVICIOS DE APOYO A LA GESTIÓN PARA EL FORTALECIMIENTO DEL SUBPROGRAMA "IBAGUÉ VIBRA CON NIÑAS Y NIÑOS, PROTEGIDOS, SANOS Y FELICES".</t>
  </si>
  <si>
    <t>SDSC-DI-AG57-CONTRATAR LA PRESTACIÓN DE SERVICIOS DE APOYO A LA GESTIÓN PARA LA IMPLEMENTACIÓN DEL PROYECTO "FORTALECIMIENTO DE LOS JÓVENES QUE VIBRAN POR LA VIDA EN EL MUNICIPIO DE IBAGUÉ".</t>
  </si>
  <si>
    <t>SDSC-DI-P41-CONTRATAR LA PRESTACIÓN DE SERVICIOS PROFESIONALES PARA ADELANTAR ACOMPAÑAMIENTO PSICOSOCIAL EN EL MARCO DEL PROYECTO "FORTALECIMIENTO DE IBAGUÉ VIBRA CON NIÑAS Y NIÑOS, PROTEGIDOS, SANOS Y FELICES EN EL MUNICIPIO DE IBAGUÉ".</t>
  </si>
  <si>
    <t>SDSC-DI-P47-CONTRATAR LA PRESTACIÓN DE SERVICIOS PROFESIONALES PARA LA IMPLEMENTACIÓN DEL PROYECTO FORTALECIMIENTO DE LOS JÓVENES QUE VIBRAN POR LA VIDA EN EL MUNICIPIO DE IBAGUÉ.</t>
  </si>
  <si>
    <t>SDSC-CONTRATAR LA PRESTACION DE SERVICIOS DE UNA ENTIDAD SIN ANIMO DE LUCRO PARA BRINDAR ATENCION INTEGRAL A LOS ADULTOS MAYORES EN SITUACION DE ABANDONO SOCIAL Y/O FAMILIAR DEL MUNICIPIO DE IBAGUE</t>
  </si>
  <si>
    <t>SDSC-DI-P11-CONTRATAR LA PRESTACIÓN DE SERVICIOS PROFESIONALES PARA DESARROLLAR LOS PROCESOS JURÍDICOS Y CONTRACTUALES ENMARCADOS EN LOS PROYECTOS "FORTALECIMIENTO DE IBAGUÉ VIBRA CON NIÑAS Y NIÑOS, PROTEGIDOS, SANOS Y FELICES EN EL MUNICIPIO DE IBAGUÉ" Y FORTALECIMIENTO DE LOS JÓVENES QUE VIBRAN POR LA VIDA EN EL MUNICIPIO DE IBAGUÉ.</t>
  </si>
  <si>
    <t>SDSC-DI-P50- CONTRATAR LA PRESTACIÓN DE SERVICIOS PROFESIONALES PARA LA IMPLEMENTACIÓN DEL PROYECTO FORTALECIMIENTO DE LOS JÓVENES QUE VIBRAN POR LA VIDA EN EL MUNICIPIO DE IBAGUÉ.</t>
  </si>
  <si>
    <t>SDSC-DI-P26-CONTRATAR LA PRESTACIÓN DE SERVICIOS PROFESIONALES PARA ADELANTAR ACOMPAÑAMIENTO PSICOSOCIAL EN EL MARCO DE LOS PROYECTOS "FORTALECIMIENTO DE IBAGUÉ VIBRA CON NIÑAS Y NIÑOS, PROTEGIDOS, SANOS Y FELICES EN EL MUNICIPIO DE IBAGUÉ.</t>
  </si>
  <si>
    <t>SDSC-DI-P48-CONTRATAR LA PRESTACION DE SERVICIOS PROFESIONALES PARA EL DESARROLLO DE LOS PROCESOS DE PLANEACIÓN, SEGUIMIENTO Y EJECUCION ENMARCADOS EN EL PROYECTO DENOMINADO "FORTALECIMIENTO DE IBAGUÉ VIBRA CON NIÑAS Y NIÑOS, PROTEGIDOS, SANOS Y FELICES EN EL MUNICIPIO DE IBAGUÉ".</t>
  </si>
  <si>
    <t>SDSC-DI-P13-CONTRATAR LA PRESTACIÓN DE SERVICIOS PROFESIONALES PARA EL DESARROLLO DE LOS PROCESOS DE PLANEACIÓN, SEGUIMIENTO Y EJECUCIÓN ENMARCADOS EN EL PROYECTO DENOMINADO "FORTALECIMIENTO DE IBAGUÉ VIBRA CON NIÑAS Y NIÑOS, PROTEGIDOS, SANOS Y FELICES EN EL MUNICIPIO DE IBAGUÉ</t>
  </si>
  <si>
    <t>SDSC-DI-P23-CONTRATAR LA PRESTACIÓN DE SERVICIOS PROFESIONALES PARA EL FORTALECIMIENTO DEL PROGRAMA "DESARROLLO INTEGRAL DE NIÑOS, NIÑAS, ADOLESCENTES Y SUS FAMILIAS.</t>
  </si>
  <si>
    <t xml:space="preserve">SDSC-DI-P53-CONTRATAR LA PRESTACIÓN DE SERVICIOS PROFESIONALES PARA EL FORTALECIMIENTO DEL PROGRAMA "DESARROLLO INTEGRAL DE NIÑOS, NIÑAS, ADOLESCENTES Y SUS FAMILIAS". </t>
  </si>
  <si>
    <t>SDSC-DE-P03 PRESTACIÓN DE SERVICIOS PROFESIONALES PARA DESARROLLAR ACTIVIDADES RELACIONADAS A LOS PROCESOS FINANCIEROS DE LOS PROGRAMAS DE LA SECRETARIA DE DESARROLLO SOCIAL COMUNUTARIO.</t>
  </si>
  <si>
    <t>SDSC-1-CONTRATAR LA PRESTACIÓN DE SERVICIOS PROFESIONALES PARA DESARROLLAR LOS PROCESOS JURÍDICOS Y CONTRACTUALES ENMARCADOS EN EL PROYECTO DENOMINADO "FORTALECIMIENTO DE IBAGUÉ VIBRA CON NIÑAS Y NIÑOS, PROTEGIDOS, SANOS Y FELICES EN EL MUNICIPIO DE IBAGUÉ"</t>
  </si>
  <si>
    <t>SDSC-DI-P1-CONTRATAR LA PRESTACIÓN DE SERVICIOS PROFESIONALES PARA EL FORTALECIMIENTO DEL SUBPROGRAMA "IBAGUÉ VIBRA CON NIÑAS Y NIÑOS, PROTEGIDOS, SANOS Y FELICES.</t>
  </si>
  <si>
    <t>SDSC-DE-P24-PRESTACIÓN DE SERVICIOS PROFESIONALES PARA FORTALECER LA EJECUCIÓN DE LAS METAS Y ACTIVIDADES DEL PROGRAMA ATENCION INTEGRAL DE POBLACION EN SITUACION PERMANENTE DE DESPROTECCION SOCIAL Y/O FAMILIAR EN SITUACION DE VULNERABILIDAD DE LA ALCALDIA DE IBAGUE.</t>
  </si>
  <si>
    <t>Valor</t>
  </si>
  <si>
    <t>objeto</t>
  </si>
  <si>
    <t xml:space="preserve">No de Contrato </t>
  </si>
  <si>
    <t xml:space="preserve">No. de actividades realizadas </t>
  </si>
  <si>
    <t>No. Campaña realizada</t>
  </si>
  <si>
    <t>No. Jornadas realizadas</t>
  </si>
  <si>
    <t>17.1.1 Llevar a cabo ejercios de difusion  de la Ruta Integral de Atenciones</t>
  </si>
  <si>
    <t>No. Actividad de difusión realizadas</t>
  </si>
  <si>
    <t>No. de Actividades y/o eventos realizados</t>
  </si>
  <si>
    <t>No. Centros de atención adecuados y/o dotados</t>
  </si>
  <si>
    <t>No. de Boletines realizados</t>
  </si>
  <si>
    <t>No. de Jóvenes acompañados</t>
  </si>
  <si>
    <t>No. Jornadas de socializadión realizadas</t>
  </si>
  <si>
    <t>7.1.5 Implementar la Política Pública de Primera Infancia</t>
  </si>
  <si>
    <t>9.1.3 Realizar actividades educativas, pedagógicos, de formación y/o
capacitación dirigidas a niños, niñas y adolescentes del municipio</t>
  </si>
  <si>
    <t>9.1.5 Realizar acompañamiento psicosocial a niños, niñas y adolescentes del municipio</t>
  </si>
  <si>
    <t>Política Pública Implementada</t>
  </si>
  <si>
    <t>Núemro de NNA  beneficiados</t>
  </si>
  <si>
    <t>9.1.6 Realizar entrega de auxilios funerarios.</t>
  </si>
  <si>
    <t>FECHA DE PROGRAMACION: ENERO 2024</t>
  </si>
  <si>
    <t>FUENTES DE FINANCIACION                             
( EN MILES DE $)</t>
  </si>
  <si>
    <t>8.1.1 Realizar socialización ruta de atencion</t>
  </si>
  <si>
    <t>Socializaciones de Ruta Realizadas</t>
  </si>
  <si>
    <t xml:space="preserve">7.1.2  Realizar acompañamiento profesional en areas psicologicas y juridicas  </t>
  </si>
  <si>
    <t xml:space="preserve">Numero de usuarios con acompañamiento </t>
  </si>
  <si>
    <t>1.1.4 Apoyo a la gestion para el desarrollo de las actividades de capacitacion y formacion en toma de registros, elaboracion de los programas, convocatorias, evidencias fotograficas,temas, adminstrativos de las mismas.</t>
  </si>
  <si>
    <t>1.1.1 Realizar capacitaciones a mujeres en temas como: emprendimiento liderazgo, marketing digital y formulación de proyectos</t>
  </si>
  <si>
    <t>2.1.3 Realizar plan estratégico por medio de mesas de trabajo y reuniones con los diferentes grupos poblacionales.</t>
  </si>
  <si>
    <t xml:space="preserve">3.1.2 Apoyar la productividad de las madres cuidadoras </t>
  </si>
  <si>
    <t xml:space="preserve">Numero de informes presentados </t>
  </si>
  <si>
    <t xml:space="preserve">3.1.1 Realizar la Identificación y diagnostico de la población mujeres cuidadoras </t>
  </si>
  <si>
    <t>9.1.2 Adelantar gestión que permitan la consecución de recursos.</t>
  </si>
  <si>
    <r>
      <t xml:space="preserve">OBSERVACIONES: </t>
    </r>
    <r>
      <rPr>
        <sz val="12"/>
        <rFont val="Calibri"/>
        <family val="2"/>
        <scheme val="minor"/>
      </rPr>
      <t xml:space="preserve">  
-Se incluye la actividad </t>
    </r>
    <r>
      <rPr>
        <b/>
        <sz val="12"/>
        <rFont val="Calibri"/>
        <family val="2"/>
        <scheme val="minor"/>
      </rPr>
      <t xml:space="preserve">1.1.2 </t>
    </r>
    <r>
      <rPr>
        <sz val="12"/>
        <rFont val="Calibri"/>
        <family val="2"/>
        <scheme val="minor"/>
      </rPr>
      <t xml:space="preserve">Realizar (5) capacitaciones a a población LGBTI en temas como: emprendimiento, liderazgo, marketing digital y formulación de proyectos y la actividad </t>
    </r>
    <r>
      <rPr>
        <b/>
        <sz val="12"/>
        <rFont val="Calibri"/>
        <family val="2"/>
        <scheme val="minor"/>
      </rPr>
      <t>1.1.4</t>
    </r>
    <r>
      <rPr>
        <sz val="12"/>
        <rFont val="Calibri"/>
        <family val="2"/>
        <scheme val="minor"/>
      </rPr>
      <t xml:space="preserve"> Apoyo a la gestión para el desarrollo de las actividades de capacitación y, formación en: toma de registros, elaboración de los programas, convocatorias, evidencias fotográfica, temas administrativos de las mismas. Se incluye la actividad </t>
    </r>
    <r>
      <rPr>
        <b/>
        <sz val="12"/>
        <rFont val="Calibri"/>
        <family val="2"/>
        <scheme val="minor"/>
      </rPr>
      <t>2.1.3</t>
    </r>
    <r>
      <rPr>
        <sz val="12"/>
        <rFont val="Calibri"/>
        <family val="2"/>
        <scheme val="minor"/>
      </rPr>
      <t xml:space="preserve"> Realizar plan estratégico por medio de mesas de trabajo y reuniones con los diferentes grupos poblacionales.  Se incluye la actividad </t>
    </r>
    <r>
      <rPr>
        <b/>
        <sz val="12"/>
        <rFont val="Calibri"/>
        <family val="2"/>
        <scheme val="minor"/>
      </rPr>
      <t>3.1.1</t>
    </r>
    <r>
      <rPr>
        <sz val="12"/>
        <rFont val="Calibri"/>
        <family val="2"/>
        <scheme val="minor"/>
      </rPr>
      <t xml:space="preserve"> Realizar la Identificación y diagnostico de la población mujeres cuidadoras. Se incluye la actividad </t>
    </r>
    <r>
      <rPr>
        <b/>
        <sz val="12"/>
        <rFont val="Calibri"/>
        <family val="2"/>
        <scheme val="minor"/>
      </rPr>
      <t>8.1.1</t>
    </r>
    <r>
      <rPr>
        <sz val="12"/>
        <rFont val="Calibri"/>
        <family val="2"/>
        <scheme val="minor"/>
      </rPr>
      <t xml:space="preserve"> Realizar socializacion de la ruta de atencion. Se elimina la actividad </t>
    </r>
    <r>
      <rPr>
        <b/>
        <sz val="12"/>
        <rFont val="Calibri"/>
        <family val="2"/>
        <scheme val="minor"/>
      </rPr>
      <t xml:space="preserve">8.1.5 </t>
    </r>
    <r>
      <rPr>
        <sz val="12"/>
        <rFont val="Calibri"/>
        <family val="2"/>
        <scheme val="minor"/>
      </rPr>
      <t>Generar boletines y/o informes con indicadores actualizados para ser publicados y fortalecer el Observatorio de los derechos de la Mujer y la Equidad de Género.</t>
    </r>
    <r>
      <rPr>
        <b/>
        <sz val="12"/>
        <rFont val="Calibri"/>
        <family val="2"/>
        <scheme val="minor"/>
      </rPr>
      <t xml:space="preserve"> </t>
    </r>
    <r>
      <rPr>
        <sz val="12"/>
        <rFont val="Calibri"/>
        <family val="2"/>
        <scheme val="minor"/>
      </rPr>
      <t xml:space="preserve">Se incluye la actividad </t>
    </r>
    <r>
      <rPr>
        <b/>
        <sz val="12"/>
        <rFont val="Calibri"/>
        <family val="2"/>
        <scheme val="minor"/>
      </rPr>
      <t>7.1.2</t>
    </r>
    <r>
      <rPr>
        <sz val="12"/>
        <rFont val="Calibri"/>
        <family val="2"/>
        <scheme val="minor"/>
      </rPr>
      <t xml:space="preserve">  Realizar acompañamiento profesional en areas psicologicas y juridicas  Se elimina la actividad 7.1.1 Implementar el Centro de acogida y autocuidado para la atención integral de las mujeres habitantes de calle. Se elimina la actividad </t>
    </r>
    <r>
      <rPr>
        <b/>
        <sz val="12"/>
        <rFont val="Calibri"/>
        <family val="2"/>
        <scheme val="minor"/>
      </rPr>
      <t>9.1.3</t>
    </r>
    <r>
      <rPr>
        <sz val="12"/>
        <rFont val="Calibri"/>
        <family val="2"/>
        <scheme val="minor"/>
      </rPr>
      <t xml:space="preserve">  implementar la casa de la mujer y se incluye la actividad</t>
    </r>
    <r>
      <rPr>
        <b/>
        <sz val="12"/>
        <rFont val="Calibri"/>
        <family val="2"/>
        <scheme val="minor"/>
      </rPr>
      <t xml:space="preserve"> 9.1.2</t>
    </r>
    <r>
      <rPr>
        <sz val="12"/>
        <rFont val="Calibri"/>
        <family val="2"/>
        <scheme val="minor"/>
      </rPr>
      <t xml:space="preserve"> Adelantar gestión que permitan la consecución de recursos.</t>
    </r>
  </si>
  <si>
    <r>
      <t xml:space="preserve">
NOMBRE:  CAROLINA HURTADO BARRERA </t>
    </r>
    <r>
      <rPr>
        <sz val="12"/>
        <rFont val="Calibri"/>
        <family val="2"/>
        <scheme val="minor"/>
      </rPr>
      <t xml:space="preserve">
SECRETARIO DESARROLLO SOCIAL COMUNITARIO
</t>
    </r>
    <r>
      <rPr>
        <b/>
        <sz val="12"/>
        <rFont val="Calibri"/>
        <family val="2"/>
        <scheme val="minor"/>
      </rPr>
      <t xml:space="preserve">
FIRMA:________________________________
NOMBRE: SONIA ALEJANDRA VILLANUEVA ARENAS</t>
    </r>
    <r>
      <rPr>
        <sz val="12"/>
        <rFont val="Calibri"/>
        <family val="2"/>
        <scheme val="minor"/>
      </rPr>
      <t xml:space="preserve">
DIRECTORA DE MUJER, GÉNERO Y DIVERSIDAD SEXUAL
</t>
    </r>
    <r>
      <rPr>
        <b/>
        <sz val="12"/>
        <rFont val="Calibri"/>
        <family val="2"/>
        <scheme val="minor"/>
      </rPr>
      <t xml:space="preserve">FIRMA:__________________________________
</t>
    </r>
  </si>
  <si>
    <t xml:space="preserve">Plan estrategico desarrollado </t>
  </si>
  <si>
    <t>FECHA DE  SEGUIMIENTO:   31 de Marzo de 2024</t>
  </si>
  <si>
    <t>FECHA DE  SEGUIMIENTO:  31 de Marzo de 2024</t>
  </si>
  <si>
    <t>1.1.1 levantar información sobre la población de mujeres gestantes y/o niños con alimentación complementaria a beneficiar</t>
  </si>
  <si>
    <t>1.1.3 Entregar kit nutricional a mujeres gestantes, madres lactantes y/o niños con problemas asociados a la desnutrición aguda.</t>
  </si>
  <si>
    <t>2.1.2 articular con el sector público y el sector privado, acciones en favor del bienestar de los niños del municipio.</t>
  </si>
  <si>
    <t>3.1.1 identificar las familias a beneficiar con la estrategia de fortalecimiento familiar</t>
  </si>
  <si>
    <t>5.1.5 realizar capacitaciones en buenas prácticas, hábitos, estilos de vida saludable y pautas de crianza a los padres de los beneficiarios</t>
  </si>
  <si>
    <t>6.1.1 articular con el sector público y el sector privado alianzas en pro del beneficio de los niños, niñas, adolescentes y familias del municipio</t>
  </si>
  <si>
    <t>7.1.3  elaborar el plan estrategico de la política pública de primera infancia</t>
  </si>
  <si>
    <t>7.1.7 realizar entrega de auxilios funerarios.</t>
  </si>
  <si>
    <t>9.1.1 coordinar la actualización e implementación de la política pública de infancia.</t>
  </si>
  <si>
    <t>9.1.2 articular con el sector público y el sector privado, acciones en favor del bienestar de los niños niñas y adolescentes del municipio.</t>
  </si>
  <si>
    <t>9.1.4  realizar actividades culturales, artisticas y recreacionales para los niños, niñas y adolescentes del municipio</t>
  </si>
  <si>
    <t>12.1.1 articular con el sector público y el sector privado, acciones en favor del bienestar de los niños niñas y adolescentes del municipio</t>
  </si>
  <si>
    <t>17.1.2 programar y recibir orientación y asesoría técnica sobre la construcción de la ruta</t>
  </si>
  <si>
    <r>
      <t xml:space="preserve">
</t>
    </r>
    <r>
      <rPr>
        <b/>
        <sz val="12"/>
        <rFont val="Calibri"/>
        <family val="2"/>
      </rPr>
      <t xml:space="preserve">NOMBRE:  CAROLINA HURTADO BARRERA
</t>
    </r>
    <r>
      <rPr>
        <sz val="12"/>
        <rFont val="Calibri"/>
        <family val="2"/>
      </rPr>
      <t xml:space="preserve">SECRETARIO DESARROLLO SOCIAL COMUNITARIO
</t>
    </r>
    <r>
      <rPr>
        <b/>
        <sz val="12"/>
        <rFont val="Calibri"/>
        <family val="2"/>
      </rPr>
      <t>FIRMA:____________________________________</t>
    </r>
    <r>
      <rPr>
        <sz val="12"/>
        <rFont val="Calibri"/>
        <family val="2"/>
      </rPr>
      <t xml:space="preserve">
NOMBRE: </t>
    </r>
    <r>
      <rPr>
        <b/>
        <sz val="12"/>
        <rFont val="Calibri"/>
        <family val="2"/>
      </rPr>
      <t>DELNA YURI CUADROS SIERRA</t>
    </r>
    <r>
      <rPr>
        <sz val="12"/>
        <rFont val="Calibri"/>
        <family val="2"/>
      </rPr>
      <t xml:space="preserve">
DIRECTOR DE INFANCIA ADOLESCENCIA Y JUVENTUD
FIRMA:__________________________________
</t>
    </r>
  </si>
  <si>
    <t xml:space="preserve">OBSERVACIONES: </t>
  </si>
  <si>
    <t>FECHA DE  SEGUIMIENTO: 31 de Marzo de 2024</t>
  </si>
  <si>
    <t>1.1.3 ARTICULAR CON EL SECTOR PÚBLICO Y EL SECTOR PRIVADO, ACCIONES EN FAVOR DEL BIENESTAR DE LOS JOVENES DEL MUNICIPIO."</t>
  </si>
  <si>
    <t>1.1.7 Acompañar y asesorar psicosocial y juridicamente a los jovenes del  municipio</t>
  </si>
  <si>
    <r>
      <t xml:space="preserve">
NOMBRE:  CAROLINA HURTADO BARRERA
</t>
    </r>
    <r>
      <rPr>
        <sz val="12"/>
        <rFont val="Calibri"/>
        <family val="2"/>
        <scheme val="minor"/>
      </rPr>
      <t xml:space="preserve">SECRETARIO DESARROLLO SOCIAL COMUNITARIO
</t>
    </r>
    <r>
      <rPr>
        <b/>
        <sz val="12"/>
        <rFont val="Calibri"/>
        <family val="2"/>
        <scheme val="minor"/>
      </rPr>
      <t xml:space="preserve">
FIRMA:________________________________
NOMBRE: DELNA YURI CUADROS SIERRA</t>
    </r>
    <r>
      <rPr>
        <sz val="12"/>
        <rFont val="Calibri"/>
        <family val="2"/>
        <scheme val="minor"/>
      </rPr>
      <t xml:space="preserve">
DIRECTOR DE INFANCIA ADOLESCENCIA Y JUVENTUD
</t>
    </r>
    <r>
      <rPr>
        <b/>
        <sz val="12"/>
        <rFont val="Calibri"/>
        <family val="2"/>
        <scheme val="minor"/>
      </rPr>
      <t xml:space="preserve">FIRMA:__________________________________
</t>
    </r>
  </si>
  <si>
    <t>SECRETARÍA / ENTIDAD:  SECRETARÍA DE DESARROLLO SOCIAL COMUNITARIO      / GRUPO: DIRECCIÓN DE GRUPOS ETNICOS Y POBLACIÓN VULNERABLE</t>
  </si>
  <si>
    <t>VIBRA CON INCLUSION Y DIVERSIDAD</t>
  </si>
  <si>
    <t xml:space="preserve">INCLUSION SOCIAL Y PRODUCTIVA PARA LA POBLACION EN SITUACION DE VULNERABILIDAD   </t>
  </si>
  <si>
    <t>FORTALECIMIENTO DE LA DIVERSIDAD ETNICA Y CULTURAL EN EL MUNICIPIO DE IBAGUÉ</t>
  </si>
  <si>
    <t>COSTO TOTAL 
(MILES DE PESOS)</t>
  </si>
  <si>
    <t>FUENTES DE FINANCIACION 
(EN MILES DE $)</t>
  </si>
  <si>
    <t>1.1.1 Coordinar la implementación, evaluación y seguimiento de la Política Pública</t>
  </si>
  <si>
    <t>Politica Pública Implementada conforme el plan de accion aprobado</t>
  </si>
  <si>
    <t>1.1.3 Apoyar los procesos de participación de las comunidades Indígenas.</t>
  </si>
  <si>
    <t>Proceso de participación apoyado por comunidad</t>
  </si>
  <si>
    <t>1.1.5 Apoyar la recuperación de saberes, sus cosmovisiones, visiones de derecho, practicas y tradiciones mediante: talleres, mesas de trabajo, procesos participativos, entrevistas, etc.</t>
  </si>
  <si>
    <t xml:space="preserve">% de cumplimiento plan de trabajo recuperación de saberes </t>
  </si>
  <si>
    <t>1.1.6 Realizar actividades y/o eventos, estrategias de comunicación para la población indigena.</t>
  </si>
  <si>
    <t xml:space="preserve">No. de actividades y/o conmemoraciones realizadas </t>
  </si>
  <si>
    <t>1.1.7 Diseñar e implementar estrategias de restitución de derechos para población indígena</t>
  </si>
  <si>
    <t xml:space="preserve">% de cumplimiento plan estratégico para restitucion de derechos de la población indígena </t>
  </si>
  <si>
    <t>2.1.1 Brindar atención a la población étnica que requiera el servicio y realizar entregar insumos para su bienestar.</t>
  </si>
  <si>
    <t xml:space="preserve">% de población etnica beneficiada que solicite y cumpla con los requisitos para auxilios funerarios </t>
  </si>
  <si>
    <t>2.1.2 Brindar auxilios funerarios a personas de población étnica que lo requieran</t>
  </si>
  <si>
    <t xml:space="preserve">2.1.3 Realizar encuentros con la población étnica en expresión cultural, organizativa, participativa y de concertación. </t>
  </si>
  <si>
    <t xml:space="preserve">No. de personas  beneficiadas de los  encuentros de expresión cultural </t>
  </si>
  <si>
    <t>3.1.1 Revisar y ajustar proceso de caracterización y diagnostico de la situación
actual</t>
  </si>
  <si>
    <t>p</t>
  </si>
  <si>
    <t>Un Documento aprobado</t>
  </si>
  <si>
    <t>3.1.4 Aprobar el documento de la politica publica Afro, mediante la presentación ante el Concejo Municipal</t>
  </si>
  <si>
    <t>3.1.5 Realizar el plan de acción de la política publica</t>
  </si>
  <si>
    <t>Un Plan de accion realizado</t>
  </si>
  <si>
    <t>4.1.1 Promover y fomentar acciones para la recuperación, fortalecimiento, protección y salvaguarda de las lenguas nativas y la tradición oral y escrita de los grupos étnicos</t>
  </si>
  <si>
    <t xml:space="preserve">No. de estrategias implementadas para el fortalecimiento de las lenguas nativas y tradicion oral </t>
  </si>
  <si>
    <t>4.1.2 Realizar seguimiento Monitoreo y reportes de Control al proyecto</t>
  </si>
  <si>
    <t xml:space="preserve">No. de reportes de seguimiento realizados </t>
  </si>
  <si>
    <t>4.1.3 Apoyar el reconocimiento, la autodeterminación y la autonomía de la población étnica</t>
  </si>
  <si>
    <t xml:space="preserve">No. de organizaciones étnicas reconocidas </t>
  </si>
  <si>
    <t>Número de población atendida</t>
  </si>
  <si>
    <t>Política pública aprobada e implementada</t>
  </si>
  <si>
    <t>OBSERVACIONES:   La proyeccion del presupuesto fue modificada en todas las actividades teniendo en cuenta la revision y ajuste de la planeacion inicial y se adiciona la actividad                                                                                                                                                                             2.1.1 Brindar atención a la población étnica que requiera el servicio y realizar entregar insumos para su bienestar con un ppto de $30.000.000                                                                                                                                                                                                                                                                     3.1.1 Revisar y ajustar proceso de caracterización y diagnostico de la situación actual con un ppto de $20.640.000</t>
  </si>
  <si>
    <t>MEJORAMIENTO EN LA LUCHA CONTRA LA POBREZA EN EL MUNICIPIO DE IBAGUE</t>
  </si>
  <si>
    <t>FUENTES DE FINANCIACION                             (EN MILES DE $)</t>
  </si>
  <si>
    <t>1.1.1 Realizar acompañamiento psicosocial y juridico para apoyar el componente de bienestar comunitario a la poblacion vulnerable</t>
  </si>
  <si>
    <t>% Población Atendida</t>
  </si>
  <si>
    <t>1.1.3 Gestionar novedades tipo 1 y tipo 2 a población vulnerable</t>
  </si>
  <si>
    <t>% de novedades Gestionadas</t>
  </si>
  <si>
    <t>1.1.4 Prestar apoyo y aseoria en los pagos de los incentivos correspondenientes a los periodos a poblacion vulnerable</t>
  </si>
  <si>
    <t xml:space="preserve">% de Población vulnerable asesorada </t>
  </si>
  <si>
    <t>2.1.1 Realizar formacion en areas productivas y de emprendimiento a poblacion vulnerable como herramienta para el incremento de su productividad e independencia economica mediante la generacion de autoempleo.</t>
  </si>
  <si>
    <t xml:space="preserve">No. de personas beneficiadas con formación en áreas productivas </t>
  </si>
  <si>
    <t>2.1.2 Realizar acompañamiento y seguimiento  a poblacion vulnerable.</t>
  </si>
  <si>
    <t>3.1.1 Apoyar y formular proyectos productivos a poblacion vulnerable</t>
  </si>
  <si>
    <t>No. de Proyectos productivos apoyados</t>
  </si>
  <si>
    <t>4.1.2.  Apoyo logistico para realizacion de encuentros pedagogicos programa familias en accion.</t>
  </si>
  <si>
    <t>Numero de encuentros realizados</t>
  </si>
  <si>
    <t>4.1.3 llevar a cabo eventos conmemorativos  del programa familias en accion.</t>
  </si>
  <si>
    <t xml:space="preserve">Número de eventos conmemorativos del programa familiar en acción  realizados </t>
  </si>
  <si>
    <t>Atención Integral y orientación brindada</t>
  </si>
  <si>
    <t>Personas beneficiadas</t>
  </si>
  <si>
    <t xml:space="preserve"> </t>
  </si>
  <si>
    <t>Eventos y/o socializaciones realizadas</t>
  </si>
  <si>
    <t>Fortalecimiento y seguimiento a proyectos productivos brindado</t>
  </si>
  <si>
    <t xml:space="preserve">OBSERVACIONES:   La proyeccion del presupuesto fue modificada en todas las actividades teniendo en cuenta la revision y ajuste de la planeacion inicial y se adiciona la actividad                                                                                                                                                                                                                                                2.1.2 Realizar acompañamiento y seguimiento  a poblacion vulnerable. con un ppto de $16.800.000                                                                                                                                                                                                                                                       </t>
  </si>
  <si>
    <t>FECHA DE  SEGUIMIENTO:   18 de Diciembre de 2023</t>
  </si>
  <si>
    <t xml:space="preserve">ATENCIÓN INTEGRAL DE POBLACIÓN EN CONDICION PERMANENTE DE DESPROTECCIÓN SOCIAL Y/O FAMILIAR.   </t>
  </si>
  <si>
    <t>COMPROMISO INTEGRAL DE LA MANO CON LOS ADULTOS MAYORES EN EL MUNICIPIO DE IBAGUÉ.</t>
  </si>
  <si>
    <t>1.1.1 Por demanda brindar atención integral con enfoque étnico en los centros día y/o asociaciones mediante diferentes actividades para una ocupación adecuada del tiempo libre.</t>
  </si>
  <si>
    <t>% de atenciones y orientaciones  brindadas</t>
  </si>
  <si>
    <t>1.1.3 .Beneficar a los adultos mayores a través de  eventos, entrega de auxilios funerarios, acompañamiento psicológico, asesoría jurídica, medica y tradicional, entrega de ayudas técnicas y/o dotaciones, jornadas de sensibilizacion sobre derechos, entrega de kits nutricionales</t>
  </si>
  <si>
    <t>% adultos mayores de los CBA beneficiados</t>
  </si>
  <si>
    <t>1.1.4 Realizar jornadas para postular, socializar e informar las fechas de pagos e inscripciones de adultos mayores priorizados, activos y bloqueados del programa adulto mayor Colombia mayor</t>
  </si>
  <si>
    <t>Numero de Jornadas Realizadas.</t>
  </si>
  <si>
    <t>2.1.1 .Beneficiar Adultos Mayores a través de la operatividad de los centro día, centro día vida mediante dotaciones, entrega de refrigerios, desarrollo de actividades de ocupación del tiempo libre, huertas caseras, recreación y deporte del municipio de ibague</t>
  </si>
  <si>
    <t>Numero de adultos mayores beneficiados</t>
  </si>
  <si>
    <t>2.1.2 Beneficiar Adulto Mauores a través del  restablecimiento de derechos a los adultos mayores en situación de abandono y/o indigencia en los CBA (Centros de Bienestar al Adulto Mayor)</t>
  </si>
  <si>
    <t xml:space="preserve">% de adultos mayores beneficiados </t>
  </si>
  <si>
    <t xml:space="preserve">3,1,1  Implementar comedores comunitarios para Beneficiar a los adultos mayores de la zona urbana y rural con la entrega de ayudas nutriocionales </t>
  </si>
  <si>
    <t>Numero de comedores comunitarios implementados</t>
  </si>
  <si>
    <t>3.1.2 Realizar actividades de seguimiento y control al proyecto</t>
  </si>
  <si>
    <t>Actividades de seguimiento realizadas</t>
  </si>
  <si>
    <t>Porcentaje de población atendida</t>
  </si>
  <si>
    <t>Número de comedores implementados</t>
  </si>
  <si>
    <t>Número de Adultos mayores beneficiados</t>
  </si>
  <si>
    <t>OBSERVACIONES: La proyeccion del presupuesto fue modificada en todas las actividades teniendo en cuenta la revision y ajuste de la planeacion inicial y
*A través de Decreto 230 del 13 de Marzo de 2024, se incorporaron recursos de estampillas  por valor de $1.121..988.170</t>
  </si>
  <si>
    <t>COMPROMISO DEL TERRITORIO INCLUYENTE CON LA DISCAPACIDAD EN EL MUNICIPIO DE IBAGUÉ</t>
  </si>
  <si>
    <t>FUENTES DE FINANCIACION 
( EN MILES DE $)</t>
  </si>
  <si>
    <t>1.1.4 Realizacion de eventos de comercializacion para la promocion de las unidades productivas</t>
  </si>
  <si>
    <t>Numero de eventos   realizados</t>
  </si>
  <si>
    <t>2.1.1 Realizar talleres en DDHH, en normatividad y contenidos incluyentes y convencion de derechos de personas con discapacidad, dirigidas a personas con discapacidad cuidadores y poblacion en general.</t>
  </si>
  <si>
    <t>Número de talleres realizados</t>
  </si>
  <si>
    <t>2.1.3 Apoyar los eventos a demanda que realice la secretaria de desarrollo social con el servicio de interpretacion de lengua de señas que permita adaptar los contenidos de estos a las personas con discapacidad auditiva.</t>
  </si>
  <si>
    <t>% de eventos asistidos</t>
  </si>
  <si>
    <t xml:space="preserve">3.1.1 Realizar valoracion a personas con discapacidad para la  entrega de  las ayudas tecnicas </t>
  </si>
  <si>
    <t>Número de valoraciones realizadas</t>
  </si>
  <si>
    <t>4.1.1 Realizar un convenio de atención integral con personas de extra edad (mayores de 18 años) que apunten al desarrollo de habilidades para la vida.</t>
  </si>
  <si>
    <t>Proceso de atención realizado</t>
  </si>
  <si>
    <t>5.1.2 Implementar un espacio de encuentro en las ciclovias para personas con discapacidad y cuidadores</t>
  </si>
  <si>
    <t>Número de Personas con discapacidad beneficiadas</t>
  </si>
  <si>
    <t>6.1.3 Brindar atencion integral y orientacion a la poblacion con discapacidad que lo requiera mediante Asesorias juridicas, orientacion personalizada de sus necesidades.</t>
  </si>
  <si>
    <t>% de Atenciónes integrales brindadas</t>
  </si>
  <si>
    <t>7.1.3 Realizar mesas de trabajo interinstitucionales con las diferentes secretarias y entidades decentralizadas</t>
  </si>
  <si>
    <t>Documento de diagnostico elaborado</t>
  </si>
  <si>
    <t>Número de unidades productivas beneficiadas</t>
  </si>
  <si>
    <t>Número de programas implementados</t>
  </si>
  <si>
    <t>Número de personas beneficiadas</t>
  </si>
  <si>
    <t xml:space="preserve">No. de ayudas técnicas entregadas </t>
  </si>
  <si>
    <t>Política Pública actualizada e implementada</t>
  </si>
  <si>
    <t>Programa diseñado y ejecutado</t>
  </si>
  <si>
    <t xml:space="preserve">OBSERVACIONES:  La proyeccion del presupuesto fue modificada en todas las actividades teniendo en cuenta la revision y ajuste de la planeacion inicial y por tal motivo se suprime la actividad                                                                                                                                                                             1.1.2 Realizar entrega de unidades productivas a organizaciones, personas con discapacidad y cuidadores PcD urbanas y rurales.                                                                                                                                                                                                                                                                    1.1.3 Seguimiento y control a las unidades productivas para pérsonas con discapacidad, cuidadores y organización PcD
</t>
  </si>
  <si>
    <t>APOYO EN LA INCLUSIÓN SOCIAL AL HABITANTE DE CALLE EN EL MUNICIPIO DE IBAGUÉ.</t>
  </si>
  <si>
    <t>FUENTES DE FINANCIACION (EN MILES DE $)</t>
  </si>
  <si>
    <t>1.1.1.  Implementar el centro de acogida y autocuidado brindando alojamiento, desayuno y cena, entrega de kits de aseo a los habitantes de calle.</t>
  </si>
  <si>
    <t>Centro de acogida implementado</t>
  </si>
  <si>
    <t>2.1.2 Realizar jornadas de atención integral al habitante de calle, mediante actividades de prevención e intervención al goce efectivo de sus derechos y entrega de auxilios funerarios</t>
  </si>
  <si>
    <t>Numero de Jornadas realizadas</t>
  </si>
  <si>
    <t>3.1.1. Realizar jornadas y/o campañas comunicacionales para la prevencion del consumo del alcohol y sustancias psicoactivas, minimizando los factores de riesgo con los diferentes actores sociales.</t>
  </si>
  <si>
    <t>Numero de Jornadas Realizadas</t>
  </si>
  <si>
    <t>4.1.6 Socializar en los diferentes espacios sociales, políticos y académicos de Ibagué, mediante medio físico y electrónico, estableciendo estrategias claras de difusión</t>
  </si>
  <si>
    <t>No. de actividades de difusión realizadas</t>
  </si>
  <si>
    <t>Politica  publica Formulada</t>
  </si>
  <si>
    <t>Plan de acción integral implementado</t>
  </si>
  <si>
    <t xml:space="preserve">Estrategia implementada </t>
  </si>
  <si>
    <t>Programa de Sensibilización  Implementado.</t>
  </si>
  <si>
    <t xml:space="preserve">OBSERVACIONES:  La proyeccion del presupuesto fue modificada en todas las actividades teniendo en cuenta la revision y ajuste de la planeacion inicial y por tal motivo se suprime la actividad                                                                                                                                                                                                                                                                                                                                                         1.1.3 Realizar jornadas de capacitación e higiene a la población habitante de calle                                                                                                                                                                                                3.1.3 Realizar jornadas de autocuidado que minimicen los factores de riesgo en la poblacion habitante de calle                                                                                                                                                                                                                                                            4.1.3 Realizar Socialización interintitucional del documento                                                                                                                                                                                                                                                 4.1.5 Realizar el plan de acción de la politica publica                                         
</t>
  </si>
  <si>
    <t>IBAGUÉ POR LA GARANTIA DE LOA DERECHOS DE LAS VICTIMAS</t>
  </si>
  <si>
    <t>COMPROMISO POR LA GARANTÍA DE LOS DERECHOS DE LAS VÍCTIMAS EN EL MUNICIPIO DE IBAGUÉ.</t>
  </si>
  <si>
    <t>1.1.1 Brindar atención y orientación a personas victimas del conflicto armado</t>
  </si>
  <si>
    <t>% de personas beneficiadas.</t>
  </si>
  <si>
    <t>1.1.2 Entrega de ayuda de inmediatez de kits nutricionales, kits de aseo conforme a la ley 1448 de 2011, en el alojamiento transitorio y alimentación.</t>
  </si>
  <si>
    <t>% de Ayudadas de Inmediatez entregadas</t>
  </si>
  <si>
    <t>1.1.3  Entrega de auxilios funerarios a la población vícitma que asi lo soliciten.</t>
  </si>
  <si>
    <t>% de entrega de auxilios funerarios</t>
  </si>
  <si>
    <t>1.1.4 Orientar a la población victima según casos específicos de las personas para despejar sus preguntas</t>
  </si>
  <si>
    <t>% de personas orientadas</t>
  </si>
  <si>
    <t>1.1.5 Apoyo psicosocial al 100% de las personas victimas del conflicto armado con enfoque etnico y diferencial.</t>
  </si>
  <si>
    <t>% de personas beneficiadas</t>
  </si>
  <si>
    <t>1.1.6 Beneficiar con asesoria jurídica al 100% de las  personas víctimas del conflcito armado que lo requieran.</t>
  </si>
  <si>
    <t>2.1.1 Por solicitud de la poblacion victima del conflicto armado realizar actividades de acompañamiento a las rutas de atención.</t>
  </si>
  <si>
    <t>% de actividades realizadas.</t>
  </si>
  <si>
    <t>3.1.3 Articular con la unidad de victimas, Ministerio del Interior y Alcaldía para fortalecer el plan retorno.</t>
  </si>
  <si>
    <t xml:space="preserve">No. de planes retornos articulados </t>
  </si>
  <si>
    <t>4.1.3 Fortalecer a organizaciones para que accedan a capital semilla</t>
  </si>
  <si>
    <t xml:space="preserve">No. de organizaciones capacitadas en capital semilla </t>
  </si>
  <si>
    <t>5.1.3 Por demanda beneficiar a niñas, niños, adolescentes y jóvenes del municipio, a través de orientacion y atención intregral.</t>
  </si>
  <si>
    <t>7.1.1 Apoyar la participación de la mesa en los espacios institucionales</t>
  </si>
  <si>
    <t xml:space="preserve">No. de mesas insterinstitucionales apoyadas </t>
  </si>
  <si>
    <t>7.1.2 Apoyar a la Mesa de participación de víctimas en su  funcionamiento y pago de incentivos</t>
  </si>
  <si>
    <t>Mesa de vícitimas apoyada</t>
  </si>
  <si>
    <t>8.1.2 Apoyar a la unidad de victimas con el registro de personas en a través de la herramienta RNI-IGED.</t>
  </si>
  <si>
    <t>% de población victima que solicita registro en el RNI-IGED</t>
  </si>
  <si>
    <t>9.1.1 Realizar eventos de conmemoracion para las victimas de conflicto armando del municipio de ibague</t>
  </si>
  <si>
    <t>Numero de Eventos Realizados</t>
  </si>
  <si>
    <t>10.1.5 Realizar el plan de acción de la política publica</t>
  </si>
  <si>
    <t>plan de acción diseñado</t>
  </si>
  <si>
    <t>Porcentaje de poblacion beneficiada</t>
  </si>
  <si>
    <t>Porcentaje de rutas actualizadas y con seguimiento</t>
  </si>
  <si>
    <t>Número de planes implementados</t>
  </si>
  <si>
    <t>CRAVIC implementado</t>
  </si>
  <si>
    <t>Capacitaciones realizadas</t>
  </si>
  <si>
    <t>Mesa de participación de victimas apoyada</t>
  </si>
  <si>
    <t>Caracterización actualizada</t>
  </si>
  <si>
    <t>Eventos y/o conmemoraciones realizados</t>
  </si>
  <si>
    <t>Politica publica implementada</t>
  </si>
  <si>
    <t>Porcentaje de población beneficiada</t>
  </si>
  <si>
    <t xml:space="preserve">OBSERVACIONES:   La proyeccion del presupuesto fue modificada en todas las actividades teniendo en cuenta la revision y ajuste de la planeacion inicial y se adiciona la actividad                                                                                                                                                                                                                                                1.1.1 Brindar atención y orientación a personas victimas del conflicto armado. con un ppto de $37.566.668  y se suprimen las siquientes actividades                                                                                                                                                                                                                                                                                      10.1.3 Realizar Socialización interinstitucional del documento                                                                                                                                                                                                                                                                         10.1.6 Socializar en los diferentes espacios sociales, políticos y académicos de Ibagué, mediante medio físico y electrónico, estableciendo estrategias claras de difusión                                                                                                                                                                                                                                          </t>
  </si>
  <si>
    <t xml:space="preserve">1.1.2 Realizar capacitaciones a a población LGBTI en temas como: emprendimiento, liderazgo, marketing digital y formulación de proyectos </t>
  </si>
  <si>
    <r>
      <t xml:space="preserve">Objetivos: </t>
    </r>
    <r>
      <rPr>
        <sz val="12"/>
        <rFont val="Arial"/>
        <family val="2"/>
      </rPr>
      <t>BRINDAR ASESORÍA, ACOMPAÑAMIENTO Y HACER SEGUIMIENTO A LOS PROGRAMAS Y ESTRATEGIAS QUE CONTRIBUYEN AL FORTALECIMIENTO DE LA INTEGRIDAD ÉTNICA, CULTURAL Y SOCIAL, ESTABLECIENDO  LAS GARANTÍAS Y  EL RESPETO DE LOS DERECHOS DESDE LO COLECTIVO E INDIVIDUAL, CON EL FIN DE VISIBILIZAR LA POBLACIÓN ÉTNICA QUE HABITA EN LA CIUDAD DE IBAGUÉ (INDÍGENAS, AFROS Y RROM)  CONTRIBUYENDO A LA SUPERVIVENCIA DE LOS MISMOS.</t>
    </r>
  </si>
  <si>
    <r>
      <t xml:space="preserve">CODIGO PRESUPUESTAL:    </t>
    </r>
    <r>
      <rPr>
        <sz val="12"/>
        <rFont val="Arial"/>
        <family val="2"/>
      </rPr>
      <t xml:space="preserve">211320202009-01  </t>
    </r>
    <r>
      <rPr>
        <b/>
        <sz val="12"/>
        <rFont val="Arial"/>
        <family val="2"/>
      </rPr>
      <t xml:space="preserve">     RUBRO: </t>
    </r>
    <r>
      <rPr>
        <sz val="12"/>
        <rFont val="Arial"/>
        <family val="2"/>
      </rPr>
      <t xml:space="preserve"> FORTALECIMIENTO DE LA DIVERSIDAD ETNICA Y CULTURAL EN EL MUNICIPIO DE IBAGUÉ </t>
    </r>
  </si>
  <si>
    <r>
      <t>PROG</t>
    </r>
    <r>
      <rPr>
        <b/>
        <u/>
        <sz val="12"/>
        <rFont val="Arial MT"/>
      </rPr>
      <t xml:space="preserve">  EJEC</t>
    </r>
  </si>
  <si>
    <r>
      <rPr>
        <b/>
        <sz val="12"/>
        <rFont val="Arial MT"/>
      </rPr>
      <t>META DE RESULTADO No. 1</t>
    </r>
    <r>
      <rPr>
        <sz val="12"/>
        <rFont val="Arial MT"/>
      </rPr>
      <t>: Implementar un plan de acción integral para la población étnica del municipio de Ibagué</t>
    </r>
  </si>
  <si>
    <r>
      <rPr>
        <b/>
        <sz val="12"/>
        <rFont val="Arial MT"/>
      </rPr>
      <t>META DE PRODUCTO No. 1</t>
    </r>
    <r>
      <rPr>
        <sz val="12"/>
        <rFont val="Arial MT"/>
      </rPr>
      <t>: Implementar política pública Población Indígena</t>
    </r>
  </si>
  <si>
    <r>
      <t xml:space="preserve">
</t>
    </r>
    <r>
      <rPr>
        <b/>
        <sz val="12"/>
        <rFont val="Calibri"/>
        <family val="2"/>
      </rPr>
      <t>NOMBRE:  OSCAR ALBERTO HUERTAS MORENO</t>
    </r>
    <r>
      <rPr>
        <sz val="12"/>
        <rFont val="Calibri"/>
        <family val="2"/>
      </rPr>
      <t xml:space="preserve">
SECRETARIO DESARROLLO SOCIAL COMUNITARIO
</t>
    </r>
    <r>
      <rPr>
        <b/>
        <sz val="12"/>
        <rFont val="Calibri"/>
        <family val="2"/>
      </rPr>
      <t>FIRMA:________________________________</t>
    </r>
    <r>
      <rPr>
        <sz val="12"/>
        <rFont val="Calibri"/>
        <family val="2"/>
      </rPr>
      <t xml:space="preserve">
</t>
    </r>
    <r>
      <rPr>
        <b/>
        <sz val="12"/>
        <rFont val="Calibri"/>
        <family val="2"/>
      </rPr>
      <t>NOMBRE: ELIANA DEL PILAR ROZO RODRIGUEZ</t>
    </r>
    <r>
      <rPr>
        <sz val="12"/>
        <rFont val="Calibri"/>
        <family val="2"/>
      </rPr>
      <t xml:space="preserve">
DIRECTOR  DE  GRUPOS ETNICOS Y POBLACIÓN VULNERABLE
</t>
    </r>
    <r>
      <rPr>
        <b/>
        <sz val="12"/>
        <rFont val="Calibri"/>
        <family val="2"/>
      </rPr>
      <t>FIRMA:__________________________________</t>
    </r>
  </si>
  <si>
    <r>
      <rPr>
        <b/>
        <sz val="12"/>
        <rFont val="Arial MT"/>
      </rPr>
      <t>META DE PRODUCTO No. 2</t>
    </r>
    <r>
      <rPr>
        <sz val="12"/>
        <rFont val="Arial MT"/>
      </rPr>
      <t>: Estrategia para el fortalecimiento integral, asesoría la población étnica que resida en el municipio de Ibagué</t>
    </r>
  </si>
  <si>
    <r>
      <rPr>
        <b/>
        <sz val="12"/>
        <rFont val="Arial MT"/>
      </rPr>
      <t>META DE PRODUCTO No. 3</t>
    </r>
    <r>
      <rPr>
        <sz val="12"/>
        <rFont val="Arial MT"/>
      </rPr>
      <t xml:space="preserve">: Aprobar e implementar política pública de la población afrodescendiente </t>
    </r>
  </si>
  <si>
    <r>
      <rPr>
        <b/>
        <sz val="12"/>
        <rFont val="Arial MT"/>
      </rPr>
      <t xml:space="preserve">META DE PRODUCTO No. 4: </t>
    </r>
    <r>
      <rPr>
        <sz val="12"/>
        <rFont val="Arial MT"/>
      </rPr>
      <t>Implementación de una estrategia para el fortalecimiento del modelo intercultural y de capacidades para las comunidades étnicas del municipio de Ibagué</t>
    </r>
  </si>
  <si>
    <t>PROG  EJEC</t>
  </si>
  <si>
    <r>
      <t xml:space="preserve">Objetivos: </t>
    </r>
    <r>
      <rPr>
        <sz val="12"/>
        <rFont val="Arial"/>
        <family val="2"/>
      </rPr>
      <t>ARTICULAR LAS POLÍTICAS NACIONALES PARA LA SUPERACIÓN DE LA POBREZA Y FOCALIZACIÓN DE POBLACIONES VULNERABLES CON EL FIN DE DISMINUIR LOS DIFERENTES TIPOS DE POBREZA</t>
    </r>
  </si>
  <si>
    <r>
      <t xml:space="preserve">CODIGO PRESUPUESTAL:  </t>
    </r>
    <r>
      <rPr>
        <sz val="12"/>
        <rFont val="Arial"/>
        <family val="2"/>
      </rPr>
      <t xml:space="preserve">2113201010030302-01 211320201004-01  /  211320202007-01 /  211320202009-01      </t>
    </r>
    <r>
      <rPr>
        <b/>
        <sz val="12"/>
        <rFont val="Arial"/>
        <family val="2"/>
      </rPr>
      <t xml:space="preserve">  </t>
    </r>
  </si>
  <si>
    <r>
      <t xml:space="preserve">RUBRO: </t>
    </r>
    <r>
      <rPr>
        <sz val="12"/>
        <rFont val="Arial"/>
        <family val="2"/>
      </rPr>
      <t>2113201010030302 - 211320201004 - 211320202007- 211320202009 MEJORAMIENTO EN LA LUCHA CONTRA LA POBREZA EN EL MUNICIPIO DE IBAGUE</t>
    </r>
  </si>
  <si>
    <r>
      <rPr>
        <b/>
        <sz val="12"/>
        <rFont val="Arial"/>
        <family val="2"/>
      </rPr>
      <t>META DE RESULTADO No.1:</t>
    </r>
    <r>
      <rPr>
        <sz val="12"/>
        <rFont val="Arial"/>
        <family val="2"/>
      </rPr>
      <t xml:space="preserve"> Implementar Plan de acción integral para la población en condiciones de vulnerabilidad</t>
    </r>
  </si>
  <si>
    <r>
      <rPr>
        <b/>
        <sz val="12"/>
        <rFont val="Arial"/>
        <family val="2"/>
      </rPr>
      <t xml:space="preserve">META DE PRODUCTO No. 1: </t>
    </r>
    <r>
      <rPr>
        <sz val="12"/>
        <rFont val="Arial"/>
        <family val="2"/>
      </rPr>
      <t xml:space="preserve">Atención integral y orientación a las familias inscritas en el programa Familias en Acción y/o población vulnerable y/o en condición de pobreza, pobreza extrema y/o pobreza multidimensional </t>
    </r>
  </si>
  <si>
    <r>
      <t xml:space="preserve">
</t>
    </r>
    <r>
      <rPr>
        <b/>
        <sz val="12"/>
        <rFont val="Arial"/>
        <family val="2"/>
      </rPr>
      <t xml:space="preserve">
NOMBRE:  OSCAR ALBERTO HUERTAS MORENO
</t>
    </r>
    <r>
      <rPr>
        <sz val="12"/>
        <rFont val="Arial"/>
        <family val="2"/>
      </rPr>
      <t xml:space="preserve">SECRETARIO DESARROLLO SOCIAL COMUNITARIO
</t>
    </r>
    <r>
      <rPr>
        <b/>
        <sz val="12"/>
        <rFont val="Arial"/>
        <family val="2"/>
      </rPr>
      <t xml:space="preserve">
FIRMA:________________________________
</t>
    </r>
    <r>
      <rPr>
        <sz val="12"/>
        <rFont val="Arial"/>
        <family val="2"/>
      </rPr>
      <t xml:space="preserve">
</t>
    </r>
    <r>
      <rPr>
        <b/>
        <sz val="12"/>
        <rFont val="Arial"/>
        <family val="2"/>
      </rPr>
      <t>NOMBRE: ELIANA DEL PILAR ROZO RODRIGUEZ</t>
    </r>
    <r>
      <rPr>
        <sz val="12"/>
        <rFont val="Arial"/>
        <family val="2"/>
      </rPr>
      <t xml:space="preserve">
DIRECTOR  DE  GRUPOS ETNICOS Y POBLACIÓN VULNERABLE
</t>
    </r>
    <r>
      <rPr>
        <b/>
        <sz val="12"/>
        <rFont val="Arial"/>
        <family val="2"/>
      </rPr>
      <t>FIRMA:_______________________________</t>
    </r>
  </si>
  <si>
    <r>
      <rPr>
        <b/>
        <sz val="12"/>
        <rFont val="Arial"/>
        <family val="2"/>
      </rPr>
      <t xml:space="preserve">META DE PRODUCTO No. 2:  </t>
    </r>
    <r>
      <rPr>
        <sz val="12"/>
        <rFont val="Arial"/>
        <family val="2"/>
      </rPr>
      <t>Implementar procesos de formación en áreas productivas a personas del programa Familias en Acción y/o población vulnerable y/o en condición de pobreza, pobreza extrema y/o pobreza multidimensional.</t>
    </r>
  </si>
  <si>
    <r>
      <rPr>
        <b/>
        <sz val="12"/>
        <rFont val="Arial"/>
        <family val="2"/>
      </rPr>
      <t xml:space="preserve">META DE PRODUCTO No. 3: </t>
    </r>
    <r>
      <rPr>
        <sz val="12"/>
        <rFont val="Arial"/>
        <family val="2"/>
      </rPr>
      <t>Realizar eventos y/o socializaciones anuales del programa familias en acción.</t>
    </r>
  </si>
  <si>
    <r>
      <rPr>
        <b/>
        <sz val="12"/>
        <rFont val="Arial"/>
        <family val="2"/>
      </rPr>
      <t>META DE PRODUCTO No. 4:</t>
    </r>
    <r>
      <rPr>
        <sz val="12"/>
        <rFont val="Arial"/>
        <family val="2"/>
      </rPr>
      <t xml:space="preserve">Fortalecimiento y seguimiento a iniciativas de proyectos productivos a personas del programa Familias en Acción y/o población vulnerable y/o en condición de pobreza, pobreza extrema y/o pobreza multidimensional </t>
    </r>
  </si>
  <si>
    <r>
      <t xml:space="preserve">Objetivos: </t>
    </r>
    <r>
      <rPr>
        <sz val="12"/>
        <rFont val="Arial"/>
        <family val="2"/>
      </rPr>
      <t>DESARROLLAR ACTIVIDADES PERMANENTES DE ATENCIÓN INTEGRAL EN LAS ÁREAS DE MEDICINA, ENFERMERÍA, FISIOTERAPIA, PSICOLOGÍA, PSICOPEDAGOGÍA, EDUCACIÓN FÍSICA, ACTIVIDADES LÚDICAS RECREATIVAS Y CULTURALES QUE PROMUEVEN EL RECONOCIMIENTO SOCIAL, LA PERMANENCIA EN LA VIDA FAMILIAR Y LA PARTICIPACIÓN DEL ADULTO MAYOR DENTRO DE LA SOCIEDAD.</t>
    </r>
  </si>
  <si>
    <r>
      <t xml:space="preserve">CODIGO PRESUPUESTAL: </t>
    </r>
    <r>
      <rPr>
        <sz val="12"/>
        <rFont val="Arial"/>
        <family val="2"/>
      </rPr>
      <t xml:space="preserve"> 211320202005-01
211320202009-01 /  211320202009-04 </t>
    </r>
    <r>
      <rPr>
        <b/>
        <sz val="12"/>
        <rFont val="Arial"/>
        <family val="2"/>
      </rPr>
      <t xml:space="preserve">   </t>
    </r>
  </si>
  <si>
    <r>
      <t xml:space="preserve">RUBRO: </t>
    </r>
    <r>
      <rPr>
        <sz val="12"/>
        <rFont val="Arial"/>
        <family val="2"/>
      </rPr>
      <t>COMPROMISO INTEGRAL DE LA MANO CON LOS ADULTOS MAYORES EN EL MINICIPIO DE IBAGUE</t>
    </r>
  </si>
  <si>
    <r>
      <rPr>
        <b/>
        <sz val="12"/>
        <rFont val="Arial MT"/>
      </rPr>
      <t>META DE RESULTADO No. 1</t>
    </r>
    <r>
      <rPr>
        <sz val="12"/>
        <rFont val="Arial MT"/>
      </rPr>
      <t>: Beneficiar 27.000 adultos
mayores en el marco de la implementación de la Política Pública.</t>
    </r>
  </si>
  <si>
    <r>
      <rPr>
        <b/>
        <sz val="12"/>
        <rFont val="Arial MT"/>
      </rPr>
      <t xml:space="preserve">META DE PRODUCTO No. 1: </t>
    </r>
    <r>
      <rPr>
        <sz val="12"/>
        <rFont val="Arial MT"/>
      </rPr>
      <t>Atención y orientación con enfoque diferencial a los Adultos mayores del área urbana y rural priorizados</t>
    </r>
  </si>
  <si>
    <r>
      <rPr>
        <b/>
        <sz val="12"/>
        <rFont val="Calibri"/>
        <family val="2"/>
      </rPr>
      <t xml:space="preserve">
NOMBRE:  OSCAR ALBERTO HUERTAS MORENO
</t>
    </r>
    <r>
      <rPr>
        <sz val="12"/>
        <rFont val="Calibri"/>
        <family val="2"/>
      </rPr>
      <t xml:space="preserve">SECRETARIO DESARROLLO SOCIAL COMUNITARIO
</t>
    </r>
    <r>
      <rPr>
        <b/>
        <sz val="12"/>
        <rFont val="Calibri"/>
        <family val="2"/>
      </rPr>
      <t>FIRMA:________________________________</t>
    </r>
    <r>
      <rPr>
        <sz val="12"/>
        <rFont val="Calibri"/>
        <family val="2"/>
      </rPr>
      <t xml:space="preserve">
</t>
    </r>
    <r>
      <rPr>
        <b/>
        <sz val="12"/>
        <rFont val="Calibri"/>
        <family val="2"/>
      </rPr>
      <t xml:space="preserve">NOMBRE: ELIANA DEL PILAR ROZO RODRIGUEZ
</t>
    </r>
    <r>
      <rPr>
        <sz val="12"/>
        <rFont val="Calibri"/>
        <family val="2"/>
      </rPr>
      <t xml:space="preserve">DIRECTOR  DE  GRUPOS ETNICOS Y POBLACIÓN VULNERABLE
</t>
    </r>
    <r>
      <rPr>
        <b/>
        <sz val="12"/>
        <rFont val="Calibri"/>
        <family val="2"/>
      </rPr>
      <t xml:space="preserve">
FIRMA:__________________________________
</t>
    </r>
  </si>
  <si>
    <r>
      <rPr>
        <b/>
        <sz val="12"/>
        <rFont val="Arial MT"/>
      </rPr>
      <t>META DE PRODUCTO No. 2</t>
    </r>
    <r>
      <rPr>
        <sz val="12"/>
        <rFont val="Arial MT"/>
      </rPr>
      <t>: Implementación de comedores comunitarios que beneficien a los adultos mayores del área urbana y rural del municipio de Ibagué.</t>
    </r>
  </si>
  <si>
    <r>
      <rPr>
        <b/>
        <sz val="12"/>
        <rFont val="Arial MT"/>
      </rPr>
      <t>META DE PRODUCTO No. 3</t>
    </r>
    <r>
      <rPr>
        <sz val="12"/>
        <rFont val="Arial MT"/>
      </rPr>
      <t>: Fortalecer los centros vida y/o centros de bienestar de adulto mayor</t>
    </r>
  </si>
  <si>
    <r>
      <t xml:space="preserve">Objetivos: </t>
    </r>
    <r>
      <rPr>
        <sz val="12"/>
        <rFont val="Arial"/>
        <family val="2"/>
      </rPr>
      <t>RESTABLECER EL ENFOQUE DE DERECHOS A LAS PERSONAS CON DISCAPACIDAD, RESALTANDO SUS CAPACIDADES DENTRO DE UNA SOCIEDAD DIVERSA COMO EN LA QUE VIVIMOS ACTUALMENTE, PRETENDIENDO QUE TODAS LAS ACCIONES VAYAN ENCAMINADAS A SUS DERECHOS COMO CIUDADANOS DENTRO DEL ESTADO COLOMBIANO, LOGRANDO EL RESTABLECIMIENTO DEL DERECHO A LA ACCESIBILIDAD EN TODO SENTIDO, LA PROMOCIÓN DEL EMPRENDIMIENTO Y LA INCLUSIÓN LABORAL DE LA POBLACIÓN, CON EL FIN DE TENER UNA SENSIBILIZACIÓN Y MAYOR TOMA DE CONCIENCIA POR APARTE DE LA POBLACIÓN DEL MUNICIPIO DE IBAGUÉ FRENTE A ESTA POBLACIÓN.</t>
    </r>
  </si>
  <si>
    <r>
      <t xml:space="preserve">CODIGO PRESUPUESTAL:  </t>
    </r>
    <r>
      <rPr>
        <sz val="12"/>
        <rFont val="Arial"/>
        <family val="2"/>
      </rPr>
      <t>211320201004-01
211320202009-01</t>
    </r>
  </si>
  <si>
    <r>
      <t xml:space="preserve">RUBRO: </t>
    </r>
    <r>
      <rPr>
        <sz val="12"/>
        <rFont val="Arial"/>
        <family val="2"/>
      </rPr>
      <t>COMPROMISO DEL TERRITORIO INCLUYENTE CON LA DISCAPACIDAD EN EL MUNICIPIO DE IBAGUE</t>
    </r>
  </si>
  <si>
    <r>
      <rPr>
        <b/>
        <sz val="12"/>
        <rFont val="Arial MT"/>
      </rPr>
      <t>META DE RESULTADO No. 1:</t>
    </r>
    <r>
      <rPr>
        <sz val="12"/>
        <rFont val="Arial MT"/>
      </rPr>
      <t>Brindar Atención a 5.000 personas con discapacidad del área urbana y rural</t>
    </r>
  </si>
  <si>
    <r>
      <rPr>
        <b/>
        <sz val="12"/>
        <rFont val="Arial MT"/>
      </rPr>
      <t xml:space="preserve">META DE PRODUCTO No. 1: </t>
    </r>
    <r>
      <rPr>
        <sz val="12"/>
        <rFont val="Arial MT"/>
      </rPr>
      <t>Apoyo y seguimiento a unidades productivas para  personas con  discapacidad y/o sus cuidadores.</t>
    </r>
  </si>
  <si>
    <r>
      <rPr>
        <b/>
        <sz val="12"/>
        <rFont val="Calibri"/>
        <family val="2"/>
      </rPr>
      <t xml:space="preserve">NOMBRE:  OSCAR ALBERTO HUERTAS MORENO
</t>
    </r>
    <r>
      <rPr>
        <sz val="12"/>
        <rFont val="Calibri"/>
        <family val="2"/>
      </rPr>
      <t xml:space="preserve">SECRETARIO DESARROLLO SOCIAL COMUNITARIO
</t>
    </r>
    <r>
      <rPr>
        <b/>
        <sz val="12"/>
        <rFont val="Calibri"/>
        <family val="2"/>
      </rPr>
      <t>FIRMA:________________________________</t>
    </r>
    <r>
      <rPr>
        <sz val="12"/>
        <rFont val="Calibri"/>
        <family val="2"/>
      </rPr>
      <t xml:space="preserve">
NOMBRE: </t>
    </r>
    <r>
      <rPr>
        <b/>
        <sz val="12"/>
        <rFont val="Calibri"/>
        <family val="2"/>
      </rPr>
      <t>ELIANA DEL PILAR ROZO RODRIGUEZ</t>
    </r>
    <r>
      <rPr>
        <sz val="12"/>
        <rFont val="Calibri"/>
        <family val="2"/>
      </rPr>
      <t xml:space="preserve">
DIRECTOR  DE  GRUPOS ETNICOS Y POBLACIÓN VULNERABLE
</t>
    </r>
    <r>
      <rPr>
        <b/>
        <sz val="12"/>
        <rFont val="Calibri"/>
        <family val="2"/>
      </rPr>
      <t>FIRMA:__________________________________</t>
    </r>
    <r>
      <rPr>
        <sz val="12"/>
        <rFont val="Calibri"/>
        <family val="2"/>
      </rPr>
      <t xml:space="preserve">
</t>
    </r>
  </si>
  <si>
    <r>
      <rPr>
        <b/>
        <sz val="12"/>
        <rFont val="Arial MT"/>
      </rPr>
      <t>META DE PRODUCTO No. 2: I</t>
    </r>
    <r>
      <rPr>
        <sz val="12"/>
        <rFont val="Arial MT"/>
      </rPr>
      <t>mplementar el Programa de Sensibilización y promoción de los DDHH y el desarrollo de capacidades educativas, culturales, para la población en condición de discapacidad.</t>
    </r>
  </si>
  <si>
    <r>
      <rPr>
        <b/>
        <sz val="12"/>
        <rFont val="Arial MT"/>
      </rPr>
      <t>META DE PRODUCTO No.3</t>
    </r>
    <r>
      <rPr>
        <sz val="12"/>
        <rFont val="Arial MT"/>
      </rPr>
      <t>:Implementación y Desarrollo del programa lúdico deportivo para el manejo adecuado del tiempo libre dirigido a la población en condición de discapacidad.</t>
    </r>
  </si>
  <si>
    <r>
      <rPr>
        <b/>
        <sz val="12"/>
        <rFont val="Arial MT"/>
      </rPr>
      <t>META DE PRODUCTO No. 4:</t>
    </r>
    <r>
      <rPr>
        <sz val="12"/>
        <rFont val="Arial MT"/>
      </rPr>
      <t xml:space="preserve"> Atención integral y/o apoyo nutricional a  1.000 personas con discapacidad</t>
    </r>
  </si>
  <si>
    <r>
      <rPr>
        <b/>
        <sz val="12"/>
        <rFont val="Arial MT"/>
      </rPr>
      <t>META DE PRODUCTO No. 5:</t>
    </r>
    <r>
      <rPr>
        <sz val="12"/>
        <rFont val="Arial MT"/>
      </rPr>
      <t xml:space="preserve"> Apoyar a personas con discapacidad, con entrega de ayudas técnicas.</t>
    </r>
  </si>
  <si>
    <r>
      <rPr>
        <b/>
        <sz val="12"/>
        <rFont val="Arial MT"/>
      </rPr>
      <t>META DE PRODUCTO No. 6</t>
    </r>
    <r>
      <rPr>
        <sz val="12"/>
        <rFont val="Arial MT"/>
      </rPr>
      <t>: Actualizar e implementar la política pública de discapacidad del Municipio de Ibagué</t>
    </r>
  </si>
  <si>
    <r>
      <rPr>
        <b/>
        <sz val="12"/>
        <rFont val="Arial MT"/>
      </rPr>
      <t>META DE PRODUCTO No.7:</t>
    </r>
    <r>
      <rPr>
        <sz val="12"/>
        <rFont val="Arial MT"/>
      </rPr>
      <t xml:space="preserve"> Diseñar e Implementar un programa de Formación para el Desarrollo de Capacidades y la Transformación Social de la Población en Condición de Discapacidad, con el Propósito de Lograr su Inclusión Social y Productiva</t>
    </r>
  </si>
  <si>
    <r>
      <t xml:space="preserve">Objetivos: </t>
    </r>
    <r>
      <rPr>
        <sz val="12"/>
        <rFont val="Arial"/>
        <family val="2"/>
      </rPr>
      <t>ESTE PROGRAMA BUSCA GARANTIZAR LA ATENCIÓN Y DESARROLLO INTEGRAL DE LAS PERSONAS HABITANTES DE/EN CALLE, CON EQUIDAD E INCLUSIÓN SOCIAL, PROMOVIENDO UNA CULTURA DE RESPETO Y LA CORRESPONSABILIDAD DE LOS DIFERENTES ACTORES EN EL MUNICIPIO DE IBAGUÉ.</t>
    </r>
  </si>
  <si>
    <r>
      <t xml:space="preserve">CODIGO PRESUPUESTAL:     </t>
    </r>
    <r>
      <rPr>
        <sz val="12"/>
        <rFont val="Arial"/>
        <family val="2"/>
      </rPr>
      <t>211320202009-01</t>
    </r>
  </si>
  <si>
    <r>
      <t xml:space="preserve"> RUBRO: </t>
    </r>
    <r>
      <rPr>
        <sz val="12"/>
        <rFont val="Arial"/>
        <family val="2"/>
      </rPr>
      <t>APOYO EN LA INCLUSION SOCIAL AL HABITANTE DE CALLE EN EL MUNICIPIO DE IBAGUE</t>
    </r>
  </si>
  <si>
    <r>
      <rPr>
        <b/>
        <sz val="12"/>
        <rFont val="Arial"/>
        <family val="2"/>
      </rPr>
      <t xml:space="preserve">META DE RESULTADO NO. 1: </t>
    </r>
    <r>
      <rPr>
        <sz val="12"/>
        <rFont val="Arial"/>
        <family val="2"/>
      </rPr>
      <t>Beneficiar a 800 Habitantes de Calle con asistencia institucional</t>
    </r>
  </si>
  <si>
    <r>
      <rPr>
        <b/>
        <sz val="12"/>
        <rFont val="Arial"/>
        <family val="2"/>
      </rPr>
      <t>META DE PRODUCTO No. 1</t>
    </r>
    <r>
      <rPr>
        <sz val="12"/>
        <rFont val="Arial"/>
        <family val="2"/>
      </rPr>
      <t>: Formular e implementar la política pública de habitante de calle</t>
    </r>
  </si>
  <si>
    <r>
      <rPr>
        <b/>
        <sz val="12"/>
        <rFont val="Arial"/>
        <family val="2"/>
      </rPr>
      <t xml:space="preserve">
NOMBRE:  OSCAR ALBERTO HUERTAS MORENO
</t>
    </r>
    <r>
      <rPr>
        <sz val="12"/>
        <rFont val="Arial"/>
        <family val="2"/>
      </rPr>
      <t xml:space="preserve">SECRETARIO DESARROLLO SOCIAL COMUNITARIO
</t>
    </r>
    <r>
      <rPr>
        <b/>
        <sz val="12"/>
        <rFont val="Arial"/>
        <family val="2"/>
      </rPr>
      <t xml:space="preserve">FIRMA:________________________________
</t>
    </r>
    <r>
      <rPr>
        <sz val="12"/>
        <rFont val="Arial"/>
        <family val="2"/>
      </rPr>
      <t xml:space="preserve">
</t>
    </r>
    <r>
      <rPr>
        <b/>
        <sz val="12"/>
        <rFont val="Arial"/>
        <family val="2"/>
      </rPr>
      <t>NOMBRE: ELIANA DEL PILAR ROZO RODRIGUEZ</t>
    </r>
    <r>
      <rPr>
        <sz val="12"/>
        <rFont val="Arial"/>
        <family val="2"/>
      </rPr>
      <t xml:space="preserve">
DIRECTOR  DE  GRUPOS ETNICOS Y POBLACIÓN VULNERABLE
</t>
    </r>
    <r>
      <rPr>
        <b/>
        <sz val="12"/>
        <rFont val="Arial"/>
        <family val="2"/>
      </rPr>
      <t>FIRMA:__________________________________</t>
    </r>
    <r>
      <rPr>
        <sz val="12"/>
        <rFont val="Arial"/>
        <family val="2"/>
      </rPr>
      <t xml:space="preserve">
</t>
    </r>
  </si>
  <si>
    <r>
      <rPr>
        <b/>
        <sz val="12"/>
        <rFont val="Arial"/>
        <family val="2"/>
      </rPr>
      <t>META DE PRODUCTO No. 2</t>
    </r>
    <r>
      <rPr>
        <sz val="12"/>
        <rFont val="Arial"/>
        <family val="2"/>
      </rPr>
      <t>: Implementar Plan de Acción integral para los habitantes de calle</t>
    </r>
  </si>
  <si>
    <r>
      <rPr>
        <b/>
        <sz val="12"/>
        <rFont val="Arial"/>
        <family val="2"/>
      </rPr>
      <t>META DE PRODUCTO No. 3</t>
    </r>
    <r>
      <rPr>
        <sz val="12"/>
        <rFont val="Arial"/>
        <family val="2"/>
      </rPr>
      <t>: Implementar la estrategia de atención a los habitantes de calle con enfoque de resocialización.</t>
    </r>
  </si>
  <si>
    <r>
      <rPr>
        <b/>
        <sz val="12"/>
        <rFont val="Arial"/>
        <family val="2"/>
      </rPr>
      <t>META DE RESULTADO NO. 1</t>
    </r>
    <r>
      <rPr>
        <sz val="12"/>
        <rFont val="Arial"/>
        <family val="2"/>
      </rPr>
      <t>:Beneficiar a 400  habitantes de calle  (OSD 1, 2)</t>
    </r>
  </si>
  <si>
    <r>
      <rPr>
        <b/>
        <sz val="12"/>
        <rFont val="Arial"/>
        <family val="2"/>
      </rPr>
      <t>META DE PRODUCTO No. 4</t>
    </r>
    <r>
      <rPr>
        <sz val="12"/>
        <rFont val="Arial"/>
        <family val="2"/>
      </rPr>
      <t>:Realizar e implementar el programa de Sensibilización enfocadas a la prevención del consumo de sustancias psicoactivas, con actores sociales del municipio</t>
    </r>
  </si>
  <si>
    <r>
      <t xml:space="preserve">Objetivos: </t>
    </r>
    <r>
      <rPr>
        <sz val="12"/>
        <rFont val="Arial"/>
        <family val="2"/>
      </rPr>
      <t>REALIZAR Y COORDINAR DESDE EL ENTE TERRITORIAL DE FORMA ORDENADA Y EFICAZ LAS GESTIONES DE ATENCIÓN Y REPARACIÓN EN LA EJECUCIÓN E IMPLEMENTACIÓN DE LA POLÍTICA PUBLICA DE ATENCIÓN, ASISTENCIA Y REPARACIÓN INTEGRAL ENCAMINADA A SATISFACER LOS DERECHOS VERDAD, JUSTICIA Y REPARACIÓN</t>
    </r>
  </si>
  <si>
    <r>
      <t xml:space="preserve">CODIGO PRESUPUESTAL: </t>
    </r>
    <r>
      <rPr>
        <sz val="12"/>
        <rFont val="Arial"/>
        <family val="2"/>
      </rPr>
      <t xml:space="preserve">     211320202009-01</t>
    </r>
  </si>
  <si>
    <r>
      <t>RUBRO:</t>
    </r>
    <r>
      <rPr>
        <sz val="12"/>
        <rFont val="Arial"/>
        <family val="2"/>
      </rPr>
      <t xml:space="preserve"> COMPROMISO POR LA GARANTIA DE LOS DERECHOS DE LAS VICTIMAS EN EL MUNICIPIO DE IBAGUE</t>
    </r>
  </si>
  <si>
    <r>
      <t>META DE RESULTADO No. 1:</t>
    </r>
    <r>
      <rPr>
        <sz val="12"/>
        <rFont val="Arial MT"/>
      </rPr>
      <t xml:space="preserve"> Garantizar la asistencia, atención y orientación a la población víctima del conflicto armado en el municipio de Ibagué.</t>
    </r>
  </si>
  <si>
    <r>
      <rPr>
        <b/>
        <sz val="12"/>
        <rFont val="Arial MT"/>
      </rPr>
      <t xml:space="preserve">META DE PRODUCTO No. 1: </t>
    </r>
    <r>
      <rPr>
        <sz val="12"/>
        <rFont val="Arial MT"/>
      </rPr>
      <t>Atención integral y orientación con enfoque diferencial y étnico a la población víctima del conflicto armado.</t>
    </r>
  </si>
  <si>
    <r>
      <t xml:space="preserve">
</t>
    </r>
    <r>
      <rPr>
        <b/>
        <sz val="12"/>
        <rFont val="Arial MT"/>
      </rPr>
      <t xml:space="preserve">NOMBRE:  OSCAR ALBERTO HUERTAS MORENO
</t>
    </r>
    <r>
      <rPr>
        <sz val="12"/>
        <rFont val="Arial MT"/>
      </rPr>
      <t xml:space="preserve">SECRETARIO DESARROLLO SOCIAL COMUNITARIO
</t>
    </r>
    <r>
      <rPr>
        <b/>
        <sz val="12"/>
        <rFont val="Arial MT"/>
      </rPr>
      <t xml:space="preserve">FIRMA:__________________________
</t>
    </r>
    <r>
      <rPr>
        <sz val="12"/>
        <rFont val="Arial MT"/>
      </rPr>
      <t xml:space="preserve">
</t>
    </r>
    <r>
      <rPr>
        <b/>
        <sz val="12"/>
        <rFont val="Arial MT"/>
      </rPr>
      <t xml:space="preserve">
NOMBRE: ELIANA DEL PILAR ROZO RODRIGUEZ
</t>
    </r>
    <r>
      <rPr>
        <sz val="12"/>
        <rFont val="Arial MT"/>
      </rPr>
      <t xml:space="preserve">DIRECTOR  DE  GRUPOS ETNICOS Y POBLACIÓN VULNERABLE
</t>
    </r>
    <r>
      <rPr>
        <b/>
        <sz val="12"/>
        <rFont val="Arial MT"/>
      </rPr>
      <t>FIRMA:_________________________</t>
    </r>
    <r>
      <rPr>
        <sz val="12"/>
        <rFont val="Arial MT"/>
      </rPr>
      <t xml:space="preserve">
</t>
    </r>
  </si>
  <si>
    <r>
      <rPr>
        <b/>
        <sz val="12"/>
        <rFont val="Arial MT"/>
      </rPr>
      <t xml:space="preserve">META DE PRODUCTO No. 2: </t>
    </r>
    <r>
      <rPr>
        <sz val="12"/>
        <rFont val="Arial MT"/>
      </rPr>
      <t>Actualización y seguimiento a las rutas de atención de población víctima del conflicto armado</t>
    </r>
  </si>
  <si>
    <r>
      <rPr>
        <b/>
        <sz val="12"/>
        <rFont val="Arial MT"/>
      </rPr>
      <t xml:space="preserve">META DE PRODUCTO No. 3: </t>
    </r>
    <r>
      <rPr>
        <sz val="12"/>
        <rFont val="Arial MT"/>
      </rPr>
      <t xml:space="preserve">Implementación del plan de retorno y reubicación de la población víctima del conflicto armado </t>
    </r>
  </si>
  <si>
    <r>
      <t xml:space="preserve">META DE PRODUCTO No. 4:  </t>
    </r>
    <r>
      <rPr>
        <sz val="12"/>
        <rFont val="Arial MT"/>
      </rPr>
      <t>Implementar el  Centro Regional Para la atención y Reparación Integral a Victimas con enfoque étnico y diferencial</t>
    </r>
  </si>
  <si>
    <r>
      <rPr>
        <b/>
        <sz val="12"/>
        <rFont val="Arial MT"/>
      </rPr>
      <t>META DE PRODUCTO No. 5</t>
    </r>
    <r>
      <rPr>
        <sz val="12"/>
        <rFont val="Arial MT"/>
      </rPr>
      <t>: Estrategia para el fortalecimiento en capacidades de emprendimiento, áreas productivas, tecnología e innovación</t>
    </r>
  </si>
  <si>
    <r>
      <rPr>
        <b/>
        <sz val="12"/>
        <rFont val="Arial MT"/>
      </rPr>
      <t>META DE PRODUCTO No. 6:</t>
    </r>
    <r>
      <rPr>
        <sz val="12"/>
        <rFont val="Arial MT"/>
      </rPr>
      <t xml:space="preserve"> Apoyo a la Mesa de participación de  víctimas en su conformación, funcionamiento y pago de incentivos, de acuerdo a la ley 1448/2011.</t>
    </r>
  </si>
  <si>
    <r>
      <rPr>
        <b/>
        <sz val="12"/>
        <rFont val="Arial MT"/>
      </rPr>
      <t xml:space="preserve">META DE PRODUCTO No. 7: </t>
    </r>
    <r>
      <rPr>
        <sz val="12"/>
        <rFont val="Arial MT"/>
      </rPr>
      <t>Actualizar el proceso de caracterización de la población víctima del conflicto armado a través de la herramienta RNI-IGED con enfoque étnico y diferencia.</t>
    </r>
  </si>
  <si>
    <r>
      <rPr>
        <b/>
        <sz val="12"/>
        <rFont val="Arial MT"/>
      </rPr>
      <t xml:space="preserve">META DE PRODUCTO No. 8: </t>
    </r>
    <r>
      <rPr>
        <sz val="12"/>
        <rFont val="Arial MT"/>
      </rPr>
      <t>Realizar 10 conmemoraciones y/o eventos a la población víctima del conflicto armado</t>
    </r>
  </si>
  <si>
    <r>
      <t>META DE PRODUCTO N° 9</t>
    </r>
    <r>
      <rPr>
        <b/>
        <sz val="12"/>
        <rFont val="Arial MT"/>
      </rPr>
      <t xml:space="preserve"> </t>
    </r>
    <r>
      <rPr>
        <sz val="12"/>
        <rFont val="Arial MT"/>
      </rPr>
      <t>: Formular la politica publica de victimas del conflicto armado</t>
    </r>
  </si>
  <si>
    <r>
      <rPr>
        <b/>
        <sz val="12"/>
        <rFont val="Arial MT"/>
      </rPr>
      <t>META DE PRODUCTO No. 10:</t>
    </r>
    <r>
      <rPr>
        <sz val="12"/>
        <rFont val="Arial MT"/>
      </rPr>
      <t xml:space="preserve"> Atención integral y orientación con enfoque diferencial y étnico a los niños, niñas, adolescentes y jóvenes víctima del conflicto armado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</si>
</sst>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4" formatCode="_-&quot;$&quot;\ * #,##0.00_-;\-&quot;$&quot;\ * #,##0.00_-;_-&quot;$&quot;\ * &quot;-&quot;??_-;_-@_-"/>
    <numFmt numFmtId="164" formatCode="_ &quot;$&quot;\ * #,##0.00_ ;_ &quot;$&quot;\ * \-#,##0.00_ ;_ &quot;$&quot;\ * &quot;-&quot;??_ ;_ @_ "/>
    <numFmt numFmtId="165" formatCode="&quot;$&quot;\ #,##0"/>
    <numFmt numFmtId="166" formatCode="#,##0.0_);\(#,##0.0\)"/>
    <numFmt numFmtId="167" formatCode="_ &quot;$&quot;\ * #,##0_ ;_ &quot;$&quot;\ * \-#,##0_ ;_ &quot;$&quot;\ * &quot;-&quot;??_ ;_ @_ "/>
    <numFmt numFmtId="168" formatCode="_ * #,##0.00_ ;_ * \-#,##0.00_ ;_ * &quot;-&quot;??_ ;_ @_ "/>
    <numFmt numFmtId="169" formatCode="0.0"/>
    <numFmt numFmtId="170" formatCode="_-&quot;$&quot;\ * #,##0_-;\-&quot;$&quot;\ * #,##0_-;_-&quot;$&quot;\ * &quot;-&quot;??_-;_-@_-"/>
    <numFmt numFmtId="171" formatCode="_-&quot;$&quot;* #,##0.00_-;\-&quot;$&quot;* #,##0.00_-;_-&quot;$&quot;* &quot;-&quot;??_-;_-@"/>
    <numFmt numFmtId="172" formatCode="d/m/yyyy"/>
    <numFmt numFmtId="173" formatCode="[$$-240A]#,##0"/>
  </numFmts>
  <fonts count="19">
    <font>
      <sz val="11"/>
      <color theme="1"/>
      <name val="Calibri"/>
      <family val="2"/>
      <scheme val="minor"/>
    </font>
    <font>
      <sz val="10"/>
      <name val="Arial"/>
      <family val="2"/>
    </font>
    <font>
      <sz val="12"/>
      <name val="Arial"/>
      <family val="2"/>
    </font>
    <font>
      <sz val="12"/>
      <name val="Arial MT"/>
    </font>
    <font>
      <b/>
      <sz val="12"/>
      <name val="Arial"/>
      <family val="2"/>
    </font>
    <font>
      <b/>
      <sz val="12"/>
      <name val="Arial MT"/>
    </font>
    <font>
      <b/>
      <u/>
      <sz val="12"/>
      <name val="Arial MT"/>
    </font>
    <font>
      <sz val="11"/>
      <color rgb="FF000000"/>
      <name val="Calibri"/>
      <family val="2"/>
    </font>
    <font>
      <sz val="11"/>
      <color theme="1"/>
      <name val="Calibri"/>
      <family val="2"/>
      <scheme val="minor"/>
    </font>
    <font>
      <sz val="12"/>
      <name val="Calibri"/>
      <family val="2"/>
      <scheme val="minor"/>
    </font>
    <font>
      <sz val="12"/>
      <name val="Calibri"/>
      <family val="2"/>
    </font>
    <font>
      <b/>
      <sz val="12"/>
      <name val="Calibri"/>
      <family val="2"/>
    </font>
    <font>
      <sz val="12"/>
      <color rgb="FF000000"/>
      <name val="Calibri"/>
      <family val="2"/>
      <scheme val="minor"/>
    </font>
    <font>
      <b/>
      <sz val="12"/>
      <name val="Calibri"/>
      <family val="2"/>
      <scheme val="minor"/>
    </font>
    <font>
      <sz val="12"/>
      <color theme="1"/>
      <name val="Calibri"/>
      <family val="2"/>
      <scheme val="minor"/>
    </font>
    <font>
      <b/>
      <sz val="12"/>
      <color rgb="FF222222"/>
      <name val="Calibri"/>
      <family val="2"/>
      <scheme val="minor"/>
    </font>
    <font>
      <sz val="12"/>
      <color rgb="FFFF0000"/>
      <name val="Calibri"/>
      <family val="2"/>
      <scheme val="minor"/>
    </font>
    <font>
      <b/>
      <sz val="12"/>
      <color theme="1"/>
      <name val="Calibri"/>
      <family val="2"/>
      <scheme val="minor"/>
    </font>
    <font>
      <b/>
      <u/>
      <sz val="12"/>
      <name val="Arial"/>
      <family val="2"/>
    </font>
  </fonts>
  <fills count="3">
    <fill>
      <patternFill patternType="none"/>
    </fill>
    <fill>
      <patternFill patternType="gray125"/>
    </fill>
    <fill>
      <patternFill patternType="solid">
        <fgColor theme="0"/>
        <bgColor indexed="64"/>
      </patternFill>
    </fill>
  </fills>
  <borders count="44">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auto="1"/>
      </left>
      <right/>
      <top/>
      <bottom style="thin">
        <color auto="1"/>
      </bottom>
      <diagonal/>
    </border>
    <border>
      <left style="medium">
        <color indexed="64"/>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s>
  <cellStyleXfs count="11">
    <xf numFmtId="0" fontId="0"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9" fontId="8" fillId="0" borderId="0" applyFont="0" applyFill="0" applyBorder="0" applyAlignment="0" applyProtection="0"/>
    <xf numFmtId="41" fontId="7" fillId="0" borderId="0" applyFont="0" applyFill="0" applyBorder="0" applyAlignment="0" applyProtection="0"/>
    <xf numFmtId="0" fontId="7" fillId="0" borderId="0"/>
    <xf numFmtId="44" fontId="8" fillId="0" borderId="0" applyFont="0" applyFill="0" applyBorder="0" applyAlignment="0" applyProtection="0"/>
  </cellStyleXfs>
  <cellXfs count="400">
    <xf numFmtId="0" fontId="0" fillId="0" borderId="0" xfId="0"/>
    <xf numFmtId="165" fontId="3" fillId="0" borderId="1" xfId="5" applyNumberFormat="1" applyFont="1" applyFill="1" applyBorder="1" applyAlignment="1" applyProtection="1">
      <alignment vertical="center"/>
    </xf>
    <xf numFmtId="165" fontId="3" fillId="0" borderId="1" xfId="3" applyNumberFormat="1" applyFont="1" applyFill="1" applyBorder="1" applyAlignment="1" applyProtection="1">
      <alignment vertical="center"/>
    </xf>
    <xf numFmtId="0" fontId="14" fillId="0" borderId="0" xfId="0" applyFont="1" applyAlignment="1">
      <alignment horizontal="center" vertical="center"/>
    </xf>
    <xf numFmtId="0" fontId="14" fillId="2" borderId="0" xfId="0" applyFont="1" applyFill="1" applyAlignment="1">
      <alignment horizontal="center" vertical="center"/>
    </xf>
    <xf numFmtId="0" fontId="14" fillId="0" borderId="0" xfId="0" applyFont="1" applyAlignment="1">
      <alignment horizontal="center" vertical="center" wrapText="1"/>
    </xf>
    <xf numFmtId="170" fontId="14" fillId="2" borderId="0" xfId="0" applyNumberFormat="1" applyFont="1" applyFill="1" applyAlignment="1">
      <alignment horizontal="center" vertical="center"/>
    </xf>
    <xf numFmtId="170" fontId="14" fillId="2" borderId="1" xfId="10" applyNumberFormat="1" applyFont="1" applyFill="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2" fillId="0" borderId="1" xfId="0" applyFont="1" applyBorder="1" applyAlignment="1">
      <alignment horizontal="center" vertical="center" wrapText="1"/>
    </xf>
    <xf numFmtId="170" fontId="12" fillId="2" borderId="1" xfId="10" applyNumberFormat="1" applyFont="1" applyFill="1" applyBorder="1" applyAlignment="1">
      <alignment horizontal="center" vertical="center"/>
    </xf>
    <xf numFmtId="170" fontId="15" fillId="2" borderId="1" xfId="10" applyNumberFormat="1" applyFont="1" applyFill="1" applyBorder="1" applyAlignment="1">
      <alignment horizontal="center" vertical="center" wrapText="1"/>
    </xf>
    <xf numFmtId="170" fontId="16" fillId="2" borderId="1" xfId="10" applyNumberFormat="1" applyFont="1" applyFill="1" applyBorder="1" applyAlignment="1">
      <alignment horizontal="center" vertical="center"/>
    </xf>
    <xf numFmtId="170" fontId="14" fillId="2" borderId="14" xfId="10" applyNumberFormat="1" applyFont="1" applyFill="1" applyBorder="1" applyAlignment="1">
      <alignment horizontal="center" vertical="center"/>
    </xf>
    <xf numFmtId="0" fontId="14" fillId="0" borderId="14" xfId="0" applyFont="1" applyBorder="1" applyAlignment="1">
      <alignment horizontal="center" vertical="center" wrapText="1"/>
    </xf>
    <xf numFmtId="0" fontId="14" fillId="0" borderId="14" xfId="0" applyFont="1" applyBorder="1" applyAlignment="1">
      <alignment horizontal="center" vertical="center"/>
    </xf>
    <xf numFmtId="0" fontId="17"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1" fontId="3" fillId="0" borderId="1" xfId="6" applyNumberFormat="1" applyFont="1" applyFill="1" applyBorder="1" applyAlignment="1">
      <alignment horizontal="center" vertical="center" wrapText="1"/>
    </xf>
    <xf numFmtId="9" fontId="3" fillId="0" borderId="1" xfId="7" applyFont="1" applyFill="1" applyBorder="1" applyAlignment="1" applyProtection="1">
      <alignment horizontal="center" vertical="center"/>
    </xf>
    <xf numFmtId="9" fontId="3" fillId="0" borderId="14" xfId="7" applyFont="1" applyFill="1" applyBorder="1" applyAlignment="1" applyProtection="1">
      <alignment horizontal="center" vertical="center"/>
    </xf>
    <xf numFmtId="9" fontId="3" fillId="0" borderId="10" xfId="7" applyFont="1" applyFill="1" applyBorder="1" applyAlignment="1" applyProtection="1">
      <alignment horizontal="center" vertical="center"/>
    </xf>
    <xf numFmtId="0" fontId="2" fillId="0" borderId="1" xfId="1" applyFont="1" applyFill="1" applyBorder="1" applyAlignment="1">
      <alignment horizontal="center"/>
    </xf>
    <xf numFmtId="0" fontId="2" fillId="0" borderId="1" xfId="1" applyFont="1" applyFill="1" applyBorder="1" applyAlignment="1">
      <alignment horizontal="center" vertical="center"/>
    </xf>
    <xf numFmtId="0" fontId="4" fillId="0" borderId="1" xfId="1" applyFont="1" applyFill="1" applyBorder="1" applyAlignment="1">
      <alignment horizontal="left"/>
    </xf>
    <xf numFmtId="0" fontId="5" fillId="0" borderId="0" xfId="1" applyFont="1" applyFill="1"/>
    <xf numFmtId="0" fontId="2" fillId="0" borderId="0" xfId="1" applyFont="1" applyFill="1"/>
    <xf numFmtId="0" fontId="4" fillId="0" borderId="1" xfId="1" applyFont="1" applyFill="1" applyBorder="1"/>
    <xf numFmtId="0" fontId="4" fillId="0" borderId="1" xfId="1" applyFont="1" applyFill="1" applyBorder="1" applyAlignment="1">
      <alignment vertical="center"/>
    </xf>
    <xf numFmtId="0" fontId="2" fillId="0" borderId="1" xfId="1" applyFont="1" applyFill="1" applyBorder="1" applyAlignment="1">
      <alignment horizontal="left" vertical="center"/>
    </xf>
    <xf numFmtId="0" fontId="4" fillId="0" borderId="1" xfId="1" applyFont="1" applyFill="1" applyBorder="1" applyAlignment="1">
      <alignment horizontal="left" vertical="top" wrapText="1"/>
    </xf>
    <xf numFmtId="2" fontId="4" fillId="0" borderId="1" xfId="1" applyNumberFormat="1" applyFont="1" applyFill="1" applyBorder="1" applyAlignment="1">
      <alignment horizontal="center" vertical="center" wrapText="1"/>
    </xf>
    <xf numFmtId="2" fontId="5" fillId="0" borderId="0" xfId="1" applyNumberFormat="1" applyFont="1" applyFill="1" applyAlignment="1">
      <alignment vertical="center"/>
    </xf>
    <xf numFmtId="0" fontId="4" fillId="0" borderId="1" xfId="1" applyFont="1" applyFill="1" applyBorder="1" applyAlignment="1">
      <alignment horizontal="left" vertical="center"/>
    </xf>
    <xf numFmtId="0" fontId="2" fillId="0" borderId="1" xfId="1" applyFont="1" applyFill="1" applyBorder="1" applyAlignment="1">
      <alignment horizontal="left" vertical="center" wrapText="1"/>
    </xf>
    <xf numFmtId="2" fontId="4" fillId="0" borderId="1"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4" fillId="0" borderId="1" xfId="1" applyFont="1" applyFill="1" applyBorder="1" applyAlignment="1">
      <alignment vertical="center" wrapText="1"/>
    </xf>
    <xf numFmtId="0" fontId="2" fillId="0" borderId="1" xfId="2" applyNumberFormat="1" applyFont="1" applyFill="1" applyBorder="1" applyAlignment="1">
      <alignment horizontal="center" vertical="center" wrapText="1"/>
    </xf>
    <xf numFmtId="10" fontId="2" fillId="0" borderId="1" xfId="2" applyNumberFormat="1" applyFont="1" applyFill="1" applyBorder="1" applyAlignment="1">
      <alignment horizontal="center" wrapText="1"/>
    </xf>
    <xf numFmtId="42" fontId="2" fillId="0" borderId="1" xfId="5" applyFont="1" applyFill="1" applyBorder="1" applyAlignment="1">
      <alignment wrapText="1"/>
    </xf>
    <xf numFmtId="0" fontId="4" fillId="0" borderId="1" xfId="1" applyFont="1" applyFill="1" applyBorder="1" applyAlignment="1">
      <alignment vertical="top" wrapText="1"/>
    </xf>
    <xf numFmtId="0" fontId="2" fillId="0" borderId="1" xfId="1" applyFont="1" applyFill="1" applyBorder="1" applyAlignment="1">
      <alignment horizontal="center" vertical="center" wrapText="1"/>
    </xf>
    <xf numFmtId="2" fontId="2" fillId="0" borderId="1" xfId="1" applyNumberFormat="1" applyFont="1" applyFill="1" applyBorder="1" applyAlignment="1">
      <alignment horizontal="center" vertical="center" wrapText="1"/>
    </xf>
    <xf numFmtId="42" fontId="2" fillId="0" borderId="1" xfId="5" applyFont="1" applyFill="1" applyBorder="1" applyAlignment="1">
      <alignment horizontal="center" vertical="center" wrapText="1"/>
    </xf>
    <xf numFmtId="0" fontId="4" fillId="0" borderId="14" xfId="1" applyFont="1" applyFill="1" applyBorder="1" applyAlignment="1">
      <alignment horizontal="left" vertical="top"/>
    </xf>
    <xf numFmtId="1" fontId="2" fillId="0" borderId="7" xfId="1" applyNumberFormat="1" applyFont="1" applyFill="1" applyBorder="1" applyAlignment="1">
      <alignment horizontal="left" vertical="center"/>
    </xf>
    <xf numFmtId="1" fontId="2" fillId="0" borderId="6" xfId="1" applyNumberFormat="1" applyFont="1" applyFill="1" applyBorder="1" applyAlignment="1">
      <alignment horizontal="left" vertical="center"/>
    </xf>
    <xf numFmtId="1" fontId="2" fillId="0" borderId="5" xfId="1" applyNumberFormat="1" applyFont="1" applyFill="1" applyBorder="1" applyAlignment="1">
      <alignment horizontal="left" vertical="center"/>
    </xf>
    <xf numFmtId="0" fontId="4" fillId="0" borderId="1" xfId="1" applyFont="1" applyFill="1" applyBorder="1" applyAlignment="1">
      <alignment horizontal="left" vertical="center" wrapText="1"/>
    </xf>
    <xf numFmtId="0" fontId="2" fillId="0" borderId="1" xfId="1" applyFont="1" applyFill="1" applyBorder="1" applyAlignment="1">
      <alignment horizontal="center" vertical="center"/>
    </xf>
    <xf numFmtId="2" fontId="2" fillId="0" borderId="1" xfId="1" applyNumberFormat="1" applyFont="1" applyFill="1" applyBorder="1" applyAlignment="1">
      <alignment horizontal="left" vertical="center" wrapText="1"/>
    </xf>
    <xf numFmtId="42" fontId="2" fillId="0" borderId="1" xfId="5" applyFont="1" applyFill="1" applyBorder="1" applyAlignment="1">
      <alignment horizontal="center" vertical="center"/>
    </xf>
    <xf numFmtId="0" fontId="5" fillId="0" borderId="1" xfId="1" applyFont="1" applyFill="1" applyBorder="1" applyAlignment="1">
      <alignment horizontal="center" vertical="center"/>
    </xf>
    <xf numFmtId="0" fontId="6" fillId="0" borderId="1" xfId="1" applyFont="1" applyFill="1" applyBorder="1" applyAlignment="1">
      <alignment horizontal="center" vertical="center" wrapText="1"/>
    </xf>
    <xf numFmtId="0" fontId="5" fillId="0" borderId="1" xfId="1" applyFont="1" applyFill="1" applyBorder="1" applyAlignment="1">
      <alignment horizontal="center" vertical="center" wrapText="1"/>
    </xf>
    <xf numFmtId="0" fontId="5" fillId="0" borderId="1" xfId="1" applyFont="1" applyFill="1" applyBorder="1" applyAlignment="1">
      <alignment horizontal="center"/>
    </xf>
    <xf numFmtId="0" fontId="3" fillId="0" borderId="0" xfId="1" applyFont="1" applyFill="1"/>
    <xf numFmtId="0" fontId="5" fillId="0" borderId="1" xfId="1" applyFont="1" applyFill="1" applyBorder="1" applyAlignment="1">
      <alignment horizontal="center" vertical="center"/>
    </xf>
    <xf numFmtId="10" fontId="5" fillId="0" borderId="1" xfId="2" applyNumberFormat="1" applyFont="1" applyFill="1" applyBorder="1" applyAlignment="1">
      <alignment horizontal="center" vertical="center"/>
    </xf>
    <xf numFmtId="0" fontId="5" fillId="0" borderId="1" xfId="1" applyFont="1" applyFill="1" applyBorder="1" applyAlignment="1">
      <alignment horizontal="center" vertical="center" wrapText="1"/>
    </xf>
    <xf numFmtId="0" fontId="2" fillId="0" borderId="14" xfId="1" applyFont="1" applyFill="1" applyBorder="1" applyAlignment="1">
      <alignment horizontal="left" vertical="center" wrapText="1"/>
    </xf>
    <xf numFmtId="0" fontId="4" fillId="0" borderId="1" xfId="1" applyFont="1" applyFill="1" applyBorder="1" applyAlignment="1">
      <alignment horizontal="center" vertical="center"/>
    </xf>
    <xf numFmtId="0" fontId="3" fillId="0" borderId="1" xfId="1" applyFont="1" applyFill="1" applyBorder="1" applyAlignment="1">
      <alignment horizontal="center" vertical="center" wrapText="1"/>
    </xf>
    <xf numFmtId="1" fontId="3" fillId="0" borderId="1" xfId="1" applyNumberFormat="1" applyFont="1" applyFill="1" applyBorder="1" applyAlignment="1">
      <alignment horizontal="center" vertical="center" wrapText="1"/>
    </xf>
    <xf numFmtId="14" fontId="3" fillId="0" borderId="1" xfId="1" applyNumberFormat="1" applyFont="1" applyFill="1" applyBorder="1" applyAlignment="1">
      <alignment horizontal="center" vertical="center"/>
    </xf>
    <xf numFmtId="0" fontId="2" fillId="0" borderId="10" xfId="1" applyFont="1" applyFill="1" applyBorder="1" applyAlignment="1">
      <alignment horizontal="left" vertical="center" wrapText="1"/>
    </xf>
    <xf numFmtId="0" fontId="3" fillId="0" borderId="14" xfId="1" applyFont="1" applyFill="1" applyBorder="1" applyAlignment="1">
      <alignment horizontal="center" vertical="center" wrapText="1"/>
    </xf>
    <xf numFmtId="0" fontId="3" fillId="0" borderId="10" xfId="1" applyFont="1" applyFill="1" applyBorder="1" applyAlignment="1">
      <alignment horizontal="center" vertical="center" wrapText="1"/>
    </xf>
    <xf numFmtId="169" fontId="2" fillId="0" borderId="1" xfId="1" applyNumberFormat="1" applyFont="1" applyFill="1" applyBorder="1" applyAlignment="1">
      <alignment horizontal="center" vertical="center"/>
    </xf>
    <xf numFmtId="0" fontId="3" fillId="0" borderId="1" xfId="1" applyFont="1" applyFill="1" applyBorder="1" applyAlignment="1">
      <alignment horizontal="left" vertical="center" wrapText="1"/>
    </xf>
    <xf numFmtId="9" fontId="3" fillId="0" borderId="1" xfId="7" applyFont="1" applyFill="1" applyBorder="1" applyAlignment="1">
      <alignment horizontal="center" vertical="center" wrapText="1"/>
    </xf>
    <xf numFmtId="169" fontId="2" fillId="0" borderId="14" xfId="1" applyNumberFormat="1" applyFont="1" applyFill="1" applyBorder="1" applyAlignment="1">
      <alignment horizontal="center" vertical="center"/>
    </xf>
    <xf numFmtId="169" fontId="2" fillId="0" borderId="10" xfId="1" applyNumberFormat="1" applyFont="1" applyFill="1" applyBorder="1" applyAlignment="1">
      <alignment horizontal="center" vertical="center"/>
    </xf>
    <xf numFmtId="0" fontId="3" fillId="0" borderId="14" xfId="1" applyFont="1" applyFill="1" applyBorder="1" applyAlignment="1">
      <alignment horizontal="left" vertical="center" wrapText="1"/>
    </xf>
    <xf numFmtId="0" fontId="3" fillId="0" borderId="10" xfId="1" applyFont="1" applyFill="1" applyBorder="1" applyAlignment="1">
      <alignment horizontal="left" vertical="center" wrapText="1"/>
    </xf>
    <xf numFmtId="1" fontId="2" fillId="0" borderId="1" xfId="1" applyNumberFormat="1" applyFont="1" applyFill="1" applyBorder="1" applyAlignment="1">
      <alignment horizontal="center" vertical="center"/>
    </xf>
    <xf numFmtId="0" fontId="3" fillId="0" borderId="1" xfId="1" applyFont="1" applyFill="1" applyBorder="1" applyAlignment="1">
      <alignment horizontal="center" vertical="center" wrapText="1"/>
    </xf>
    <xf numFmtId="165" fontId="5" fillId="0" borderId="1" xfId="3" applyNumberFormat="1" applyFont="1" applyFill="1" applyBorder="1" applyAlignment="1" applyProtection="1">
      <alignment vertical="center"/>
    </xf>
    <xf numFmtId="2" fontId="2" fillId="0" borderId="1" xfId="1" applyNumberFormat="1" applyFont="1" applyFill="1" applyBorder="1" applyAlignment="1">
      <alignment vertical="center"/>
    </xf>
    <xf numFmtId="39" fontId="3" fillId="0" borderId="1" xfId="1" applyNumberFormat="1" applyFont="1" applyFill="1" applyBorder="1" applyAlignment="1">
      <alignment vertical="center"/>
    </xf>
    <xf numFmtId="2" fontId="3" fillId="0" borderId="1" xfId="1" applyNumberFormat="1" applyFont="1" applyFill="1" applyBorder="1" applyAlignment="1">
      <alignment vertical="center"/>
    </xf>
    <xf numFmtId="166"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9" fillId="0" borderId="1" xfId="0" applyFont="1" applyFill="1" applyBorder="1"/>
    <xf numFmtId="166" fontId="13" fillId="0" borderId="1" xfId="0" applyNumberFormat="1" applyFont="1" applyFill="1" applyBorder="1" applyAlignment="1">
      <alignment horizontal="center" vertical="top"/>
    </xf>
    <xf numFmtId="166" fontId="13" fillId="0" borderId="1" xfId="0" applyNumberFormat="1" applyFont="1" applyFill="1" applyBorder="1" applyAlignment="1">
      <alignment vertical="top"/>
    </xf>
    <xf numFmtId="2" fontId="13" fillId="0" borderId="1" xfId="0" applyNumberFormat="1" applyFont="1" applyFill="1" applyBorder="1" applyAlignment="1">
      <alignment horizontal="left" vertical="center"/>
    </xf>
    <xf numFmtId="0" fontId="13" fillId="0" borderId="1" xfId="0" applyFont="1" applyFill="1" applyBorder="1" applyAlignment="1">
      <alignment horizontal="left" vertical="center" wrapText="1"/>
    </xf>
    <xf numFmtId="0" fontId="9" fillId="0" borderId="1" xfId="0" applyFont="1" applyFill="1" applyBorder="1" applyAlignment="1">
      <alignment horizontal="left" vertical="top"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xf>
    <xf numFmtId="0" fontId="13" fillId="0" borderId="1" xfId="0" applyFont="1" applyFill="1" applyBorder="1" applyAlignment="1">
      <alignment horizontal="left" vertical="center"/>
    </xf>
    <xf numFmtId="37" fontId="9" fillId="0" borderId="1" xfId="0" applyNumberFormat="1" applyFont="1" applyFill="1" applyBorder="1" applyAlignment="1">
      <alignment horizontal="center" vertical="center"/>
    </xf>
    <xf numFmtId="0" fontId="13" fillId="0" borderId="1" xfId="0" applyFont="1" applyFill="1" applyBorder="1" applyAlignment="1">
      <alignment horizontal="left" vertical="top" wrapText="1"/>
    </xf>
    <xf numFmtId="0" fontId="9" fillId="0" borderId="1" xfId="0" applyFont="1" applyFill="1" applyBorder="1" applyAlignment="1">
      <alignment vertical="top"/>
    </xf>
    <xf numFmtId="9" fontId="9" fillId="0" borderId="1" xfId="7" applyFont="1" applyFill="1" applyBorder="1" applyAlignment="1">
      <alignment horizontal="center" vertical="center"/>
    </xf>
    <xf numFmtId="0" fontId="9" fillId="0" borderId="1" xfId="0" applyFont="1" applyFill="1" applyBorder="1" applyAlignment="1">
      <alignment horizontal="left" vertical="center"/>
    </xf>
    <xf numFmtId="0" fontId="13" fillId="0" borderId="14" xfId="0" applyFont="1" applyFill="1" applyBorder="1" applyAlignment="1">
      <alignment horizontal="left" vertical="top" wrapText="1"/>
    </xf>
    <xf numFmtId="0" fontId="9" fillId="0" borderId="14" xfId="0" applyFont="1" applyFill="1" applyBorder="1"/>
    <xf numFmtId="10" fontId="3" fillId="0" borderId="0" xfId="2" applyNumberFormat="1" applyFont="1" applyFill="1"/>
    <xf numFmtId="0" fontId="9" fillId="0" borderId="0" xfId="0" applyFont="1" applyFill="1"/>
    <xf numFmtId="0" fontId="2" fillId="0" borderId="14" xfId="1" applyFont="1" applyFill="1" applyBorder="1" applyAlignment="1">
      <alignment horizontal="center"/>
    </xf>
    <xf numFmtId="0" fontId="2" fillId="0" borderId="7" xfId="1" applyFont="1" applyFill="1" applyBorder="1" applyAlignment="1">
      <alignment horizontal="center" vertical="center"/>
    </xf>
    <xf numFmtId="0" fontId="2" fillId="0" borderId="6" xfId="1" applyFont="1" applyFill="1" applyBorder="1" applyAlignment="1">
      <alignment horizontal="center" vertical="center"/>
    </xf>
    <xf numFmtId="0" fontId="2" fillId="0" borderId="5" xfId="1" applyFont="1" applyFill="1" applyBorder="1" applyAlignment="1">
      <alignment horizontal="center" vertical="center"/>
    </xf>
    <xf numFmtId="0" fontId="4" fillId="0" borderId="13" xfId="1" applyFont="1" applyFill="1" applyBorder="1" applyAlignment="1">
      <alignment horizontal="left"/>
    </xf>
    <xf numFmtId="0" fontId="4" fillId="0" borderId="12" xfId="1" applyFont="1" applyFill="1" applyBorder="1" applyAlignment="1">
      <alignment horizontal="left"/>
    </xf>
    <xf numFmtId="0" fontId="4" fillId="0" borderId="11" xfId="1" applyFont="1" applyFill="1" applyBorder="1" applyAlignment="1">
      <alignment horizontal="left"/>
    </xf>
    <xf numFmtId="0" fontId="2" fillId="0" borderId="7" xfId="1" applyFont="1" applyFill="1" applyBorder="1" applyAlignment="1">
      <alignment horizontal="center"/>
    </xf>
    <xf numFmtId="0" fontId="2" fillId="0" borderId="5" xfId="1" applyFont="1" applyFill="1" applyBorder="1" applyAlignment="1">
      <alignment horizontal="center"/>
    </xf>
    <xf numFmtId="0" fontId="2" fillId="0" borderId="18" xfId="1" applyFont="1" applyFill="1" applyBorder="1" applyAlignment="1">
      <alignment horizontal="center"/>
    </xf>
    <xf numFmtId="0" fontId="2" fillId="0" borderId="4" xfId="1" applyFont="1" applyFill="1" applyBorder="1" applyAlignment="1">
      <alignment horizontal="center" vertical="center"/>
    </xf>
    <xf numFmtId="0" fontId="2" fillId="0" borderId="3" xfId="1" applyFont="1" applyFill="1" applyBorder="1" applyAlignment="1">
      <alignment horizontal="center" vertical="center"/>
    </xf>
    <xf numFmtId="0" fontId="2" fillId="0" borderId="2" xfId="1" applyFont="1" applyFill="1" applyBorder="1" applyAlignment="1">
      <alignment horizontal="center" vertical="center"/>
    </xf>
    <xf numFmtId="0" fontId="2" fillId="0" borderId="9" xfId="1" applyFont="1" applyFill="1" applyBorder="1" applyAlignment="1">
      <alignment horizontal="center"/>
    </xf>
    <xf numFmtId="0" fontId="2" fillId="0" borderId="8" xfId="1" applyFont="1" applyFill="1" applyBorder="1" applyAlignment="1">
      <alignment horizontal="center"/>
    </xf>
    <xf numFmtId="0" fontId="2" fillId="0" borderId="10" xfId="1" applyFont="1" applyFill="1" applyBorder="1" applyAlignment="1">
      <alignment horizontal="center"/>
    </xf>
    <xf numFmtId="0" fontId="2" fillId="0" borderId="4" xfId="1" applyFont="1" applyFill="1" applyBorder="1" applyAlignment="1">
      <alignment horizontal="center"/>
    </xf>
    <xf numFmtId="0" fontId="2" fillId="0" borderId="2" xfId="1" applyFont="1" applyFill="1" applyBorder="1" applyAlignment="1">
      <alignment horizontal="center"/>
    </xf>
    <xf numFmtId="0" fontId="2" fillId="0" borderId="0" xfId="1" applyFont="1" applyFill="1" applyAlignment="1">
      <alignment horizontal="center"/>
    </xf>
    <xf numFmtId="0" fontId="4" fillId="0" borderId="17" xfId="1" applyFont="1" applyFill="1" applyBorder="1" applyAlignment="1">
      <alignment vertical="center"/>
    </xf>
    <xf numFmtId="0" fontId="2" fillId="0" borderId="13" xfId="1" applyFont="1" applyFill="1" applyBorder="1" applyAlignment="1">
      <alignment horizontal="left" vertical="center"/>
    </xf>
    <xf numFmtId="0" fontId="2" fillId="0" borderId="12" xfId="1" applyFont="1" applyFill="1" applyBorder="1" applyAlignment="1">
      <alignment horizontal="left" vertical="center"/>
    </xf>
    <xf numFmtId="0" fontId="2" fillId="0" borderId="11" xfId="1" applyFont="1" applyFill="1" applyBorder="1" applyAlignment="1">
      <alignment horizontal="left" vertical="center"/>
    </xf>
    <xf numFmtId="0" fontId="4" fillId="0" borderId="7" xfId="1" applyFont="1" applyFill="1" applyBorder="1" applyAlignment="1">
      <alignment horizontal="left" vertical="top" wrapText="1"/>
    </xf>
    <xf numFmtId="0" fontId="4" fillId="0" borderId="6" xfId="1" applyFont="1" applyFill="1" applyBorder="1" applyAlignment="1">
      <alignment horizontal="left" vertical="top" wrapText="1"/>
    </xf>
    <xf numFmtId="0" fontId="4" fillId="0" borderId="5" xfId="1" applyFont="1" applyFill="1" applyBorder="1" applyAlignment="1">
      <alignment horizontal="left" vertical="top" wrapText="1"/>
    </xf>
    <xf numFmtId="2" fontId="4" fillId="0" borderId="13" xfId="1" applyNumberFormat="1" applyFont="1" applyFill="1" applyBorder="1" applyAlignment="1">
      <alignment horizontal="center" vertical="center" wrapText="1"/>
    </xf>
    <xf numFmtId="2" fontId="4" fillId="0" borderId="12" xfId="1" applyNumberFormat="1" applyFont="1" applyFill="1" applyBorder="1" applyAlignment="1">
      <alignment horizontal="center" vertical="center" wrapText="1"/>
    </xf>
    <xf numFmtId="2" fontId="4" fillId="0" borderId="11"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0" fontId="2" fillId="0" borderId="12" xfId="1" applyFont="1" applyFill="1" applyBorder="1" applyAlignment="1">
      <alignment horizontal="left" vertical="center" wrapText="1"/>
    </xf>
    <xf numFmtId="0" fontId="4" fillId="0" borderId="9" xfId="1" applyFont="1" applyFill="1" applyBorder="1" applyAlignment="1">
      <alignment horizontal="left" vertical="top" wrapText="1"/>
    </xf>
    <xf numFmtId="0" fontId="4" fillId="0" borderId="0" xfId="1" applyFont="1" applyFill="1" applyAlignment="1">
      <alignment horizontal="left" vertical="top" wrapText="1"/>
    </xf>
    <xf numFmtId="0" fontId="4" fillId="0" borderId="8" xfId="1" applyFont="1" applyFill="1" applyBorder="1" applyAlignment="1">
      <alignment horizontal="left" vertical="top" wrapText="1"/>
    </xf>
    <xf numFmtId="0" fontId="4" fillId="0" borderId="15" xfId="1" applyFont="1" applyFill="1" applyBorder="1" applyAlignment="1">
      <alignment vertical="center" wrapText="1"/>
    </xf>
    <xf numFmtId="0" fontId="2" fillId="0" borderId="13" xfId="1" applyFont="1" applyFill="1" applyBorder="1" applyAlignment="1">
      <alignment horizontal="left" vertical="center" wrapText="1"/>
    </xf>
    <xf numFmtId="0" fontId="2" fillId="0" borderId="11" xfId="1" applyFont="1" applyFill="1" applyBorder="1" applyAlignment="1">
      <alignment horizontal="left" vertical="center" wrapText="1"/>
    </xf>
    <xf numFmtId="10" fontId="2" fillId="0" borderId="1" xfId="2" applyNumberFormat="1" applyFont="1" applyFill="1" applyBorder="1"/>
    <xf numFmtId="10" fontId="2" fillId="0" borderId="13" xfId="2" applyNumberFormat="1" applyFont="1" applyFill="1" applyBorder="1" applyAlignment="1">
      <alignment horizontal="center"/>
    </xf>
    <xf numFmtId="10" fontId="2" fillId="0" borderId="12" xfId="2" applyNumberFormat="1" applyFont="1" applyFill="1" applyBorder="1" applyAlignment="1">
      <alignment horizontal="center"/>
    </xf>
    <xf numFmtId="10" fontId="2" fillId="0" borderId="11" xfId="2" applyNumberFormat="1" applyFont="1" applyFill="1" applyBorder="1" applyAlignment="1">
      <alignment horizontal="center"/>
    </xf>
    <xf numFmtId="0" fontId="2" fillId="0" borderId="8" xfId="1" applyFont="1" applyFill="1" applyBorder="1"/>
    <xf numFmtId="0" fontId="4" fillId="0" borderId="15" xfId="1" applyFont="1" applyFill="1" applyBorder="1" applyAlignment="1">
      <alignment vertical="top" wrapText="1"/>
    </xf>
    <xf numFmtId="2" fontId="2" fillId="0" borderId="13" xfId="1" applyNumberFormat="1" applyFont="1" applyFill="1" applyBorder="1" applyAlignment="1">
      <alignment horizontal="center" vertical="center" wrapText="1"/>
    </xf>
    <xf numFmtId="2" fontId="2" fillId="0" borderId="12" xfId="1" applyNumberFormat="1" applyFont="1" applyFill="1" applyBorder="1" applyAlignment="1">
      <alignment horizontal="center" vertical="center" wrapText="1"/>
    </xf>
    <xf numFmtId="2" fontId="2" fillId="0" borderId="11" xfId="1" applyNumberFormat="1" applyFont="1" applyFill="1" applyBorder="1" applyAlignment="1">
      <alignment horizontal="center" vertical="center" wrapText="1"/>
    </xf>
    <xf numFmtId="165" fontId="2" fillId="0" borderId="1" xfId="1" applyNumberFormat="1" applyFont="1" applyFill="1" applyBorder="1" applyAlignment="1">
      <alignment horizontal="center" vertical="center" wrapText="1"/>
    </xf>
    <xf numFmtId="0" fontId="4" fillId="0" borderId="16" xfId="1" applyFont="1" applyFill="1" applyBorder="1" applyAlignment="1">
      <alignment vertical="top"/>
    </xf>
    <xf numFmtId="1" fontId="2" fillId="0" borderId="13" xfId="1" applyNumberFormat="1" applyFont="1" applyFill="1" applyBorder="1" applyAlignment="1">
      <alignment horizontal="left" vertical="center"/>
    </xf>
    <xf numFmtId="1" fontId="2" fillId="0" borderId="12" xfId="1" applyNumberFormat="1" applyFont="1" applyFill="1" applyBorder="1" applyAlignment="1">
      <alignment horizontal="left" vertical="center"/>
    </xf>
    <xf numFmtId="1" fontId="2" fillId="0" borderId="11" xfId="1" applyNumberFormat="1" applyFont="1" applyFill="1" applyBorder="1" applyAlignment="1">
      <alignment horizontal="left" vertical="center"/>
    </xf>
    <xf numFmtId="3" fontId="2" fillId="0" borderId="1" xfId="1" applyNumberFormat="1" applyFont="1" applyFill="1" applyBorder="1" applyAlignment="1">
      <alignment horizontal="center" vertical="center"/>
    </xf>
    <xf numFmtId="2" fontId="2" fillId="0" borderId="13" xfId="1" applyNumberFormat="1" applyFont="1" applyFill="1" applyBorder="1" applyAlignment="1">
      <alignment horizontal="left" vertical="center" wrapText="1"/>
    </xf>
    <xf numFmtId="2" fontId="2" fillId="0" borderId="12" xfId="1" applyNumberFormat="1" applyFont="1" applyFill="1" applyBorder="1" applyAlignment="1">
      <alignment horizontal="left" vertical="center" wrapText="1"/>
    </xf>
    <xf numFmtId="2" fontId="2" fillId="0" borderId="11" xfId="1" applyNumberFormat="1" applyFont="1" applyFill="1" applyBorder="1" applyAlignment="1">
      <alignment horizontal="left" vertical="center" wrapText="1"/>
    </xf>
    <xf numFmtId="0" fontId="4" fillId="0" borderId="13" xfId="1" applyFont="1" applyFill="1" applyBorder="1" applyAlignment="1">
      <alignment vertical="top" wrapText="1"/>
    </xf>
    <xf numFmtId="0" fontId="4" fillId="0" borderId="4" xfId="1" applyFont="1" applyFill="1" applyBorder="1" applyAlignment="1">
      <alignment horizontal="left" vertical="top" wrapText="1"/>
    </xf>
    <xf numFmtId="0" fontId="4" fillId="0" borderId="3" xfId="1" applyFont="1" applyFill="1" applyBorder="1" applyAlignment="1">
      <alignment horizontal="left" vertical="top" wrapText="1"/>
    </xf>
    <xf numFmtId="0" fontId="4" fillId="0" borderId="2" xfId="1" applyFont="1" applyFill="1" applyBorder="1" applyAlignment="1">
      <alignment horizontal="left" vertical="top" wrapText="1"/>
    </xf>
    <xf numFmtId="167" fontId="2" fillId="0" borderId="1" xfId="3" applyNumberFormat="1" applyFont="1" applyFill="1" applyBorder="1" applyAlignment="1">
      <alignment horizontal="center" vertical="center"/>
    </xf>
    <xf numFmtId="0" fontId="5" fillId="0" borderId="7" xfId="1" applyFont="1" applyFill="1" applyBorder="1" applyAlignment="1">
      <alignment horizontal="center" vertical="center" wrapText="1"/>
    </xf>
    <xf numFmtId="0" fontId="5" fillId="0" borderId="6" xfId="1" applyFont="1" applyFill="1" applyBorder="1" applyAlignment="1">
      <alignment horizontal="center" vertical="center" wrapText="1"/>
    </xf>
    <xf numFmtId="0" fontId="5" fillId="0" borderId="5" xfId="1" applyFont="1" applyFill="1" applyBorder="1" applyAlignment="1">
      <alignment horizontal="center" vertical="center" wrapText="1"/>
    </xf>
    <xf numFmtId="0" fontId="5" fillId="0" borderId="4" xfId="1" applyFont="1" applyFill="1" applyBorder="1" applyAlignment="1">
      <alignment horizontal="center" vertical="center" wrapText="1"/>
    </xf>
    <xf numFmtId="0" fontId="5" fillId="0" borderId="3" xfId="1" applyFont="1" applyFill="1" applyBorder="1" applyAlignment="1">
      <alignment horizontal="center" vertical="center" wrapText="1"/>
    </xf>
    <xf numFmtId="0" fontId="5" fillId="0" borderId="2" xfId="1" applyFont="1" applyFill="1" applyBorder="1" applyAlignment="1">
      <alignment horizontal="center" vertical="center" wrapText="1"/>
    </xf>
    <xf numFmtId="0" fontId="2" fillId="0" borderId="23" xfId="1" applyFont="1" applyFill="1" applyBorder="1" applyAlignment="1">
      <alignment horizontal="left" vertical="center" wrapText="1"/>
    </xf>
    <xf numFmtId="9" fontId="2" fillId="0" borderId="13" xfId="1" applyNumberFormat="1" applyFont="1" applyFill="1" applyBorder="1" applyAlignment="1">
      <alignment horizontal="center" vertical="center"/>
    </xf>
    <xf numFmtId="0" fontId="2" fillId="0" borderId="15" xfId="1" applyFont="1" applyFill="1" applyBorder="1" applyAlignment="1">
      <alignment horizontal="left" vertical="center" wrapText="1"/>
    </xf>
    <xf numFmtId="0" fontId="2" fillId="0" borderId="13" xfId="1" applyFont="1" applyFill="1" applyBorder="1" applyAlignment="1">
      <alignment horizontal="center" vertical="center"/>
    </xf>
    <xf numFmtId="9" fontId="2" fillId="0" borderId="7" xfId="1" applyNumberFormat="1" applyFont="1" applyFill="1" applyBorder="1" applyAlignment="1">
      <alignment horizontal="center" vertical="center"/>
    </xf>
    <xf numFmtId="0" fontId="3" fillId="0" borderId="7" xfId="1" applyFont="1" applyFill="1" applyBorder="1" applyAlignment="1">
      <alignment horizontal="left" vertical="center" wrapText="1"/>
    </xf>
    <xf numFmtId="0" fontId="3" fillId="0" borderId="4" xfId="1" applyFont="1" applyFill="1" applyBorder="1" applyAlignment="1">
      <alignment horizontal="left" vertical="center" wrapText="1"/>
    </xf>
    <xf numFmtId="14" fontId="3" fillId="0" borderId="14" xfId="1" applyNumberFormat="1" applyFont="1" applyFill="1" applyBorder="1" applyAlignment="1">
      <alignment horizontal="center" vertical="center"/>
    </xf>
    <xf numFmtId="14" fontId="3" fillId="0" borderId="10" xfId="1"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xf numFmtId="0" fontId="3" fillId="0" borderId="14" xfId="1" applyFont="1" applyFill="1" applyBorder="1" applyAlignment="1">
      <alignment vertical="center" wrapText="1"/>
    </xf>
    <xf numFmtId="0" fontId="3" fillId="0" borderId="10" xfId="1" applyFont="1" applyFill="1" applyBorder="1" applyAlignment="1">
      <alignment vertical="center" wrapText="1"/>
    </xf>
    <xf numFmtId="0" fontId="5" fillId="0" borderId="13" xfId="1" applyFont="1" applyFill="1" applyBorder="1" applyAlignment="1">
      <alignment horizontal="center" vertical="center"/>
    </xf>
    <xf numFmtId="165" fontId="5" fillId="0" borderId="1" xfId="6" applyNumberFormat="1" applyFont="1" applyFill="1" applyBorder="1" applyAlignment="1">
      <alignment horizontal="right" vertical="center" wrapText="1"/>
    </xf>
    <xf numFmtId="0" fontId="2" fillId="0" borderId="1" xfId="1" applyFont="1" applyFill="1" applyBorder="1"/>
    <xf numFmtId="0" fontId="2" fillId="0" borderId="9" xfId="1" applyFont="1" applyFill="1" applyBorder="1"/>
    <xf numFmtId="0" fontId="2" fillId="0" borderId="0" xfId="1" applyFont="1" applyFill="1" applyAlignment="1">
      <alignment horizontal="left" vertical="center"/>
    </xf>
    <xf numFmtId="166" fontId="2" fillId="0" borderId="0" xfId="1" applyNumberFormat="1" applyFont="1" applyFill="1"/>
    <xf numFmtId="2" fontId="3" fillId="0" borderId="0" xfId="1" applyNumberFormat="1" applyFont="1" applyFill="1"/>
    <xf numFmtId="10" fontId="3" fillId="0" borderId="0" xfId="2" applyNumberFormat="1" applyFont="1" applyFill="1" applyBorder="1" applyProtection="1"/>
    <xf numFmtId="39" fontId="3" fillId="0" borderId="0" xfId="1" applyNumberFormat="1" applyFont="1" applyFill="1"/>
    <xf numFmtId="39" fontId="3" fillId="0" borderId="8" xfId="1" applyNumberFormat="1" applyFont="1" applyFill="1" applyBorder="1"/>
    <xf numFmtId="166" fontId="11" fillId="0" borderId="19" xfId="0" applyNumberFormat="1" applyFont="1" applyFill="1" applyBorder="1" applyAlignment="1">
      <alignment horizontal="center" vertical="center"/>
    </xf>
    <xf numFmtId="166" fontId="11" fillId="0" borderId="20" xfId="0" applyNumberFormat="1" applyFont="1" applyFill="1" applyBorder="1" applyAlignment="1">
      <alignment horizontal="center" vertical="center"/>
    </xf>
    <xf numFmtId="0" fontId="10" fillId="0" borderId="21" xfId="0" applyFont="1" applyFill="1" applyBorder="1"/>
    <xf numFmtId="0" fontId="10" fillId="0" borderId="22" xfId="0" applyFont="1" applyFill="1" applyBorder="1"/>
    <xf numFmtId="2" fontId="11" fillId="0" borderId="20" xfId="0" applyNumberFormat="1" applyFont="1" applyFill="1" applyBorder="1" applyAlignment="1">
      <alignment horizontal="center" vertical="center"/>
    </xf>
    <xf numFmtId="0" fontId="10" fillId="0" borderId="1" xfId="0" applyFont="1" applyFill="1" applyBorder="1" applyAlignment="1">
      <alignment vertical="center" wrapText="1"/>
    </xf>
    <xf numFmtId="0" fontId="10" fillId="0" borderId="1" xfId="0" applyFont="1" applyFill="1" applyBorder="1" applyAlignment="1">
      <alignment vertical="center"/>
    </xf>
    <xf numFmtId="0" fontId="10" fillId="0" borderId="1" xfId="0" applyFont="1" applyFill="1" applyBorder="1" applyAlignment="1">
      <alignment horizontal="center" vertical="center"/>
    </xf>
    <xf numFmtId="1" fontId="10" fillId="0" borderId="1" xfId="0" applyNumberFormat="1" applyFont="1" applyFill="1" applyBorder="1" applyAlignment="1">
      <alignment horizontal="center" vertical="center"/>
    </xf>
    <xf numFmtId="0" fontId="10" fillId="0" borderId="1" xfId="0" applyFont="1" applyFill="1" applyBorder="1" applyAlignment="1">
      <alignment horizontal="left" vertical="top" wrapText="1"/>
    </xf>
    <xf numFmtId="0" fontId="10" fillId="0" borderId="1" xfId="0" applyFont="1" applyFill="1" applyBorder="1"/>
    <xf numFmtId="37" fontId="10" fillId="0" borderId="1" xfId="0" applyNumberFormat="1" applyFont="1" applyFill="1" applyBorder="1" applyAlignment="1">
      <alignment horizontal="center" vertical="center"/>
    </xf>
    <xf numFmtId="0" fontId="11" fillId="0" borderId="1" xfId="0" applyFont="1" applyFill="1" applyBorder="1" applyAlignment="1">
      <alignment vertical="center" wrapText="1"/>
    </xf>
    <xf numFmtId="0" fontId="11" fillId="0" borderId="1" xfId="0" applyFont="1" applyFill="1" applyBorder="1" applyAlignment="1">
      <alignment horizontal="left" vertical="top" wrapText="1"/>
    </xf>
    <xf numFmtId="0" fontId="4" fillId="0" borderId="13" xfId="1" applyFont="1" applyFill="1" applyBorder="1" applyAlignment="1">
      <alignment horizontal="left" vertical="center"/>
    </xf>
    <xf numFmtId="0" fontId="4" fillId="0" borderId="12" xfId="1" applyFont="1" applyFill="1" applyBorder="1" applyAlignment="1">
      <alignment horizontal="left" vertical="center"/>
    </xf>
    <xf numFmtId="0" fontId="4" fillId="0" borderId="11" xfId="1" applyFont="1" applyFill="1" applyBorder="1" applyAlignment="1">
      <alignment horizontal="left" vertical="center"/>
    </xf>
    <xf numFmtId="1" fontId="2" fillId="0" borderId="7" xfId="1" applyNumberFormat="1" applyFont="1" applyFill="1" applyBorder="1" applyAlignment="1">
      <alignment horizontal="center" vertical="center"/>
    </xf>
    <xf numFmtId="1" fontId="2" fillId="0" borderId="4" xfId="1" applyNumberFormat="1" applyFont="1" applyFill="1" applyBorder="1" applyAlignment="1">
      <alignment horizontal="center" vertical="center"/>
    </xf>
    <xf numFmtId="9" fontId="3" fillId="0" borderId="1" xfId="1" applyNumberFormat="1" applyFont="1" applyFill="1" applyBorder="1" applyAlignment="1">
      <alignment horizontal="center" vertical="center" wrapText="1"/>
    </xf>
    <xf numFmtId="0" fontId="3" fillId="0" borderId="24" xfId="1" applyFont="1" applyFill="1" applyBorder="1" applyAlignment="1">
      <alignment horizontal="left" vertical="center" wrapText="1"/>
    </xf>
    <xf numFmtId="0" fontId="3" fillId="0" borderId="23" xfId="1" applyFont="1" applyFill="1" applyBorder="1" applyAlignment="1">
      <alignment horizontal="left" vertical="center" wrapText="1"/>
    </xf>
    <xf numFmtId="166" fontId="13" fillId="0" borderId="20"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9" fillId="0" borderId="21" xfId="0" applyFont="1" applyFill="1" applyBorder="1"/>
    <xf numFmtId="0" fontId="9" fillId="0" borderId="22" xfId="0" applyFont="1" applyFill="1" applyBorder="1"/>
    <xf numFmtId="166" fontId="13" fillId="0" borderId="20" xfId="0" applyNumberFormat="1" applyFont="1" applyFill="1" applyBorder="1" applyAlignment="1">
      <alignment horizontal="center" vertical="top"/>
    </xf>
    <xf numFmtId="166" fontId="13" fillId="0" borderId="22" xfId="0" applyNumberFormat="1" applyFont="1" applyFill="1" applyBorder="1" applyAlignment="1">
      <alignment vertical="top"/>
    </xf>
    <xf numFmtId="2" fontId="13" fillId="0" borderId="21" xfId="0" applyNumberFormat="1" applyFont="1" applyFill="1" applyBorder="1" applyAlignment="1">
      <alignment horizontal="left" vertical="center"/>
    </xf>
    <xf numFmtId="0" fontId="10" fillId="0" borderId="26" xfId="0" applyFont="1" applyFill="1" applyBorder="1"/>
    <xf numFmtId="0" fontId="10" fillId="0" borderId="27" xfId="0" applyFont="1" applyFill="1" applyBorder="1"/>
    <xf numFmtId="0" fontId="10" fillId="0" borderId="28" xfId="0" applyFont="1" applyFill="1" applyBorder="1"/>
    <xf numFmtId="0" fontId="10" fillId="0" borderId="29" xfId="0" applyFont="1" applyFill="1" applyBorder="1"/>
    <xf numFmtId="0" fontId="10" fillId="0" borderId="30" xfId="0" applyFont="1" applyFill="1" applyBorder="1"/>
    <xf numFmtId="0" fontId="10" fillId="0" borderId="31" xfId="0" applyFont="1" applyFill="1" applyBorder="1"/>
    <xf numFmtId="0" fontId="10" fillId="0" borderId="32" xfId="0" applyFont="1" applyFill="1" applyBorder="1"/>
    <xf numFmtId="0" fontId="10" fillId="0" borderId="33" xfId="0" applyFont="1" applyFill="1" applyBorder="1"/>
    <xf numFmtId="0" fontId="10" fillId="0" borderId="34" xfId="0" applyFont="1" applyFill="1" applyBorder="1"/>
    <xf numFmtId="0" fontId="2" fillId="0" borderId="19" xfId="0" applyFont="1" applyFill="1" applyBorder="1" applyAlignment="1">
      <alignment horizontal="center"/>
    </xf>
    <xf numFmtId="0" fontId="2" fillId="0" borderId="20" xfId="0" applyFont="1" applyFill="1" applyBorder="1" applyAlignment="1">
      <alignment horizontal="center" vertical="center"/>
    </xf>
    <xf numFmtId="0" fontId="4" fillId="0" borderId="25" xfId="0" applyFont="1" applyFill="1" applyBorder="1" applyAlignment="1">
      <alignment horizontal="left"/>
    </xf>
    <xf numFmtId="0" fontId="2" fillId="0" borderId="20" xfId="0" applyFont="1" applyFill="1" applyBorder="1" applyAlignment="1">
      <alignment horizontal="center"/>
    </xf>
    <xf numFmtId="0" fontId="2" fillId="0" borderId="0" xfId="0" applyFont="1" applyFill="1"/>
    <xf numFmtId="0" fontId="2" fillId="0" borderId="0" xfId="0" applyFont="1" applyFill="1" applyAlignment="1">
      <alignment horizontal="center"/>
    </xf>
    <xf numFmtId="0" fontId="9" fillId="0" borderId="0" xfId="0" applyFont="1" applyFill="1"/>
    <xf numFmtId="0" fontId="4" fillId="0" borderId="35" xfId="0" applyFont="1" applyFill="1" applyBorder="1"/>
    <xf numFmtId="0" fontId="4" fillId="0" borderId="36" xfId="0" applyFont="1" applyFill="1" applyBorder="1" applyAlignment="1">
      <alignment vertical="center"/>
    </xf>
    <xf numFmtId="0" fontId="2" fillId="0" borderId="25" xfId="0" applyFont="1" applyFill="1" applyBorder="1" applyAlignment="1">
      <alignment horizontal="left" vertical="center"/>
    </xf>
    <xf numFmtId="0" fontId="4" fillId="0" borderId="20" xfId="0" applyFont="1" applyFill="1" applyBorder="1" applyAlignment="1">
      <alignment horizontal="left" vertical="top" wrapText="1"/>
    </xf>
    <xf numFmtId="2" fontId="4" fillId="0" borderId="25" xfId="0" applyNumberFormat="1" applyFont="1" applyFill="1" applyBorder="1" applyAlignment="1">
      <alignment horizontal="center" vertical="center" wrapText="1"/>
    </xf>
    <xf numFmtId="2" fontId="4" fillId="0" borderId="0" xfId="0" applyNumberFormat="1" applyFont="1" applyFill="1" applyAlignment="1">
      <alignment horizontal="center" vertical="center" wrapText="1"/>
    </xf>
    <xf numFmtId="0" fontId="4" fillId="0" borderId="37" xfId="0" applyFont="1" applyFill="1" applyBorder="1" applyAlignment="1">
      <alignment horizontal="left" vertical="center"/>
    </xf>
    <xf numFmtId="0" fontId="2" fillId="0" borderId="26" xfId="0" applyFont="1" applyFill="1" applyBorder="1" applyAlignment="1">
      <alignment horizontal="left" vertical="center" wrapText="1"/>
    </xf>
    <xf numFmtId="2" fontId="4" fillId="0" borderId="35" xfId="0" applyNumberFormat="1" applyFont="1" applyFill="1" applyBorder="1" applyAlignment="1">
      <alignment horizontal="center" vertical="center"/>
    </xf>
    <xf numFmtId="2" fontId="4" fillId="0" borderId="25" xfId="0" applyNumberFormat="1" applyFont="1" applyFill="1" applyBorder="1" applyAlignment="1">
      <alignment horizontal="center" vertical="center"/>
    </xf>
    <xf numFmtId="2" fontId="4" fillId="0" borderId="0" xfId="0" applyNumberFormat="1" applyFont="1" applyFill="1" applyAlignment="1">
      <alignment horizontal="center" vertical="center" wrapText="1"/>
    </xf>
    <xf numFmtId="0" fontId="4" fillId="0" borderId="38" xfId="0" applyFont="1" applyFill="1" applyBorder="1" applyAlignment="1">
      <alignment vertical="center" wrapText="1"/>
    </xf>
    <xf numFmtId="0" fontId="2" fillId="0" borderId="25" xfId="0" applyFont="1" applyFill="1" applyBorder="1" applyAlignment="1">
      <alignment horizontal="left" vertical="center" wrapText="1"/>
    </xf>
    <xf numFmtId="10" fontId="2" fillId="0" borderId="35" xfId="0" applyNumberFormat="1" applyFont="1" applyFill="1" applyBorder="1"/>
    <xf numFmtId="10" fontId="2" fillId="0" borderId="25" xfId="0" applyNumberFormat="1" applyFont="1" applyFill="1" applyBorder="1" applyAlignment="1">
      <alignment horizontal="center"/>
    </xf>
    <xf numFmtId="0" fontId="2" fillId="0" borderId="33" xfId="0" applyFont="1" applyFill="1" applyBorder="1"/>
    <xf numFmtId="2" fontId="4" fillId="0" borderId="0" xfId="0" applyNumberFormat="1" applyFont="1" applyFill="1" applyAlignment="1">
      <alignment horizontal="center" vertical="center"/>
    </xf>
    <xf numFmtId="2" fontId="4" fillId="0" borderId="0" xfId="0" applyNumberFormat="1" applyFont="1" applyFill="1" applyAlignment="1">
      <alignment horizontal="center" vertical="center"/>
    </xf>
    <xf numFmtId="0" fontId="2" fillId="0" borderId="0" xfId="0" applyFont="1" applyFill="1" applyAlignment="1">
      <alignment horizontal="center"/>
    </xf>
    <xf numFmtId="0" fontId="4" fillId="0" borderId="38" xfId="0" applyFont="1" applyFill="1" applyBorder="1" applyAlignment="1">
      <alignment vertical="top" wrapText="1"/>
    </xf>
    <xf numFmtId="0" fontId="2" fillId="0" borderId="35" xfId="0" applyFont="1" applyFill="1" applyBorder="1" applyAlignment="1">
      <alignment horizontal="center" vertical="center"/>
    </xf>
    <xf numFmtId="2" fontId="2" fillId="0" borderId="25" xfId="0" applyNumberFormat="1" applyFont="1" applyFill="1" applyBorder="1" applyAlignment="1">
      <alignment horizontal="center" vertical="center" wrapText="1"/>
    </xf>
    <xf numFmtId="165" fontId="2" fillId="0" borderId="35" xfId="0" applyNumberFormat="1" applyFont="1" applyFill="1" applyBorder="1" applyAlignment="1">
      <alignment horizontal="center" vertical="center" wrapText="1"/>
    </xf>
    <xf numFmtId="0" fontId="4" fillId="0" borderId="0" xfId="0" applyFont="1" applyFill="1" applyAlignment="1">
      <alignment horizontal="left"/>
    </xf>
    <xf numFmtId="0" fontId="4" fillId="0" borderId="37" xfId="0" applyFont="1" applyFill="1" applyBorder="1" applyAlignment="1">
      <alignment vertical="top"/>
    </xf>
    <xf numFmtId="1" fontId="2" fillId="0" borderId="25" xfId="0" applyNumberFormat="1" applyFont="1" applyFill="1" applyBorder="1" applyAlignment="1">
      <alignment horizontal="left" vertical="center"/>
    </xf>
    <xf numFmtId="3" fontId="2" fillId="0" borderId="35" xfId="0" applyNumberFormat="1" applyFont="1" applyFill="1" applyBorder="1" applyAlignment="1">
      <alignment horizontal="center" vertical="center"/>
    </xf>
    <xf numFmtId="2" fontId="2" fillId="0" borderId="25" xfId="0" applyNumberFormat="1" applyFont="1" applyFill="1" applyBorder="1" applyAlignment="1">
      <alignment horizontal="left" vertical="center" wrapText="1"/>
    </xf>
    <xf numFmtId="0" fontId="4" fillId="0" borderId="25" xfId="0" applyFont="1" applyFill="1" applyBorder="1" applyAlignment="1">
      <alignment horizontal="left" vertical="top" wrapText="1"/>
    </xf>
    <xf numFmtId="167" fontId="2" fillId="0" borderId="35" xfId="0" applyNumberFormat="1" applyFont="1" applyFill="1" applyBorder="1" applyAlignment="1">
      <alignment horizontal="center" vertical="center"/>
    </xf>
    <xf numFmtId="0" fontId="4" fillId="0" borderId="19" xfId="0" applyFont="1" applyFill="1" applyBorder="1" applyAlignment="1">
      <alignment horizontal="center" vertical="center"/>
    </xf>
    <xf numFmtId="0" fontId="18" fillId="0" borderId="19"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5" xfId="0" applyFont="1" applyFill="1" applyBorder="1" applyAlignment="1">
      <alignment horizontal="center"/>
    </xf>
    <xf numFmtId="2" fontId="2" fillId="0" borderId="0" xfId="0" applyNumberFormat="1" applyFont="1" applyFill="1" applyAlignment="1">
      <alignment horizontal="left" vertical="top" wrapText="1"/>
    </xf>
    <xf numFmtId="164" fontId="2" fillId="0" borderId="0" xfId="0" applyNumberFormat="1" applyFont="1" applyFill="1" applyAlignment="1">
      <alignment vertical="center"/>
    </xf>
    <xf numFmtId="2" fontId="2" fillId="0" borderId="0" xfId="0" applyNumberFormat="1" applyFont="1" applyFill="1"/>
    <xf numFmtId="164" fontId="2" fillId="0" borderId="0" xfId="0" applyNumberFormat="1" applyFont="1" applyFill="1"/>
    <xf numFmtId="171" fontId="2" fillId="0" borderId="0" xfId="0" applyNumberFormat="1" applyFont="1" applyFill="1"/>
    <xf numFmtId="0" fontId="4" fillId="0" borderId="35" xfId="0" applyFont="1" applyFill="1" applyBorder="1" applyAlignment="1">
      <alignment horizontal="center" vertical="center"/>
    </xf>
    <xf numFmtId="10" fontId="4" fillId="0" borderId="35" xfId="0" applyNumberFormat="1" applyFont="1" applyFill="1" applyBorder="1" applyAlignment="1">
      <alignment horizontal="center" vertical="center"/>
    </xf>
    <xf numFmtId="0" fontId="4" fillId="0" borderId="35" xfId="0" applyFont="1" applyFill="1" applyBorder="1" applyAlignment="1">
      <alignment horizontal="center" vertical="center" wrapText="1"/>
    </xf>
    <xf numFmtId="0" fontId="2" fillId="0" borderId="19" xfId="0" applyFont="1" applyFill="1" applyBorder="1" applyAlignment="1">
      <alignment horizontal="left" vertical="center" wrapText="1"/>
    </xf>
    <xf numFmtId="0" fontId="10" fillId="0" borderId="35" xfId="0" applyFont="1" applyFill="1" applyBorder="1" applyAlignment="1">
      <alignment horizontal="center" vertical="center"/>
    </xf>
    <xf numFmtId="0" fontId="2" fillId="0" borderId="19" xfId="0" applyFont="1" applyFill="1" applyBorder="1" applyAlignment="1">
      <alignment horizontal="center" vertical="center" wrapText="1"/>
    </xf>
    <xf numFmtId="165" fontId="2" fillId="0" borderId="35" xfId="0" applyNumberFormat="1" applyFont="1" applyFill="1" applyBorder="1" applyAlignment="1">
      <alignment vertical="center"/>
    </xf>
    <xf numFmtId="172" fontId="2" fillId="0" borderId="19" xfId="0" applyNumberFormat="1" applyFont="1" applyFill="1" applyBorder="1" applyAlignment="1">
      <alignment horizontal="center" vertical="center"/>
    </xf>
    <xf numFmtId="9" fontId="2" fillId="0" borderId="19" xfId="0" applyNumberFormat="1" applyFont="1" applyFill="1" applyBorder="1" applyAlignment="1">
      <alignment horizontal="center" vertical="center"/>
    </xf>
    <xf numFmtId="37" fontId="10" fillId="0" borderId="35" xfId="0" applyNumberFormat="1" applyFont="1" applyFill="1" applyBorder="1" applyAlignment="1">
      <alignment horizontal="center" vertical="center"/>
    </xf>
    <xf numFmtId="0" fontId="2" fillId="0" borderId="19" xfId="0" applyFont="1" applyFill="1" applyBorder="1" applyAlignment="1">
      <alignment vertical="center" wrapText="1"/>
    </xf>
    <xf numFmtId="9" fontId="10" fillId="0" borderId="35" xfId="0" applyNumberFormat="1" applyFont="1" applyFill="1" applyBorder="1" applyAlignment="1">
      <alignment horizontal="center" vertical="center"/>
    </xf>
    <xf numFmtId="1" fontId="10" fillId="0" borderId="35" xfId="0" applyNumberFormat="1" applyFont="1" applyFill="1" applyBorder="1" applyAlignment="1">
      <alignment horizontal="center" vertical="center"/>
    </xf>
    <xf numFmtId="0" fontId="4" fillId="0" borderId="20" xfId="0" applyFont="1" applyFill="1" applyBorder="1" applyAlignment="1">
      <alignment horizontal="center" vertical="center"/>
    </xf>
    <xf numFmtId="0" fontId="4" fillId="0" borderId="35" xfId="0" applyFont="1" applyFill="1" applyBorder="1" applyAlignment="1">
      <alignment horizontal="left" vertical="center"/>
    </xf>
    <xf numFmtId="1" fontId="2" fillId="0" borderId="35" xfId="0" applyNumberFormat="1" applyFont="1" applyFill="1" applyBorder="1" applyAlignment="1">
      <alignment horizontal="center" vertical="center" wrapText="1"/>
    </xf>
    <xf numFmtId="165" fontId="4" fillId="0" borderId="35" xfId="0" applyNumberFormat="1" applyFont="1" applyFill="1" applyBorder="1" applyAlignment="1">
      <alignment horizontal="right" vertical="center" wrapText="1"/>
    </xf>
    <xf numFmtId="2" fontId="2" fillId="0" borderId="35" xfId="0" applyNumberFormat="1" applyFont="1" applyFill="1" applyBorder="1" applyAlignment="1">
      <alignment vertical="center"/>
    </xf>
    <xf numFmtId="39" fontId="2" fillId="0" borderId="35" xfId="0" applyNumberFormat="1" applyFont="1" applyFill="1" applyBorder="1" applyAlignment="1">
      <alignment vertical="center"/>
    </xf>
    <xf numFmtId="0" fontId="2" fillId="0" borderId="35" xfId="0" applyFont="1" applyFill="1" applyBorder="1"/>
    <xf numFmtId="0" fontId="2" fillId="0" borderId="32" xfId="0" applyFont="1" applyFill="1" applyBorder="1"/>
    <xf numFmtId="0" fontId="2" fillId="0" borderId="0" xfId="0" applyFont="1" applyFill="1" applyAlignment="1">
      <alignment horizontal="left" vertical="center"/>
    </xf>
    <xf numFmtId="166" fontId="2" fillId="0" borderId="0" xfId="0" applyNumberFormat="1" applyFont="1" applyFill="1"/>
    <xf numFmtId="10" fontId="2" fillId="0" borderId="0" xfId="0" applyNumberFormat="1" applyFont="1" applyFill="1"/>
    <xf numFmtId="39" fontId="2" fillId="0" borderId="0" xfId="0" applyNumberFormat="1" applyFont="1" applyFill="1"/>
    <xf numFmtId="39" fontId="2" fillId="0" borderId="33" xfId="0" applyNumberFormat="1" applyFont="1" applyFill="1" applyBorder="1"/>
    <xf numFmtId="0" fontId="2" fillId="0" borderId="20" xfId="0" applyFont="1" applyFill="1" applyBorder="1" applyAlignment="1">
      <alignment horizontal="left" vertical="center" wrapText="1"/>
    </xf>
    <xf numFmtId="0" fontId="2" fillId="0" borderId="25" xfId="0" applyFont="1" applyFill="1" applyBorder="1" applyAlignment="1">
      <alignment horizontal="center" vertical="center"/>
    </xf>
    <xf numFmtId="0" fontId="10" fillId="0" borderId="20" xfId="0" applyFont="1" applyFill="1" applyBorder="1" applyAlignment="1">
      <alignment horizontal="left" vertical="top" wrapText="1"/>
    </xf>
    <xf numFmtId="0" fontId="10" fillId="0" borderId="0" xfId="0" applyFont="1" applyFill="1"/>
    <xf numFmtId="0" fontId="11" fillId="0" borderId="25" xfId="0" applyFont="1" applyFill="1" applyBorder="1" applyAlignment="1">
      <alignment horizontal="left" vertical="top" wrapText="1"/>
    </xf>
    <xf numFmtId="0" fontId="10" fillId="0" borderId="0" xfId="0" applyFont="1" applyFill="1"/>
    <xf numFmtId="0" fontId="10" fillId="0" borderId="36" xfId="0" applyFont="1" applyFill="1" applyBorder="1"/>
    <xf numFmtId="165" fontId="2" fillId="0" borderId="0" xfId="0" applyNumberFormat="1" applyFont="1" applyFill="1" applyAlignment="1">
      <alignment horizontal="center" vertical="center" wrapText="1"/>
    </xf>
    <xf numFmtId="2" fontId="2" fillId="0" borderId="0" xfId="0" applyNumberFormat="1" applyFont="1" applyFill="1" applyAlignment="1">
      <alignment horizontal="left" vertical="center" wrapText="1"/>
    </xf>
    <xf numFmtId="0" fontId="4" fillId="0" borderId="25" xfId="0" applyFont="1" applyFill="1" applyBorder="1" applyAlignment="1">
      <alignment vertical="top" wrapText="1"/>
    </xf>
    <xf numFmtId="0" fontId="4" fillId="0" borderId="26" xfId="0" applyFont="1" applyFill="1" applyBorder="1" applyAlignment="1">
      <alignment horizontal="left" vertical="top" wrapText="1"/>
    </xf>
    <xf numFmtId="167" fontId="2" fillId="0" borderId="0" xfId="0" applyNumberFormat="1" applyFont="1" applyFill="1" applyAlignment="1">
      <alignment horizontal="center" vertical="center"/>
    </xf>
    <xf numFmtId="2" fontId="2" fillId="0" borderId="0" xfId="0" applyNumberFormat="1" applyFont="1" applyFill="1" applyAlignment="1">
      <alignment horizontal="left" vertical="center" wrapText="1"/>
    </xf>
    <xf numFmtId="0" fontId="2" fillId="0" borderId="0" xfId="0" applyFont="1" applyFill="1" applyAlignment="1">
      <alignment wrapText="1"/>
    </xf>
    <xf numFmtId="0" fontId="4" fillId="0" borderId="20" xfId="0" applyFont="1" applyFill="1" applyBorder="1" applyAlignment="1">
      <alignment horizontal="center" wrapText="1"/>
    </xf>
    <xf numFmtId="0" fontId="4" fillId="0" borderId="0" xfId="0" applyFont="1" applyFill="1" applyAlignment="1">
      <alignment horizontal="center"/>
    </xf>
    <xf numFmtId="0" fontId="4" fillId="0" borderId="0" xfId="0" applyFont="1" applyFill="1" applyAlignment="1">
      <alignment horizontal="center" vertical="center"/>
    </xf>
    <xf numFmtId="9" fontId="2" fillId="0" borderId="19" xfId="0" applyNumberFormat="1" applyFont="1" applyFill="1" applyBorder="1" applyAlignment="1">
      <alignment horizontal="center" vertical="center" wrapText="1"/>
    </xf>
    <xf numFmtId="169" fontId="2" fillId="0" borderId="19" xfId="0" applyNumberFormat="1" applyFont="1" applyFill="1" applyBorder="1" applyAlignment="1">
      <alignment horizontal="center" vertical="center"/>
    </xf>
    <xf numFmtId="0" fontId="2" fillId="0" borderId="0" xfId="0" applyFont="1" applyFill="1" applyAlignment="1">
      <alignment horizontal="center" vertical="center"/>
    </xf>
    <xf numFmtId="0" fontId="2" fillId="0" borderId="19" xfId="0" applyFont="1" applyFill="1" applyBorder="1" applyAlignment="1">
      <alignment horizontal="center" vertical="center"/>
    </xf>
    <xf numFmtId="0" fontId="2" fillId="0" borderId="20" xfId="0" applyFont="1" applyFill="1" applyBorder="1" applyAlignment="1">
      <alignment horizontal="center" vertical="center" wrapText="1"/>
    </xf>
    <xf numFmtId="9" fontId="2" fillId="0" borderId="35" xfId="0" applyNumberFormat="1" applyFont="1" applyFill="1" applyBorder="1" applyAlignment="1">
      <alignment horizontal="center" vertical="center"/>
    </xf>
    <xf numFmtId="9" fontId="2" fillId="0" borderId="28" xfId="0" applyNumberFormat="1" applyFont="1" applyFill="1" applyBorder="1" applyAlignment="1">
      <alignment horizontal="center" vertical="center" wrapText="1"/>
    </xf>
    <xf numFmtId="3" fontId="2" fillId="0" borderId="35" xfId="0" applyNumberFormat="1" applyFont="1" applyFill="1" applyBorder="1" applyAlignment="1">
      <alignment horizontal="center" vertical="center" wrapText="1"/>
    </xf>
    <xf numFmtId="0" fontId="2" fillId="0" borderId="22" xfId="0" applyFont="1" applyFill="1" applyBorder="1" applyAlignment="1">
      <alignment horizontal="center" vertical="center"/>
    </xf>
    <xf numFmtId="0" fontId="2" fillId="0" borderId="27" xfId="0" applyFont="1" applyFill="1" applyBorder="1" applyAlignment="1">
      <alignment horizontal="center" vertical="center"/>
    </xf>
    <xf numFmtId="3" fontId="2" fillId="0" borderId="34" xfId="0" applyNumberFormat="1" applyFont="1" applyFill="1" applyBorder="1" applyAlignment="1">
      <alignment horizontal="center" vertical="center" wrapText="1"/>
    </xf>
    <xf numFmtId="3" fontId="2" fillId="0" borderId="28" xfId="0" applyNumberFormat="1" applyFont="1" applyFill="1" applyBorder="1" applyAlignment="1">
      <alignment horizontal="center" vertical="center" wrapText="1"/>
    </xf>
    <xf numFmtId="165" fontId="2" fillId="0" borderId="19" xfId="0" applyNumberFormat="1" applyFont="1" applyFill="1" applyBorder="1" applyAlignment="1">
      <alignment vertical="center"/>
    </xf>
    <xf numFmtId="166" fontId="4" fillId="0" borderId="35" xfId="0" applyNumberFormat="1" applyFont="1" applyFill="1" applyBorder="1" applyAlignment="1">
      <alignment horizontal="center" vertical="center"/>
    </xf>
    <xf numFmtId="166" fontId="4" fillId="0" borderId="25" xfId="0" applyNumberFormat="1" applyFont="1" applyFill="1" applyBorder="1" applyAlignment="1">
      <alignment horizontal="center" vertical="center"/>
    </xf>
    <xf numFmtId="0" fontId="2" fillId="0" borderId="39" xfId="0" applyFont="1" applyFill="1" applyBorder="1" applyAlignment="1">
      <alignment horizontal="left" vertical="center" wrapText="1"/>
    </xf>
    <xf numFmtId="0" fontId="2" fillId="0" borderId="32" xfId="0" applyFont="1" applyFill="1" applyBorder="1" applyAlignment="1">
      <alignment horizontal="left" vertical="center" wrapText="1"/>
    </xf>
    <xf numFmtId="0" fontId="2" fillId="0" borderId="33" xfId="0" applyFont="1" applyFill="1" applyBorder="1" applyAlignment="1">
      <alignment horizontal="left" vertical="center"/>
    </xf>
    <xf numFmtId="9" fontId="2" fillId="0" borderId="28" xfId="0" applyNumberFormat="1" applyFont="1" applyFill="1" applyBorder="1" applyAlignment="1">
      <alignment horizontal="center" vertical="center"/>
    </xf>
    <xf numFmtId="0" fontId="2" fillId="0" borderId="32" xfId="0" applyFont="1" applyFill="1" applyBorder="1" applyAlignment="1">
      <alignment horizontal="left" vertical="top" wrapText="1"/>
    </xf>
    <xf numFmtId="0" fontId="2" fillId="0" borderId="0" xfId="0" applyFont="1" applyFill="1" applyAlignment="1">
      <alignment vertical="center"/>
    </xf>
    <xf numFmtId="0" fontId="2" fillId="0" borderId="35" xfId="0" applyFont="1" applyFill="1" applyBorder="1" applyAlignment="1">
      <alignment horizontal="left" vertical="center"/>
    </xf>
    <xf numFmtId="37" fontId="2" fillId="0" borderId="35" xfId="0" applyNumberFormat="1" applyFont="1" applyFill="1" applyBorder="1" applyAlignment="1">
      <alignment horizontal="center" vertical="center"/>
    </xf>
    <xf numFmtId="0" fontId="2" fillId="0" borderId="31" xfId="0" applyFont="1" applyFill="1" applyBorder="1" applyAlignment="1">
      <alignment horizontal="left" vertical="center"/>
    </xf>
    <xf numFmtId="37" fontId="2" fillId="0" borderId="34" xfId="0" applyNumberFormat="1" applyFont="1" applyFill="1" applyBorder="1" applyAlignment="1">
      <alignment horizontal="center" vertical="center"/>
    </xf>
    <xf numFmtId="0" fontId="2" fillId="0" borderId="34" xfId="0" applyFont="1" applyFill="1" applyBorder="1" applyAlignment="1">
      <alignment horizontal="left" vertical="center"/>
    </xf>
    <xf numFmtId="0" fontId="4" fillId="0" borderId="0" xfId="0" applyFont="1" applyFill="1" applyAlignment="1">
      <alignment horizontal="left" vertical="top" wrapText="1"/>
    </xf>
    <xf numFmtId="9" fontId="2" fillId="0" borderId="35" xfId="0" applyNumberFormat="1"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19" xfId="0" applyFont="1" applyFill="1" applyBorder="1" applyAlignment="1">
      <alignment vertical="top" wrapText="1"/>
    </xf>
    <xf numFmtId="165" fontId="2" fillId="0" borderId="0" xfId="0" applyNumberFormat="1" applyFont="1" applyFill="1"/>
    <xf numFmtId="0" fontId="10" fillId="0" borderId="20" xfId="0" applyFont="1" applyFill="1" applyBorder="1" applyAlignment="1">
      <alignment wrapText="1"/>
    </xf>
    <xf numFmtId="0" fontId="10" fillId="0" borderId="42" xfId="0" applyFont="1" applyFill="1" applyBorder="1"/>
    <xf numFmtId="0" fontId="10" fillId="0" borderId="43" xfId="0" applyFont="1" applyFill="1" applyBorder="1"/>
    <xf numFmtId="0" fontId="10" fillId="0" borderId="39" xfId="0" applyFont="1" applyFill="1" applyBorder="1"/>
    <xf numFmtId="0" fontId="4" fillId="0" borderId="19" xfId="0" applyFont="1" applyFill="1" applyBorder="1" applyAlignment="1">
      <alignment horizontal="center" vertical="center"/>
    </xf>
    <xf numFmtId="10" fontId="4" fillId="0" borderId="19" xfId="0" applyNumberFormat="1" applyFont="1" applyFill="1" applyBorder="1" applyAlignment="1">
      <alignment horizontal="center" vertical="center"/>
    </xf>
    <xf numFmtId="0" fontId="4" fillId="0" borderId="19" xfId="0" applyFont="1" applyFill="1" applyBorder="1" applyAlignment="1">
      <alignment horizontal="center" vertical="center" wrapText="1"/>
    </xf>
    <xf numFmtId="0" fontId="2" fillId="0" borderId="29" xfId="0" applyFont="1" applyFill="1" applyBorder="1" applyAlignment="1">
      <alignment horizontal="center" vertical="center"/>
    </xf>
    <xf numFmtId="0" fontId="2" fillId="0" borderId="26" xfId="0" applyFont="1" applyFill="1" applyBorder="1" applyAlignment="1">
      <alignment horizontal="center" vertical="center"/>
    </xf>
    <xf numFmtId="9" fontId="2" fillId="0" borderId="26" xfId="0" applyNumberFormat="1" applyFont="1" applyFill="1" applyBorder="1" applyAlignment="1">
      <alignment horizontal="center" vertical="center"/>
    </xf>
    <xf numFmtId="0" fontId="2" fillId="0" borderId="26" xfId="0" applyFont="1" applyFill="1" applyBorder="1" applyAlignment="1">
      <alignment horizontal="center" vertical="center" wrapText="1"/>
    </xf>
    <xf numFmtId="0" fontId="2" fillId="0" borderId="30" xfId="0" applyFont="1" applyFill="1" applyBorder="1" applyAlignment="1">
      <alignment horizontal="center" vertical="center"/>
    </xf>
    <xf numFmtId="0" fontId="2" fillId="0" borderId="30" xfId="0" applyFont="1" applyFill="1" applyBorder="1" applyAlignment="1">
      <alignment horizontal="center" vertical="center" wrapText="1"/>
    </xf>
    <xf numFmtId="9" fontId="2" fillId="0" borderId="26" xfId="0" applyNumberFormat="1" applyFont="1" applyFill="1" applyBorder="1" applyAlignment="1">
      <alignment horizontal="center" vertical="center" wrapText="1"/>
    </xf>
    <xf numFmtId="9" fontId="2" fillId="0" borderId="31" xfId="0" applyNumberFormat="1"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4" fillId="0" borderId="32" xfId="0" applyFont="1" applyFill="1" applyBorder="1" applyAlignment="1">
      <alignment horizontal="center" vertical="center"/>
    </xf>
    <xf numFmtId="0" fontId="4" fillId="0" borderId="34" xfId="0" applyFont="1" applyFill="1" applyBorder="1" applyAlignment="1">
      <alignment horizontal="center" vertical="center"/>
    </xf>
    <xf numFmtId="0" fontId="2" fillId="0" borderId="28" xfId="0" applyFont="1" applyFill="1" applyBorder="1" applyAlignment="1">
      <alignment horizontal="center" vertical="center" wrapText="1"/>
    </xf>
    <xf numFmtId="1" fontId="2" fillId="0" borderId="34" xfId="0" applyNumberFormat="1" applyFont="1" applyFill="1" applyBorder="1" applyAlignment="1">
      <alignment horizontal="center" vertical="center" wrapText="1"/>
    </xf>
    <xf numFmtId="165" fontId="4" fillId="0" borderId="34" xfId="0" applyNumberFormat="1" applyFont="1" applyFill="1" applyBorder="1" applyAlignment="1">
      <alignment horizontal="right" vertical="center" wrapText="1"/>
    </xf>
    <xf numFmtId="0" fontId="2" fillId="0" borderId="32" xfId="0" applyFont="1" applyFill="1" applyBorder="1" applyAlignment="1">
      <alignment horizontal="center"/>
    </xf>
    <xf numFmtId="166" fontId="11" fillId="0" borderId="25" xfId="0" applyNumberFormat="1" applyFont="1" applyFill="1" applyBorder="1" applyAlignment="1">
      <alignment horizontal="center" vertical="center"/>
    </xf>
    <xf numFmtId="166" fontId="11" fillId="0" borderId="22" xfId="0" applyNumberFormat="1" applyFont="1" applyFill="1" applyBorder="1" applyAlignment="1">
      <alignment horizontal="center" vertical="center"/>
    </xf>
    <xf numFmtId="0" fontId="2" fillId="0" borderId="40" xfId="0" applyFont="1" applyFill="1" applyBorder="1" applyAlignment="1">
      <alignment horizontal="left" vertical="center" wrapText="1"/>
    </xf>
    <xf numFmtId="0" fontId="2" fillId="0" borderId="41" xfId="0" applyFont="1" applyFill="1" applyBorder="1" applyAlignment="1">
      <alignment horizontal="left" vertical="center" wrapText="1"/>
    </xf>
    <xf numFmtId="1" fontId="2" fillId="0" borderId="35" xfId="0" applyNumberFormat="1" applyFont="1" applyFill="1" applyBorder="1" applyAlignment="1">
      <alignment horizontal="center" vertical="center"/>
    </xf>
    <xf numFmtId="1" fontId="2" fillId="0" borderId="22" xfId="0" applyNumberFormat="1" applyFont="1" applyFill="1" applyBorder="1" applyAlignment="1">
      <alignment horizontal="center" vertical="center"/>
    </xf>
    <xf numFmtId="0" fontId="2" fillId="0" borderId="21" xfId="0" applyFont="1" applyFill="1" applyBorder="1" applyAlignment="1">
      <alignment horizontal="left" vertical="center" wrapText="1"/>
    </xf>
    <xf numFmtId="0" fontId="2" fillId="0" borderId="20" xfId="0" applyFont="1" applyFill="1" applyBorder="1" applyAlignment="1">
      <alignment horizontal="left" vertical="center"/>
    </xf>
    <xf numFmtId="0" fontId="2" fillId="0" borderId="19" xfId="0" applyFont="1" applyFill="1" applyBorder="1" applyAlignment="1">
      <alignment horizontal="left" vertical="center"/>
    </xf>
    <xf numFmtId="1" fontId="2" fillId="0" borderId="19" xfId="0" applyNumberFormat="1" applyFont="1" applyFill="1" applyBorder="1" applyAlignment="1">
      <alignment horizontal="center" vertical="center"/>
    </xf>
    <xf numFmtId="0" fontId="2" fillId="0" borderId="26" xfId="0" applyFont="1" applyFill="1" applyBorder="1" applyAlignment="1">
      <alignment horizontal="center"/>
    </xf>
    <xf numFmtId="166" fontId="4" fillId="0" borderId="28" xfId="0" applyNumberFormat="1" applyFont="1" applyFill="1" applyBorder="1" applyAlignment="1">
      <alignment horizontal="center" vertical="center"/>
    </xf>
    <xf numFmtId="166" fontId="2" fillId="0" borderId="20" xfId="0" applyNumberFormat="1" applyFont="1" applyFill="1" applyBorder="1" applyAlignment="1">
      <alignment horizontal="left" vertical="center"/>
    </xf>
    <xf numFmtId="166" fontId="2" fillId="0" borderId="35" xfId="0" applyNumberFormat="1" applyFont="1" applyFill="1" applyBorder="1" applyAlignment="1">
      <alignment horizontal="left" vertical="center"/>
    </xf>
    <xf numFmtId="0" fontId="2" fillId="0" borderId="20" xfId="0" applyFont="1" applyFill="1" applyBorder="1" applyAlignment="1">
      <alignment wrapText="1"/>
    </xf>
    <xf numFmtId="49" fontId="2" fillId="0" borderId="20" xfId="0" applyNumberFormat="1" applyFont="1" applyFill="1" applyBorder="1" applyAlignment="1">
      <alignment horizontal="left" vertical="center" wrapText="1"/>
    </xf>
    <xf numFmtId="0" fontId="2" fillId="0" borderId="25" xfId="0" applyFont="1" applyFill="1" applyBorder="1" applyAlignment="1">
      <alignment horizontal="center"/>
    </xf>
    <xf numFmtId="0" fontId="4" fillId="0" borderId="35" xfId="0" applyFont="1" applyFill="1" applyBorder="1" applyAlignment="1">
      <alignment vertical="center"/>
    </xf>
    <xf numFmtId="0" fontId="4" fillId="0" borderId="35" xfId="0" applyFont="1" applyFill="1" applyBorder="1" applyAlignment="1">
      <alignment vertical="center" wrapText="1"/>
    </xf>
    <xf numFmtId="0" fontId="4" fillId="0" borderId="35" xfId="0" applyFont="1" applyFill="1" applyBorder="1" applyAlignment="1">
      <alignment vertical="top" wrapText="1"/>
    </xf>
    <xf numFmtId="0" fontId="4" fillId="0" borderId="35" xfId="0" applyFont="1" applyFill="1" applyBorder="1" applyAlignment="1">
      <alignment vertical="top"/>
    </xf>
    <xf numFmtId="166" fontId="11" fillId="0" borderId="20" xfId="0" applyNumberFormat="1" applyFont="1" applyFill="1" applyBorder="1" applyAlignment="1">
      <alignment horizontal="center" vertical="center"/>
    </xf>
    <xf numFmtId="2" fontId="11" fillId="0" borderId="25" xfId="0" applyNumberFormat="1" applyFont="1" applyFill="1" applyBorder="1" applyAlignment="1">
      <alignment horizontal="center" vertical="center"/>
    </xf>
    <xf numFmtId="0" fontId="4" fillId="0" borderId="19" xfId="0" applyFont="1" applyFill="1" applyBorder="1" applyAlignment="1">
      <alignment horizontal="left" vertical="center" wrapText="1"/>
    </xf>
    <xf numFmtId="173" fontId="2" fillId="0" borderId="20" xfId="0" applyNumberFormat="1" applyFont="1" applyFill="1" applyBorder="1" applyAlignment="1">
      <alignment horizontal="left" vertical="center" wrapText="1"/>
    </xf>
    <xf numFmtId="0" fontId="4" fillId="0" borderId="20" xfId="0" applyFont="1" applyFill="1" applyBorder="1" applyAlignment="1">
      <alignment horizontal="left" vertical="center" wrapText="1"/>
    </xf>
  </cellXfs>
  <cellStyles count="11">
    <cellStyle name="Millares [0]" xfId="6" builtinId="6"/>
    <cellStyle name="Millares [0] 2" xfId="8"/>
    <cellStyle name="Millares 2" xfId="4"/>
    <cellStyle name="Moneda" xfId="10" builtinId="4"/>
    <cellStyle name="Moneda [0]" xfId="5" builtinId="7"/>
    <cellStyle name="Moneda 2" xfId="3"/>
    <cellStyle name="Normal" xfId="0" builtinId="0"/>
    <cellStyle name="Normal 2" xfId="1"/>
    <cellStyle name="Normal 3" xfId="9"/>
    <cellStyle name="Porcentaje" xfId="7" builtinId="5"/>
    <cellStyle name="Porcentaje 2" xfId="2"/>
  </cellStyles>
  <dxfs count="1">
    <dxf>
      <font>
        <color rgb="FF9C0006"/>
      </font>
      <fill>
        <patternFill>
          <bgColor rgb="FFFFC7CE"/>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12</xdr:col>
      <xdr:colOff>521493</xdr:colOff>
      <xdr:row>0</xdr:row>
      <xdr:rowOff>174625</xdr:rowOff>
    </xdr:from>
    <xdr:to>
      <xdr:col>13</xdr:col>
      <xdr:colOff>774501</xdr:colOff>
      <xdr:row>3</xdr:row>
      <xdr:rowOff>380008</xdr:rowOff>
    </xdr:to>
    <xdr:pic>
      <xdr:nvPicPr>
        <xdr:cNvPr id="2" name="Imagen 1" descr="CAPIT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3618" y="174625"/>
          <a:ext cx="1253133" cy="1586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733425</xdr:colOff>
          <xdr:row>0</xdr:row>
          <xdr:rowOff>438150</xdr:rowOff>
        </xdr:from>
        <xdr:to>
          <xdr:col>0</xdr:col>
          <xdr:colOff>3600450</xdr:colOff>
          <xdr:row>3</xdr:row>
          <xdr:rowOff>171450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521493</xdr:colOff>
      <xdr:row>0</xdr:row>
      <xdr:rowOff>174625</xdr:rowOff>
    </xdr:from>
    <xdr:to>
      <xdr:col>13</xdr:col>
      <xdr:colOff>774501</xdr:colOff>
      <xdr:row>3</xdr:row>
      <xdr:rowOff>380008</xdr:rowOff>
    </xdr:to>
    <xdr:pic>
      <xdr:nvPicPr>
        <xdr:cNvPr id="4" name="Imagen 3" descr="CAPITAL">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9893" y="174625"/>
          <a:ext cx="1091208" cy="586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521493</xdr:colOff>
      <xdr:row>0</xdr:row>
      <xdr:rowOff>174625</xdr:rowOff>
    </xdr:from>
    <xdr:to>
      <xdr:col>13</xdr:col>
      <xdr:colOff>774501</xdr:colOff>
      <xdr:row>3</xdr:row>
      <xdr:rowOff>380008</xdr:rowOff>
    </xdr:to>
    <xdr:pic>
      <xdr:nvPicPr>
        <xdr:cNvPr id="6" name="Imagen 5" descr="CAPITAL">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5868" y="174625"/>
          <a:ext cx="1186458" cy="1586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521493</xdr:colOff>
      <xdr:row>0</xdr:row>
      <xdr:rowOff>174625</xdr:rowOff>
    </xdr:from>
    <xdr:to>
      <xdr:col>13</xdr:col>
      <xdr:colOff>774501</xdr:colOff>
      <xdr:row>3</xdr:row>
      <xdr:rowOff>380008</xdr:rowOff>
    </xdr:to>
    <xdr:pic>
      <xdr:nvPicPr>
        <xdr:cNvPr id="8" name="Imagen 7" descr="CAPITAL">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5868" y="174625"/>
          <a:ext cx="1186458" cy="1586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775607</xdr:colOff>
      <xdr:row>0</xdr:row>
      <xdr:rowOff>0</xdr:rowOff>
    </xdr:from>
    <xdr:to>
      <xdr:col>13</xdr:col>
      <xdr:colOff>149679</xdr:colOff>
      <xdr:row>3</xdr:row>
      <xdr:rowOff>190499</xdr:rowOff>
    </xdr:to>
    <xdr:pic>
      <xdr:nvPicPr>
        <xdr:cNvPr id="2" name="Imagen 1" descr="CAPITAL">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68182" y="0"/>
          <a:ext cx="888547"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581025</xdr:colOff>
          <xdr:row>0</xdr:row>
          <xdr:rowOff>38100</xdr:rowOff>
        </xdr:from>
        <xdr:to>
          <xdr:col>0</xdr:col>
          <xdr:colOff>3686175</xdr:colOff>
          <xdr:row>3</xdr:row>
          <xdr:rowOff>190500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0100-000001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352425</xdr:colOff>
          <xdr:row>1</xdr:row>
          <xdr:rowOff>0</xdr:rowOff>
        </xdr:from>
        <xdr:to>
          <xdr:col>0</xdr:col>
          <xdr:colOff>3524250</xdr:colOff>
          <xdr:row>3</xdr:row>
          <xdr:rowOff>238125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0200-000001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416718</xdr:colOff>
      <xdr:row>0</xdr:row>
      <xdr:rowOff>110133</xdr:rowOff>
    </xdr:from>
    <xdr:to>
      <xdr:col>13</xdr:col>
      <xdr:colOff>669726</xdr:colOff>
      <xdr:row>3</xdr:row>
      <xdr:rowOff>363141</xdr:rowOff>
    </xdr:to>
    <xdr:pic>
      <xdr:nvPicPr>
        <xdr:cNvPr id="2" name="Imagen 1" descr="CAPITAL">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23568" y="110133"/>
          <a:ext cx="1472208" cy="1634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884464</xdr:colOff>
      <xdr:row>0</xdr:row>
      <xdr:rowOff>15875</xdr:rowOff>
    </xdr:from>
    <xdr:to>
      <xdr:col>13</xdr:col>
      <xdr:colOff>523875</xdr:colOff>
      <xdr:row>3</xdr:row>
      <xdr:rowOff>174625</xdr:rowOff>
    </xdr:to>
    <xdr:pic>
      <xdr:nvPicPr>
        <xdr:cNvPr id="2" name="Imagen 1" descr="CAPITAL">
          <a:extLst>
            <a:ext uri="{FF2B5EF4-FFF2-40B4-BE49-F238E27FC236}">
              <a16:creationId xmlns:a16="http://schemas.microsoft.com/office/drawing/2014/main" id="{A236795B-C103-4EED-8355-163097ABEF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28989" y="15875"/>
          <a:ext cx="849086" cy="75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495300</xdr:colOff>
          <xdr:row>0</xdr:row>
          <xdr:rowOff>95250</xdr:rowOff>
        </xdr:from>
        <xdr:to>
          <xdr:col>1</xdr:col>
          <xdr:colOff>2133600</xdr:colOff>
          <xdr:row>3</xdr:row>
          <xdr:rowOff>114300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2022587E-77C0-4CB2-8060-F4D8D291B6D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590551</xdr:colOff>
      <xdr:row>0</xdr:row>
      <xdr:rowOff>56125</xdr:rowOff>
    </xdr:from>
    <xdr:to>
      <xdr:col>13</xdr:col>
      <xdr:colOff>457201</xdr:colOff>
      <xdr:row>3</xdr:row>
      <xdr:rowOff>174625</xdr:rowOff>
    </xdr:to>
    <xdr:pic>
      <xdr:nvPicPr>
        <xdr:cNvPr id="3" name="Imagen 1" descr="CAPITAL">
          <a:extLst>
            <a:ext uri="{FF2B5EF4-FFF2-40B4-BE49-F238E27FC236}">
              <a16:creationId xmlns:a16="http://schemas.microsoft.com/office/drawing/2014/main" id="{88F417F5-F74A-4EEA-86E4-6D7C08691A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35076" y="56125"/>
          <a:ext cx="1076325" cy="71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876300</xdr:colOff>
      <xdr:row>0</xdr:row>
      <xdr:rowOff>9525</xdr:rowOff>
    </xdr:from>
    <xdr:ext cx="857250" cy="752475"/>
    <xdr:pic>
      <xdr:nvPicPr>
        <xdr:cNvPr id="4" name="image1.png" descr="CAPITAL">
          <a:extLst>
            <a:ext uri="{FF2B5EF4-FFF2-40B4-BE49-F238E27FC236}">
              <a16:creationId xmlns:a16="http://schemas.microsoft.com/office/drawing/2014/main" id="{963AAE04-7281-4009-A5A7-2DA3E94F9B45}"/>
            </a:ext>
          </a:extLst>
        </xdr:cNvPr>
        <xdr:cNvPicPr preferRelativeResize="0"/>
      </xdr:nvPicPr>
      <xdr:blipFill>
        <a:blip xmlns:r="http://schemas.openxmlformats.org/officeDocument/2006/relationships" r:embed="rId1" cstate="print"/>
        <a:stretch>
          <a:fillRect/>
        </a:stretch>
      </xdr:blipFill>
      <xdr:spPr>
        <a:xfrm>
          <a:off x="14220825" y="9525"/>
          <a:ext cx="857250" cy="752475"/>
        </a:xfrm>
        <a:prstGeom prst="rect">
          <a:avLst/>
        </a:prstGeom>
        <a:noFill/>
      </xdr:spPr>
    </xdr:pic>
    <xdr:clientData fLocksWithSheet="0"/>
  </xdr:oneCellAnchor>
  <xdr:oneCellAnchor>
    <xdr:from>
      <xdr:col>12</xdr:col>
      <xdr:colOff>590550</xdr:colOff>
      <xdr:row>0</xdr:row>
      <xdr:rowOff>47625</xdr:rowOff>
    </xdr:from>
    <xdr:ext cx="1076325" cy="714375"/>
    <xdr:pic>
      <xdr:nvPicPr>
        <xdr:cNvPr id="5" name="image1.png" descr="CAPITAL">
          <a:extLst>
            <a:ext uri="{FF2B5EF4-FFF2-40B4-BE49-F238E27FC236}">
              <a16:creationId xmlns:a16="http://schemas.microsoft.com/office/drawing/2014/main" id="{9AEAB550-8B18-4145-819B-4905BC4AF035}"/>
            </a:ext>
          </a:extLst>
        </xdr:cNvPr>
        <xdr:cNvPicPr preferRelativeResize="0"/>
      </xdr:nvPicPr>
      <xdr:blipFill>
        <a:blip xmlns:r="http://schemas.openxmlformats.org/officeDocument/2006/relationships" r:embed="rId1" cstate="print"/>
        <a:stretch>
          <a:fillRect/>
        </a:stretch>
      </xdr:blipFill>
      <xdr:spPr>
        <a:xfrm>
          <a:off x="13935075" y="47625"/>
          <a:ext cx="1076325" cy="714375"/>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0</xdr:col>
          <xdr:colOff>495300</xdr:colOff>
          <xdr:row>0</xdr:row>
          <xdr:rowOff>95250</xdr:rowOff>
        </xdr:from>
        <xdr:to>
          <xdr:col>0</xdr:col>
          <xdr:colOff>2533650</xdr:colOff>
          <xdr:row>3</xdr:row>
          <xdr:rowOff>180975</xdr:rowOff>
        </xdr:to>
        <xdr:sp macro="" textlink="">
          <xdr:nvSpPr>
            <xdr:cNvPr id="44034" name="Object 2" descr="rId1" hidden="1">
              <a:extLst>
                <a:ext uri="{63B3BB69-23CF-44E3-9099-C40C66FF867C}">
                  <a14:compatExt spid="_x0000_s44034"/>
                </a:ext>
                <a:ext uri="{FF2B5EF4-FFF2-40B4-BE49-F238E27FC236}">
                  <a16:creationId xmlns:a16="http://schemas.microsoft.com/office/drawing/2014/main" id="{09E38908-A02F-43D6-960A-36F8BF94B8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12</xdr:col>
      <xdr:colOff>609600</xdr:colOff>
      <xdr:row>0</xdr:row>
      <xdr:rowOff>51283</xdr:rowOff>
    </xdr:from>
    <xdr:to>
      <xdr:col>13</xdr:col>
      <xdr:colOff>381000</xdr:colOff>
      <xdr:row>3</xdr:row>
      <xdr:rowOff>163116</xdr:rowOff>
    </xdr:to>
    <xdr:pic>
      <xdr:nvPicPr>
        <xdr:cNvPr id="2" name="Imagen 1" descr="CAPITAL">
          <a:extLst>
            <a:ext uri="{FF2B5EF4-FFF2-40B4-BE49-F238E27FC236}">
              <a16:creationId xmlns:a16="http://schemas.microsoft.com/office/drawing/2014/main" id="{380C29E6-AC63-4758-85B6-EBE66E531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35300" y="51283"/>
          <a:ext cx="704850" cy="71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609600</xdr:colOff>
      <xdr:row>0</xdr:row>
      <xdr:rowOff>51283</xdr:rowOff>
    </xdr:from>
    <xdr:to>
      <xdr:col>13</xdr:col>
      <xdr:colOff>381000</xdr:colOff>
      <xdr:row>3</xdr:row>
      <xdr:rowOff>163116</xdr:rowOff>
    </xdr:to>
    <xdr:pic>
      <xdr:nvPicPr>
        <xdr:cNvPr id="3" name="Imagen 1" descr="CAPITAL">
          <a:extLst>
            <a:ext uri="{FF2B5EF4-FFF2-40B4-BE49-F238E27FC236}">
              <a16:creationId xmlns:a16="http://schemas.microsoft.com/office/drawing/2014/main" id="{C714F5D0-309C-4A6A-9AAE-C8EBB7007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35300" y="51283"/>
          <a:ext cx="704850" cy="71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609600</xdr:colOff>
      <xdr:row>0</xdr:row>
      <xdr:rowOff>47625</xdr:rowOff>
    </xdr:from>
    <xdr:ext cx="704850" cy="704850"/>
    <xdr:pic>
      <xdr:nvPicPr>
        <xdr:cNvPr id="4" name="image2.png" descr="CAPITAL">
          <a:extLst>
            <a:ext uri="{FF2B5EF4-FFF2-40B4-BE49-F238E27FC236}">
              <a16:creationId xmlns:a16="http://schemas.microsoft.com/office/drawing/2014/main" id="{D381C9F2-1D5A-4D58-B414-0771F63C1354}"/>
            </a:ext>
          </a:extLst>
        </xdr:cNvPr>
        <xdr:cNvPicPr preferRelativeResize="0"/>
      </xdr:nvPicPr>
      <xdr:blipFill>
        <a:blip xmlns:r="http://schemas.openxmlformats.org/officeDocument/2006/relationships" r:embed="rId1" cstate="print"/>
        <a:stretch>
          <a:fillRect/>
        </a:stretch>
      </xdr:blipFill>
      <xdr:spPr>
        <a:xfrm>
          <a:off x="15735300" y="47625"/>
          <a:ext cx="704850" cy="704850"/>
        </a:xfrm>
        <a:prstGeom prst="rect">
          <a:avLst/>
        </a:prstGeom>
        <a:noFill/>
      </xdr:spPr>
    </xdr:pic>
    <xdr:clientData fLocksWithSheet="0"/>
  </xdr:oneCellAnchor>
  <xdr:oneCellAnchor>
    <xdr:from>
      <xdr:col>12</xdr:col>
      <xdr:colOff>609600</xdr:colOff>
      <xdr:row>0</xdr:row>
      <xdr:rowOff>47625</xdr:rowOff>
    </xdr:from>
    <xdr:ext cx="704850" cy="704850"/>
    <xdr:pic>
      <xdr:nvPicPr>
        <xdr:cNvPr id="5" name="image2.png" descr="CAPITAL">
          <a:extLst>
            <a:ext uri="{FF2B5EF4-FFF2-40B4-BE49-F238E27FC236}">
              <a16:creationId xmlns:a16="http://schemas.microsoft.com/office/drawing/2014/main" id="{40455AF8-76A7-4166-9652-A449D9DB9653}"/>
            </a:ext>
          </a:extLst>
        </xdr:cNvPr>
        <xdr:cNvPicPr preferRelativeResize="0"/>
      </xdr:nvPicPr>
      <xdr:blipFill>
        <a:blip xmlns:r="http://schemas.openxmlformats.org/officeDocument/2006/relationships" r:embed="rId1" cstate="print"/>
        <a:stretch>
          <a:fillRect/>
        </a:stretch>
      </xdr:blipFill>
      <xdr:spPr>
        <a:xfrm>
          <a:off x="15735300" y="47625"/>
          <a:ext cx="704850" cy="7048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0</xdr:col>
          <xdr:colOff>200025</xdr:colOff>
          <xdr:row>0</xdr:row>
          <xdr:rowOff>19050</xdr:rowOff>
        </xdr:from>
        <xdr:to>
          <xdr:col>0</xdr:col>
          <xdr:colOff>3429000</xdr:colOff>
          <xdr:row>4</xdr:row>
          <xdr:rowOff>19050</xdr:rowOff>
        </xdr:to>
        <xdr:sp macro="" textlink="">
          <xdr:nvSpPr>
            <xdr:cNvPr id="45060" name="Object 4" descr="rId2" hidden="1">
              <a:extLst>
                <a:ext uri="{63B3BB69-23CF-44E3-9099-C40C66FF867C}">
                  <a14:compatExt spid="_x0000_s45060"/>
                </a:ext>
                <a:ext uri="{FF2B5EF4-FFF2-40B4-BE49-F238E27FC236}">
                  <a16:creationId xmlns:a16="http://schemas.microsoft.com/office/drawing/2014/main" id="{2F9A0CB5-6F89-4AEB-AB03-39E293DDBA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0</xdr:row>
          <xdr:rowOff>95250</xdr:rowOff>
        </xdr:from>
        <xdr:to>
          <xdr:col>0</xdr:col>
          <xdr:colOff>2286000</xdr:colOff>
          <xdr:row>3</xdr:row>
          <xdr:rowOff>171450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A21DC35E-7FA3-4820-9DB2-088CD77ECBA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635000</xdr:colOff>
      <xdr:row>0</xdr:row>
      <xdr:rowOff>14883</xdr:rowOff>
    </xdr:from>
    <xdr:to>
      <xdr:col>13</xdr:col>
      <xdr:colOff>675822</xdr:colOff>
      <xdr:row>3</xdr:row>
      <xdr:rowOff>201216</xdr:rowOff>
    </xdr:to>
    <xdr:pic>
      <xdr:nvPicPr>
        <xdr:cNvPr id="2" name="Imagen 1" descr="CAPITAL">
          <a:extLst>
            <a:ext uri="{FF2B5EF4-FFF2-40B4-BE49-F238E27FC236}">
              <a16:creationId xmlns:a16="http://schemas.microsoft.com/office/drawing/2014/main" id="{2CCB3DBE-9F3A-4D4D-A415-1ADF28D3B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32200" y="14883"/>
          <a:ext cx="1098097" cy="786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666750</xdr:colOff>
      <xdr:row>0</xdr:row>
      <xdr:rowOff>0</xdr:rowOff>
    </xdr:from>
    <xdr:to>
      <xdr:col>13</xdr:col>
      <xdr:colOff>466272</xdr:colOff>
      <xdr:row>3</xdr:row>
      <xdr:rowOff>186333</xdr:rowOff>
    </xdr:to>
    <xdr:pic>
      <xdr:nvPicPr>
        <xdr:cNvPr id="3" name="Imagen 1" descr="CAPITAL">
          <a:extLst>
            <a:ext uri="{FF2B5EF4-FFF2-40B4-BE49-F238E27FC236}">
              <a16:creationId xmlns:a16="http://schemas.microsoft.com/office/drawing/2014/main" id="{1CC7273D-3365-43E7-A01E-2744DEA788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63950" y="0"/>
          <a:ext cx="856797" cy="786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666750</xdr:colOff>
      <xdr:row>0</xdr:row>
      <xdr:rowOff>0</xdr:rowOff>
    </xdr:from>
    <xdr:to>
      <xdr:col>13</xdr:col>
      <xdr:colOff>466272</xdr:colOff>
      <xdr:row>3</xdr:row>
      <xdr:rowOff>186333</xdr:rowOff>
    </xdr:to>
    <xdr:pic>
      <xdr:nvPicPr>
        <xdr:cNvPr id="4" name="Imagen 1" descr="CAPITAL">
          <a:extLst>
            <a:ext uri="{FF2B5EF4-FFF2-40B4-BE49-F238E27FC236}">
              <a16:creationId xmlns:a16="http://schemas.microsoft.com/office/drawing/2014/main" id="{1AB5CC5D-1B26-4FBD-BFD3-D60928FD4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63950" y="0"/>
          <a:ext cx="856797" cy="786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628650</xdr:colOff>
      <xdr:row>0</xdr:row>
      <xdr:rowOff>9525</xdr:rowOff>
    </xdr:from>
    <xdr:ext cx="1095375" cy="781050"/>
    <xdr:pic>
      <xdr:nvPicPr>
        <xdr:cNvPr id="5" name="image2.png" descr="CAPITAL">
          <a:extLst>
            <a:ext uri="{FF2B5EF4-FFF2-40B4-BE49-F238E27FC236}">
              <a16:creationId xmlns:a16="http://schemas.microsoft.com/office/drawing/2014/main" id="{038AC94C-7B79-4B48-8E24-160604B37AE1}"/>
            </a:ext>
          </a:extLst>
        </xdr:cNvPr>
        <xdr:cNvPicPr preferRelativeResize="0"/>
      </xdr:nvPicPr>
      <xdr:blipFill>
        <a:blip xmlns:r="http://schemas.openxmlformats.org/officeDocument/2006/relationships" r:embed="rId1" cstate="print"/>
        <a:stretch>
          <a:fillRect/>
        </a:stretch>
      </xdr:blipFill>
      <xdr:spPr>
        <a:xfrm>
          <a:off x="16325850" y="9525"/>
          <a:ext cx="1095375" cy="781050"/>
        </a:xfrm>
        <a:prstGeom prst="rect">
          <a:avLst/>
        </a:prstGeom>
        <a:noFill/>
      </xdr:spPr>
    </xdr:pic>
    <xdr:clientData fLocksWithSheet="0"/>
  </xdr:oneCellAnchor>
  <xdr:oneCellAnchor>
    <xdr:from>
      <xdr:col>12</xdr:col>
      <xdr:colOff>666750</xdr:colOff>
      <xdr:row>0</xdr:row>
      <xdr:rowOff>0</xdr:rowOff>
    </xdr:from>
    <xdr:ext cx="857250" cy="781050"/>
    <xdr:pic>
      <xdr:nvPicPr>
        <xdr:cNvPr id="6" name="image2.png" descr="CAPITAL">
          <a:extLst>
            <a:ext uri="{FF2B5EF4-FFF2-40B4-BE49-F238E27FC236}">
              <a16:creationId xmlns:a16="http://schemas.microsoft.com/office/drawing/2014/main" id="{42987FF9-A09A-4CF7-B3AA-0666FE6E2042}"/>
            </a:ext>
          </a:extLst>
        </xdr:cNvPr>
        <xdr:cNvPicPr preferRelativeResize="0"/>
      </xdr:nvPicPr>
      <xdr:blipFill>
        <a:blip xmlns:r="http://schemas.openxmlformats.org/officeDocument/2006/relationships" r:embed="rId1" cstate="print"/>
        <a:stretch>
          <a:fillRect/>
        </a:stretch>
      </xdr:blipFill>
      <xdr:spPr>
        <a:xfrm>
          <a:off x="16363950" y="0"/>
          <a:ext cx="857250" cy="781050"/>
        </a:xfrm>
        <a:prstGeom prst="rect">
          <a:avLst/>
        </a:prstGeom>
        <a:noFill/>
      </xdr:spPr>
    </xdr:pic>
    <xdr:clientData fLocksWithSheet="0"/>
  </xdr:oneCellAnchor>
  <xdr:oneCellAnchor>
    <xdr:from>
      <xdr:col>12</xdr:col>
      <xdr:colOff>666750</xdr:colOff>
      <xdr:row>0</xdr:row>
      <xdr:rowOff>0</xdr:rowOff>
    </xdr:from>
    <xdr:ext cx="857250" cy="781050"/>
    <xdr:pic>
      <xdr:nvPicPr>
        <xdr:cNvPr id="7" name="image2.png" descr="CAPITAL">
          <a:extLst>
            <a:ext uri="{FF2B5EF4-FFF2-40B4-BE49-F238E27FC236}">
              <a16:creationId xmlns:a16="http://schemas.microsoft.com/office/drawing/2014/main" id="{352EC7DC-ABA3-40B6-AB39-32964D991B42}"/>
            </a:ext>
          </a:extLst>
        </xdr:cNvPr>
        <xdr:cNvPicPr preferRelativeResize="0"/>
      </xdr:nvPicPr>
      <xdr:blipFill>
        <a:blip xmlns:r="http://schemas.openxmlformats.org/officeDocument/2006/relationships" r:embed="rId1" cstate="print"/>
        <a:stretch>
          <a:fillRect/>
        </a:stretch>
      </xdr:blipFill>
      <xdr:spPr>
        <a:xfrm>
          <a:off x="16363950" y="0"/>
          <a:ext cx="857250" cy="7810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1038225</xdr:colOff>
          <xdr:row>1</xdr:row>
          <xdr:rowOff>28575</xdr:rowOff>
        </xdr:from>
        <xdr:to>
          <xdr:col>0</xdr:col>
          <xdr:colOff>3305175</xdr:colOff>
          <xdr:row>3</xdr:row>
          <xdr:rowOff>152400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85F1648C-881A-4BE4-895D-F5F7E36EEA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555625</xdr:colOff>
      <xdr:row>0</xdr:row>
      <xdr:rowOff>14883</xdr:rowOff>
    </xdr:from>
    <xdr:to>
      <xdr:col>13</xdr:col>
      <xdr:colOff>523875</xdr:colOff>
      <xdr:row>3</xdr:row>
      <xdr:rowOff>166057</xdr:rowOff>
    </xdr:to>
    <xdr:pic>
      <xdr:nvPicPr>
        <xdr:cNvPr id="2" name="Imagen 1" descr="CAPITAL">
          <a:extLst>
            <a:ext uri="{FF2B5EF4-FFF2-40B4-BE49-F238E27FC236}">
              <a16:creationId xmlns:a16="http://schemas.microsoft.com/office/drawing/2014/main" id="{E215A087-D550-4BA0-A01E-DB9734E420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33725" y="14883"/>
          <a:ext cx="1073150" cy="75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555625</xdr:colOff>
      <xdr:row>0</xdr:row>
      <xdr:rowOff>14883</xdr:rowOff>
    </xdr:from>
    <xdr:to>
      <xdr:col>13</xdr:col>
      <xdr:colOff>523875</xdr:colOff>
      <xdr:row>3</xdr:row>
      <xdr:rowOff>166057</xdr:rowOff>
    </xdr:to>
    <xdr:pic>
      <xdr:nvPicPr>
        <xdr:cNvPr id="3" name="Imagen 1" descr="CAPITAL">
          <a:extLst>
            <a:ext uri="{FF2B5EF4-FFF2-40B4-BE49-F238E27FC236}">
              <a16:creationId xmlns:a16="http://schemas.microsoft.com/office/drawing/2014/main" id="{66E362F7-BA2D-4BD1-9DF9-0A52AA501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33725" y="14883"/>
          <a:ext cx="1073150" cy="75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555625</xdr:colOff>
      <xdr:row>0</xdr:row>
      <xdr:rowOff>14883</xdr:rowOff>
    </xdr:from>
    <xdr:to>
      <xdr:col>13</xdr:col>
      <xdr:colOff>523875</xdr:colOff>
      <xdr:row>3</xdr:row>
      <xdr:rowOff>166057</xdr:rowOff>
    </xdr:to>
    <xdr:pic>
      <xdr:nvPicPr>
        <xdr:cNvPr id="4" name="Imagen 1" descr="CAPITAL">
          <a:extLst>
            <a:ext uri="{FF2B5EF4-FFF2-40B4-BE49-F238E27FC236}">
              <a16:creationId xmlns:a16="http://schemas.microsoft.com/office/drawing/2014/main" id="{FDA57BB8-1080-46AD-BE95-D28E91835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33725" y="14883"/>
          <a:ext cx="1073150" cy="75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552450</xdr:colOff>
      <xdr:row>0</xdr:row>
      <xdr:rowOff>9525</xdr:rowOff>
    </xdr:from>
    <xdr:ext cx="1076325" cy="742950"/>
    <xdr:pic>
      <xdr:nvPicPr>
        <xdr:cNvPr id="5" name="image2.png" descr="CAPITAL">
          <a:extLst>
            <a:ext uri="{FF2B5EF4-FFF2-40B4-BE49-F238E27FC236}">
              <a16:creationId xmlns:a16="http://schemas.microsoft.com/office/drawing/2014/main" id="{94466B02-D7F5-4B47-8AD2-311E1F326D15}"/>
            </a:ext>
          </a:extLst>
        </xdr:cNvPr>
        <xdr:cNvPicPr preferRelativeResize="0"/>
      </xdr:nvPicPr>
      <xdr:blipFill>
        <a:blip xmlns:r="http://schemas.openxmlformats.org/officeDocument/2006/relationships" r:embed="rId1" cstate="print"/>
        <a:stretch>
          <a:fillRect/>
        </a:stretch>
      </xdr:blipFill>
      <xdr:spPr>
        <a:xfrm>
          <a:off x="15830550" y="9525"/>
          <a:ext cx="1076325" cy="742950"/>
        </a:xfrm>
        <a:prstGeom prst="rect">
          <a:avLst/>
        </a:prstGeom>
        <a:noFill/>
      </xdr:spPr>
    </xdr:pic>
    <xdr:clientData fLocksWithSheet="0"/>
  </xdr:oneCellAnchor>
  <xdr:oneCellAnchor>
    <xdr:from>
      <xdr:col>12</xdr:col>
      <xdr:colOff>552450</xdr:colOff>
      <xdr:row>0</xdr:row>
      <xdr:rowOff>9525</xdr:rowOff>
    </xdr:from>
    <xdr:ext cx="1076325" cy="742950"/>
    <xdr:pic>
      <xdr:nvPicPr>
        <xdr:cNvPr id="6" name="image2.png" descr="CAPITAL">
          <a:extLst>
            <a:ext uri="{FF2B5EF4-FFF2-40B4-BE49-F238E27FC236}">
              <a16:creationId xmlns:a16="http://schemas.microsoft.com/office/drawing/2014/main" id="{B8874928-0792-482E-BE51-F77880177E7B}"/>
            </a:ext>
          </a:extLst>
        </xdr:cNvPr>
        <xdr:cNvPicPr preferRelativeResize="0"/>
      </xdr:nvPicPr>
      <xdr:blipFill>
        <a:blip xmlns:r="http://schemas.openxmlformats.org/officeDocument/2006/relationships" r:embed="rId1" cstate="print"/>
        <a:stretch>
          <a:fillRect/>
        </a:stretch>
      </xdr:blipFill>
      <xdr:spPr>
        <a:xfrm>
          <a:off x="15830550" y="9525"/>
          <a:ext cx="1076325" cy="742950"/>
        </a:xfrm>
        <a:prstGeom prst="rect">
          <a:avLst/>
        </a:prstGeom>
        <a:noFill/>
      </xdr:spPr>
    </xdr:pic>
    <xdr:clientData fLocksWithSheet="0"/>
  </xdr:oneCellAnchor>
  <xdr:oneCellAnchor>
    <xdr:from>
      <xdr:col>12</xdr:col>
      <xdr:colOff>552450</xdr:colOff>
      <xdr:row>0</xdr:row>
      <xdr:rowOff>9525</xdr:rowOff>
    </xdr:from>
    <xdr:ext cx="1076325" cy="742950"/>
    <xdr:pic>
      <xdr:nvPicPr>
        <xdr:cNvPr id="7" name="image2.png" descr="CAPITAL">
          <a:extLst>
            <a:ext uri="{FF2B5EF4-FFF2-40B4-BE49-F238E27FC236}">
              <a16:creationId xmlns:a16="http://schemas.microsoft.com/office/drawing/2014/main" id="{29CE64C4-0766-4F53-8369-7784BA24F12B}"/>
            </a:ext>
          </a:extLst>
        </xdr:cNvPr>
        <xdr:cNvPicPr preferRelativeResize="0"/>
      </xdr:nvPicPr>
      <xdr:blipFill>
        <a:blip xmlns:r="http://schemas.openxmlformats.org/officeDocument/2006/relationships" r:embed="rId1" cstate="print"/>
        <a:stretch>
          <a:fillRect/>
        </a:stretch>
      </xdr:blipFill>
      <xdr:spPr>
        <a:xfrm>
          <a:off x="15830550" y="9525"/>
          <a:ext cx="1076325" cy="7429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xdr:from>
      <xdr:col>12</xdr:col>
      <xdr:colOff>440530</xdr:colOff>
      <xdr:row>0</xdr:row>
      <xdr:rowOff>38695</xdr:rowOff>
    </xdr:from>
    <xdr:to>
      <xdr:col>13</xdr:col>
      <xdr:colOff>619124</xdr:colOff>
      <xdr:row>3</xdr:row>
      <xdr:rowOff>131949</xdr:rowOff>
    </xdr:to>
    <xdr:pic>
      <xdr:nvPicPr>
        <xdr:cNvPr id="2" name="Imagen 1" descr="CAPITAL">
          <a:extLst>
            <a:ext uri="{FF2B5EF4-FFF2-40B4-BE49-F238E27FC236}">
              <a16:creationId xmlns:a16="http://schemas.microsoft.com/office/drawing/2014/main" id="{79FD09AE-A6E4-4187-84CB-86B57FB90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18580" y="38695"/>
          <a:ext cx="1112044" cy="1474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440530</xdr:colOff>
      <xdr:row>0</xdr:row>
      <xdr:rowOff>38695</xdr:rowOff>
    </xdr:from>
    <xdr:to>
      <xdr:col>13</xdr:col>
      <xdr:colOff>619124</xdr:colOff>
      <xdr:row>3</xdr:row>
      <xdr:rowOff>131949</xdr:rowOff>
    </xdr:to>
    <xdr:pic>
      <xdr:nvPicPr>
        <xdr:cNvPr id="3" name="Imagen 1" descr="CAPITAL">
          <a:extLst>
            <a:ext uri="{FF2B5EF4-FFF2-40B4-BE49-F238E27FC236}">
              <a16:creationId xmlns:a16="http://schemas.microsoft.com/office/drawing/2014/main" id="{705FE0B5-CFE8-4079-9562-542F48AD8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18580" y="38695"/>
          <a:ext cx="1112044" cy="1474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247650</xdr:colOff>
          <xdr:row>0</xdr:row>
          <xdr:rowOff>333375</xdr:rowOff>
        </xdr:from>
        <xdr:to>
          <xdr:col>0</xdr:col>
          <xdr:colOff>3571875</xdr:colOff>
          <xdr:row>2</xdr:row>
          <xdr:rowOff>314325</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82BB5FE1-C32D-4FCF-96C9-1945ECEDFC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440530</xdr:colOff>
      <xdr:row>0</xdr:row>
      <xdr:rowOff>38695</xdr:rowOff>
    </xdr:from>
    <xdr:to>
      <xdr:col>13</xdr:col>
      <xdr:colOff>619124</xdr:colOff>
      <xdr:row>3</xdr:row>
      <xdr:rowOff>131949</xdr:rowOff>
    </xdr:to>
    <xdr:pic>
      <xdr:nvPicPr>
        <xdr:cNvPr id="4" name="Imagen 1" descr="CAPITAL">
          <a:extLst>
            <a:ext uri="{FF2B5EF4-FFF2-40B4-BE49-F238E27FC236}">
              <a16:creationId xmlns:a16="http://schemas.microsoft.com/office/drawing/2014/main" id="{D0247AEF-5591-4718-9136-499A7DBA88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18580" y="38695"/>
          <a:ext cx="1112044" cy="1474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438150</xdr:colOff>
      <xdr:row>0</xdr:row>
      <xdr:rowOff>38100</xdr:rowOff>
    </xdr:from>
    <xdr:ext cx="1104900" cy="1466850"/>
    <xdr:pic>
      <xdr:nvPicPr>
        <xdr:cNvPr id="5" name="image2.png" descr="CAPITAL">
          <a:extLst>
            <a:ext uri="{FF2B5EF4-FFF2-40B4-BE49-F238E27FC236}">
              <a16:creationId xmlns:a16="http://schemas.microsoft.com/office/drawing/2014/main" id="{5B2A7E91-BB28-4F39-B2DD-8C8D206ABA4F}"/>
            </a:ext>
          </a:extLst>
        </xdr:cNvPr>
        <xdr:cNvPicPr preferRelativeResize="0"/>
      </xdr:nvPicPr>
      <xdr:blipFill>
        <a:blip xmlns:r="http://schemas.openxmlformats.org/officeDocument/2006/relationships" r:embed="rId1" cstate="print"/>
        <a:stretch>
          <a:fillRect/>
        </a:stretch>
      </xdr:blipFill>
      <xdr:spPr>
        <a:xfrm>
          <a:off x="15316200" y="38100"/>
          <a:ext cx="1104900" cy="1466850"/>
        </a:xfrm>
        <a:prstGeom prst="rect">
          <a:avLst/>
        </a:prstGeom>
        <a:noFill/>
      </xdr:spPr>
    </xdr:pic>
    <xdr:clientData fLocksWithSheet="0"/>
  </xdr:oneCellAnchor>
  <xdr:oneCellAnchor>
    <xdr:from>
      <xdr:col>12</xdr:col>
      <xdr:colOff>438150</xdr:colOff>
      <xdr:row>0</xdr:row>
      <xdr:rowOff>38100</xdr:rowOff>
    </xdr:from>
    <xdr:ext cx="1104900" cy="1466850"/>
    <xdr:pic>
      <xdr:nvPicPr>
        <xdr:cNvPr id="6" name="image2.png" descr="CAPITAL">
          <a:extLst>
            <a:ext uri="{FF2B5EF4-FFF2-40B4-BE49-F238E27FC236}">
              <a16:creationId xmlns:a16="http://schemas.microsoft.com/office/drawing/2014/main" id="{16E4F1FB-B4D4-4FFB-8366-ED089D5DC60D}"/>
            </a:ext>
          </a:extLst>
        </xdr:cNvPr>
        <xdr:cNvPicPr preferRelativeResize="0"/>
      </xdr:nvPicPr>
      <xdr:blipFill>
        <a:blip xmlns:r="http://schemas.openxmlformats.org/officeDocument/2006/relationships" r:embed="rId1" cstate="print"/>
        <a:stretch>
          <a:fillRect/>
        </a:stretch>
      </xdr:blipFill>
      <xdr:spPr>
        <a:xfrm>
          <a:off x="15316200" y="38100"/>
          <a:ext cx="1104900" cy="1466850"/>
        </a:xfrm>
        <a:prstGeom prst="rect">
          <a:avLst/>
        </a:prstGeom>
        <a:noFill/>
      </xdr:spPr>
    </xdr:pic>
    <xdr:clientData fLocksWithSheet="0"/>
  </xdr:oneCellAnchor>
  <xdr:oneCellAnchor>
    <xdr:from>
      <xdr:col>12</xdr:col>
      <xdr:colOff>438150</xdr:colOff>
      <xdr:row>0</xdr:row>
      <xdr:rowOff>38100</xdr:rowOff>
    </xdr:from>
    <xdr:ext cx="1104900" cy="1466850"/>
    <xdr:pic>
      <xdr:nvPicPr>
        <xdr:cNvPr id="7" name="image2.png" descr="CAPITAL">
          <a:extLst>
            <a:ext uri="{FF2B5EF4-FFF2-40B4-BE49-F238E27FC236}">
              <a16:creationId xmlns:a16="http://schemas.microsoft.com/office/drawing/2014/main" id="{2F1F48CC-EF0C-40D8-8C53-337AA18DA622}"/>
            </a:ext>
          </a:extLst>
        </xdr:cNvPr>
        <xdr:cNvPicPr preferRelativeResize="0"/>
      </xdr:nvPicPr>
      <xdr:blipFill>
        <a:blip xmlns:r="http://schemas.openxmlformats.org/officeDocument/2006/relationships" r:embed="rId1" cstate="print"/>
        <a:stretch>
          <a:fillRect/>
        </a:stretch>
      </xdr:blipFill>
      <xdr:spPr>
        <a:xfrm>
          <a:off x="15316200" y="38100"/>
          <a:ext cx="1104900" cy="14668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695325</xdr:colOff>
          <xdr:row>0</xdr:row>
          <xdr:rowOff>228600</xdr:rowOff>
        </xdr:from>
        <xdr:to>
          <xdr:col>0</xdr:col>
          <xdr:colOff>4114800</xdr:colOff>
          <xdr:row>3</xdr:row>
          <xdr:rowOff>19050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51AF8398-87CC-4667-B1AD-FAC4ED7832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511968</xdr:colOff>
      <xdr:row>0</xdr:row>
      <xdr:rowOff>33934</xdr:rowOff>
    </xdr:from>
    <xdr:to>
      <xdr:col>13</xdr:col>
      <xdr:colOff>742950</xdr:colOff>
      <xdr:row>3</xdr:row>
      <xdr:rowOff>197410</xdr:rowOff>
    </xdr:to>
    <xdr:pic>
      <xdr:nvPicPr>
        <xdr:cNvPr id="2" name="Imagen 1" descr="CAPITAL">
          <a:extLst>
            <a:ext uri="{FF2B5EF4-FFF2-40B4-BE49-F238E27FC236}">
              <a16:creationId xmlns:a16="http://schemas.microsoft.com/office/drawing/2014/main" id="{07FE71A2-D287-4C0E-86D4-F6D19FB38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80668" y="33934"/>
          <a:ext cx="1250157" cy="1268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511968</xdr:colOff>
      <xdr:row>0</xdr:row>
      <xdr:rowOff>33934</xdr:rowOff>
    </xdr:from>
    <xdr:to>
      <xdr:col>13</xdr:col>
      <xdr:colOff>742950</xdr:colOff>
      <xdr:row>3</xdr:row>
      <xdr:rowOff>197410</xdr:rowOff>
    </xdr:to>
    <xdr:pic>
      <xdr:nvPicPr>
        <xdr:cNvPr id="3" name="Imagen 1" descr="CAPITAL">
          <a:extLst>
            <a:ext uri="{FF2B5EF4-FFF2-40B4-BE49-F238E27FC236}">
              <a16:creationId xmlns:a16="http://schemas.microsoft.com/office/drawing/2014/main" id="{C771AD97-4D54-44E6-A6EF-42A6AB815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80668" y="33934"/>
          <a:ext cx="1250157" cy="1268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511968</xdr:colOff>
      <xdr:row>0</xdr:row>
      <xdr:rowOff>33934</xdr:rowOff>
    </xdr:from>
    <xdr:to>
      <xdr:col>13</xdr:col>
      <xdr:colOff>742950</xdr:colOff>
      <xdr:row>3</xdr:row>
      <xdr:rowOff>197410</xdr:rowOff>
    </xdr:to>
    <xdr:pic>
      <xdr:nvPicPr>
        <xdr:cNvPr id="4" name="Imagen 1" descr="CAPITAL">
          <a:extLst>
            <a:ext uri="{FF2B5EF4-FFF2-40B4-BE49-F238E27FC236}">
              <a16:creationId xmlns:a16="http://schemas.microsoft.com/office/drawing/2014/main" id="{EFC81ABA-7A4D-4EF2-B7C2-F24808C06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80668" y="33934"/>
          <a:ext cx="1250157" cy="1268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504825</xdr:colOff>
      <xdr:row>0</xdr:row>
      <xdr:rowOff>28575</xdr:rowOff>
    </xdr:from>
    <xdr:ext cx="1247775" cy="1266825"/>
    <xdr:pic>
      <xdr:nvPicPr>
        <xdr:cNvPr id="5" name="image2.png" descr="CAPITAL">
          <a:extLst>
            <a:ext uri="{FF2B5EF4-FFF2-40B4-BE49-F238E27FC236}">
              <a16:creationId xmlns:a16="http://schemas.microsoft.com/office/drawing/2014/main" id="{005C22EB-03E7-47FA-B4CA-50DC4DADE8FC}"/>
            </a:ext>
          </a:extLst>
        </xdr:cNvPr>
        <xdr:cNvPicPr preferRelativeResize="0"/>
      </xdr:nvPicPr>
      <xdr:blipFill>
        <a:blip xmlns:r="http://schemas.openxmlformats.org/officeDocument/2006/relationships" r:embed="rId1" cstate="print"/>
        <a:stretch>
          <a:fillRect/>
        </a:stretch>
      </xdr:blipFill>
      <xdr:spPr>
        <a:xfrm>
          <a:off x="16773525" y="28575"/>
          <a:ext cx="1247775" cy="1266825"/>
        </a:xfrm>
        <a:prstGeom prst="rect">
          <a:avLst/>
        </a:prstGeom>
        <a:noFill/>
      </xdr:spPr>
    </xdr:pic>
    <xdr:clientData fLocksWithSheet="0"/>
  </xdr:oneCellAnchor>
  <xdr:oneCellAnchor>
    <xdr:from>
      <xdr:col>12</xdr:col>
      <xdr:colOff>504825</xdr:colOff>
      <xdr:row>0</xdr:row>
      <xdr:rowOff>28575</xdr:rowOff>
    </xdr:from>
    <xdr:ext cx="1247775" cy="1266825"/>
    <xdr:pic>
      <xdr:nvPicPr>
        <xdr:cNvPr id="6" name="image2.png" descr="CAPITAL">
          <a:extLst>
            <a:ext uri="{FF2B5EF4-FFF2-40B4-BE49-F238E27FC236}">
              <a16:creationId xmlns:a16="http://schemas.microsoft.com/office/drawing/2014/main" id="{9A0E51D3-C2E0-44AC-9ABB-D919172C6A2A}"/>
            </a:ext>
          </a:extLst>
        </xdr:cNvPr>
        <xdr:cNvPicPr preferRelativeResize="0"/>
      </xdr:nvPicPr>
      <xdr:blipFill>
        <a:blip xmlns:r="http://schemas.openxmlformats.org/officeDocument/2006/relationships" r:embed="rId1" cstate="print"/>
        <a:stretch>
          <a:fillRect/>
        </a:stretch>
      </xdr:blipFill>
      <xdr:spPr>
        <a:xfrm>
          <a:off x="16773525" y="28575"/>
          <a:ext cx="1247775" cy="1266825"/>
        </a:xfrm>
        <a:prstGeom prst="rect">
          <a:avLst/>
        </a:prstGeom>
        <a:noFill/>
      </xdr:spPr>
    </xdr:pic>
    <xdr:clientData fLocksWithSheet="0"/>
  </xdr:oneCellAnchor>
  <xdr:oneCellAnchor>
    <xdr:from>
      <xdr:col>12</xdr:col>
      <xdr:colOff>504825</xdr:colOff>
      <xdr:row>0</xdr:row>
      <xdr:rowOff>28575</xdr:rowOff>
    </xdr:from>
    <xdr:ext cx="1247775" cy="1266825"/>
    <xdr:pic>
      <xdr:nvPicPr>
        <xdr:cNvPr id="7" name="image2.png" descr="CAPITAL">
          <a:extLst>
            <a:ext uri="{FF2B5EF4-FFF2-40B4-BE49-F238E27FC236}">
              <a16:creationId xmlns:a16="http://schemas.microsoft.com/office/drawing/2014/main" id="{D91A3CBA-277D-455A-B0B8-DDC628D80B67}"/>
            </a:ext>
          </a:extLst>
        </xdr:cNvPr>
        <xdr:cNvPicPr preferRelativeResize="0"/>
      </xdr:nvPicPr>
      <xdr:blipFill>
        <a:blip xmlns:r="http://schemas.openxmlformats.org/officeDocument/2006/relationships" r:embed="rId1" cstate="print"/>
        <a:stretch>
          <a:fillRect/>
        </a:stretch>
      </xdr:blipFill>
      <xdr:spPr>
        <a:xfrm>
          <a:off x="16773525" y="28575"/>
          <a:ext cx="1247775" cy="1266825"/>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1.emf"/></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4.bin"/><Relationship Id="rId7"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image" Target="../media/image3.png"/><Relationship Id="rId5" Type="http://schemas.openxmlformats.org/officeDocument/2006/relationships/oleObject" Target="../embeddings/oleObject5.bin"/><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5.vml"/><Relationship Id="rId1" Type="http://schemas.openxmlformats.org/officeDocument/2006/relationships/drawing" Target="../drawings/drawing5.xml"/><Relationship Id="rId5" Type="http://schemas.openxmlformats.org/officeDocument/2006/relationships/comments" Target="../comments2.xml"/><Relationship Id="rId4" Type="http://schemas.openxmlformats.org/officeDocument/2006/relationships/image" Target="../media/image4.png"/></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6.vml"/><Relationship Id="rId1" Type="http://schemas.openxmlformats.org/officeDocument/2006/relationships/drawing" Target="../drawings/drawing6.xml"/><Relationship Id="rId5" Type="http://schemas.openxmlformats.org/officeDocument/2006/relationships/comments" Target="../comments3.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8.bin"/><Relationship Id="rId2" Type="http://schemas.openxmlformats.org/officeDocument/2006/relationships/vmlDrawing" Target="../drawings/vmlDrawing7.vml"/><Relationship Id="rId1" Type="http://schemas.openxmlformats.org/officeDocument/2006/relationships/drawing" Target="../drawings/drawing7.xml"/><Relationship Id="rId5" Type="http://schemas.openxmlformats.org/officeDocument/2006/relationships/comments" Target="../comments4.xml"/><Relationship Id="rId4" Type="http://schemas.openxmlformats.org/officeDocument/2006/relationships/image" Target="../media/image1.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8.vml"/><Relationship Id="rId1" Type="http://schemas.openxmlformats.org/officeDocument/2006/relationships/drawing" Target="../drawings/drawing8.xml"/><Relationship Id="rId5" Type="http://schemas.openxmlformats.org/officeDocument/2006/relationships/comments" Target="../comments5.xml"/><Relationship Id="rId4" Type="http://schemas.openxmlformats.org/officeDocument/2006/relationships/image" Target="../media/image1.emf"/></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9.vml"/><Relationship Id="rId1" Type="http://schemas.openxmlformats.org/officeDocument/2006/relationships/drawing" Target="../drawings/drawing9.xml"/><Relationship Id="rId5" Type="http://schemas.openxmlformats.org/officeDocument/2006/relationships/comments" Target="../comments6.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A90"/>
  <sheetViews>
    <sheetView zoomScale="70" zoomScaleNormal="70" zoomScalePageLayoutView="50" workbookViewId="0">
      <selection sqref="A1:XFD1048576"/>
    </sheetView>
  </sheetViews>
  <sheetFormatPr baseColWidth="10" defaultColWidth="12.42578125" defaultRowHeight="15"/>
  <cols>
    <col min="1" max="1" width="66.7109375" style="27" customWidth="1"/>
    <col min="2" max="2" width="10.28515625" style="27" customWidth="1"/>
    <col min="3" max="3" width="23.7109375" style="27" customWidth="1"/>
    <col min="4" max="4" width="10" style="27" customWidth="1"/>
    <col min="5" max="5" width="26" style="27" customWidth="1"/>
    <col min="6" max="6" width="23.7109375" style="27" customWidth="1"/>
    <col min="7" max="7" width="8" style="58" customWidth="1"/>
    <col min="8" max="8" width="13.42578125" style="27" customWidth="1"/>
    <col min="9" max="9" width="13.7109375" style="27" customWidth="1"/>
    <col min="10" max="10" width="15.85546875" style="101" customWidth="1"/>
    <col min="11" max="11" width="16.85546875" style="101" customWidth="1"/>
    <col min="12" max="12" width="11" style="27" customWidth="1"/>
    <col min="13" max="13" width="14" style="27" customWidth="1"/>
    <col min="14" max="14" width="16.7109375" style="27" customWidth="1"/>
    <col min="15" max="15" width="16.42578125" style="27" customWidth="1"/>
    <col min="16" max="16" width="15.85546875" style="27" customWidth="1"/>
    <col min="17" max="17" width="24.42578125" style="27" customWidth="1"/>
    <col min="18" max="18" width="17.140625" style="27" customWidth="1"/>
    <col min="19" max="16384" width="12.42578125" style="27"/>
  </cols>
  <sheetData>
    <row r="1" spans="1:235" ht="37.5" customHeight="1">
      <c r="A1" s="23"/>
      <c r="B1" s="24" t="s">
        <v>36</v>
      </c>
      <c r="C1" s="24"/>
      <c r="D1" s="24"/>
      <c r="E1" s="24"/>
      <c r="F1" s="24"/>
      <c r="G1" s="24"/>
      <c r="H1" s="24"/>
      <c r="I1" s="25" t="s">
        <v>37</v>
      </c>
      <c r="J1" s="25"/>
      <c r="K1" s="25"/>
      <c r="L1" s="25"/>
      <c r="M1" s="23"/>
      <c r="N1" s="23"/>
      <c r="O1" s="26"/>
    </row>
    <row r="2" spans="1:235" ht="37.5" customHeight="1">
      <c r="A2" s="23"/>
      <c r="B2" s="24"/>
      <c r="C2" s="24"/>
      <c r="D2" s="24"/>
      <c r="E2" s="24"/>
      <c r="F2" s="24"/>
      <c r="G2" s="24"/>
      <c r="H2" s="24"/>
      <c r="I2" s="25" t="s">
        <v>38</v>
      </c>
      <c r="J2" s="25"/>
      <c r="K2" s="25"/>
      <c r="L2" s="25"/>
      <c r="M2" s="23"/>
      <c r="N2" s="23"/>
      <c r="O2" s="26"/>
    </row>
    <row r="3" spans="1:235" ht="33.75" customHeight="1">
      <c r="A3" s="23"/>
      <c r="B3" s="24" t="s">
        <v>39</v>
      </c>
      <c r="C3" s="24"/>
      <c r="D3" s="24"/>
      <c r="E3" s="24"/>
      <c r="F3" s="24"/>
      <c r="G3" s="24"/>
      <c r="H3" s="24"/>
      <c r="I3" s="25" t="s">
        <v>40</v>
      </c>
      <c r="J3" s="25"/>
      <c r="K3" s="25"/>
      <c r="L3" s="25"/>
      <c r="M3" s="23"/>
      <c r="N3" s="23"/>
      <c r="O3" s="26"/>
    </row>
    <row r="4" spans="1:235" ht="38.25" customHeight="1">
      <c r="A4" s="23"/>
      <c r="B4" s="24"/>
      <c r="C4" s="24"/>
      <c r="D4" s="24"/>
      <c r="E4" s="24"/>
      <c r="F4" s="24"/>
      <c r="G4" s="24"/>
      <c r="H4" s="24"/>
      <c r="I4" s="25" t="s">
        <v>41</v>
      </c>
      <c r="J4" s="25"/>
      <c r="K4" s="25"/>
      <c r="L4" s="25"/>
      <c r="M4" s="23"/>
      <c r="N4" s="23"/>
      <c r="O4" s="26"/>
    </row>
    <row r="5" spans="1:235" ht="38.25" customHeight="1">
      <c r="A5" s="23"/>
      <c r="B5" s="23"/>
      <c r="C5" s="23"/>
      <c r="D5" s="23"/>
      <c r="E5" s="23"/>
      <c r="F5" s="23"/>
      <c r="G5" s="23"/>
      <c r="H5" s="23"/>
      <c r="I5" s="23"/>
      <c r="J5" s="23"/>
      <c r="K5" s="23"/>
      <c r="L5" s="23"/>
      <c r="M5" s="23"/>
      <c r="N5" s="23"/>
      <c r="O5" s="26"/>
    </row>
    <row r="6" spans="1:235" ht="31.5" customHeight="1">
      <c r="A6" s="25" t="s">
        <v>80</v>
      </c>
      <c r="B6" s="25"/>
      <c r="C6" s="25"/>
      <c r="D6" s="25"/>
      <c r="E6" s="25"/>
      <c r="F6" s="25"/>
      <c r="G6" s="25"/>
      <c r="H6" s="25"/>
      <c r="I6" s="25"/>
      <c r="J6" s="25"/>
      <c r="K6" s="25"/>
      <c r="L6" s="25"/>
      <c r="M6" s="25"/>
      <c r="N6" s="25"/>
      <c r="O6" s="26"/>
    </row>
    <row r="7" spans="1:235" ht="15.75">
      <c r="A7" s="28" t="s">
        <v>286</v>
      </c>
      <c r="B7" s="25" t="s">
        <v>302</v>
      </c>
      <c r="C7" s="25"/>
      <c r="D7" s="25"/>
      <c r="E7" s="25"/>
      <c r="F7" s="25"/>
      <c r="G7" s="25"/>
      <c r="H7" s="25"/>
      <c r="I7" s="25"/>
      <c r="J7" s="25"/>
      <c r="K7" s="25"/>
      <c r="L7" s="25"/>
      <c r="M7" s="25"/>
      <c r="N7" s="25"/>
    </row>
    <row r="8" spans="1:235" ht="15.75">
      <c r="A8" s="29" t="s">
        <v>32</v>
      </c>
      <c r="B8" s="30" t="s">
        <v>33</v>
      </c>
      <c r="C8" s="30"/>
      <c r="D8" s="30"/>
      <c r="E8" s="30"/>
      <c r="F8" s="30"/>
      <c r="G8" s="31" t="s">
        <v>79</v>
      </c>
      <c r="H8" s="31"/>
      <c r="I8" s="31"/>
      <c r="J8" s="32" t="s">
        <v>31</v>
      </c>
      <c r="K8" s="32"/>
      <c r="L8" s="32"/>
      <c r="M8" s="32"/>
      <c r="N8" s="32"/>
      <c r="O8" s="33"/>
    </row>
    <row r="9" spans="1:235" ht="15.75">
      <c r="A9" s="34" t="s">
        <v>30</v>
      </c>
      <c r="B9" s="35" t="s">
        <v>78</v>
      </c>
      <c r="C9" s="30"/>
      <c r="D9" s="30"/>
      <c r="E9" s="30"/>
      <c r="F9" s="30"/>
      <c r="G9" s="31"/>
      <c r="H9" s="31"/>
      <c r="I9" s="31"/>
      <c r="J9" s="36" t="s">
        <v>29</v>
      </c>
      <c r="K9" s="37" t="s">
        <v>28</v>
      </c>
      <c r="L9" s="37"/>
      <c r="M9" s="37"/>
      <c r="N9" s="36" t="s">
        <v>27</v>
      </c>
      <c r="O9" s="33"/>
    </row>
    <row r="10" spans="1:235" ht="46.5" customHeight="1">
      <c r="A10" s="38" t="s">
        <v>26</v>
      </c>
      <c r="B10" s="35" t="s">
        <v>77</v>
      </c>
      <c r="C10" s="35"/>
      <c r="D10" s="35"/>
      <c r="E10" s="35"/>
      <c r="F10" s="35"/>
      <c r="G10" s="31"/>
      <c r="H10" s="31"/>
      <c r="I10" s="31"/>
      <c r="J10" s="39"/>
      <c r="K10" s="40"/>
      <c r="L10" s="40"/>
      <c r="M10" s="40"/>
      <c r="N10" s="41"/>
      <c r="O10" s="33"/>
    </row>
    <row r="11" spans="1:235" ht="42.75" customHeight="1">
      <c r="A11" s="42" t="s">
        <v>25</v>
      </c>
      <c r="B11" s="35" t="s">
        <v>76</v>
      </c>
      <c r="C11" s="35"/>
      <c r="D11" s="35"/>
      <c r="E11" s="35"/>
      <c r="F11" s="35"/>
      <c r="G11" s="31"/>
      <c r="H11" s="31"/>
      <c r="I11" s="31"/>
      <c r="J11" s="43"/>
      <c r="K11" s="44"/>
      <c r="L11" s="44"/>
      <c r="M11" s="44"/>
      <c r="N11" s="45"/>
      <c r="O11" s="33"/>
    </row>
    <row r="12" spans="1:235" ht="15.75">
      <c r="A12" s="46" t="s">
        <v>24</v>
      </c>
      <c r="B12" s="47">
        <v>2020730010050</v>
      </c>
      <c r="C12" s="48"/>
      <c r="D12" s="48"/>
      <c r="E12" s="48"/>
      <c r="F12" s="49"/>
      <c r="G12" s="31"/>
      <c r="H12" s="31"/>
      <c r="I12" s="31"/>
      <c r="J12" s="39"/>
      <c r="K12" s="40"/>
      <c r="L12" s="40"/>
      <c r="M12" s="40"/>
      <c r="N12" s="41"/>
      <c r="O12" s="33"/>
    </row>
    <row r="13" spans="1:235" ht="43.5" customHeight="1">
      <c r="A13" s="50" t="s">
        <v>195</v>
      </c>
      <c r="B13" s="50"/>
      <c r="C13" s="50"/>
      <c r="D13" s="50"/>
      <c r="E13" s="50"/>
      <c r="F13" s="50"/>
      <c r="G13" s="31"/>
      <c r="H13" s="31"/>
      <c r="I13" s="31"/>
      <c r="J13" s="51"/>
      <c r="K13" s="52"/>
      <c r="L13" s="52"/>
      <c r="M13" s="52"/>
      <c r="N13" s="53"/>
      <c r="O13" s="33"/>
    </row>
    <row r="14" spans="1:235" ht="28.5" customHeight="1">
      <c r="A14" s="54" t="s">
        <v>23</v>
      </c>
      <c r="B14" s="55" t="s">
        <v>22</v>
      </c>
      <c r="C14" s="56" t="s">
        <v>21</v>
      </c>
      <c r="D14" s="56" t="s">
        <v>20</v>
      </c>
      <c r="E14" s="56" t="s">
        <v>19</v>
      </c>
      <c r="F14" s="56" t="s">
        <v>287</v>
      </c>
      <c r="G14" s="56"/>
      <c r="H14" s="56"/>
      <c r="I14" s="56"/>
      <c r="J14" s="56" t="s">
        <v>17</v>
      </c>
      <c r="K14" s="56"/>
      <c r="L14" s="57" t="s">
        <v>16</v>
      </c>
      <c r="M14" s="57"/>
      <c r="N14" s="57"/>
      <c r="O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row>
    <row r="15" spans="1:235" ht="33.75" customHeight="1">
      <c r="A15" s="54"/>
      <c r="B15" s="56"/>
      <c r="C15" s="56"/>
      <c r="D15" s="56"/>
      <c r="E15" s="56"/>
      <c r="F15" s="56"/>
      <c r="G15" s="56"/>
      <c r="H15" s="56"/>
      <c r="I15" s="56"/>
      <c r="J15" s="56"/>
      <c r="K15" s="56"/>
      <c r="L15" s="56" t="s">
        <v>15</v>
      </c>
      <c r="M15" s="56" t="s">
        <v>14</v>
      </c>
      <c r="N15" s="54" t="s">
        <v>13</v>
      </c>
      <c r="O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row>
    <row r="16" spans="1:235" ht="39.75" customHeight="1">
      <c r="A16" s="54"/>
      <c r="B16" s="56"/>
      <c r="C16" s="56"/>
      <c r="D16" s="56"/>
      <c r="E16" s="56"/>
      <c r="F16" s="59" t="s">
        <v>12</v>
      </c>
      <c r="G16" s="59" t="s">
        <v>11</v>
      </c>
      <c r="H16" s="59" t="s">
        <v>10</v>
      </c>
      <c r="I16" s="60" t="s">
        <v>9</v>
      </c>
      <c r="J16" s="59" t="s">
        <v>8</v>
      </c>
      <c r="K16" s="61" t="s">
        <v>7</v>
      </c>
      <c r="L16" s="56"/>
      <c r="M16" s="56"/>
      <c r="N16" s="54"/>
      <c r="O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row>
    <row r="17" spans="1:14" ht="27" customHeight="1">
      <c r="A17" s="62" t="s">
        <v>293</v>
      </c>
      <c r="B17" s="63" t="s">
        <v>1</v>
      </c>
      <c r="C17" s="64" t="s">
        <v>75</v>
      </c>
      <c r="D17" s="65">
        <v>2</v>
      </c>
      <c r="E17" s="1">
        <f t="shared" ref="E17:E52" si="0">F17</f>
        <v>11050000</v>
      </c>
      <c r="F17" s="1">
        <v>11050000</v>
      </c>
      <c r="G17" s="1">
        <v>0</v>
      </c>
      <c r="H17" s="1">
        <v>0</v>
      </c>
      <c r="I17" s="1">
        <v>0</v>
      </c>
      <c r="J17" s="66">
        <v>45311</v>
      </c>
      <c r="K17" s="66">
        <v>45641</v>
      </c>
      <c r="L17" s="20">
        <f>D18/D17</f>
        <v>0</v>
      </c>
      <c r="M17" s="20">
        <f>E18/E17</f>
        <v>0</v>
      </c>
      <c r="N17" s="24">
        <v>0</v>
      </c>
    </row>
    <row r="18" spans="1:14" ht="27" customHeight="1">
      <c r="A18" s="67"/>
      <c r="B18" s="63" t="s">
        <v>0</v>
      </c>
      <c r="C18" s="64"/>
      <c r="D18" s="19">
        <v>0</v>
      </c>
      <c r="E18" s="1">
        <f t="shared" si="0"/>
        <v>0</v>
      </c>
      <c r="F18" s="1">
        <v>0</v>
      </c>
      <c r="G18" s="1">
        <v>0</v>
      </c>
      <c r="H18" s="1">
        <v>0</v>
      </c>
      <c r="I18" s="1">
        <v>0</v>
      </c>
      <c r="J18" s="66"/>
      <c r="K18" s="66"/>
      <c r="L18" s="20"/>
      <c r="M18" s="20"/>
      <c r="N18" s="24"/>
    </row>
    <row r="19" spans="1:14" ht="27" customHeight="1">
      <c r="A19" s="62" t="s">
        <v>484</v>
      </c>
      <c r="B19" s="63" t="s">
        <v>1</v>
      </c>
      <c r="C19" s="64" t="s">
        <v>75</v>
      </c>
      <c r="D19" s="19">
        <v>2</v>
      </c>
      <c r="E19" s="1">
        <v>30000000</v>
      </c>
      <c r="F19" s="1">
        <f>E19</f>
        <v>30000000</v>
      </c>
      <c r="G19" s="1">
        <v>0</v>
      </c>
      <c r="H19" s="1">
        <v>0</v>
      </c>
      <c r="I19" s="1">
        <v>0</v>
      </c>
      <c r="J19" s="66">
        <v>45311</v>
      </c>
      <c r="K19" s="66">
        <v>45641</v>
      </c>
      <c r="L19" s="20">
        <f>D20/D19</f>
        <v>0</v>
      </c>
      <c r="M19" s="20">
        <f>E20/E19</f>
        <v>0.62375000000000003</v>
      </c>
      <c r="N19" s="24">
        <v>0</v>
      </c>
    </row>
    <row r="20" spans="1:14" ht="27" customHeight="1">
      <c r="A20" s="67"/>
      <c r="B20" s="63" t="s">
        <v>0</v>
      </c>
      <c r="C20" s="64"/>
      <c r="D20" s="19">
        <v>0</v>
      </c>
      <c r="E20" s="1">
        <v>18712500</v>
      </c>
      <c r="F20" s="1">
        <f>E20</f>
        <v>18712500</v>
      </c>
      <c r="G20" s="1">
        <v>0</v>
      </c>
      <c r="H20" s="1">
        <v>0</v>
      </c>
      <c r="I20" s="1">
        <v>0</v>
      </c>
      <c r="J20" s="66"/>
      <c r="K20" s="66"/>
      <c r="L20" s="20"/>
      <c r="M20" s="20"/>
      <c r="N20" s="24"/>
    </row>
    <row r="21" spans="1:14" ht="25.5" customHeight="1">
      <c r="A21" s="62" t="s">
        <v>292</v>
      </c>
      <c r="B21" s="63" t="s">
        <v>1</v>
      </c>
      <c r="C21" s="68" t="s">
        <v>74</v>
      </c>
      <c r="D21" s="19">
        <v>2</v>
      </c>
      <c r="E21" s="1">
        <f t="shared" si="0"/>
        <v>20000000</v>
      </c>
      <c r="F21" s="1">
        <v>20000000</v>
      </c>
      <c r="G21" s="1">
        <v>0</v>
      </c>
      <c r="H21" s="1">
        <v>0</v>
      </c>
      <c r="I21" s="1">
        <v>0</v>
      </c>
      <c r="J21" s="66">
        <v>45311</v>
      </c>
      <c r="K21" s="66">
        <v>45641</v>
      </c>
      <c r="L21" s="20">
        <f>D22/D21</f>
        <v>0</v>
      </c>
      <c r="M21" s="20">
        <f>E22/E21</f>
        <v>0.38</v>
      </c>
      <c r="N21" s="24">
        <v>0</v>
      </c>
    </row>
    <row r="22" spans="1:14" ht="56.1" customHeight="1">
      <c r="A22" s="67"/>
      <c r="B22" s="63" t="s">
        <v>0</v>
      </c>
      <c r="C22" s="69"/>
      <c r="D22" s="19">
        <v>0</v>
      </c>
      <c r="E22" s="1">
        <v>7600000</v>
      </c>
      <c r="F22" s="1">
        <f t="shared" ref="F22:F28" si="1">E22</f>
        <v>7600000</v>
      </c>
      <c r="G22" s="1">
        <v>0</v>
      </c>
      <c r="H22" s="1">
        <v>0</v>
      </c>
      <c r="I22" s="1">
        <v>0</v>
      </c>
      <c r="J22" s="66"/>
      <c r="K22" s="66"/>
      <c r="L22" s="20"/>
      <c r="M22" s="20"/>
      <c r="N22" s="24"/>
    </row>
    <row r="23" spans="1:14" ht="25.5" customHeight="1">
      <c r="A23" s="35" t="s">
        <v>73</v>
      </c>
      <c r="B23" s="63" t="s">
        <v>1</v>
      </c>
      <c r="C23" s="64" t="s">
        <v>72</v>
      </c>
      <c r="D23" s="65">
        <v>1</v>
      </c>
      <c r="E23" s="1">
        <v>100000000</v>
      </c>
      <c r="F23" s="1">
        <f t="shared" si="1"/>
        <v>100000000</v>
      </c>
      <c r="G23" s="1">
        <v>0</v>
      </c>
      <c r="H23" s="1">
        <v>0</v>
      </c>
      <c r="I23" s="1">
        <v>0</v>
      </c>
      <c r="J23" s="66">
        <v>45311</v>
      </c>
      <c r="K23" s="66">
        <v>45641</v>
      </c>
      <c r="L23" s="20">
        <f>D24/D23</f>
        <v>0</v>
      </c>
      <c r="M23" s="20">
        <f>E24/E23</f>
        <v>0.58412500000000001</v>
      </c>
      <c r="N23" s="70">
        <f>L23*L23/M23</f>
        <v>0</v>
      </c>
    </row>
    <row r="24" spans="1:14" ht="25.5" customHeight="1">
      <c r="A24" s="35"/>
      <c r="B24" s="63" t="s">
        <v>0</v>
      </c>
      <c r="C24" s="64"/>
      <c r="D24" s="19">
        <v>0</v>
      </c>
      <c r="E24" s="1">
        <v>58412500</v>
      </c>
      <c r="F24" s="1">
        <f t="shared" si="1"/>
        <v>58412500</v>
      </c>
      <c r="G24" s="1">
        <v>0</v>
      </c>
      <c r="H24" s="1">
        <v>0</v>
      </c>
      <c r="I24" s="1">
        <v>0</v>
      </c>
      <c r="J24" s="66"/>
      <c r="K24" s="66"/>
      <c r="L24" s="20"/>
      <c r="M24" s="20"/>
      <c r="N24" s="70"/>
    </row>
    <row r="25" spans="1:14" ht="25.5" customHeight="1">
      <c r="A25" s="62" t="s">
        <v>294</v>
      </c>
      <c r="B25" s="63" t="s">
        <v>1</v>
      </c>
      <c r="C25" s="68" t="s">
        <v>301</v>
      </c>
      <c r="D25" s="19">
        <v>1</v>
      </c>
      <c r="E25" s="1">
        <v>20000000</v>
      </c>
      <c r="F25" s="1">
        <f t="shared" si="1"/>
        <v>20000000</v>
      </c>
      <c r="G25" s="1"/>
      <c r="H25" s="1"/>
      <c r="I25" s="1"/>
      <c r="J25" s="66">
        <v>45311</v>
      </c>
      <c r="K25" s="66">
        <v>45641</v>
      </c>
      <c r="L25" s="20">
        <f>D26/D25</f>
        <v>0</v>
      </c>
      <c r="M25" s="20">
        <f>E26/E25</f>
        <v>0.78749999999999998</v>
      </c>
      <c r="N25" s="24">
        <v>0</v>
      </c>
    </row>
    <row r="26" spans="1:14" ht="25.5" customHeight="1">
      <c r="A26" s="67"/>
      <c r="B26" s="63" t="s">
        <v>0</v>
      </c>
      <c r="C26" s="69"/>
      <c r="D26" s="19">
        <v>0</v>
      </c>
      <c r="E26" s="1">
        <v>15750000</v>
      </c>
      <c r="F26" s="1">
        <f t="shared" si="1"/>
        <v>15750000</v>
      </c>
      <c r="G26" s="1">
        <v>0</v>
      </c>
      <c r="H26" s="1">
        <v>0</v>
      </c>
      <c r="I26" s="1">
        <v>0</v>
      </c>
      <c r="J26" s="66"/>
      <c r="K26" s="66"/>
      <c r="L26" s="20"/>
      <c r="M26" s="20"/>
      <c r="N26" s="24"/>
    </row>
    <row r="27" spans="1:14" ht="25.5" customHeight="1">
      <c r="A27" s="62" t="s">
        <v>297</v>
      </c>
      <c r="B27" s="63" t="s">
        <v>1</v>
      </c>
      <c r="C27" s="64" t="s">
        <v>296</v>
      </c>
      <c r="D27" s="19">
        <v>2</v>
      </c>
      <c r="E27" s="1">
        <v>50000000</v>
      </c>
      <c r="F27" s="1">
        <f t="shared" si="1"/>
        <v>50000000</v>
      </c>
      <c r="G27" s="1"/>
      <c r="H27" s="1"/>
      <c r="I27" s="1"/>
      <c r="J27" s="66">
        <v>45311</v>
      </c>
      <c r="K27" s="66">
        <v>45641</v>
      </c>
      <c r="L27" s="20">
        <f>D28/D27</f>
        <v>0</v>
      </c>
      <c r="M27" s="20">
        <f>E28/E27</f>
        <v>0.75600000000000001</v>
      </c>
      <c r="N27" s="24">
        <v>0</v>
      </c>
    </row>
    <row r="28" spans="1:14" ht="25.5" customHeight="1">
      <c r="A28" s="67"/>
      <c r="B28" s="63" t="s">
        <v>0</v>
      </c>
      <c r="C28" s="64"/>
      <c r="D28" s="19">
        <v>0</v>
      </c>
      <c r="E28" s="1">
        <v>37800000</v>
      </c>
      <c r="F28" s="1">
        <f t="shared" si="1"/>
        <v>37800000</v>
      </c>
      <c r="G28" s="1"/>
      <c r="H28" s="1"/>
      <c r="I28" s="1"/>
      <c r="J28" s="66"/>
      <c r="K28" s="66"/>
      <c r="L28" s="20"/>
      <c r="M28" s="20"/>
      <c r="N28" s="24"/>
    </row>
    <row r="29" spans="1:14" ht="33" customHeight="1">
      <c r="A29" s="71" t="s">
        <v>295</v>
      </c>
      <c r="B29" s="63" t="s">
        <v>1</v>
      </c>
      <c r="C29" s="64" t="s">
        <v>296</v>
      </c>
      <c r="D29" s="65">
        <v>2</v>
      </c>
      <c r="E29" s="1">
        <f t="shared" si="0"/>
        <v>30000000</v>
      </c>
      <c r="F29" s="1">
        <v>30000000</v>
      </c>
      <c r="G29" s="1">
        <v>0</v>
      </c>
      <c r="H29" s="1">
        <v>0</v>
      </c>
      <c r="I29" s="1">
        <v>0</v>
      </c>
      <c r="J29" s="66">
        <v>45311</v>
      </c>
      <c r="K29" s="66">
        <v>45641</v>
      </c>
      <c r="L29" s="20">
        <f>D30/D29</f>
        <v>0</v>
      </c>
      <c r="M29" s="20">
        <f>E30/E29</f>
        <v>0.93333333333333335</v>
      </c>
      <c r="N29" s="24">
        <v>0</v>
      </c>
    </row>
    <row r="30" spans="1:14" ht="33" customHeight="1">
      <c r="A30" s="71"/>
      <c r="B30" s="63" t="s">
        <v>0</v>
      </c>
      <c r="C30" s="64"/>
      <c r="D30" s="65">
        <v>0</v>
      </c>
      <c r="E30" s="1">
        <v>28000000</v>
      </c>
      <c r="F30" s="1">
        <f>E30</f>
        <v>28000000</v>
      </c>
      <c r="G30" s="1">
        <v>0</v>
      </c>
      <c r="H30" s="1">
        <v>0</v>
      </c>
      <c r="I30" s="1">
        <v>0</v>
      </c>
      <c r="J30" s="66"/>
      <c r="K30" s="66"/>
      <c r="L30" s="20"/>
      <c r="M30" s="20"/>
      <c r="N30" s="24"/>
    </row>
    <row r="31" spans="1:14" ht="48" customHeight="1">
      <c r="A31" s="71" t="s">
        <v>71</v>
      </c>
      <c r="B31" s="63" t="s">
        <v>1</v>
      </c>
      <c r="C31" s="64" t="s">
        <v>70</v>
      </c>
      <c r="D31" s="72">
        <v>1</v>
      </c>
      <c r="E31" s="1">
        <v>70000000</v>
      </c>
      <c r="F31" s="1">
        <f>E31</f>
        <v>70000000</v>
      </c>
      <c r="G31" s="1">
        <v>0</v>
      </c>
      <c r="H31" s="1">
        <v>0</v>
      </c>
      <c r="I31" s="1">
        <v>0</v>
      </c>
      <c r="J31" s="66">
        <v>45311</v>
      </c>
      <c r="K31" s="66">
        <v>45641</v>
      </c>
      <c r="L31" s="21">
        <f>D32/D31</f>
        <v>0</v>
      </c>
      <c r="M31" s="21">
        <f>E32/E31</f>
        <v>0.63571428571428568</v>
      </c>
      <c r="N31" s="73">
        <f>L31*L31/M31</f>
        <v>0</v>
      </c>
    </row>
    <row r="32" spans="1:14" ht="48" customHeight="1">
      <c r="A32" s="71"/>
      <c r="B32" s="63" t="s">
        <v>0</v>
      </c>
      <c r="C32" s="64"/>
      <c r="D32" s="72">
        <v>0</v>
      </c>
      <c r="E32" s="1">
        <v>44500000</v>
      </c>
      <c r="F32" s="1">
        <f>E32</f>
        <v>44500000</v>
      </c>
      <c r="G32" s="1">
        <v>0</v>
      </c>
      <c r="H32" s="1">
        <v>0</v>
      </c>
      <c r="I32" s="1">
        <v>0</v>
      </c>
      <c r="J32" s="66"/>
      <c r="K32" s="66"/>
      <c r="L32" s="22"/>
      <c r="M32" s="22"/>
      <c r="N32" s="74"/>
    </row>
    <row r="33" spans="1:14" ht="29.25" customHeight="1">
      <c r="A33" s="75" t="s">
        <v>69</v>
      </c>
      <c r="B33" s="63" t="s">
        <v>1</v>
      </c>
      <c r="C33" s="68" t="s">
        <v>67</v>
      </c>
      <c r="D33" s="65">
        <v>2</v>
      </c>
      <c r="E33" s="1">
        <v>84500000</v>
      </c>
      <c r="F33" s="1">
        <f>E33</f>
        <v>84500000</v>
      </c>
      <c r="G33" s="1">
        <v>0</v>
      </c>
      <c r="H33" s="1">
        <v>0</v>
      </c>
      <c r="I33" s="1">
        <v>0</v>
      </c>
      <c r="J33" s="66">
        <v>45311</v>
      </c>
      <c r="K33" s="66">
        <v>45641</v>
      </c>
      <c r="L33" s="20">
        <f>D34/D33</f>
        <v>1</v>
      </c>
      <c r="M33" s="20">
        <f>E34/E33</f>
        <v>1</v>
      </c>
      <c r="N33" s="24">
        <f>L33*L33/M33</f>
        <v>1</v>
      </c>
    </row>
    <row r="34" spans="1:14" ht="34.5" customHeight="1">
      <c r="A34" s="76"/>
      <c r="B34" s="63" t="s">
        <v>0</v>
      </c>
      <c r="C34" s="69"/>
      <c r="D34" s="65">
        <v>2</v>
      </c>
      <c r="E34" s="1">
        <v>84500000</v>
      </c>
      <c r="F34" s="1">
        <f>E34</f>
        <v>84500000</v>
      </c>
      <c r="G34" s="1">
        <v>0</v>
      </c>
      <c r="H34" s="1">
        <v>0</v>
      </c>
      <c r="I34" s="1">
        <v>0</v>
      </c>
      <c r="J34" s="66"/>
      <c r="K34" s="66"/>
      <c r="L34" s="20"/>
      <c r="M34" s="20"/>
      <c r="N34" s="24"/>
    </row>
    <row r="35" spans="1:14" ht="34.5" customHeight="1">
      <c r="A35" s="71" t="s">
        <v>68</v>
      </c>
      <c r="B35" s="63" t="s">
        <v>1</v>
      </c>
      <c r="C35" s="64" t="s">
        <v>67</v>
      </c>
      <c r="D35" s="65">
        <v>4</v>
      </c>
      <c r="E35" s="1">
        <v>20000000</v>
      </c>
      <c r="F35" s="1">
        <v>20000000</v>
      </c>
      <c r="G35" s="1">
        <v>0</v>
      </c>
      <c r="H35" s="1">
        <v>0</v>
      </c>
      <c r="I35" s="1">
        <v>0</v>
      </c>
      <c r="J35" s="66">
        <v>45311</v>
      </c>
      <c r="K35" s="66">
        <v>45641</v>
      </c>
      <c r="L35" s="20">
        <f>D36/D35</f>
        <v>0</v>
      </c>
      <c r="M35" s="20">
        <f>E36/E35</f>
        <v>0</v>
      </c>
      <c r="N35" s="24" t="e">
        <f>L35*L35/M35</f>
        <v>#DIV/0!</v>
      </c>
    </row>
    <row r="36" spans="1:14" ht="34.5" customHeight="1">
      <c r="A36" s="71"/>
      <c r="B36" s="63" t="s">
        <v>0</v>
      </c>
      <c r="C36" s="64"/>
      <c r="D36" s="65">
        <v>0</v>
      </c>
      <c r="E36" s="1">
        <f t="shared" si="0"/>
        <v>0</v>
      </c>
      <c r="F36" s="1">
        <v>0</v>
      </c>
      <c r="G36" s="1">
        <v>0</v>
      </c>
      <c r="H36" s="1">
        <v>0</v>
      </c>
      <c r="I36" s="1">
        <v>0</v>
      </c>
      <c r="J36" s="66"/>
      <c r="K36" s="66"/>
      <c r="L36" s="20"/>
      <c r="M36" s="20"/>
      <c r="N36" s="24"/>
    </row>
    <row r="37" spans="1:14" ht="23.25" customHeight="1">
      <c r="A37" s="71" t="s">
        <v>66</v>
      </c>
      <c r="B37" s="63" t="s">
        <v>1</v>
      </c>
      <c r="C37" s="64" t="s">
        <v>65</v>
      </c>
      <c r="D37" s="65">
        <v>40</v>
      </c>
      <c r="E37" s="1">
        <v>25500000</v>
      </c>
      <c r="F37" s="1">
        <v>25500000</v>
      </c>
      <c r="G37" s="1">
        <v>0</v>
      </c>
      <c r="H37" s="1">
        <v>0</v>
      </c>
      <c r="I37" s="1">
        <v>0</v>
      </c>
      <c r="J37" s="66">
        <v>45311</v>
      </c>
      <c r="K37" s="66">
        <v>45641</v>
      </c>
      <c r="L37" s="20">
        <f>D38/D37</f>
        <v>0</v>
      </c>
      <c r="M37" s="20">
        <f>E38/E37</f>
        <v>0</v>
      </c>
      <c r="N37" s="24">
        <v>0</v>
      </c>
    </row>
    <row r="38" spans="1:14" ht="23.25" customHeight="1">
      <c r="A38" s="71"/>
      <c r="B38" s="63" t="s">
        <v>0</v>
      </c>
      <c r="C38" s="64"/>
      <c r="D38" s="65">
        <v>0</v>
      </c>
      <c r="E38" s="1">
        <f t="shared" si="0"/>
        <v>0</v>
      </c>
      <c r="F38" s="1">
        <v>0</v>
      </c>
      <c r="G38" s="1">
        <v>0</v>
      </c>
      <c r="H38" s="1">
        <v>0</v>
      </c>
      <c r="I38" s="1">
        <v>0</v>
      </c>
      <c r="J38" s="66"/>
      <c r="K38" s="66"/>
      <c r="L38" s="20"/>
      <c r="M38" s="20"/>
      <c r="N38" s="24"/>
    </row>
    <row r="39" spans="1:14" ht="24" customHeight="1">
      <c r="A39" s="75" t="s">
        <v>64</v>
      </c>
      <c r="B39" s="63" t="s">
        <v>1</v>
      </c>
      <c r="C39" s="68" t="s">
        <v>63</v>
      </c>
      <c r="D39" s="65">
        <v>3</v>
      </c>
      <c r="E39" s="1">
        <f t="shared" si="0"/>
        <v>20000000</v>
      </c>
      <c r="F39" s="1">
        <v>20000000</v>
      </c>
      <c r="G39" s="1">
        <v>0</v>
      </c>
      <c r="H39" s="1">
        <v>0</v>
      </c>
      <c r="I39" s="1">
        <v>0</v>
      </c>
      <c r="J39" s="66">
        <v>45311</v>
      </c>
      <c r="K39" s="66">
        <v>45641</v>
      </c>
      <c r="L39" s="20">
        <f>D40/D39</f>
        <v>0</v>
      </c>
      <c r="M39" s="20">
        <f>E40/E39</f>
        <v>0</v>
      </c>
      <c r="N39" s="70">
        <v>0</v>
      </c>
    </row>
    <row r="40" spans="1:14" ht="24" customHeight="1">
      <c r="A40" s="76"/>
      <c r="B40" s="63" t="s">
        <v>0</v>
      </c>
      <c r="C40" s="69"/>
      <c r="D40" s="65">
        <v>0</v>
      </c>
      <c r="E40" s="1">
        <f t="shared" si="0"/>
        <v>0</v>
      </c>
      <c r="F40" s="1">
        <v>0</v>
      </c>
      <c r="G40" s="1">
        <v>0</v>
      </c>
      <c r="H40" s="1">
        <v>0</v>
      </c>
      <c r="I40" s="1">
        <v>0</v>
      </c>
      <c r="J40" s="66"/>
      <c r="K40" s="66"/>
      <c r="L40" s="20"/>
      <c r="M40" s="20"/>
      <c r="N40" s="70"/>
    </row>
    <row r="41" spans="1:14" ht="24" customHeight="1">
      <c r="A41" s="71" t="s">
        <v>62</v>
      </c>
      <c r="B41" s="63" t="s">
        <v>1</v>
      </c>
      <c r="C41" s="64" t="s">
        <v>34</v>
      </c>
      <c r="D41" s="65">
        <v>1</v>
      </c>
      <c r="E41" s="1">
        <v>20000000</v>
      </c>
      <c r="F41" s="1">
        <v>20000000</v>
      </c>
      <c r="G41" s="1">
        <v>0</v>
      </c>
      <c r="H41" s="1">
        <v>0</v>
      </c>
      <c r="I41" s="1">
        <v>0</v>
      </c>
      <c r="J41" s="66">
        <v>45311</v>
      </c>
      <c r="K41" s="66">
        <v>45641</v>
      </c>
      <c r="L41" s="20">
        <f>D42/D41</f>
        <v>0</v>
      </c>
      <c r="M41" s="20">
        <f>E42/E41</f>
        <v>0</v>
      </c>
      <c r="N41" s="77" t="e">
        <f>L41*L41/M41</f>
        <v>#DIV/0!</v>
      </c>
    </row>
    <row r="42" spans="1:14" ht="25.5" customHeight="1">
      <c r="A42" s="71"/>
      <c r="B42" s="63" t="s">
        <v>0</v>
      </c>
      <c r="C42" s="64"/>
      <c r="D42" s="65">
        <v>0</v>
      </c>
      <c r="E42" s="1">
        <f t="shared" si="0"/>
        <v>0</v>
      </c>
      <c r="F42" s="1">
        <v>0</v>
      </c>
      <c r="G42" s="1">
        <v>0</v>
      </c>
      <c r="H42" s="1">
        <v>0</v>
      </c>
      <c r="I42" s="1">
        <v>0</v>
      </c>
      <c r="J42" s="66"/>
      <c r="K42" s="66"/>
      <c r="L42" s="20"/>
      <c r="M42" s="20"/>
      <c r="N42" s="77"/>
    </row>
    <row r="43" spans="1:14" ht="25.5" customHeight="1">
      <c r="A43" s="71" t="s">
        <v>290</v>
      </c>
      <c r="B43" s="63" t="s">
        <v>1</v>
      </c>
      <c r="C43" s="64" t="s">
        <v>291</v>
      </c>
      <c r="D43" s="65">
        <v>50</v>
      </c>
      <c r="E43" s="1">
        <f t="shared" si="0"/>
        <v>100000000</v>
      </c>
      <c r="F43" s="1">
        <v>100000000</v>
      </c>
      <c r="G43" s="1">
        <v>0</v>
      </c>
      <c r="H43" s="1">
        <v>0</v>
      </c>
      <c r="I43" s="1">
        <v>0</v>
      </c>
      <c r="J43" s="66">
        <v>45311</v>
      </c>
      <c r="K43" s="66">
        <v>45641</v>
      </c>
      <c r="L43" s="20">
        <f>D44/D43</f>
        <v>0.5</v>
      </c>
      <c r="M43" s="21">
        <f>E44/E43</f>
        <v>0.41399999999999998</v>
      </c>
      <c r="N43" s="77">
        <v>0</v>
      </c>
    </row>
    <row r="44" spans="1:14" ht="25.5" customHeight="1">
      <c r="A44" s="71"/>
      <c r="B44" s="63" t="s">
        <v>0</v>
      </c>
      <c r="C44" s="64"/>
      <c r="D44" s="65">
        <v>25</v>
      </c>
      <c r="E44" s="1">
        <v>41400000</v>
      </c>
      <c r="F44" s="1">
        <f>E44</f>
        <v>41400000</v>
      </c>
      <c r="G44" s="1">
        <v>0</v>
      </c>
      <c r="H44" s="1">
        <v>0</v>
      </c>
      <c r="I44" s="1">
        <v>0</v>
      </c>
      <c r="J44" s="66"/>
      <c r="K44" s="66"/>
      <c r="L44" s="20"/>
      <c r="M44" s="22"/>
      <c r="N44" s="77"/>
    </row>
    <row r="45" spans="1:14" ht="25.5" customHeight="1">
      <c r="A45" s="75" t="s">
        <v>288</v>
      </c>
      <c r="B45" s="63" t="s">
        <v>1</v>
      </c>
      <c r="C45" s="68" t="s">
        <v>289</v>
      </c>
      <c r="D45" s="65">
        <v>60</v>
      </c>
      <c r="E45" s="1">
        <v>100000000</v>
      </c>
      <c r="F45" s="1">
        <v>100000000</v>
      </c>
      <c r="G45" s="1">
        <v>0</v>
      </c>
      <c r="H45" s="1">
        <v>0</v>
      </c>
      <c r="I45" s="1">
        <v>0</v>
      </c>
      <c r="J45" s="66">
        <v>45311</v>
      </c>
      <c r="K45" s="66">
        <v>45641</v>
      </c>
      <c r="L45" s="20">
        <f>D46/D45</f>
        <v>0.16666666666666666</v>
      </c>
      <c r="M45" s="21">
        <f>E46/E45</f>
        <v>0.71050000000000002</v>
      </c>
      <c r="N45" s="77">
        <v>0</v>
      </c>
    </row>
    <row r="46" spans="1:14" ht="25.5" customHeight="1">
      <c r="A46" s="76"/>
      <c r="B46" s="63" t="s">
        <v>0</v>
      </c>
      <c r="C46" s="69"/>
      <c r="D46" s="65">
        <v>10</v>
      </c>
      <c r="E46" s="1">
        <v>71050000</v>
      </c>
      <c r="F46" s="1">
        <f>E46</f>
        <v>71050000</v>
      </c>
      <c r="G46" s="1">
        <v>0</v>
      </c>
      <c r="H46" s="1">
        <v>0</v>
      </c>
      <c r="I46" s="1">
        <v>0</v>
      </c>
      <c r="J46" s="66"/>
      <c r="K46" s="66"/>
      <c r="L46" s="20"/>
      <c r="M46" s="22"/>
      <c r="N46" s="77"/>
    </row>
    <row r="47" spans="1:14" ht="20.25" customHeight="1">
      <c r="A47" s="71" t="s">
        <v>189</v>
      </c>
      <c r="B47" s="63" t="s">
        <v>1</v>
      </c>
      <c r="C47" s="64" t="s">
        <v>61</v>
      </c>
      <c r="D47" s="65">
        <v>1</v>
      </c>
      <c r="E47" s="1">
        <v>300000000</v>
      </c>
      <c r="F47" s="1">
        <f>E47</f>
        <v>300000000</v>
      </c>
      <c r="G47" s="1">
        <v>0</v>
      </c>
      <c r="H47" s="1">
        <v>0</v>
      </c>
      <c r="I47" s="1">
        <v>0</v>
      </c>
      <c r="J47" s="66">
        <v>45311</v>
      </c>
      <c r="K47" s="66">
        <v>45641</v>
      </c>
      <c r="L47" s="20">
        <f>D48/D47</f>
        <v>0</v>
      </c>
      <c r="M47" s="20">
        <f>E48/E47</f>
        <v>0.5</v>
      </c>
      <c r="N47" s="77">
        <v>0</v>
      </c>
    </row>
    <row r="48" spans="1:14" ht="15.75">
      <c r="A48" s="71"/>
      <c r="B48" s="63" t="s">
        <v>0</v>
      </c>
      <c r="C48" s="64"/>
      <c r="D48" s="65">
        <v>0</v>
      </c>
      <c r="E48" s="1">
        <v>150000000</v>
      </c>
      <c r="F48" s="1">
        <f>E48</f>
        <v>150000000</v>
      </c>
      <c r="G48" s="1">
        <v>0</v>
      </c>
      <c r="H48" s="1">
        <v>0</v>
      </c>
      <c r="I48" s="1">
        <v>0</v>
      </c>
      <c r="J48" s="66"/>
      <c r="K48" s="66"/>
      <c r="L48" s="20"/>
      <c r="M48" s="20"/>
      <c r="N48" s="77"/>
    </row>
    <row r="49" spans="1:37" ht="23.25" customHeight="1">
      <c r="A49" s="71" t="s">
        <v>298</v>
      </c>
      <c r="B49" s="63" t="s">
        <v>1</v>
      </c>
      <c r="C49" s="64" t="s">
        <v>192</v>
      </c>
      <c r="D49" s="65">
        <v>1</v>
      </c>
      <c r="E49" s="1">
        <v>20000000</v>
      </c>
      <c r="F49" s="1">
        <f>E49</f>
        <v>20000000</v>
      </c>
      <c r="G49" s="1">
        <v>0</v>
      </c>
      <c r="H49" s="1">
        <v>0</v>
      </c>
      <c r="I49" s="1">
        <v>0</v>
      </c>
      <c r="J49" s="66">
        <v>45311</v>
      </c>
      <c r="K49" s="66">
        <v>45641</v>
      </c>
      <c r="L49" s="20">
        <f>D50/D49</f>
        <v>0</v>
      </c>
      <c r="M49" s="20">
        <f>E50/E49</f>
        <v>0</v>
      </c>
      <c r="N49" s="77">
        <v>0</v>
      </c>
    </row>
    <row r="50" spans="1:37" ht="23.25" customHeight="1">
      <c r="A50" s="71"/>
      <c r="B50" s="63" t="s">
        <v>0</v>
      </c>
      <c r="C50" s="64"/>
      <c r="D50" s="65">
        <v>0</v>
      </c>
      <c r="E50" s="1">
        <f t="shared" si="0"/>
        <v>0</v>
      </c>
      <c r="F50" s="1">
        <v>0</v>
      </c>
      <c r="G50" s="1">
        <v>0</v>
      </c>
      <c r="H50" s="1">
        <v>0</v>
      </c>
      <c r="I50" s="1">
        <v>0</v>
      </c>
      <c r="J50" s="66"/>
      <c r="K50" s="66"/>
      <c r="L50" s="20"/>
      <c r="M50" s="20"/>
      <c r="N50" s="77"/>
    </row>
    <row r="51" spans="1:37" ht="15.75" customHeight="1">
      <c r="A51" s="71" t="s">
        <v>190</v>
      </c>
      <c r="B51" s="63" t="s">
        <v>1</v>
      </c>
      <c r="C51" s="64" t="s">
        <v>191</v>
      </c>
      <c r="D51" s="65">
        <v>2</v>
      </c>
      <c r="E51" s="1">
        <f t="shared" si="0"/>
        <v>36050000</v>
      </c>
      <c r="F51" s="1">
        <v>36050000</v>
      </c>
      <c r="G51" s="1">
        <v>0</v>
      </c>
      <c r="H51" s="1">
        <v>0</v>
      </c>
      <c r="I51" s="1">
        <v>0</v>
      </c>
      <c r="J51" s="66">
        <v>45311</v>
      </c>
      <c r="K51" s="66">
        <v>45641</v>
      </c>
      <c r="L51" s="20">
        <f>D52/D51</f>
        <v>0</v>
      </c>
      <c r="M51" s="20">
        <f>E52/E51</f>
        <v>0</v>
      </c>
      <c r="N51" s="77">
        <v>0</v>
      </c>
    </row>
    <row r="52" spans="1:37" ht="20.25" customHeight="1">
      <c r="A52" s="71"/>
      <c r="B52" s="63" t="s">
        <v>0</v>
      </c>
      <c r="C52" s="64"/>
      <c r="D52" s="65">
        <v>0</v>
      </c>
      <c r="E52" s="1">
        <f t="shared" si="0"/>
        <v>0</v>
      </c>
      <c r="F52" s="1">
        <v>0</v>
      </c>
      <c r="G52" s="1">
        <v>0</v>
      </c>
      <c r="H52" s="1">
        <v>0</v>
      </c>
      <c r="I52" s="1">
        <v>0</v>
      </c>
      <c r="J52" s="66"/>
      <c r="K52" s="66"/>
      <c r="L52" s="20"/>
      <c r="M52" s="20"/>
      <c r="N52" s="77"/>
    </row>
    <row r="53" spans="1:37" ht="19.5" customHeight="1">
      <c r="A53" s="54" t="s">
        <v>6</v>
      </c>
      <c r="B53" s="63" t="s">
        <v>1</v>
      </c>
      <c r="C53" s="64"/>
      <c r="D53" s="78"/>
      <c r="E53" s="79">
        <f>E51+E49+E47+E45+E43+E41+E39+E37+E35+E33+E31+E29+E27+E25+E23+E21+E19+E17</f>
        <v>1057100000</v>
      </c>
      <c r="F53" s="79">
        <f>F17+F21+F23+F29+F31+F33+F35+F37+F39+F41+F43+F47+F49+F51+F45+F27+F25+F19</f>
        <v>1057100000</v>
      </c>
      <c r="G53" s="79">
        <f t="shared" ref="G53:I54" si="2">G17+G21+G23+G29+G31+G33+G35+G37+G39+G41+G43+G47+G49+G51</f>
        <v>0</v>
      </c>
      <c r="H53" s="79">
        <f t="shared" si="2"/>
        <v>0</v>
      </c>
      <c r="I53" s="79">
        <f t="shared" si="2"/>
        <v>0</v>
      </c>
      <c r="J53" s="80"/>
      <c r="K53" s="81"/>
      <c r="L53" s="81"/>
      <c r="M53" s="81"/>
      <c r="N53" s="81"/>
    </row>
    <row r="54" spans="1:37" ht="20.25" customHeight="1">
      <c r="A54" s="54"/>
      <c r="B54" s="63" t="s">
        <v>0</v>
      </c>
      <c r="C54" s="64"/>
      <c r="D54" s="78"/>
      <c r="E54" s="79">
        <f>E18+E22+E24+E30+E32+E34+E36+E38+E40+E42+E44+E48+E50+E52+E46+E28+E26+E20</f>
        <v>557725000</v>
      </c>
      <c r="F54" s="79">
        <f>F18+F22+F24+F30+F32+F34+F36+F38+F40+F42+F44+F48+F50+F52+F46+F28+F26+F20</f>
        <v>557725000</v>
      </c>
      <c r="G54" s="79">
        <f t="shared" si="2"/>
        <v>0</v>
      </c>
      <c r="H54" s="79">
        <f t="shared" si="2"/>
        <v>0</v>
      </c>
      <c r="I54" s="79">
        <f t="shared" si="2"/>
        <v>0</v>
      </c>
      <c r="J54" s="82"/>
      <c r="K54" s="81"/>
      <c r="L54" s="81"/>
      <c r="M54" s="81"/>
      <c r="N54" s="81"/>
    </row>
    <row r="55" spans="1:37" ht="20.25" customHeight="1">
      <c r="A55" s="83" t="s">
        <v>5</v>
      </c>
      <c r="B55" s="84" t="s">
        <v>4</v>
      </c>
      <c r="C55" s="85"/>
      <c r="D55" s="85"/>
      <c r="E55" s="86" t="s">
        <v>3</v>
      </c>
      <c r="F55" s="85"/>
      <c r="G55" s="85"/>
      <c r="H55" s="85"/>
      <c r="I55" s="87"/>
      <c r="J55" s="88" t="s">
        <v>2</v>
      </c>
      <c r="K55" s="85"/>
      <c r="L55" s="85"/>
      <c r="M55" s="85"/>
      <c r="N55" s="85"/>
      <c r="O55" s="102"/>
      <c r="AE55" s="102"/>
      <c r="AF55" s="102"/>
      <c r="AG55" s="102"/>
      <c r="AH55" s="102"/>
      <c r="AI55" s="102"/>
      <c r="AJ55" s="102"/>
      <c r="AK55" s="102"/>
    </row>
    <row r="56" spans="1:37" ht="57.75" customHeight="1">
      <c r="A56" s="89" t="s">
        <v>45</v>
      </c>
      <c r="B56" s="90" t="s">
        <v>60</v>
      </c>
      <c r="C56" s="85"/>
      <c r="D56" s="85"/>
      <c r="E56" s="91" t="s">
        <v>59</v>
      </c>
      <c r="F56" s="92"/>
      <c r="G56" s="92"/>
      <c r="H56" s="93" t="s">
        <v>1</v>
      </c>
      <c r="I56" s="94">
        <v>5</v>
      </c>
      <c r="J56" s="95" t="s">
        <v>300</v>
      </c>
      <c r="K56" s="96"/>
      <c r="L56" s="96"/>
      <c r="M56" s="96"/>
      <c r="N56" s="96"/>
      <c r="O56" s="102"/>
      <c r="AE56" s="102"/>
      <c r="AF56" s="102"/>
      <c r="AG56" s="102"/>
      <c r="AH56" s="102"/>
      <c r="AI56" s="102"/>
      <c r="AJ56" s="102"/>
      <c r="AK56" s="102"/>
    </row>
    <row r="57" spans="1:37" ht="57.75" customHeight="1">
      <c r="A57" s="89"/>
      <c r="B57" s="85"/>
      <c r="C57" s="85"/>
      <c r="D57" s="85"/>
      <c r="E57" s="92"/>
      <c r="F57" s="92"/>
      <c r="G57" s="92"/>
      <c r="H57" s="93" t="s">
        <v>0</v>
      </c>
      <c r="I57" s="94">
        <v>0</v>
      </c>
      <c r="J57" s="96"/>
      <c r="K57" s="96"/>
      <c r="L57" s="96"/>
      <c r="M57" s="96"/>
      <c r="N57" s="96"/>
      <c r="O57" s="102"/>
      <c r="AE57" s="102"/>
      <c r="AF57" s="102"/>
      <c r="AG57" s="102"/>
      <c r="AH57" s="102"/>
      <c r="AI57" s="102"/>
      <c r="AJ57" s="102"/>
      <c r="AK57" s="102"/>
    </row>
    <row r="58" spans="1:37" ht="23.25" customHeight="1">
      <c r="A58" s="89" t="s">
        <v>45</v>
      </c>
      <c r="B58" s="90" t="s">
        <v>58</v>
      </c>
      <c r="C58" s="85"/>
      <c r="D58" s="85"/>
      <c r="E58" s="91" t="s">
        <v>57</v>
      </c>
      <c r="F58" s="92"/>
      <c r="G58" s="92"/>
      <c r="H58" s="93" t="s">
        <v>1</v>
      </c>
      <c r="I58" s="97">
        <v>1</v>
      </c>
      <c r="J58" s="96"/>
      <c r="K58" s="96"/>
      <c r="L58" s="96"/>
      <c r="M58" s="96"/>
      <c r="N58" s="96"/>
      <c r="O58" s="102"/>
      <c r="AE58" s="102"/>
      <c r="AF58" s="102"/>
      <c r="AG58" s="102"/>
      <c r="AH58" s="102"/>
      <c r="AI58" s="102"/>
      <c r="AJ58" s="102"/>
      <c r="AK58" s="102"/>
    </row>
    <row r="59" spans="1:37" ht="25.5" customHeight="1">
      <c r="A59" s="89"/>
      <c r="B59" s="85"/>
      <c r="C59" s="85"/>
      <c r="D59" s="85"/>
      <c r="E59" s="92"/>
      <c r="F59" s="92"/>
      <c r="G59" s="92"/>
      <c r="H59" s="93" t="s">
        <v>0</v>
      </c>
      <c r="I59" s="97">
        <v>0.25</v>
      </c>
      <c r="J59" s="96"/>
      <c r="K59" s="96"/>
      <c r="L59" s="96"/>
      <c r="M59" s="96"/>
      <c r="N59" s="96"/>
      <c r="O59" s="102"/>
      <c r="AE59" s="102"/>
      <c r="AF59" s="102"/>
      <c r="AG59" s="102"/>
      <c r="AH59" s="102"/>
      <c r="AI59" s="102"/>
      <c r="AJ59" s="102"/>
      <c r="AK59" s="102"/>
    </row>
    <row r="60" spans="1:37" ht="35.25" customHeight="1">
      <c r="A60" s="89" t="s">
        <v>45</v>
      </c>
      <c r="B60" s="90" t="s">
        <v>56</v>
      </c>
      <c r="C60" s="85"/>
      <c r="D60" s="85"/>
      <c r="E60" s="91" t="s">
        <v>55</v>
      </c>
      <c r="F60" s="92"/>
      <c r="G60" s="92"/>
      <c r="H60" s="93" t="s">
        <v>1</v>
      </c>
      <c r="I60" s="94">
        <v>40</v>
      </c>
      <c r="J60" s="96"/>
      <c r="K60" s="96"/>
      <c r="L60" s="96"/>
      <c r="M60" s="96"/>
      <c r="N60" s="96"/>
      <c r="O60" s="102"/>
      <c r="AE60" s="102"/>
      <c r="AF60" s="102"/>
      <c r="AG60" s="102"/>
      <c r="AH60" s="102"/>
      <c r="AI60" s="102"/>
      <c r="AJ60" s="102"/>
      <c r="AK60" s="102"/>
    </row>
    <row r="61" spans="1:37" ht="35.25" customHeight="1">
      <c r="A61" s="89"/>
      <c r="B61" s="85"/>
      <c r="C61" s="85"/>
      <c r="D61" s="85"/>
      <c r="E61" s="92"/>
      <c r="F61" s="92"/>
      <c r="G61" s="92"/>
      <c r="H61" s="93" t="s">
        <v>0</v>
      </c>
      <c r="I61" s="94">
        <v>0</v>
      </c>
      <c r="J61" s="96"/>
      <c r="K61" s="96"/>
      <c r="L61" s="96"/>
      <c r="M61" s="96"/>
      <c r="N61" s="96"/>
      <c r="O61" s="102"/>
      <c r="AE61" s="102"/>
      <c r="AF61" s="102"/>
      <c r="AG61" s="102"/>
      <c r="AH61" s="102"/>
      <c r="AI61" s="102"/>
      <c r="AJ61" s="102"/>
      <c r="AK61" s="102"/>
    </row>
    <row r="62" spans="1:37" ht="35.25" customHeight="1">
      <c r="A62" s="89" t="s">
        <v>45</v>
      </c>
      <c r="B62" s="90" t="s">
        <v>54</v>
      </c>
      <c r="C62" s="85"/>
      <c r="D62" s="85"/>
      <c r="E62" s="91" t="s">
        <v>34</v>
      </c>
      <c r="F62" s="92"/>
      <c r="G62" s="92"/>
      <c r="H62" s="93" t="s">
        <v>1</v>
      </c>
      <c r="I62" s="97">
        <v>1</v>
      </c>
      <c r="J62" s="96"/>
      <c r="K62" s="96"/>
      <c r="L62" s="96"/>
      <c r="M62" s="96"/>
      <c r="N62" s="96"/>
    </row>
    <row r="63" spans="1:37" ht="50.25" customHeight="1">
      <c r="A63" s="89"/>
      <c r="B63" s="85"/>
      <c r="C63" s="85"/>
      <c r="D63" s="85"/>
      <c r="E63" s="92"/>
      <c r="F63" s="92"/>
      <c r="G63" s="92"/>
      <c r="H63" s="93" t="s">
        <v>0</v>
      </c>
      <c r="I63" s="97">
        <v>0.2</v>
      </c>
      <c r="J63" s="96"/>
      <c r="K63" s="96"/>
      <c r="L63" s="96"/>
      <c r="M63" s="96"/>
      <c r="N63" s="96"/>
    </row>
    <row r="64" spans="1:37" ht="35.25" customHeight="1">
      <c r="A64" s="89" t="s">
        <v>45</v>
      </c>
      <c r="B64" s="95" t="s">
        <v>53</v>
      </c>
      <c r="C64" s="85"/>
      <c r="D64" s="85"/>
      <c r="E64" s="98" t="s">
        <v>34</v>
      </c>
      <c r="F64" s="98"/>
      <c r="G64" s="98"/>
      <c r="H64" s="93" t="s">
        <v>1</v>
      </c>
      <c r="I64" s="94">
        <v>1</v>
      </c>
      <c r="J64" s="96"/>
      <c r="K64" s="96"/>
      <c r="L64" s="96"/>
      <c r="M64" s="96"/>
      <c r="N64" s="96"/>
    </row>
    <row r="65" spans="1:14" ht="24.75" customHeight="1">
      <c r="A65" s="89"/>
      <c r="B65" s="85"/>
      <c r="C65" s="85"/>
      <c r="D65" s="85"/>
      <c r="E65" s="98"/>
      <c r="F65" s="98"/>
      <c r="G65" s="98"/>
      <c r="H65" s="93" t="s">
        <v>0</v>
      </c>
      <c r="I65" s="94">
        <v>1</v>
      </c>
      <c r="J65" s="96"/>
      <c r="K65" s="96"/>
      <c r="L65" s="96"/>
      <c r="M65" s="96"/>
      <c r="N65" s="96"/>
    </row>
    <row r="66" spans="1:14" ht="35.25" customHeight="1">
      <c r="A66" s="89" t="s">
        <v>45</v>
      </c>
      <c r="B66" s="90" t="s">
        <v>52</v>
      </c>
      <c r="C66" s="85"/>
      <c r="D66" s="85"/>
      <c r="E66" s="91" t="s">
        <v>51</v>
      </c>
      <c r="F66" s="92"/>
      <c r="G66" s="92"/>
      <c r="H66" s="93" t="s">
        <v>1</v>
      </c>
      <c r="I66" s="94">
        <v>1</v>
      </c>
      <c r="J66" s="96"/>
      <c r="K66" s="96"/>
      <c r="L66" s="96"/>
      <c r="M66" s="96"/>
      <c r="N66" s="96"/>
    </row>
    <row r="67" spans="1:14" ht="20.25" customHeight="1">
      <c r="A67" s="89"/>
      <c r="B67" s="85"/>
      <c r="C67" s="85"/>
      <c r="D67" s="85"/>
      <c r="E67" s="92"/>
      <c r="F67" s="92"/>
      <c r="G67" s="92"/>
      <c r="H67" s="93" t="s">
        <v>0</v>
      </c>
      <c r="I67" s="94">
        <v>1</v>
      </c>
      <c r="J67" s="96"/>
      <c r="K67" s="96"/>
      <c r="L67" s="96"/>
      <c r="M67" s="96"/>
      <c r="N67" s="96"/>
    </row>
    <row r="68" spans="1:14" ht="35.25" customHeight="1">
      <c r="A68" s="89" t="s">
        <v>45</v>
      </c>
      <c r="B68" s="90" t="s">
        <v>50</v>
      </c>
      <c r="C68" s="85"/>
      <c r="D68" s="85"/>
      <c r="E68" s="91" t="s">
        <v>49</v>
      </c>
      <c r="F68" s="92"/>
      <c r="G68" s="92"/>
      <c r="H68" s="93" t="s">
        <v>1</v>
      </c>
      <c r="I68" s="94">
        <v>1</v>
      </c>
      <c r="J68" s="96"/>
      <c r="K68" s="96"/>
      <c r="L68" s="96"/>
      <c r="M68" s="96"/>
      <c r="N68" s="96"/>
    </row>
    <row r="69" spans="1:14" ht="35.25" customHeight="1">
      <c r="A69" s="89"/>
      <c r="B69" s="85"/>
      <c r="C69" s="85"/>
      <c r="D69" s="85"/>
      <c r="E69" s="92"/>
      <c r="F69" s="92"/>
      <c r="G69" s="92"/>
      <c r="H69" s="93" t="s">
        <v>0</v>
      </c>
      <c r="I69" s="94">
        <v>1</v>
      </c>
      <c r="J69" s="96"/>
      <c r="K69" s="96"/>
      <c r="L69" s="96"/>
      <c r="M69" s="96"/>
      <c r="N69" s="96"/>
    </row>
    <row r="70" spans="1:14" ht="35.25" customHeight="1">
      <c r="A70" s="89" t="s">
        <v>45</v>
      </c>
      <c r="B70" s="90" t="s">
        <v>48</v>
      </c>
      <c r="C70" s="85"/>
      <c r="D70" s="85"/>
      <c r="E70" s="98" t="s">
        <v>35</v>
      </c>
      <c r="F70" s="98"/>
      <c r="G70" s="98"/>
      <c r="H70" s="93" t="s">
        <v>1</v>
      </c>
      <c r="I70" s="94">
        <v>1</v>
      </c>
      <c r="J70" s="96"/>
      <c r="K70" s="96"/>
      <c r="L70" s="96"/>
      <c r="M70" s="96"/>
      <c r="N70" s="96"/>
    </row>
    <row r="71" spans="1:14" ht="35.25" customHeight="1">
      <c r="A71" s="89"/>
      <c r="B71" s="85"/>
      <c r="C71" s="85"/>
      <c r="D71" s="85"/>
      <c r="E71" s="98"/>
      <c r="F71" s="98"/>
      <c r="G71" s="98"/>
      <c r="H71" s="93" t="s">
        <v>0</v>
      </c>
      <c r="I71" s="94">
        <v>1</v>
      </c>
      <c r="J71" s="96"/>
      <c r="K71" s="96"/>
      <c r="L71" s="96"/>
      <c r="M71" s="96"/>
      <c r="N71" s="96"/>
    </row>
    <row r="72" spans="1:14" ht="35.25" customHeight="1">
      <c r="A72" s="89" t="s">
        <v>45</v>
      </c>
      <c r="B72" s="90" t="s">
        <v>47</v>
      </c>
      <c r="C72" s="85"/>
      <c r="D72" s="85"/>
      <c r="E72" s="98" t="s">
        <v>46</v>
      </c>
      <c r="F72" s="98"/>
      <c r="G72" s="98"/>
      <c r="H72" s="93" t="s">
        <v>1</v>
      </c>
      <c r="I72" s="94">
        <v>45</v>
      </c>
      <c r="J72" s="96"/>
      <c r="K72" s="96"/>
      <c r="L72" s="96"/>
      <c r="M72" s="96"/>
      <c r="N72" s="96"/>
    </row>
    <row r="73" spans="1:14" ht="35.25" customHeight="1">
      <c r="A73" s="89"/>
      <c r="B73" s="85"/>
      <c r="C73" s="85"/>
      <c r="D73" s="85"/>
      <c r="E73" s="98"/>
      <c r="F73" s="98"/>
      <c r="G73" s="98"/>
      <c r="H73" s="93" t="s">
        <v>0</v>
      </c>
      <c r="I73" s="94">
        <v>0</v>
      </c>
      <c r="J73" s="96"/>
      <c r="K73" s="96"/>
      <c r="L73" s="96"/>
      <c r="M73" s="96"/>
      <c r="N73" s="96"/>
    </row>
    <row r="74" spans="1:14" ht="35.25" customHeight="1">
      <c r="A74" s="89" t="s">
        <v>45</v>
      </c>
      <c r="B74" s="90" t="s">
        <v>44</v>
      </c>
      <c r="C74" s="85"/>
      <c r="D74" s="85"/>
      <c r="E74" s="91" t="s">
        <v>43</v>
      </c>
      <c r="F74" s="91"/>
      <c r="G74" s="91"/>
      <c r="H74" s="93" t="s">
        <v>1</v>
      </c>
      <c r="I74" s="94">
        <v>50</v>
      </c>
      <c r="J74" s="96"/>
      <c r="K74" s="96"/>
      <c r="L74" s="96"/>
      <c r="M74" s="96"/>
      <c r="N74" s="96"/>
    </row>
    <row r="75" spans="1:14" ht="50.25" customHeight="1">
      <c r="A75" s="89"/>
      <c r="B75" s="85"/>
      <c r="C75" s="85"/>
      <c r="D75" s="85"/>
      <c r="E75" s="91"/>
      <c r="F75" s="91"/>
      <c r="G75" s="91"/>
      <c r="H75" s="93" t="s">
        <v>0</v>
      </c>
      <c r="I75" s="94">
        <v>0</v>
      </c>
      <c r="J75" s="96"/>
      <c r="K75" s="96"/>
      <c r="L75" s="96"/>
      <c r="M75" s="96"/>
      <c r="N75" s="96"/>
    </row>
    <row r="76" spans="1:14" ht="168.95" customHeight="1">
      <c r="A76" s="99" t="s">
        <v>299</v>
      </c>
      <c r="B76" s="100"/>
      <c r="C76" s="100"/>
      <c r="D76" s="100"/>
      <c r="E76" s="100"/>
      <c r="F76" s="100"/>
      <c r="G76" s="100"/>
      <c r="H76" s="100"/>
      <c r="I76" s="100"/>
      <c r="J76" s="96"/>
      <c r="K76" s="96"/>
      <c r="L76" s="96"/>
      <c r="M76" s="96"/>
      <c r="N76" s="96"/>
    </row>
    <row r="77" spans="1:14" ht="35.25" customHeight="1">
      <c r="A77" s="35" t="s">
        <v>187</v>
      </c>
      <c r="B77" s="35"/>
      <c r="C77" s="35"/>
      <c r="D77" s="35"/>
      <c r="E77" s="35"/>
      <c r="F77" s="35"/>
      <c r="G77" s="35"/>
      <c r="H77" s="35"/>
      <c r="I77" s="35"/>
      <c r="J77" s="35"/>
      <c r="K77" s="35"/>
      <c r="L77" s="35"/>
      <c r="M77" s="35"/>
      <c r="N77" s="35"/>
    </row>
    <row r="78" spans="1:14" ht="35.25" customHeight="1"/>
    <row r="79" spans="1:14" ht="35.25" customHeight="1"/>
    <row r="82" ht="47.25" customHeight="1"/>
    <row r="83" ht="53.25" customHeight="1"/>
    <row r="84" ht="53.25" customHeight="1"/>
    <row r="85" ht="29.25" customHeight="1"/>
    <row r="86" ht="29.25" customHeight="1"/>
    <row r="87" ht="38.25" customHeight="1"/>
    <row r="88" ht="38.25" customHeight="1"/>
    <row r="89" ht="27.75" customHeight="1"/>
    <row r="90" ht="27.75" customHeight="1"/>
  </sheetData>
  <mergeCells count="199">
    <mergeCell ref="N23:N24"/>
    <mergeCell ref="A77:N77"/>
    <mergeCell ref="B56:D57"/>
    <mergeCell ref="E56:G57"/>
    <mergeCell ref="J56:N76"/>
    <mergeCell ref="A58:A59"/>
    <mergeCell ref="B58:D59"/>
    <mergeCell ref="E58:G59"/>
    <mergeCell ref="A60:A61"/>
    <mergeCell ref="B60:D61"/>
    <mergeCell ref="E60:G61"/>
    <mergeCell ref="A62:A63"/>
    <mergeCell ref="B62:D63"/>
    <mergeCell ref="E62:G63"/>
    <mergeCell ref="A64:A65"/>
    <mergeCell ref="B64:D65"/>
    <mergeCell ref="E64:G65"/>
    <mergeCell ref="A76:I76"/>
    <mergeCell ref="A66:A67"/>
    <mergeCell ref="B66:D67"/>
    <mergeCell ref="B68:D69"/>
    <mergeCell ref="E68:G69"/>
    <mergeCell ref="A70:A71"/>
    <mergeCell ref="B70:D71"/>
    <mergeCell ref="E70:G71"/>
    <mergeCell ref="A72:A73"/>
    <mergeCell ref="B72:D73"/>
    <mergeCell ref="E72:G73"/>
    <mergeCell ref="J51:J52"/>
    <mergeCell ref="A74:A75"/>
    <mergeCell ref="B74:D75"/>
    <mergeCell ref="E74:G75"/>
    <mergeCell ref="E66:G67"/>
    <mergeCell ref="A68:A69"/>
    <mergeCell ref="J55:N55"/>
    <mergeCell ref="A56:A57"/>
    <mergeCell ref="A53:A54"/>
    <mergeCell ref="C53:C54"/>
    <mergeCell ref="K51:K52"/>
    <mergeCell ref="L51:L52"/>
    <mergeCell ref="M51:M52"/>
    <mergeCell ref="N51:N52"/>
    <mergeCell ref="B55:D55"/>
    <mergeCell ref="E55:H55"/>
    <mergeCell ref="A51:A52"/>
    <mergeCell ref="C51:C52"/>
    <mergeCell ref="A1:A4"/>
    <mergeCell ref="B1:H2"/>
    <mergeCell ref="A14:A16"/>
    <mergeCell ref="B14:B16"/>
    <mergeCell ref="C23:C24"/>
    <mergeCell ref="A39:A40"/>
    <mergeCell ref="C29:C30"/>
    <mergeCell ref="A29:A30"/>
    <mergeCell ref="A33:A34"/>
    <mergeCell ref="A31:A32"/>
    <mergeCell ref="A35:A36"/>
    <mergeCell ref="A19:A20"/>
    <mergeCell ref="C19:C20"/>
    <mergeCell ref="A25:A26"/>
    <mergeCell ref="A27:A28"/>
    <mergeCell ref="C27:C28"/>
    <mergeCell ref="C25:C26"/>
    <mergeCell ref="A23:A24"/>
    <mergeCell ref="C21:C22"/>
    <mergeCell ref="C31:C32"/>
    <mergeCell ref="C35:C36"/>
    <mergeCell ref="C39:C40"/>
    <mergeCell ref="K10:M10"/>
    <mergeCell ref="B12:F12"/>
    <mergeCell ref="A47:A48"/>
    <mergeCell ref="C47:C48"/>
    <mergeCell ref="C33:C34"/>
    <mergeCell ref="A37:A38"/>
    <mergeCell ref="C37:C38"/>
    <mergeCell ref="A45:A46"/>
    <mergeCell ref="C45:C46"/>
    <mergeCell ref="A41:A42"/>
    <mergeCell ref="C41:C42"/>
    <mergeCell ref="A43:A44"/>
    <mergeCell ref="C43:C44"/>
    <mergeCell ref="J19:J20"/>
    <mergeCell ref="J25:J26"/>
    <mergeCell ref="K25:K26"/>
    <mergeCell ref="K19:K20"/>
    <mergeCell ref="J27:J28"/>
    <mergeCell ref="K27:K28"/>
    <mergeCell ref="M15:M16"/>
    <mergeCell ref="J23:J24"/>
    <mergeCell ref="K23:K24"/>
    <mergeCell ref="A13:F13"/>
    <mergeCell ref="A21:A22"/>
    <mergeCell ref="N15:N16"/>
    <mergeCell ref="I1:L1"/>
    <mergeCell ref="M1:N4"/>
    <mergeCell ref="I2:L2"/>
    <mergeCell ref="K11:M11"/>
    <mergeCell ref="J14:K15"/>
    <mergeCell ref="L14:N14"/>
    <mergeCell ref="B3:H4"/>
    <mergeCell ref="I3:L3"/>
    <mergeCell ref="I4:L4"/>
    <mergeCell ref="E14:E16"/>
    <mergeCell ref="F14:I15"/>
    <mergeCell ref="A5:N5"/>
    <mergeCell ref="A6:N6"/>
    <mergeCell ref="K12:M12"/>
    <mergeCell ref="K13:M13"/>
    <mergeCell ref="B7:N7"/>
    <mergeCell ref="B8:F8"/>
    <mergeCell ref="G8:I13"/>
    <mergeCell ref="J8:N8"/>
    <mergeCell ref="B9:F9"/>
    <mergeCell ref="K9:M9"/>
    <mergeCell ref="B10:F10"/>
    <mergeCell ref="B11:F11"/>
    <mergeCell ref="J21:J22"/>
    <mergeCell ref="K21:K22"/>
    <mergeCell ref="L21:L22"/>
    <mergeCell ref="A17:A18"/>
    <mergeCell ref="C17:C18"/>
    <mergeCell ref="J17:J18"/>
    <mergeCell ref="K17:K18"/>
    <mergeCell ref="L15:L16"/>
    <mergeCell ref="C14:C16"/>
    <mergeCell ref="D14:D16"/>
    <mergeCell ref="L17:L18"/>
    <mergeCell ref="N17:N18"/>
    <mergeCell ref="M33:M34"/>
    <mergeCell ref="N33:N34"/>
    <mergeCell ref="N29:N30"/>
    <mergeCell ref="L37:L38"/>
    <mergeCell ref="L23:L24"/>
    <mergeCell ref="M23:M24"/>
    <mergeCell ref="L35:L36"/>
    <mergeCell ref="M35:M36"/>
    <mergeCell ref="M37:M38"/>
    <mergeCell ref="L19:L20"/>
    <mergeCell ref="M19:M20"/>
    <mergeCell ref="N19:N20"/>
    <mergeCell ref="L25:L26"/>
    <mergeCell ref="M25:M26"/>
    <mergeCell ref="N25:N26"/>
    <mergeCell ref="L27:L28"/>
    <mergeCell ref="M27:M28"/>
    <mergeCell ref="N37:N38"/>
    <mergeCell ref="M21:M22"/>
    <mergeCell ref="N21:N22"/>
    <mergeCell ref="N35:N36"/>
    <mergeCell ref="M17:M18"/>
    <mergeCell ref="N27:N28"/>
    <mergeCell ref="N45:N46"/>
    <mergeCell ref="J35:J36"/>
    <mergeCell ref="K35:K36"/>
    <mergeCell ref="K29:K30"/>
    <mergeCell ref="L29:L30"/>
    <mergeCell ref="M29:M30"/>
    <mergeCell ref="J29:J30"/>
    <mergeCell ref="J31:J32"/>
    <mergeCell ref="K31:K32"/>
    <mergeCell ref="J33:J34"/>
    <mergeCell ref="K33:K34"/>
    <mergeCell ref="L33:L34"/>
    <mergeCell ref="N31:N32"/>
    <mergeCell ref="M39:M40"/>
    <mergeCell ref="N39:N40"/>
    <mergeCell ref="M43:M44"/>
    <mergeCell ref="L31:L32"/>
    <mergeCell ref="M31:M32"/>
    <mergeCell ref="J37:J38"/>
    <mergeCell ref="K37:K38"/>
    <mergeCell ref="J45:J46"/>
    <mergeCell ref="K45:K46"/>
    <mergeCell ref="L45:L46"/>
    <mergeCell ref="M45:M46"/>
    <mergeCell ref="A49:A50"/>
    <mergeCell ref="C49:C50"/>
    <mergeCell ref="J49:J50"/>
    <mergeCell ref="K49:K50"/>
    <mergeCell ref="L49:L50"/>
    <mergeCell ref="M49:M50"/>
    <mergeCell ref="N49:N50"/>
    <mergeCell ref="N41:N42"/>
    <mergeCell ref="J39:J40"/>
    <mergeCell ref="K39:K40"/>
    <mergeCell ref="L39:L40"/>
    <mergeCell ref="J41:J42"/>
    <mergeCell ref="K41:K42"/>
    <mergeCell ref="L41:L42"/>
    <mergeCell ref="M41:M42"/>
    <mergeCell ref="J47:J48"/>
    <mergeCell ref="K47:K48"/>
    <mergeCell ref="L47:L48"/>
    <mergeCell ref="J43:J44"/>
    <mergeCell ref="N43:N44"/>
    <mergeCell ref="N47:N48"/>
    <mergeCell ref="M47:M48"/>
    <mergeCell ref="K43:K44"/>
    <mergeCell ref="L43:L44"/>
  </mergeCells>
  <pageMargins left="0.31496062992125984" right="0.31496062992125984" top="0.74803149606299213" bottom="0.74803149606299213" header="0.31496062992125984" footer="0.31496062992125984"/>
  <pageSetup paperSize="14" scale="57" orientation="landscape" horizontalDpi="360" verticalDpi="360" r:id="rId1"/>
  <drawing r:id="rId2"/>
  <legacyDrawing r:id="rId3"/>
  <oleObjects>
    <mc:AlternateContent xmlns:mc="http://schemas.openxmlformats.org/markup-compatibility/2006">
      <mc:Choice Requires="x14">
        <oleObject shapeId="28673" r:id="rId4">
          <objectPr defaultSize="0" autoPict="0" r:id="rId5">
            <anchor moveWithCells="1" sizeWithCells="1">
              <from>
                <xdr:col>0</xdr:col>
                <xdr:colOff>733425</xdr:colOff>
                <xdr:row>0</xdr:row>
                <xdr:rowOff>438150</xdr:rowOff>
              </from>
              <to>
                <xdr:col>0</xdr:col>
                <xdr:colOff>3600450</xdr:colOff>
                <xdr:row>3</xdr:row>
                <xdr:rowOff>171450</xdr:rowOff>
              </to>
            </anchor>
          </objectPr>
        </oleObject>
      </mc:Choice>
      <mc:Fallback>
        <oleObject shapeId="286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68"/>
  <sheetViews>
    <sheetView tabSelected="1" topLeftCell="A85" workbookViewId="0">
      <selection activeCell="H7" sqref="H7"/>
    </sheetView>
  </sheetViews>
  <sheetFormatPr baseColWidth="10" defaultRowHeight="15.75"/>
  <cols>
    <col min="1" max="1" width="11.42578125" style="3"/>
    <col min="2" max="2" width="11.140625" style="3" customWidth="1"/>
    <col min="3" max="3" width="76" style="5" customWidth="1"/>
    <col min="4" max="4" width="22.7109375" style="4" customWidth="1"/>
    <col min="5" max="16384" width="11.42578125" style="3"/>
  </cols>
  <sheetData>
    <row r="1" spans="2:4" ht="31.5">
      <c r="B1" s="18" t="s">
        <v>269</v>
      </c>
      <c r="C1" s="18" t="s">
        <v>268</v>
      </c>
      <c r="D1" s="17" t="s">
        <v>267</v>
      </c>
    </row>
    <row r="2" spans="2:4" ht="78.75">
      <c r="B2" s="9">
        <v>52</v>
      </c>
      <c r="C2" s="8" t="s">
        <v>266</v>
      </c>
      <c r="D2" s="7">
        <v>29750000</v>
      </c>
    </row>
    <row r="3" spans="2:4" ht="47.25">
      <c r="B3" s="9">
        <v>95</v>
      </c>
      <c r="C3" s="8" t="s">
        <v>265</v>
      </c>
      <c r="D3" s="7">
        <v>17850000</v>
      </c>
    </row>
    <row r="4" spans="2:4" ht="63">
      <c r="B4" s="9">
        <v>96</v>
      </c>
      <c r="C4" s="8" t="s">
        <v>264</v>
      </c>
      <c r="D4" s="7">
        <v>44450000</v>
      </c>
    </row>
    <row r="5" spans="2:4" ht="63">
      <c r="B5" s="9">
        <v>220</v>
      </c>
      <c r="C5" s="8" t="s">
        <v>263</v>
      </c>
      <c r="D5" s="7">
        <v>25200000</v>
      </c>
    </row>
    <row r="6" spans="2:4" ht="47.25">
      <c r="B6" s="9">
        <v>221</v>
      </c>
      <c r="C6" s="8" t="s">
        <v>262</v>
      </c>
      <c r="D6" s="7">
        <v>22400000</v>
      </c>
    </row>
    <row r="7" spans="2:4" ht="47.25">
      <c r="B7" s="9">
        <v>222</v>
      </c>
      <c r="C7" s="8" t="s">
        <v>261</v>
      </c>
      <c r="D7" s="7">
        <v>22400000</v>
      </c>
    </row>
    <row r="8" spans="2:4" ht="78.75">
      <c r="B8" s="9">
        <v>223</v>
      </c>
      <c r="C8" s="10" t="s">
        <v>260</v>
      </c>
      <c r="D8" s="7">
        <v>44450000</v>
      </c>
    </row>
    <row r="9" spans="2:4" ht="78.75">
      <c r="B9" s="9">
        <v>423</v>
      </c>
      <c r="C9" s="8" t="s">
        <v>259</v>
      </c>
      <c r="D9" s="7">
        <v>17850000</v>
      </c>
    </row>
    <row r="10" spans="2:4" ht="63">
      <c r="B10" s="9">
        <v>424</v>
      </c>
      <c r="C10" s="8" t="s">
        <v>258</v>
      </c>
      <c r="D10" s="7">
        <v>20300000</v>
      </c>
    </row>
    <row r="11" spans="2:4" ht="47.25">
      <c r="B11" s="9">
        <v>462</v>
      </c>
      <c r="C11" s="8" t="s">
        <v>257</v>
      </c>
      <c r="D11" s="7">
        <v>17850000</v>
      </c>
    </row>
    <row r="12" spans="2:4" ht="94.5">
      <c r="B12" s="9">
        <v>463</v>
      </c>
      <c r="C12" s="8" t="s">
        <v>256</v>
      </c>
      <c r="D12" s="7">
        <v>29750000</v>
      </c>
    </row>
    <row r="13" spans="2:4" ht="63">
      <c r="B13" s="9">
        <v>492</v>
      </c>
      <c r="C13" s="8" t="s">
        <v>255</v>
      </c>
      <c r="D13" s="7">
        <v>1900000000</v>
      </c>
    </row>
    <row r="14" spans="2:4" ht="47.25">
      <c r="B14" s="9">
        <v>505</v>
      </c>
      <c r="C14" s="8" t="s">
        <v>254</v>
      </c>
      <c r="D14" s="7">
        <v>17850000</v>
      </c>
    </row>
    <row r="15" spans="2:4" ht="63">
      <c r="B15" s="9">
        <v>506</v>
      </c>
      <c r="C15" s="10" t="s">
        <v>253</v>
      </c>
      <c r="D15" s="7">
        <v>17850000</v>
      </c>
    </row>
    <row r="16" spans="2:4" ht="47.25">
      <c r="B16" s="9">
        <v>507</v>
      </c>
      <c r="C16" s="8" t="s">
        <v>252</v>
      </c>
      <c r="D16" s="7">
        <v>14329000</v>
      </c>
    </row>
    <row r="17" spans="2:4" ht="47.25">
      <c r="B17" s="9">
        <v>508</v>
      </c>
      <c r="C17" s="8" t="s">
        <v>251</v>
      </c>
      <c r="D17" s="7">
        <v>14329000</v>
      </c>
    </row>
    <row r="18" spans="2:4" ht="47.25">
      <c r="B18" s="9">
        <v>509</v>
      </c>
      <c r="C18" s="10" t="s">
        <v>250</v>
      </c>
      <c r="D18" s="7">
        <v>14329000</v>
      </c>
    </row>
    <row r="19" spans="2:4" ht="47.25">
      <c r="B19" s="9">
        <v>510</v>
      </c>
      <c r="C19" s="8" t="s">
        <v>249</v>
      </c>
      <c r="D19" s="7">
        <v>14329000</v>
      </c>
    </row>
    <row r="20" spans="2:4" ht="47.25">
      <c r="B20" s="9">
        <v>525</v>
      </c>
      <c r="C20" s="8" t="s">
        <v>248</v>
      </c>
      <c r="D20" s="7">
        <v>14329000</v>
      </c>
    </row>
    <row r="21" spans="2:4" ht="78.75">
      <c r="B21" s="9">
        <v>526</v>
      </c>
      <c r="C21" s="8" t="s">
        <v>247</v>
      </c>
      <c r="D21" s="7">
        <v>25200000</v>
      </c>
    </row>
    <row r="22" spans="2:4" ht="94.5">
      <c r="B22" s="9">
        <v>527</v>
      </c>
      <c r="C22" s="8" t="s">
        <v>246</v>
      </c>
      <c r="D22" s="7">
        <v>17850000</v>
      </c>
    </row>
    <row r="23" spans="2:4" ht="63">
      <c r="B23" s="9">
        <v>615</v>
      </c>
      <c r="C23" s="8" t="s">
        <v>245</v>
      </c>
      <c r="D23" s="7">
        <v>20300000</v>
      </c>
    </row>
    <row r="24" spans="2:4" ht="63">
      <c r="B24" s="9">
        <v>616</v>
      </c>
      <c r="C24" s="8" t="s">
        <v>244</v>
      </c>
      <c r="D24" s="7">
        <v>37100000</v>
      </c>
    </row>
    <row r="25" spans="2:4" ht="78.75">
      <c r="B25" s="9">
        <v>619</v>
      </c>
      <c r="C25" s="8" t="s">
        <v>243</v>
      </c>
      <c r="D25" s="11">
        <v>12271000</v>
      </c>
    </row>
    <row r="26" spans="2:4" ht="63">
      <c r="B26" s="9">
        <v>620</v>
      </c>
      <c r="C26" s="8" t="s">
        <v>242</v>
      </c>
      <c r="D26" s="7">
        <v>25200000</v>
      </c>
    </row>
    <row r="27" spans="2:4" ht="47.25">
      <c r="B27" s="9">
        <v>692</v>
      </c>
      <c r="C27" s="10" t="s">
        <v>241</v>
      </c>
      <c r="D27" s="7">
        <v>21315000</v>
      </c>
    </row>
    <row r="28" spans="2:4" ht="63">
      <c r="B28" s="9">
        <v>693</v>
      </c>
      <c r="C28" s="8" t="s">
        <v>240</v>
      </c>
      <c r="D28" s="7">
        <v>20300000</v>
      </c>
    </row>
    <row r="29" spans="2:4" ht="78.75">
      <c r="B29" s="9">
        <v>694</v>
      </c>
      <c r="C29" s="8" t="s">
        <v>239</v>
      </c>
      <c r="D29" s="7">
        <v>21600000</v>
      </c>
    </row>
    <row r="30" spans="2:4" ht="47.25">
      <c r="B30" s="16">
        <v>695</v>
      </c>
      <c r="C30" s="15" t="s">
        <v>238</v>
      </c>
      <c r="D30" s="14">
        <v>17850000</v>
      </c>
    </row>
    <row r="31" spans="2:4" ht="78.75">
      <c r="B31" s="9">
        <v>770</v>
      </c>
      <c r="C31" s="8" t="s">
        <v>237</v>
      </c>
      <c r="D31" s="7">
        <v>29750000</v>
      </c>
    </row>
    <row r="32" spans="2:4" ht="78.75">
      <c r="B32" s="16">
        <v>775</v>
      </c>
      <c r="C32" s="15" t="s">
        <v>236</v>
      </c>
      <c r="D32" s="14">
        <v>28500000</v>
      </c>
    </row>
    <row r="33" spans="2:4" ht="31.5">
      <c r="B33" s="9">
        <v>798</v>
      </c>
      <c r="C33" s="8" t="s">
        <v>235</v>
      </c>
      <c r="D33" s="13">
        <v>5903589</v>
      </c>
    </row>
    <row r="34" spans="2:4" ht="78.75">
      <c r="B34" s="9">
        <v>848</v>
      </c>
      <c r="C34" s="8" t="s">
        <v>234</v>
      </c>
      <c r="D34" s="12">
        <v>20300000</v>
      </c>
    </row>
    <row r="35" spans="2:4" ht="47.25">
      <c r="B35" s="9">
        <v>849</v>
      </c>
      <c r="C35" s="8" t="s">
        <v>233</v>
      </c>
      <c r="D35" s="7">
        <v>28500000</v>
      </c>
    </row>
    <row r="36" spans="2:4" ht="78.75">
      <c r="B36" s="9">
        <v>850</v>
      </c>
      <c r="C36" s="8" t="s">
        <v>232</v>
      </c>
      <c r="D36" s="7">
        <v>12271000</v>
      </c>
    </row>
    <row r="37" spans="2:4" ht="63">
      <c r="B37" s="9">
        <v>853</v>
      </c>
      <c r="C37" s="8" t="s">
        <v>231</v>
      </c>
      <c r="D37" s="7">
        <v>12271000</v>
      </c>
    </row>
    <row r="38" spans="2:4" ht="78.75">
      <c r="B38" s="9">
        <v>854</v>
      </c>
      <c r="C38" s="8" t="s">
        <v>230</v>
      </c>
      <c r="D38" s="7">
        <v>25200000</v>
      </c>
    </row>
    <row r="39" spans="2:4" ht="63">
      <c r="B39" s="9">
        <v>857</v>
      </c>
      <c r="C39" s="8" t="s">
        <v>229</v>
      </c>
      <c r="D39" s="7">
        <v>235004000</v>
      </c>
    </row>
    <row r="40" spans="2:4" ht="63">
      <c r="B40" s="9">
        <v>866</v>
      </c>
      <c r="C40" s="10" t="s">
        <v>228</v>
      </c>
      <c r="D40" s="7">
        <v>25200000</v>
      </c>
    </row>
    <row r="41" spans="2:4" ht="78.75">
      <c r="B41" s="9">
        <v>867</v>
      </c>
      <c r="C41" s="8" t="s">
        <v>227</v>
      </c>
      <c r="D41" s="11">
        <v>14329000</v>
      </c>
    </row>
    <row r="42" spans="2:4" ht="78.75">
      <c r="B42" s="9">
        <v>868</v>
      </c>
      <c r="C42" s="8" t="s">
        <v>226</v>
      </c>
      <c r="D42" s="7">
        <v>11445000</v>
      </c>
    </row>
    <row r="43" spans="2:4" ht="78.75">
      <c r="B43" s="9">
        <v>869</v>
      </c>
      <c r="C43" s="8" t="s">
        <v>225</v>
      </c>
      <c r="D43" s="7">
        <v>11445000</v>
      </c>
    </row>
    <row r="44" spans="2:4" ht="94.5">
      <c r="B44" s="9">
        <v>887</v>
      </c>
      <c r="C44" s="8" t="s">
        <v>224</v>
      </c>
      <c r="D44" s="7">
        <v>16062000</v>
      </c>
    </row>
    <row r="45" spans="2:4" ht="78.75">
      <c r="B45" s="9">
        <v>888</v>
      </c>
      <c r="C45" s="8" t="s">
        <v>223</v>
      </c>
      <c r="D45" s="7">
        <v>11690000</v>
      </c>
    </row>
    <row r="46" spans="2:4" ht="63">
      <c r="B46" s="9">
        <v>889</v>
      </c>
      <c r="C46" s="10" t="s">
        <v>222</v>
      </c>
      <c r="D46" s="7">
        <v>20300000</v>
      </c>
    </row>
    <row r="47" spans="2:4" ht="63">
      <c r="B47" s="9">
        <v>890</v>
      </c>
      <c r="C47" s="8" t="s">
        <v>221</v>
      </c>
      <c r="D47" s="7">
        <v>14329000</v>
      </c>
    </row>
    <row r="48" spans="2:4" ht="47.25">
      <c r="B48" s="9">
        <v>955</v>
      </c>
      <c r="C48" s="8" t="s">
        <v>220</v>
      </c>
      <c r="D48" s="7">
        <v>17850000</v>
      </c>
    </row>
    <row r="49" spans="2:4" ht="47.25">
      <c r="B49" s="9">
        <v>956</v>
      </c>
      <c r="C49" s="8" t="s">
        <v>219</v>
      </c>
      <c r="D49" s="7">
        <v>20300000</v>
      </c>
    </row>
    <row r="50" spans="2:4" ht="63">
      <c r="B50" s="9">
        <v>957</v>
      </c>
      <c r="C50" s="8" t="s">
        <v>218</v>
      </c>
      <c r="D50" s="7">
        <v>17850000</v>
      </c>
    </row>
    <row r="51" spans="2:4" ht="63">
      <c r="B51" s="9">
        <v>958</v>
      </c>
      <c r="C51" s="8" t="s">
        <v>217</v>
      </c>
      <c r="D51" s="7">
        <v>17850000</v>
      </c>
    </row>
    <row r="52" spans="2:4" ht="47.25">
      <c r="B52" s="9">
        <v>959</v>
      </c>
      <c r="C52" s="8" t="s">
        <v>216</v>
      </c>
      <c r="D52" s="7">
        <v>10150000</v>
      </c>
    </row>
    <row r="53" spans="2:4" ht="63">
      <c r="B53" s="9">
        <v>960</v>
      </c>
      <c r="C53" s="8" t="s">
        <v>215</v>
      </c>
      <c r="D53" s="7">
        <v>11445000</v>
      </c>
    </row>
    <row r="54" spans="2:4" ht="63">
      <c r="B54" s="9">
        <v>961</v>
      </c>
      <c r="C54" s="8" t="s">
        <v>214</v>
      </c>
      <c r="D54" s="7">
        <v>29750000</v>
      </c>
    </row>
    <row r="55" spans="2:4" ht="78.75">
      <c r="B55" s="9">
        <v>962</v>
      </c>
      <c r="C55" s="8" t="s">
        <v>213</v>
      </c>
      <c r="D55" s="7">
        <v>14329000</v>
      </c>
    </row>
    <row r="56" spans="2:4" ht="63">
      <c r="B56" s="9">
        <v>963</v>
      </c>
      <c r="C56" s="8" t="s">
        <v>212</v>
      </c>
      <c r="D56" s="7">
        <v>26460000</v>
      </c>
    </row>
    <row r="57" spans="2:4" ht="63">
      <c r="B57" s="9">
        <v>965</v>
      </c>
      <c r="C57" s="8" t="s">
        <v>211</v>
      </c>
      <c r="D57" s="7">
        <v>12271000</v>
      </c>
    </row>
    <row r="58" spans="2:4" ht="47.25">
      <c r="B58" s="9">
        <v>971</v>
      </c>
      <c r="C58" s="8" t="s">
        <v>210</v>
      </c>
      <c r="D58" s="7">
        <v>14329000</v>
      </c>
    </row>
    <row r="59" spans="2:4" ht="63">
      <c r="B59" s="9">
        <v>972</v>
      </c>
      <c r="C59" s="8" t="s">
        <v>209</v>
      </c>
      <c r="D59" s="7">
        <v>21600000</v>
      </c>
    </row>
    <row r="60" spans="2:4" ht="47.25">
      <c r="B60" s="9">
        <v>973</v>
      </c>
      <c r="C60" s="8" t="s">
        <v>208</v>
      </c>
      <c r="D60" s="7">
        <v>12271000</v>
      </c>
    </row>
    <row r="61" spans="2:4" ht="63">
      <c r="B61" s="9">
        <v>979</v>
      </c>
      <c r="C61" s="8" t="s">
        <v>207</v>
      </c>
      <c r="D61" s="7">
        <v>44689149</v>
      </c>
    </row>
    <row r="62" spans="2:4" ht="78.75">
      <c r="B62" s="9">
        <v>2480</v>
      </c>
      <c r="C62" s="8" t="s">
        <v>206</v>
      </c>
      <c r="D62" s="7">
        <v>175191600</v>
      </c>
    </row>
    <row r="63" spans="2:4" ht="63">
      <c r="B63" s="9">
        <v>3053</v>
      </c>
      <c r="C63" s="8" t="s">
        <v>205</v>
      </c>
      <c r="D63" s="7">
        <v>986451455</v>
      </c>
    </row>
    <row r="64" spans="2:4" ht="78.75">
      <c r="B64" s="9">
        <v>4502</v>
      </c>
      <c r="C64" s="10" t="s">
        <v>204</v>
      </c>
      <c r="D64" s="7">
        <v>65362500</v>
      </c>
    </row>
    <row r="65" spans="2:4" ht="78.75">
      <c r="B65" s="9">
        <v>4567</v>
      </c>
      <c r="C65" s="10" t="s">
        <v>203</v>
      </c>
      <c r="D65" s="7">
        <v>27867119</v>
      </c>
    </row>
    <row r="66" spans="2:4" ht="78.75">
      <c r="B66" s="9">
        <v>4568</v>
      </c>
      <c r="C66" s="8" t="s">
        <v>202</v>
      </c>
      <c r="D66" s="7">
        <v>245382622</v>
      </c>
    </row>
    <row r="67" spans="2:4">
      <c r="B67" s="9"/>
      <c r="C67" s="8" t="s">
        <v>201</v>
      </c>
      <c r="D67" s="7">
        <v>1091915</v>
      </c>
    </row>
    <row r="68" spans="2:4">
      <c r="D68" s="6">
        <f>SUM(D2:D67)</f>
        <v>4813571949</v>
      </c>
    </row>
  </sheetData>
  <conditionalFormatting sqref="B1:B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S126"/>
  <sheetViews>
    <sheetView workbookViewId="0">
      <selection sqref="A1:XFD1048576"/>
    </sheetView>
  </sheetViews>
  <sheetFormatPr baseColWidth="10" defaultColWidth="12.5703125" defaultRowHeight="15"/>
  <cols>
    <col min="1" max="1" width="74.7109375" style="27" customWidth="1"/>
    <col min="2" max="2" width="10.28515625" style="27" customWidth="1"/>
    <col min="3" max="3" width="17.7109375" style="27" customWidth="1"/>
    <col min="4" max="4" width="10" style="27" customWidth="1"/>
    <col min="5" max="5" width="29.28515625" style="27" customWidth="1"/>
    <col min="6" max="6" width="22.5703125" style="27" customWidth="1"/>
    <col min="7" max="7" width="17.7109375" style="58" customWidth="1"/>
    <col min="8" max="8" width="13" style="27" bestFit="1" customWidth="1"/>
    <col min="9" max="9" width="9.42578125" style="27" bestFit="1" customWidth="1"/>
    <col min="10" max="10" width="14.42578125" style="101" customWidth="1"/>
    <col min="11" max="11" width="17.5703125" style="101" bestFit="1" customWidth="1"/>
    <col min="12" max="12" width="15.140625" style="27" customWidth="1"/>
    <col min="13" max="13" width="22.7109375" style="27" bestFit="1" customWidth="1"/>
    <col min="14" max="14" width="18.28515625" style="27" bestFit="1" customWidth="1"/>
    <col min="15" max="16384" width="12.5703125" style="27"/>
  </cols>
  <sheetData>
    <row r="1" spans="1:227" ht="15.75">
      <c r="A1" s="103"/>
      <c r="B1" s="104" t="s">
        <v>36</v>
      </c>
      <c r="C1" s="105"/>
      <c r="D1" s="105"/>
      <c r="E1" s="105"/>
      <c r="F1" s="105"/>
      <c r="G1" s="105"/>
      <c r="H1" s="106"/>
      <c r="I1" s="107" t="s">
        <v>37</v>
      </c>
      <c r="J1" s="108"/>
      <c r="K1" s="108"/>
      <c r="L1" s="109"/>
      <c r="M1" s="110"/>
      <c r="N1" s="111"/>
    </row>
    <row r="2" spans="1:227" ht="15.75">
      <c r="A2" s="112"/>
      <c r="B2" s="113"/>
      <c r="C2" s="114"/>
      <c r="D2" s="114"/>
      <c r="E2" s="114"/>
      <c r="F2" s="114"/>
      <c r="G2" s="114"/>
      <c r="H2" s="115"/>
      <c r="I2" s="107" t="s">
        <v>38</v>
      </c>
      <c r="J2" s="108"/>
      <c r="K2" s="108"/>
      <c r="L2" s="109"/>
      <c r="M2" s="116"/>
      <c r="N2" s="117"/>
    </row>
    <row r="3" spans="1:227" ht="15.75">
      <c r="A3" s="112"/>
      <c r="B3" s="104" t="s">
        <v>39</v>
      </c>
      <c r="C3" s="105"/>
      <c r="D3" s="105"/>
      <c r="E3" s="105"/>
      <c r="F3" s="105"/>
      <c r="G3" s="105"/>
      <c r="H3" s="106"/>
      <c r="I3" s="107" t="s">
        <v>40</v>
      </c>
      <c r="J3" s="108"/>
      <c r="K3" s="108"/>
      <c r="L3" s="109"/>
      <c r="M3" s="116"/>
      <c r="N3" s="117"/>
    </row>
    <row r="4" spans="1:227" ht="15.75">
      <c r="A4" s="118"/>
      <c r="B4" s="113"/>
      <c r="C4" s="114"/>
      <c r="D4" s="114"/>
      <c r="E4" s="114"/>
      <c r="F4" s="114"/>
      <c r="G4" s="114"/>
      <c r="H4" s="115"/>
      <c r="I4" s="107" t="s">
        <v>41</v>
      </c>
      <c r="J4" s="108"/>
      <c r="K4" s="108"/>
      <c r="L4" s="109"/>
      <c r="M4" s="119"/>
      <c r="N4" s="120"/>
    </row>
    <row r="5" spans="1:227">
      <c r="A5" s="121"/>
      <c r="B5" s="121"/>
      <c r="C5" s="121"/>
      <c r="D5" s="121"/>
      <c r="E5" s="121"/>
      <c r="F5" s="121"/>
      <c r="G5" s="121"/>
      <c r="H5" s="121"/>
      <c r="I5" s="121"/>
      <c r="J5" s="121"/>
      <c r="K5" s="121"/>
      <c r="L5" s="121"/>
      <c r="M5" s="121"/>
      <c r="N5" s="121"/>
    </row>
    <row r="6" spans="1:227" ht="15.75">
      <c r="A6" s="107" t="s">
        <v>147</v>
      </c>
      <c r="B6" s="108"/>
      <c r="C6" s="108"/>
      <c r="D6" s="108"/>
      <c r="E6" s="108"/>
      <c r="F6" s="108"/>
      <c r="G6" s="108"/>
      <c r="H6" s="108"/>
      <c r="I6" s="108"/>
      <c r="J6" s="108"/>
      <c r="K6" s="108"/>
      <c r="L6" s="108"/>
      <c r="M6" s="108"/>
      <c r="N6" s="109"/>
    </row>
    <row r="7" spans="1:227" ht="15.75">
      <c r="A7" s="28" t="s">
        <v>286</v>
      </c>
      <c r="B7" s="25" t="s">
        <v>303</v>
      </c>
      <c r="C7" s="25"/>
      <c r="D7" s="25"/>
      <c r="E7" s="25"/>
      <c r="F7" s="25"/>
      <c r="G7" s="25"/>
      <c r="H7" s="25"/>
      <c r="I7" s="25"/>
      <c r="J7" s="25"/>
      <c r="K7" s="25"/>
      <c r="L7" s="25"/>
      <c r="M7" s="25"/>
      <c r="N7" s="25"/>
    </row>
    <row r="8" spans="1:227" ht="15.75">
      <c r="A8" s="122" t="s">
        <v>32</v>
      </c>
      <c r="B8" s="123" t="s">
        <v>33</v>
      </c>
      <c r="C8" s="124"/>
      <c r="D8" s="124"/>
      <c r="E8" s="124"/>
      <c r="F8" s="125"/>
      <c r="G8" s="126" t="s">
        <v>146</v>
      </c>
      <c r="H8" s="127"/>
      <c r="I8" s="128"/>
      <c r="J8" s="129" t="s">
        <v>31</v>
      </c>
      <c r="K8" s="130"/>
      <c r="L8" s="130"/>
      <c r="M8" s="130"/>
      <c r="N8" s="131"/>
    </row>
    <row r="9" spans="1:227" ht="15.75">
      <c r="A9" s="132" t="s">
        <v>30</v>
      </c>
      <c r="B9" s="133" t="s">
        <v>145</v>
      </c>
      <c r="C9" s="124"/>
      <c r="D9" s="124"/>
      <c r="E9" s="124"/>
      <c r="F9" s="125"/>
      <c r="G9" s="134"/>
      <c r="H9" s="135"/>
      <c r="I9" s="136"/>
      <c r="J9" s="36" t="s">
        <v>29</v>
      </c>
      <c r="K9" s="37" t="s">
        <v>28</v>
      </c>
      <c r="L9" s="37"/>
      <c r="M9" s="37"/>
      <c r="N9" s="36" t="s">
        <v>27</v>
      </c>
    </row>
    <row r="10" spans="1:227" ht="15.75">
      <c r="A10" s="137" t="s">
        <v>26</v>
      </c>
      <c r="B10" s="138" t="s">
        <v>144</v>
      </c>
      <c r="C10" s="133"/>
      <c r="D10" s="133"/>
      <c r="E10" s="133"/>
      <c r="F10" s="139"/>
      <c r="G10" s="134"/>
      <c r="H10" s="135"/>
      <c r="I10" s="136"/>
      <c r="J10" s="140"/>
      <c r="K10" s="141"/>
      <c r="L10" s="142"/>
      <c r="M10" s="143"/>
      <c r="N10" s="144"/>
    </row>
    <row r="11" spans="1:227" ht="15.75">
      <c r="A11" s="145" t="s">
        <v>25</v>
      </c>
      <c r="B11" s="138" t="s">
        <v>143</v>
      </c>
      <c r="C11" s="133"/>
      <c r="D11" s="133"/>
      <c r="E11" s="133"/>
      <c r="F11" s="139"/>
      <c r="G11" s="134"/>
      <c r="H11" s="135"/>
      <c r="I11" s="136"/>
      <c r="J11" s="51"/>
      <c r="K11" s="146"/>
      <c r="L11" s="147"/>
      <c r="M11" s="148"/>
      <c r="N11" s="149"/>
    </row>
    <row r="12" spans="1:227" ht="22.5" customHeight="1">
      <c r="A12" s="150" t="s">
        <v>185</v>
      </c>
      <c r="B12" s="151">
        <v>2020730010055</v>
      </c>
      <c r="C12" s="152"/>
      <c r="D12" s="152"/>
      <c r="E12" s="152"/>
      <c r="F12" s="153"/>
      <c r="G12" s="134"/>
      <c r="H12" s="135"/>
      <c r="I12" s="136"/>
      <c r="J12" s="154"/>
      <c r="K12" s="155"/>
      <c r="L12" s="156"/>
      <c r="M12" s="157"/>
      <c r="N12" s="149"/>
    </row>
    <row r="13" spans="1:227" ht="51" customHeight="1">
      <c r="A13" s="158" t="s">
        <v>196</v>
      </c>
      <c r="B13" s="31" t="s">
        <v>142</v>
      </c>
      <c r="C13" s="31"/>
      <c r="D13" s="31"/>
      <c r="E13" s="31"/>
      <c r="F13" s="31"/>
      <c r="G13" s="159"/>
      <c r="H13" s="160"/>
      <c r="I13" s="161"/>
      <c r="J13" s="51"/>
      <c r="K13" s="155"/>
      <c r="L13" s="156"/>
      <c r="M13" s="157"/>
      <c r="N13" s="162"/>
    </row>
    <row r="14" spans="1:227" ht="15.75">
      <c r="A14" s="54" t="s">
        <v>23</v>
      </c>
      <c r="B14" s="55" t="s">
        <v>22</v>
      </c>
      <c r="C14" s="56" t="s">
        <v>21</v>
      </c>
      <c r="D14" s="56" t="s">
        <v>20</v>
      </c>
      <c r="E14" s="56" t="s">
        <v>42</v>
      </c>
      <c r="F14" s="163" t="s">
        <v>18</v>
      </c>
      <c r="G14" s="164"/>
      <c r="H14" s="164"/>
      <c r="I14" s="165"/>
      <c r="J14" s="56" t="s">
        <v>17</v>
      </c>
      <c r="K14" s="56"/>
      <c r="L14" s="57" t="s">
        <v>16</v>
      </c>
      <c r="M14" s="57"/>
      <c r="N14" s="57"/>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row>
    <row r="15" spans="1:227">
      <c r="A15" s="54"/>
      <c r="B15" s="56"/>
      <c r="C15" s="56"/>
      <c r="D15" s="56"/>
      <c r="E15" s="56"/>
      <c r="F15" s="166"/>
      <c r="G15" s="167"/>
      <c r="H15" s="167"/>
      <c r="I15" s="168"/>
      <c r="J15" s="56"/>
      <c r="K15" s="56"/>
      <c r="L15" s="56" t="s">
        <v>15</v>
      </c>
      <c r="M15" s="56" t="s">
        <v>14</v>
      </c>
      <c r="N15" s="54" t="s">
        <v>13</v>
      </c>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row>
    <row r="16" spans="1:227" ht="15.75">
      <c r="A16" s="54"/>
      <c r="B16" s="56"/>
      <c r="C16" s="56"/>
      <c r="D16" s="56"/>
      <c r="E16" s="56"/>
      <c r="F16" s="59" t="s">
        <v>12</v>
      </c>
      <c r="G16" s="59" t="s">
        <v>11</v>
      </c>
      <c r="H16" s="59" t="s">
        <v>10</v>
      </c>
      <c r="I16" s="60" t="s">
        <v>9</v>
      </c>
      <c r="J16" s="59" t="s">
        <v>8</v>
      </c>
      <c r="K16" s="61" t="s">
        <v>7</v>
      </c>
      <c r="L16" s="56"/>
      <c r="M16" s="56"/>
      <c r="N16" s="54"/>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row>
    <row r="17" spans="1:14" ht="24" customHeight="1">
      <c r="A17" s="169" t="s">
        <v>304</v>
      </c>
      <c r="B17" s="34" t="s">
        <v>1</v>
      </c>
      <c r="C17" s="68" t="s">
        <v>140</v>
      </c>
      <c r="D17" s="65">
        <v>10</v>
      </c>
      <c r="E17" s="1">
        <f t="shared" ref="E17:E18" si="0">SUM(F17:I17)</f>
        <v>50000000</v>
      </c>
      <c r="F17" s="1">
        <v>50000000</v>
      </c>
      <c r="G17" s="1">
        <v>0</v>
      </c>
      <c r="H17" s="1">
        <v>0</v>
      </c>
      <c r="I17" s="1">
        <v>0</v>
      </c>
      <c r="J17" s="66">
        <v>45311</v>
      </c>
      <c r="K17" s="66">
        <v>45382</v>
      </c>
      <c r="L17" s="20">
        <f>D18/D17</f>
        <v>0.1</v>
      </c>
      <c r="M17" s="20">
        <f>E18/E17</f>
        <v>0.16800000000000001</v>
      </c>
      <c r="N17" s="170">
        <f>L17*L17/M17</f>
        <v>5.9523809523809534E-2</v>
      </c>
    </row>
    <row r="18" spans="1:14" ht="24" customHeight="1">
      <c r="A18" s="171"/>
      <c r="B18" s="34" t="s">
        <v>0</v>
      </c>
      <c r="C18" s="69"/>
      <c r="D18" s="65">
        <v>1</v>
      </c>
      <c r="E18" s="1">
        <f t="shared" si="0"/>
        <v>8400000</v>
      </c>
      <c r="F18" s="1">
        <v>8400000</v>
      </c>
      <c r="G18" s="1">
        <v>0</v>
      </c>
      <c r="H18" s="1">
        <v>0</v>
      </c>
      <c r="I18" s="1">
        <v>0</v>
      </c>
      <c r="J18" s="66"/>
      <c r="K18" s="66"/>
      <c r="L18" s="20"/>
      <c r="M18" s="20"/>
      <c r="N18" s="172"/>
    </row>
    <row r="19" spans="1:14" ht="24" customHeight="1">
      <c r="A19" s="169" t="s">
        <v>141</v>
      </c>
      <c r="B19" s="34" t="s">
        <v>1</v>
      </c>
      <c r="C19" s="68" t="s">
        <v>140</v>
      </c>
      <c r="D19" s="65">
        <v>10</v>
      </c>
      <c r="E19" s="1">
        <f t="shared" ref="E19:E78" si="1">SUM(F19:I19)</f>
        <v>34000000</v>
      </c>
      <c r="F19" s="1">
        <v>34000000</v>
      </c>
      <c r="G19" s="1">
        <v>0</v>
      </c>
      <c r="H19" s="1">
        <v>0</v>
      </c>
      <c r="I19" s="1">
        <v>0</v>
      </c>
      <c r="J19" s="66">
        <v>45311</v>
      </c>
      <c r="K19" s="66">
        <v>45382</v>
      </c>
      <c r="L19" s="20">
        <f>D20/D19</f>
        <v>0</v>
      </c>
      <c r="M19" s="20">
        <f>E20/E19</f>
        <v>0</v>
      </c>
      <c r="N19" s="173">
        <v>5.9523809523809534E-2</v>
      </c>
    </row>
    <row r="20" spans="1:14" ht="24" customHeight="1">
      <c r="A20" s="171"/>
      <c r="B20" s="34" t="s">
        <v>0</v>
      </c>
      <c r="C20" s="69"/>
      <c r="D20" s="65">
        <v>0</v>
      </c>
      <c r="E20" s="1">
        <f t="shared" si="1"/>
        <v>0</v>
      </c>
      <c r="F20" s="1">
        <v>0</v>
      </c>
      <c r="G20" s="1">
        <v>0</v>
      </c>
      <c r="H20" s="1">
        <v>0</v>
      </c>
      <c r="I20" s="1">
        <v>0</v>
      </c>
      <c r="J20" s="66"/>
      <c r="K20" s="66"/>
      <c r="L20" s="20"/>
      <c r="M20" s="20"/>
      <c r="N20" s="113"/>
    </row>
    <row r="21" spans="1:14" ht="21.75" customHeight="1">
      <c r="A21" s="171" t="s">
        <v>305</v>
      </c>
      <c r="B21" s="34" t="s">
        <v>1</v>
      </c>
      <c r="C21" s="68" t="s">
        <v>154</v>
      </c>
      <c r="D21" s="65">
        <v>50</v>
      </c>
      <c r="E21" s="1">
        <f>+F21</f>
        <v>50000000</v>
      </c>
      <c r="F21" s="2">
        <v>50000000</v>
      </c>
      <c r="G21" s="1">
        <v>0</v>
      </c>
      <c r="H21" s="1">
        <v>0</v>
      </c>
      <c r="I21" s="1">
        <v>0</v>
      </c>
      <c r="J21" s="66">
        <v>45311</v>
      </c>
      <c r="K21" s="66">
        <v>45382</v>
      </c>
      <c r="L21" s="20">
        <f>D22/D21</f>
        <v>0</v>
      </c>
      <c r="M21" s="20">
        <f>E22/E21</f>
        <v>0.16800000000000001</v>
      </c>
      <c r="N21" s="170">
        <f>L21*L21/M21</f>
        <v>0</v>
      </c>
    </row>
    <row r="22" spans="1:14" ht="21.75" customHeight="1">
      <c r="A22" s="171"/>
      <c r="B22" s="34" t="s">
        <v>0</v>
      </c>
      <c r="C22" s="69"/>
      <c r="D22" s="65">
        <v>0</v>
      </c>
      <c r="E22" s="1">
        <f>+F22</f>
        <v>8400000</v>
      </c>
      <c r="F22" s="2">
        <v>8400000</v>
      </c>
      <c r="G22" s="1">
        <v>0</v>
      </c>
      <c r="H22" s="1">
        <v>0</v>
      </c>
      <c r="I22" s="1">
        <v>0</v>
      </c>
      <c r="J22" s="66"/>
      <c r="K22" s="66"/>
      <c r="L22" s="20"/>
      <c r="M22" s="20"/>
      <c r="N22" s="172"/>
    </row>
    <row r="23" spans="1:14" ht="21.75" customHeight="1">
      <c r="A23" s="171" t="s">
        <v>306</v>
      </c>
      <c r="B23" s="34" t="s">
        <v>1</v>
      </c>
      <c r="C23" s="68" t="s">
        <v>154</v>
      </c>
      <c r="D23" s="65">
        <v>5</v>
      </c>
      <c r="E23" s="1">
        <f>+F23</f>
        <v>32816667</v>
      </c>
      <c r="F23" s="2">
        <v>32816667</v>
      </c>
      <c r="G23" s="1"/>
      <c r="H23" s="1"/>
      <c r="I23" s="1"/>
      <c r="J23" s="66">
        <v>45311</v>
      </c>
      <c r="K23" s="66">
        <v>45382</v>
      </c>
      <c r="L23" s="20">
        <f>D24/D23</f>
        <v>0.2</v>
      </c>
      <c r="M23" s="20">
        <f>E24/E23</f>
        <v>1</v>
      </c>
      <c r="N23" s="170">
        <f>L23*L23/M23</f>
        <v>4.0000000000000008E-2</v>
      </c>
    </row>
    <row r="24" spans="1:14" ht="21.75" customHeight="1">
      <c r="A24" s="171"/>
      <c r="B24" s="34" t="s">
        <v>0</v>
      </c>
      <c r="C24" s="69"/>
      <c r="D24" s="65">
        <v>1</v>
      </c>
      <c r="E24" s="1">
        <f>+F24</f>
        <v>32816667</v>
      </c>
      <c r="F24" s="2">
        <v>32816667</v>
      </c>
      <c r="G24" s="1"/>
      <c r="H24" s="1"/>
      <c r="I24" s="1"/>
      <c r="J24" s="66"/>
      <c r="K24" s="66"/>
      <c r="L24" s="20"/>
      <c r="M24" s="20"/>
      <c r="N24" s="172"/>
    </row>
    <row r="25" spans="1:14" ht="21.75" customHeight="1">
      <c r="A25" s="171" t="s">
        <v>139</v>
      </c>
      <c r="B25" s="34" t="s">
        <v>1</v>
      </c>
      <c r="C25" s="68" t="s">
        <v>154</v>
      </c>
      <c r="D25" s="65">
        <v>20</v>
      </c>
      <c r="E25" s="1">
        <f t="shared" si="1"/>
        <v>87183333</v>
      </c>
      <c r="F25" s="2">
        <f>120000000-F23</f>
        <v>87183333</v>
      </c>
      <c r="G25" s="1">
        <v>0</v>
      </c>
      <c r="H25" s="1">
        <v>0</v>
      </c>
      <c r="I25" s="1">
        <v>0</v>
      </c>
      <c r="J25" s="66">
        <v>45311</v>
      </c>
      <c r="K25" s="66">
        <v>45382</v>
      </c>
      <c r="L25" s="20">
        <f>D26/D25</f>
        <v>0</v>
      </c>
      <c r="M25" s="20">
        <f>E26/E25</f>
        <v>0</v>
      </c>
      <c r="N25" s="173">
        <v>5.9523809523809534E-2</v>
      </c>
    </row>
    <row r="26" spans="1:14" ht="21.75" customHeight="1">
      <c r="A26" s="171"/>
      <c r="B26" s="34" t="s">
        <v>0</v>
      </c>
      <c r="C26" s="69"/>
      <c r="D26" s="65">
        <v>0</v>
      </c>
      <c r="E26" s="1">
        <f t="shared" si="1"/>
        <v>0</v>
      </c>
      <c r="F26" s="2">
        <v>0</v>
      </c>
      <c r="G26" s="1">
        <v>0</v>
      </c>
      <c r="H26" s="1">
        <v>0</v>
      </c>
      <c r="I26" s="1">
        <v>0</v>
      </c>
      <c r="J26" s="66"/>
      <c r="K26" s="66"/>
      <c r="L26" s="20"/>
      <c r="M26" s="20"/>
      <c r="N26" s="113"/>
    </row>
    <row r="27" spans="1:14" ht="23.25" customHeight="1">
      <c r="A27" s="171" t="s">
        <v>307</v>
      </c>
      <c r="B27" s="34" t="s">
        <v>1</v>
      </c>
      <c r="C27" s="68" t="s">
        <v>270</v>
      </c>
      <c r="D27" s="65">
        <v>5</v>
      </c>
      <c r="E27" s="1">
        <f t="shared" ref="E27:E28" si="2">SUM(F27:I27)</f>
        <v>85000000</v>
      </c>
      <c r="F27" s="1">
        <v>85000000</v>
      </c>
      <c r="G27" s="1">
        <v>0</v>
      </c>
      <c r="H27" s="1">
        <v>0</v>
      </c>
      <c r="I27" s="1">
        <v>0</v>
      </c>
      <c r="J27" s="66">
        <v>45311</v>
      </c>
      <c r="K27" s="66">
        <v>45382</v>
      </c>
      <c r="L27" s="20">
        <f>D28/D27</f>
        <v>0.6</v>
      </c>
      <c r="M27" s="20">
        <f>E28/E27</f>
        <v>1</v>
      </c>
      <c r="N27" s="170">
        <f>L27*L27/M27</f>
        <v>0.36</v>
      </c>
    </row>
    <row r="28" spans="1:14" ht="23.25" customHeight="1">
      <c r="A28" s="171"/>
      <c r="B28" s="34" t="s">
        <v>0</v>
      </c>
      <c r="C28" s="69"/>
      <c r="D28" s="65">
        <v>3</v>
      </c>
      <c r="E28" s="1">
        <f t="shared" si="2"/>
        <v>85000000</v>
      </c>
      <c r="F28" s="1">
        <v>85000000</v>
      </c>
      <c r="G28" s="1">
        <v>0</v>
      </c>
      <c r="H28" s="1">
        <v>0</v>
      </c>
      <c r="I28" s="1">
        <v>0</v>
      </c>
      <c r="J28" s="66"/>
      <c r="K28" s="66"/>
      <c r="L28" s="20"/>
      <c r="M28" s="20"/>
      <c r="N28" s="172"/>
    </row>
    <row r="29" spans="1:14" ht="23.25" customHeight="1">
      <c r="A29" s="171" t="s">
        <v>138</v>
      </c>
      <c r="B29" s="34" t="s">
        <v>1</v>
      </c>
      <c r="C29" s="68" t="s">
        <v>270</v>
      </c>
      <c r="D29" s="65">
        <v>5</v>
      </c>
      <c r="E29" s="1">
        <f t="shared" si="1"/>
        <v>25000000</v>
      </c>
      <c r="F29" s="1">
        <v>25000000</v>
      </c>
      <c r="G29" s="1">
        <v>0</v>
      </c>
      <c r="H29" s="1">
        <v>0</v>
      </c>
      <c r="I29" s="1">
        <v>0</v>
      </c>
      <c r="J29" s="66">
        <v>45311</v>
      </c>
      <c r="K29" s="66">
        <v>45382</v>
      </c>
      <c r="L29" s="20">
        <f>D30/D29</f>
        <v>0</v>
      </c>
      <c r="M29" s="20">
        <f>E30/E29</f>
        <v>0</v>
      </c>
      <c r="N29" s="173">
        <v>5.9523809523809534E-2</v>
      </c>
    </row>
    <row r="30" spans="1:14" ht="23.25" customHeight="1">
      <c r="A30" s="171"/>
      <c r="B30" s="34" t="s">
        <v>0</v>
      </c>
      <c r="C30" s="69"/>
      <c r="D30" s="65">
        <v>0</v>
      </c>
      <c r="E30" s="1">
        <f t="shared" si="1"/>
        <v>0</v>
      </c>
      <c r="F30" s="1">
        <v>0</v>
      </c>
      <c r="G30" s="1">
        <v>0</v>
      </c>
      <c r="H30" s="1">
        <v>0</v>
      </c>
      <c r="I30" s="1">
        <v>0</v>
      </c>
      <c r="J30" s="66"/>
      <c r="K30" s="66"/>
      <c r="L30" s="20"/>
      <c r="M30" s="20"/>
      <c r="N30" s="113"/>
    </row>
    <row r="31" spans="1:14" ht="28.5" customHeight="1">
      <c r="A31" s="171" t="s">
        <v>137</v>
      </c>
      <c r="B31" s="34" t="s">
        <v>1</v>
      </c>
      <c r="C31" s="68" t="s">
        <v>181</v>
      </c>
      <c r="D31" s="65">
        <v>1</v>
      </c>
      <c r="E31" s="1">
        <f t="shared" si="1"/>
        <v>50000000</v>
      </c>
      <c r="F31" s="2">
        <v>50000000</v>
      </c>
      <c r="G31" s="1">
        <v>0</v>
      </c>
      <c r="H31" s="1">
        <v>0</v>
      </c>
      <c r="I31" s="1">
        <v>0</v>
      </c>
      <c r="J31" s="66">
        <v>45311</v>
      </c>
      <c r="K31" s="66">
        <v>45382</v>
      </c>
      <c r="L31" s="20">
        <f>D32/D31</f>
        <v>0</v>
      </c>
      <c r="M31" s="20">
        <f>E32/E31</f>
        <v>0.12</v>
      </c>
      <c r="N31" s="170">
        <f>L31*L31/M31</f>
        <v>0</v>
      </c>
    </row>
    <row r="32" spans="1:14" ht="28.5" customHeight="1">
      <c r="A32" s="171"/>
      <c r="B32" s="34" t="s">
        <v>0</v>
      </c>
      <c r="C32" s="69"/>
      <c r="D32" s="65">
        <v>0</v>
      </c>
      <c r="E32" s="1">
        <f t="shared" si="1"/>
        <v>6000000</v>
      </c>
      <c r="F32" s="2">
        <v>6000000</v>
      </c>
      <c r="G32" s="1">
        <v>0</v>
      </c>
      <c r="H32" s="1">
        <v>0</v>
      </c>
      <c r="I32" s="1">
        <v>0</v>
      </c>
      <c r="J32" s="66"/>
      <c r="K32" s="66"/>
      <c r="L32" s="20"/>
      <c r="M32" s="20"/>
      <c r="N32" s="172"/>
    </row>
    <row r="33" spans="1:14" ht="23.25" customHeight="1">
      <c r="A33" s="174" t="s">
        <v>136</v>
      </c>
      <c r="B33" s="34" t="s">
        <v>1</v>
      </c>
      <c r="C33" s="68" t="s">
        <v>135</v>
      </c>
      <c r="D33" s="65">
        <v>4391</v>
      </c>
      <c r="E33" s="1">
        <f>+F33</f>
        <v>1632783333</v>
      </c>
      <c r="F33" s="1">
        <f>1003816667+628966666</f>
        <v>1632783333</v>
      </c>
      <c r="G33" s="1">
        <v>0</v>
      </c>
      <c r="H33" s="1">
        <v>0</v>
      </c>
      <c r="I33" s="1">
        <v>0</v>
      </c>
      <c r="J33" s="66">
        <v>45311</v>
      </c>
      <c r="K33" s="66">
        <v>45382</v>
      </c>
      <c r="L33" s="20">
        <f>D34/D33</f>
        <v>0</v>
      </c>
      <c r="M33" s="20">
        <f>E34/E33</f>
        <v>0</v>
      </c>
      <c r="N33" s="173">
        <v>5.9523809523809534E-2</v>
      </c>
    </row>
    <row r="34" spans="1:14" ht="23.25" customHeight="1">
      <c r="A34" s="175"/>
      <c r="B34" s="34" t="s">
        <v>0</v>
      </c>
      <c r="C34" s="69"/>
      <c r="D34" s="65">
        <v>0</v>
      </c>
      <c r="E34" s="1">
        <f t="shared" si="1"/>
        <v>0</v>
      </c>
      <c r="F34" s="1">
        <v>0</v>
      </c>
      <c r="G34" s="1">
        <v>0</v>
      </c>
      <c r="H34" s="1">
        <v>0</v>
      </c>
      <c r="I34" s="1">
        <v>0</v>
      </c>
      <c r="J34" s="66"/>
      <c r="K34" s="66"/>
      <c r="L34" s="20"/>
      <c r="M34" s="20"/>
      <c r="N34" s="113"/>
    </row>
    <row r="35" spans="1:14" ht="23.25" customHeight="1">
      <c r="A35" s="174" t="s">
        <v>134</v>
      </c>
      <c r="B35" s="34" t="s">
        <v>1</v>
      </c>
      <c r="C35" s="68" t="s">
        <v>133</v>
      </c>
      <c r="D35" s="65">
        <v>60</v>
      </c>
      <c r="E35" s="1">
        <f t="shared" si="1"/>
        <v>360000000</v>
      </c>
      <c r="F35" s="1">
        <v>360000000</v>
      </c>
      <c r="G35" s="1">
        <v>0</v>
      </c>
      <c r="H35" s="1">
        <v>0</v>
      </c>
      <c r="I35" s="1">
        <v>0</v>
      </c>
      <c r="J35" s="66">
        <v>45311</v>
      </c>
      <c r="K35" s="66">
        <v>45382</v>
      </c>
      <c r="L35" s="20">
        <f>D36/D35</f>
        <v>0</v>
      </c>
      <c r="M35" s="20">
        <f>E36/E35</f>
        <v>0</v>
      </c>
      <c r="N35" s="173">
        <v>5.9523809523809534E-2</v>
      </c>
    </row>
    <row r="36" spans="1:14" ht="23.25" customHeight="1">
      <c r="A36" s="175"/>
      <c r="B36" s="34" t="s">
        <v>0</v>
      </c>
      <c r="C36" s="69"/>
      <c r="D36" s="65">
        <v>0</v>
      </c>
      <c r="E36" s="1">
        <f t="shared" si="1"/>
        <v>0</v>
      </c>
      <c r="F36" s="1">
        <v>0</v>
      </c>
      <c r="G36" s="1">
        <v>0</v>
      </c>
      <c r="H36" s="1">
        <v>0</v>
      </c>
      <c r="I36" s="1">
        <v>0</v>
      </c>
      <c r="J36" s="66"/>
      <c r="K36" s="66"/>
      <c r="L36" s="20"/>
      <c r="M36" s="20"/>
      <c r="N36" s="113"/>
    </row>
    <row r="37" spans="1:14" ht="27.75" customHeight="1">
      <c r="A37" s="75" t="s">
        <v>308</v>
      </c>
      <c r="B37" s="34" t="s">
        <v>1</v>
      </c>
      <c r="C37" s="68" t="s">
        <v>182</v>
      </c>
      <c r="D37" s="65">
        <v>5</v>
      </c>
      <c r="E37" s="1">
        <f t="shared" ref="E37:E38" si="3">SUM(F37:I37)</f>
        <v>40000000</v>
      </c>
      <c r="F37" s="1">
        <v>40000000</v>
      </c>
      <c r="G37" s="1">
        <v>0</v>
      </c>
      <c r="H37" s="1">
        <v>0</v>
      </c>
      <c r="I37" s="1">
        <v>0</v>
      </c>
      <c r="J37" s="176">
        <v>45311</v>
      </c>
      <c r="K37" s="66">
        <v>45382</v>
      </c>
      <c r="L37" s="21">
        <f>D38/D37</f>
        <v>0.2</v>
      </c>
      <c r="M37" s="21">
        <f>E38/E37</f>
        <v>0.29749999999999999</v>
      </c>
      <c r="N37" s="170">
        <f>L37*L37/M37</f>
        <v>0.13445378151260506</v>
      </c>
    </row>
    <row r="38" spans="1:14" ht="27.75" customHeight="1">
      <c r="A38" s="76"/>
      <c r="B38" s="34" t="s">
        <v>0</v>
      </c>
      <c r="C38" s="69"/>
      <c r="D38" s="65">
        <v>1</v>
      </c>
      <c r="E38" s="1">
        <f t="shared" si="3"/>
        <v>11900000</v>
      </c>
      <c r="F38" s="1">
        <f>11900000</f>
        <v>11900000</v>
      </c>
      <c r="G38" s="1">
        <v>0</v>
      </c>
      <c r="H38" s="1">
        <v>0</v>
      </c>
      <c r="I38" s="1">
        <v>0</v>
      </c>
      <c r="J38" s="177"/>
      <c r="K38" s="66"/>
      <c r="L38" s="22"/>
      <c r="M38" s="22"/>
      <c r="N38" s="172"/>
    </row>
    <row r="39" spans="1:14" ht="27.75" customHeight="1">
      <c r="A39" s="174" t="s">
        <v>132</v>
      </c>
      <c r="B39" s="34" t="s">
        <v>1</v>
      </c>
      <c r="C39" s="68" t="s">
        <v>182</v>
      </c>
      <c r="D39" s="65">
        <v>6</v>
      </c>
      <c r="E39" s="1">
        <f t="shared" si="1"/>
        <v>40000000</v>
      </c>
      <c r="F39" s="1">
        <v>40000000</v>
      </c>
      <c r="G39" s="1">
        <v>0</v>
      </c>
      <c r="H39" s="1">
        <v>0</v>
      </c>
      <c r="I39" s="1">
        <v>0</v>
      </c>
      <c r="J39" s="66">
        <v>45311</v>
      </c>
      <c r="K39" s="66">
        <v>45382</v>
      </c>
      <c r="L39" s="20">
        <f>D40/D39</f>
        <v>0.5</v>
      </c>
      <c r="M39" s="20">
        <f>E40/E39</f>
        <v>0.96250000000000002</v>
      </c>
      <c r="N39" s="170">
        <f>L39*L39/M39</f>
        <v>0.25974025974025972</v>
      </c>
    </row>
    <row r="40" spans="1:14" ht="27.75" customHeight="1">
      <c r="A40" s="175"/>
      <c r="B40" s="34" t="s">
        <v>0</v>
      </c>
      <c r="C40" s="69"/>
      <c r="D40" s="65">
        <v>3</v>
      </c>
      <c r="E40" s="1">
        <f t="shared" si="1"/>
        <v>38500000</v>
      </c>
      <c r="F40" s="1">
        <v>38500000</v>
      </c>
      <c r="G40" s="1">
        <v>0</v>
      </c>
      <c r="H40" s="1">
        <v>0</v>
      </c>
      <c r="I40" s="1">
        <v>0</v>
      </c>
      <c r="J40" s="66"/>
      <c r="K40" s="66"/>
      <c r="L40" s="20"/>
      <c r="M40" s="20"/>
      <c r="N40" s="172"/>
    </row>
    <row r="41" spans="1:14" ht="29.25" customHeight="1">
      <c r="A41" s="174" t="s">
        <v>309</v>
      </c>
      <c r="B41" s="34" t="s">
        <v>1</v>
      </c>
      <c r="C41" s="68" t="s">
        <v>131</v>
      </c>
      <c r="D41" s="65">
        <v>1</v>
      </c>
      <c r="E41" s="1">
        <f t="shared" ref="E41:E42" si="4">SUM(F41:I41)</f>
        <v>20000000</v>
      </c>
      <c r="F41" s="2">
        <v>20000000</v>
      </c>
      <c r="G41" s="1">
        <v>0</v>
      </c>
      <c r="H41" s="1">
        <v>0</v>
      </c>
      <c r="I41" s="1">
        <v>0</v>
      </c>
      <c r="J41" s="66">
        <v>45311</v>
      </c>
      <c r="K41" s="66">
        <v>45382</v>
      </c>
      <c r="L41" s="20">
        <f>D42/D41</f>
        <v>1</v>
      </c>
      <c r="M41" s="20">
        <f>E42/E41</f>
        <v>0.96541664999999999</v>
      </c>
      <c r="N41" s="170">
        <f>L41*L41/M41</f>
        <v>1.0358222017405645</v>
      </c>
    </row>
    <row r="42" spans="1:14" ht="29.25" customHeight="1">
      <c r="A42" s="175"/>
      <c r="B42" s="34" t="s">
        <v>0</v>
      </c>
      <c r="C42" s="69"/>
      <c r="D42" s="65">
        <v>1</v>
      </c>
      <c r="E42" s="1">
        <f t="shared" si="4"/>
        <v>19308333</v>
      </c>
      <c r="F42" s="2">
        <v>19308333</v>
      </c>
      <c r="G42" s="1">
        <v>0</v>
      </c>
      <c r="H42" s="1">
        <v>0</v>
      </c>
      <c r="I42" s="1">
        <v>0</v>
      </c>
      <c r="J42" s="66"/>
      <c r="K42" s="66"/>
      <c r="L42" s="20"/>
      <c r="M42" s="20"/>
      <c r="N42" s="172"/>
    </row>
    <row r="43" spans="1:14" ht="24.75" customHeight="1">
      <c r="A43" s="174" t="s">
        <v>310</v>
      </c>
      <c r="B43" s="34" t="s">
        <v>1</v>
      </c>
      <c r="C43" s="68" t="s">
        <v>283</v>
      </c>
      <c r="D43" s="65">
        <v>1</v>
      </c>
      <c r="E43" s="1">
        <f t="shared" ref="E43:E44" si="5">SUM(F43:I43)</f>
        <v>78458333</v>
      </c>
      <c r="F43" s="1">
        <f>+F44</f>
        <v>78458333</v>
      </c>
      <c r="G43" s="1">
        <v>0</v>
      </c>
      <c r="H43" s="1">
        <v>0</v>
      </c>
      <c r="I43" s="1">
        <v>0</v>
      </c>
      <c r="J43" s="66">
        <v>45311</v>
      </c>
      <c r="K43" s="66">
        <v>45382</v>
      </c>
      <c r="L43" s="20">
        <f>D44/D43</f>
        <v>1</v>
      </c>
      <c r="M43" s="20">
        <f>E44/E43</f>
        <v>1</v>
      </c>
      <c r="N43" s="170">
        <f>L43*L43/M43</f>
        <v>1</v>
      </c>
    </row>
    <row r="44" spans="1:14" ht="24.75" customHeight="1">
      <c r="A44" s="175"/>
      <c r="B44" s="34" t="s">
        <v>0</v>
      </c>
      <c r="C44" s="69"/>
      <c r="D44" s="65">
        <v>1</v>
      </c>
      <c r="E44" s="1">
        <f t="shared" si="5"/>
        <v>78458333</v>
      </c>
      <c r="F44" s="1">
        <v>78458333</v>
      </c>
      <c r="G44" s="1">
        <v>0</v>
      </c>
      <c r="H44" s="1">
        <v>0</v>
      </c>
      <c r="I44" s="1">
        <v>0</v>
      </c>
      <c r="J44" s="66"/>
      <c r="K44" s="66"/>
      <c r="L44" s="20"/>
      <c r="M44" s="20"/>
      <c r="N44" s="172"/>
    </row>
    <row r="45" spans="1:14" ht="24.75" customHeight="1">
      <c r="A45" s="174" t="s">
        <v>280</v>
      </c>
      <c r="B45" s="34" t="s">
        <v>1</v>
      </c>
      <c r="C45" s="68" t="s">
        <v>283</v>
      </c>
      <c r="D45" s="65">
        <v>1</v>
      </c>
      <c r="E45" s="1">
        <f>+F45</f>
        <v>71541667</v>
      </c>
      <c r="F45" s="1">
        <f>200000000-F43-F47</f>
        <v>71541667</v>
      </c>
      <c r="G45" s="1">
        <v>0</v>
      </c>
      <c r="H45" s="1">
        <v>0</v>
      </c>
      <c r="I45" s="1">
        <v>0</v>
      </c>
      <c r="J45" s="66">
        <v>45311</v>
      </c>
      <c r="K45" s="66">
        <v>45382</v>
      </c>
      <c r="L45" s="20">
        <f>D46/D45</f>
        <v>0</v>
      </c>
      <c r="M45" s="20">
        <f>E46/E45</f>
        <v>0</v>
      </c>
      <c r="N45" s="173">
        <v>5.9523809523809534E-2</v>
      </c>
    </row>
    <row r="46" spans="1:14" ht="24.75" customHeight="1">
      <c r="A46" s="175"/>
      <c r="B46" s="34" t="s">
        <v>0</v>
      </c>
      <c r="C46" s="69"/>
      <c r="D46" s="65">
        <v>0</v>
      </c>
      <c r="E46" s="1">
        <f t="shared" si="1"/>
        <v>0</v>
      </c>
      <c r="F46" s="1">
        <v>0</v>
      </c>
      <c r="G46" s="1">
        <v>0</v>
      </c>
      <c r="H46" s="1">
        <v>0</v>
      </c>
      <c r="I46" s="1">
        <v>0</v>
      </c>
      <c r="J46" s="66"/>
      <c r="K46" s="66"/>
      <c r="L46" s="20"/>
      <c r="M46" s="20"/>
      <c r="N46" s="113"/>
    </row>
    <row r="47" spans="1:14" ht="24.75" customHeight="1">
      <c r="A47" s="174" t="s">
        <v>311</v>
      </c>
      <c r="B47" s="34" t="s">
        <v>1</v>
      </c>
      <c r="C47" s="68" t="s">
        <v>283</v>
      </c>
      <c r="D47" s="65">
        <v>1</v>
      </c>
      <c r="E47" s="1">
        <f t="shared" ref="E47:E48" si="6">SUM(F47:I47)</f>
        <v>50000000</v>
      </c>
      <c r="F47" s="1">
        <v>50000000</v>
      </c>
      <c r="G47" s="1">
        <v>0</v>
      </c>
      <c r="H47" s="1">
        <v>0</v>
      </c>
      <c r="I47" s="1">
        <v>0</v>
      </c>
      <c r="J47" s="66">
        <v>45311</v>
      </c>
      <c r="K47" s="66">
        <v>45382</v>
      </c>
      <c r="L47" s="20">
        <f>D48/D47</f>
        <v>0</v>
      </c>
      <c r="M47" s="20">
        <f>E48/E47</f>
        <v>0.2</v>
      </c>
      <c r="N47" s="170">
        <f>L47*L47/M47</f>
        <v>0</v>
      </c>
    </row>
    <row r="48" spans="1:14" ht="24.75" customHeight="1">
      <c r="A48" s="175"/>
      <c r="B48" s="34" t="s">
        <v>0</v>
      </c>
      <c r="C48" s="69"/>
      <c r="D48" s="65">
        <v>0</v>
      </c>
      <c r="E48" s="1">
        <f t="shared" si="6"/>
        <v>10000000</v>
      </c>
      <c r="F48" s="1">
        <v>10000000</v>
      </c>
      <c r="G48" s="1">
        <v>0</v>
      </c>
      <c r="H48" s="1">
        <v>0</v>
      </c>
      <c r="I48" s="1">
        <v>0</v>
      </c>
      <c r="J48" s="66"/>
      <c r="K48" s="66"/>
      <c r="L48" s="20"/>
      <c r="M48" s="20"/>
      <c r="N48" s="172"/>
    </row>
    <row r="49" spans="1:14" ht="15.75">
      <c r="A49" s="75" t="s">
        <v>130</v>
      </c>
      <c r="B49" s="34" t="s">
        <v>1</v>
      </c>
      <c r="C49" s="68" t="s">
        <v>129</v>
      </c>
      <c r="D49" s="65">
        <v>1</v>
      </c>
      <c r="E49" s="1">
        <f t="shared" si="1"/>
        <v>10000000</v>
      </c>
      <c r="F49" s="2">
        <v>10000000</v>
      </c>
      <c r="G49" s="1">
        <v>0</v>
      </c>
      <c r="H49" s="1">
        <v>0</v>
      </c>
      <c r="I49" s="1">
        <v>0</v>
      </c>
      <c r="J49" s="66">
        <v>45311</v>
      </c>
      <c r="K49" s="66">
        <v>45382</v>
      </c>
      <c r="L49" s="20">
        <f>D50/D49</f>
        <v>0</v>
      </c>
      <c r="M49" s="20">
        <f>E50/E49</f>
        <v>0</v>
      </c>
      <c r="N49" s="173">
        <v>5.9523809523809534E-2</v>
      </c>
    </row>
    <row r="50" spans="1:14" ht="15.75">
      <c r="A50" s="76"/>
      <c r="B50" s="34" t="s">
        <v>0</v>
      </c>
      <c r="C50" s="69"/>
      <c r="D50" s="65">
        <v>0</v>
      </c>
      <c r="E50" s="1">
        <f t="shared" si="1"/>
        <v>0</v>
      </c>
      <c r="F50" s="2">
        <v>0</v>
      </c>
      <c r="G50" s="1">
        <v>0</v>
      </c>
      <c r="H50" s="1">
        <v>0</v>
      </c>
      <c r="I50" s="1">
        <v>0</v>
      </c>
      <c r="J50" s="66"/>
      <c r="K50" s="66"/>
      <c r="L50" s="20"/>
      <c r="M50" s="20"/>
      <c r="N50" s="113"/>
    </row>
    <row r="51" spans="1:14" ht="23.25" customHeight="1">
      <c r="A51" s="75" t="s">
        <v>312</v>
      </c>
      <c r="B51" s="34" t="s">
        <v>1</v>
      </c>
      <c r="C51" s="68" t="s">
        <v>125</v>
      </c>
      <c r="D51" s="65">
        <v>25</v>
      </c>
      <c r="E51" s="1">
        <f t="shared" ref="E51:E52" si="7">SUM(F51:I51)</f>
        <v>14000000</v>
      </c>
      <c r="F51" s="1">
        <v>14000000</v>
      </c>
      <c r="G51" s="1">
        <v>0</v>
      </c>
      <c r="H51" s="1">
        <v>0</v>
      </c>
      <c r="I51" s="1">
        <v>0</v>
      </c>
      <c r="J51" s="66">
        <v>45311</v>
      </c>
      <c r="K51" s="66">
        <v>45382</v>
      </c>
      <c r="L51" s="20">
        <f>D52/D51</f>
        <v>0</v>
      </c>
      <c r="M51" s="20">
        <f>E52/E51</f>
        <v>1</v>
      </c>
      <c r="N51" s="170">
        <f>L51*L51/M51</f>
        <v>0</v>
      </c>
    </row>
    <row r="52" spans="1:14" ht="23.25" customHeight="1">
      <c r="A52" s="76"/>
      <c r="B52" s="34" t="s">
        <v>0</v>
      </c>
      <c r="C52" s="69"/>
      <c r="D52" s="65">
        <v>0</v>
      </c>
      <c r="E52" s="1">
        <f t="shared" si="7"/>
        <v>14000000</v>
      </c>
      <c r="F52" s="1">
        <v>14000000</v>
      </c>
      <c r="G52" s="1">
        <v>0</v>
      </c>
      <c r="H52" s="1">
        <v>0</v>
      </c>
      <c r="I52" s="1">
        <v>0</v>
      </c>
      <c r="J52" s="66"/>
      <c r="K52" s="66"/>
      <c r="L52" s="20"/>
      <c r="M52" s="20"/>
      <c r="N52" s="172"/>
    </row>
    <row r="53" spans="1:14" ht="23.25" customHeight="1">
      <c r="A53" s="75" t="s">
        <v>313</v>
      </c>
      <c r="B53" s="34" t="s">
        <v>1</v>
      </c>
      <c r="C53" s="68" t="s">
        <v>125</v>
      </c>
      <c r="D53" s="65">
        <v>6</v>
      </c>
      <c r="E53" s="1">
        <f t="shared" ref="E53:E54" si="8">SUM(F53:I53)</f>
        <v>33600000</v>
      </c>
      <c r="F53" s="1">
        <v>33600000</v>
      </c>
      <c r="G53" s="1">
        <v>0</v>
      </c>
      <c r="H53" s="1">
        <v>0</v>
      </c>
      <c r="I53" s="1">
        <v>0</v>
      </c>
      <c r="J53" s="66">
        <v>45311</v>
      </c>
      <c r="K53" s="66">
        <v>45382</v>
      </c>
      <c r="L53" s="20">
        <f>D54/D53</f>
        <v>0.5</v>
      </c>
      <c r="M53" s="20">
        <f>E54/E53</f>
        <v>1</v>
      </c>
      <c r="N53" s="170">
        <f>L53*L53/M53</f>
        <v>0.25</v>
      </c>
    </row>
    <row r="54" spans="1:14" ht="23.25" customHeight="1">
      <c r="A54" s="76"/>
      <c r="B54" s="34" t="s">
        <v>0</v>
      </c>
      <c r="C54" s="69"/>
      <c r="D54" s="65">
        <v>3</v>
      </c>
      <c r="E54" s="1">
        <f t="shared" si="8"/>
        <v>33600000</v>
      </c>
      <c r="F54" s="1">
        <v>33600000</v>
      </c>
      <c r="G54" s="1">
        <v>0</v>
      </c>
      <c r="H54" s="1">
        <v>0</v>
      </c>
      <c r="I54" s="1">
        <v>0</v>
      </c>
      <c r="J54" s="66"/>
      <c r="K54" s="66"/>
      <c r="L54" s="20"/>
      <c r="M54" s="20"/>
      <c r="N54" s="172"/>
    </row>
    <row r="55" spans="1:14" ht="23.25" customHeight="1">
      <c r="A55" s="75" t="s">
        <v>281</v>
      </c>
      <c r="B55" s="34" t="s">
        <v>1</v>
      </c>
      <c r="C55" s="68" t="s">
        <v>125</v>
      </c>
      <c r="D55" s="65">
        <v>25</v>
      </c>
      <c r="E55" s="1">
        <f t="shared" si="1"/>
        <v>59750000</v>
      </c>
      <c r="F55" s="1">
        <f>218150000-158400000</f>
        <v>59750000</v>
      </c>
      <c r="G55" s="1">
        <v>0</v>
      </c>
      <c r="H55" s="1">
        <v>0</v>
      </c>
      <c r="I55" s="1">
        <v>0</v>
      </c>
      <c r="J55" s="66">
        <v>45311</v>
      </c>
      <c r="K55" s="66">
        <v>45382</v>
      </c>
      <c r="L55" s="20">
        <f>D56/D55</f>
        <v>0</v>
      </c>
      <c r="M55" s="20">
        <f>E56/E55</f>
        <v>0</v>
      </c>
      <c r="N55" s="173">
        <v>5.9523809523809534E-2</v>
      </c>
    </row>
    <row r="56" spans="1:14" ht="23.25" customHeight="1">
      <c r="A56" s="76"/>
      <c r="B56" s="34" t="s">
        <v>0</v>
      </c>
      <c r="C56" s="69"/>
      <c r="D56" s="65">
        <v>0</v>
      </c>
      <c r="E56" s="1">
        <f t="shared" si="1"/>
        <v>0</v>
      </c>
      <c r="F56" s="1">
        <v>0</v>
      </c>
      <c r="G56" s="1">
        <v>0</v>
      </c>
      <c r="H56" s="1">
        <v>0</v>
      </c>
      <c r="I56" s="1">
        <v>0</v>
      </c>
      <c r="J56" s="66"/>
      <c r="K56" s="66"/>
      <c r="L56" s="20"/>
      <c r="M56" s="20"/>
      <c r="N56" s="113"/>
    </row>
    <row r="57" spans="1:14" ht="34.5" customHeight="1">
      <c r="A57" s="174" t="s">
        <v>314</v>
      </c>
      <c r="B57" s="34" t="s">
        <v>1</v>
      </c>
      <c r="C57" s="178" t="s">
        <v>284</v>
      </c>
      <c r="D57" s="65">
        <v>10</v>
      </c>
      <c r="E57" s="1">
        <f t="shared" ref="E57:E58" si="9">SUM(F57:I57)</f>
        <v>30000000</v>
      </c>
      <c r="F57" s="1">
        <v>30000000</v>
      </c>
      <c r="G57" s="1">
        <v>0</v>
      </c>
      <c r="H57" s="1">
        <v>0</v>
      </c>
      <c r="I57" s="1">
        <v>0</v>
      </c>
      <c r="J57" s="66">
        <v>45311</v>
      </c>
      <c r="K57" s="66">
        <v>45382</v>
      </c>
      <c r="L57" s="20">
        <f>D58/D57</f>
        <v>0.3</v>
      </c>
      <c r="M57" s="20">
        <f>E58/E57</f>
        <v>0.25666666666666665</v>
      </c>
      <c r="N57" s="170">
        <f>L57*L57/M57</f>
        <v>0.35064935064935066</v>
      </c>
    </row>
    <row r="58" spans="1:14" ht="34.5" customHeight="1">
      <c r="A58" s="175"/>
      <c r="B58" s="34" t="s">
        <v>0</v>
      </c>
      <c r="C58" s="179"/>
      <c r="D58" s="65">
        <v>3</v>
      </c>
      <c r="E58" s="1">
        <f t="shared" si="9"/>
        <v>7700000</v>
      </c>
      <c r="F58" s="1">
        <v>7700000</v>
      </c>
      <c r="G58" s="1">
        <v>0</v>
      </c>
      <c r="H58" s="1">
        <v>0</v>
      </c>
      <c r="I58" s="1">
        <v>0</v>
      </c>
      <c r="J58" s="66"/>
      <c r="K58" s="66"/>
      <c r="L58" s="20"/>
      <c r="M58" s="20"/>
      <c r="N58" s="172"/>
    </row>
    <row r="59" spans="1:14" ht="34.5" customHeight="1">
      <c r="A59" s="174" t="s">
        <v>282</v>
      </c>
      <c r="B59" s="34" t="s">
        <v>1</v>
      </c>
      <c r="C59" s="178" t="s">
        <v>284</v>
      </c>
      <c r="D59" s="65">
        <v>25</v>
      </c>
      <c r="E59" s="1">
        <f t="shared" si="1"/>
        <v>50800000</v>
      </c>
      <c r="F59" s="1">
        <v>50800000</v>
      </c>
      <c r="G59" s="1">
        <v>0</v>
      </c>
      <c r="H59" s="1">
        <v>0</v>
      </c>
      <c r="I59" s="1">
        <v>0</v>
      </c>
      <c r="J59" s="66">
        <v>45311</v>
      </c>
      <c r="K59" s="66">
        <v>45382</v>
      </c>
      <c r="L59" s="20">
        <f>D60/D59</f>
        <v>0.4</v>
      </c>
      <c r="M59" s="20">
        <f>E60/E59</f>
        <v>1</v>
      </c>
      <c r="N59" s="170">
        <f>L59*L59/M59</f>
        <v>0.16000000000000003</v>
      </c>
    </row>
    <row r="60" spans="1:14" ht="34.5" customHeight="1">
      <c r="A60" s="175"/>
      <c r="B60" s="34" t="s">
        <v>0</v>
      </c>
      <c r="C60" s="179"/>
      <c r="D60" s="65">
        <v>10</v>
      </c>
      <c r="E60" s="1">
        <f t="shared" si="1"/>
        <v>50800000</v>
      </c>
      <c r="F60" s="1">
        <v>50800000</v>
      </c>
      <c r="G60" s="1">
        <v>0</v>
      </c>
      <c r="H60" s="1">
        <v>0</v>
      </c>
      <c r="I60" s="1">
        <v>0</v>
      </c>
      <c r="J60" s="66"/>
      <c r="K60" s="66"/>
      <c r="L60" s="20"/>
      <c r="M60" s="20"/>
      <c r="N60" s="172"/>
    </row>
    <row r="61" spans="1:14" ht="15.75" customHeight="1">
      <c r="A61" s="174" t="s">
        <v>285</v>
      </c>
      <c r="B61" s="34" t="s">
        <v>1</v>
      </c>
      <c r="C61" s="178" t="s">
        <v>284</v>
      </c>
      <c r="D61" s="65">
        <v>800</v>
      </c>
      <c r="E61" s="1">
        <f t="shared" si="1"/>
        <v>30000000</v>
      </c>
      <c r="F61" s="1">
        <v>30000000</v>
      </c>
      <c r="G61" s="1">
        <v>0</v>
      </c>
      <c r="H61" s="1">
        <v>0</v>
      </c>
      <c r="I61" s="1">
        <v>0</v>
      </c>
      <c r="J61" s="66">
        <v>45311</v>
      </c>
      <c r="K61" s="66">
        <v>45382</v>
      </c>
      <c r="L61" s="20">
        <f>D62/D61</f>
        <v>0</v>
      </c>
      <c r="M61" s="20">
        <f>E62/E61</f>
        <v>0</v>
      </c>
      <c r="N61" s="173">
        <v>5.9523809523809534E-2</v>
      </c>
    </row>
    <row r="62" spans="1:14" ht="15.75">
      <c r="A62" s="175"/>
      <c r="B62" s="34" t="s">
        <v>0</v>
      </c>
      <c r="C62" s="179"/>
      <c r="D62" s="65">
        <v>0</v>
      </c>
      <c r="E62" s="1">
        <f t="shared" si="1"/>
        <v>0</v>
      </c>
      <c r="F62" s="1">
        <v>0</v>
      </c>
      <c r="G62" s="1">
        <v>0</v>
      </c>
      <c r="H62" s="1">
        <v>0</v>
      </c>
      <c r="I62" s="1">
        <v>0</v>
      </c>
      <c r="J62" s="66"/>
      <c r="K62" s="66"/>
      <c r="L62" s="20"/>
      <c r="M62" s="20"/>
      <c r="N62" s="113"/>
    </row>
    <row r="63" spans="1:14" ht="15.75">
      <c r="A63" s="174" t="s">
        <v>128</v>
      </c>
      <c r="B63" s="34" t="s">
        <v>1</v>
      </c>
      <c r="C63" s="68" t="s">
        <v>127</v>
      </c>
      <c r="D63" s="65">
        <v>4</v>
      </c>
      <c r="E63" s="1">
        <f t="shared" si="1"/>
        <v>25000000</v>
      </c>
      <c r="F63" s="2">
        <v>25000000</v>
      </c>
      <c r="G63" s="1">
        <v>0</v>
      </c>
      <c r="H63" s="1">
        <v>0</v>
      </c>
      <c r="I63" s="1">
        <v>0</v>
      </c>
      <c r="J63" s="66">
        <v>45311</v>
      </c>
      <c r="K63" s="66">
        <v>45382</v>
      </c>
      <c r="L63" s="20">
        <f>D64/D63</f>
        <v>0.5</v>
      </c>
      <c r="M63" s="20">
        <f>E64/E63</f>
        <v>0.59266668</v>
      </c>
      <c r="N63" s="170">
        <f>L63*L63/M63</f>
        <v>0.4218222627261583</v>
      </c>
    </row>
    <row r="64" spans="1:14" ht="15.75">
      <c r="A64" s="175"/>
      <c r="B64" s="34" t="s">
        <v>0</v>
      </c>
      <c r="C64" s="69"/>
      <c r="D64" s="65">
        <v>2</v>
      </c>
      <c r="E64" s="1">
        <f t="shared" si="1"/>
        <v>14816667</v>
      </c>
      <c r="F64" s="2">
        <v>14816667</v>
      </c>
      <c r="G64" s="1">
        <v>0</v>
      </c>
      <c r="H64" s="1">
        <v>0</v>
      </c>
      <c r="I64" s="1">
        <v>0</v>
      </c>
      <c r="J64" s="66"/>
      <c r="K64" s="66"/>
      <c r="L64" s="20"/>
      <c r="M64" s="20"/>
      <c r="N64" s="172"/>
    </row>
    <row r="65" spans="1:14" ht="24.75" customHeight="1">
      <c r="A65" s="174" t="s">
        <v>126</v>
      </c>
      <c r="B65" s="34" t="s">
        <v>1</v>
      </c>
      <c r="C65" s="68" t="s">
        <v>125</v>
      </c>
      <c r="D65" s="65">
        <v>20</v>
      </c>
      <c r="E65" s="1">
        <f t="shared" si="1"/>
        <v>180000000</v>
      </c>
      <c r="F65" s="1">
        <v>180000000</v>
      </c>
      <c r="G65" s="1">
        <v>0</v>
      </c>
      <c r="H65" s="1">
        <v>0</v>
      </c>
      <c r="I65" s="1">
        <v>0</v>
      </c>
      <c r="J65" s="66">
        <v>45311</v>
      </c>
      <c r="K65" s="66">
        <v>45382</v>
      </c>
      <c r="L65" s="20">
        <f>D66/D65</f>
        <v>0.05</v>
      </c>
      <c r="M65" s="20">
        <f>E66/E65</f>
        <v>4.2777777777777776E-2</v>
      </c>
      <c r="N65" s="170">
        <f>L65*L65/M65</f>
        <v>5.8441558441558454E-2</v>
      </c>
    </row>
    <row r="66" spans="1:14" ht="24.75" customHeight="1">
      <c r="A66" s="175"/>
      <c r="B66" s="34" t="s">
        <v>0</v>
      </c>
      <c r="C66" s="69"/>
      <c r="D66" s="65">
        <v>1</v>
      </c>
      <c r="E66" s="1">
        <f t="shared" si="1"/>
        <v>7700000</v>
      </c>
      <c r="F66" s="1">
        <v>7700000</v>
      </c>
      <c r="G66" s="1">
        <v>0</v>
      </c>
      <c r="H66" s="1">
        <v>0</v>
      </c>
      <c r="I66" s="1">
        <v>0</v>
      </c>
      <c r="J66" s="66"/>
      <c r="K66" s="66"/>
      <c r="L66" s="20"/>
      <c r="M66" s="20"/>
      <c r="N66" s="172"/>
    </row>
    <row r="67" spans="1:14" ht="15.75">
      <c r="A67" s="174" t="s">
        <v>315</v>
      </c>
      <c r="B67" s="34" t="s">
        <v>1</v>
      </c>
      <c r="C67" s="68" t="s">
        <v>124</v>
      </c>
      <c r="D67" s="65">
        <v>1</v>
      </c>
      <c r="E67" s="1">
        <f t="shared" ref="E67:E68" si="10">SUM(F67:I67)</f>
        <v>48000000</v>
      </c>
      <c r="F67" s="2">
        <v>48000000</v>
      </c>
      <c r="G67" s="1">
        <v>0</v>
      </c>
      <c r="H67" s="1">
        <v>0</v>
      </c>
      <c r="I67" s="1">
        <v>0</v>
      </c>
      <c r="J67" s="66">
        <v>45311</v>
      </c>
      <c r="K67" s="66">
        <v>45382</v>
      </c>
      <c r="L67" s="20">
        <f>D68/D67</f>
        <v>1</v>
      </c>
      <c r="M67" s="20">
        <f>E68/E67</f>
        <v>0.15434027083333332</v>
      </c>
      <c r="N67" s="170">
        <f>L67*L67/M67</f>
        <v>6.4791903927644725</v>
      </c>
    </row>
    <row r="68" spans="1:14" ht="15.75">
      <c r="A68" s="175"/>
      <c r="B68" s="34" t="s">
        <v>0</v>
      </c>
      <c r="C68" s="69"/>
      <c r="D68" s="65">
        <v>1</v>
      </c>
      <c r="E68" s="1">
        <f t="shared" si="10"/>
        <v>7408333</v>
      </c>
      <c r="F68" s="2">
        <v>7408333</v>
      </c>
      <c r="G68" s="1">
        <v>0</v>
      </c>
      <c r="H68" s="1">
        <v>0</v>
      </c>
      <c r="I68" s="1">
        <v>0</v>
      </c>
      <c r="J68" s="66"/>
      <c r="K68" s="66"/>
      <c r="L68" s="20"/>
      <c r="M68" s="20"/>
      <c r="N68" s="172"/>
    </row>
    <row r="69" spans="1:14" ht="25.5" customHeight="1">
      <c r="A69" s="174" t="s">
        <v>123</v>
      </c>
      <c r="B69" s="34" t="s">
        <v>1</v>
      </c>
      <c r="C69" s="68" t="s">
        <v>122</v>
      </c>
      <c r="D69" s="65">
        <v>40</v>
      </c>
      <c r="E69" s="1">
        <f t="shared" si="1"/>
        <v>306339254</v>
      </c>
      <c r="F69" s="1">
        <v>306339254</v>
      </c>
      <c r="G69" s="1">
        <v>0</v>
      </c>
      <c r="H69" s="1">
        <v>0</v>
      </c>
      <c r="I69" s="1">
        <v>0</v>
      </c>
      <c r="J69" s="66">
        <v>45311</v>
      </c>
      <c r="K69" s="66">
        <v>45382</v>
      </c>
      <c r="L69" s="20">
        <f>D70/D69</f>
        <v>0</v>
      </c>
      <c r="M69" s="20">
        <f>E70/E69</f>
        <v>0</v>
      </c>
      <c r="N69" s="173">
        <v>5.9523809523809534E-2</v>
      </c>
    </row>
    <row r="70" spans="1:14" ht="25.5" customHeight="1">
      <c r="A70" s="175"/>
      <c r="B70" s="34" t="s">
        <v>0</v>
      </c>
      <c r="C70" s="69"/>
      <c r="D70" s="65">
        <v>0</v>
      </c>
      <c r="E70" s="1">
        <f t="shared" si="1"/>
        <v>0</v>
      </c>
      <c r="F70" s="1">
        <v>0</v>
      </c>
      <c r="G70" s="1">
        <v>0</v>
      </c>
      <c r="H70" s="1">
        <v>0</v>
      </c>
      <c r="I70" s="1">
        <v>0</v>
      </c>
      <c r="J70" s="66"/>
      <c r="K70" s="66"/>
      <c r="L70" s="20"/>
      <c r="M70" s="20"/>
      <c r="N70" s="113"/>
    </row>
    <row r="71" spans="1:14" ht="15.75">
      <c r="A71" s="174" t="s">
        <v>121</v>
      </c>
      <c r="B71" s="34" t="s">
        <v>1</v>
      </c>
      <c r="C71" s="68" t="s">
        <v>120</v>
      </c>
      <c r="D71" s="65">
        <v>1</v>
      </c>
      <c r="E71" s="1">
        <f t="shared" si="1"/>
        <v>1500000000</v>
      </c>
      <c r="F71" s="2">
        <v>1500000000</v>
      </c>
      <c r="G71" s="1">
        <v>0</v>
      </c>
      <c r="H71" s="1">
        <v>0</v>
      </c>
      <c r="I71" s="1">
        <v>0</v>
      </c>
      <c r="J71" s="66">
        <v>45311</v>
      </c>
      <c r="K71" s="66">
        <v>45382</v>
      </c>
      <c r="L71" s="20">
        <f>D72/D71</f>
        <v>1</v>
      </c>
      <c r="M71" s="20">
        <f>E72/E71</f>
        <v>0.66666666666666663</v>
      </c>
      <c r="N71" s="170">
        <f>L71*L71/M71</f>
        <v>1.5</v>
      </c>
    </row>
    <row r="72" spans="1:14" ht="15.75">
      <c r="A72" s="175"/>
      <c r="B72" s="34" t="s">
        <v>0</v>
      </c>
      <c r="C72" s="69"/>
      <c r="D72" s="65">
        <v>1</v>
      </c>
      <c r="E72" s="1">
        <f t="shared" si="1"/>
        <v>1000000000</v>
      </c>
      <c r="F72" s="2">
        <v>1000000000</v>
      </c>
      <c r="G72" s="1">
        <v>0</v>
      </c>
      <c r="H72" s="1">
        <v>0</v>
      </c>
      <c r="I72" s="1">
        <v>0</v>
      </c>
      <c r="J72" s="66"/>
      <c r="K72" s="66"/>
      <c r="L72" s="20"/>
      <c r="M72" s="20"/>
      <c r="N72" s="172"/>
    </row>
    <row r="73" spans="1:14" ht="15.75">
      <c r="A73" s="180" t="s">
        <v>119</v>
      </c>
      <c r="B73" s="29" t="s">
        <v>1</v>
      </c>
      <c r="C73" s="68" t="s">
        <v>271</v>
      </c>
      <c r="D73" s="65">
        <v>1</v>
      </c>
      <c r="E73" s="1">
        <f t="shared" si="1"/>
        <v>5000000</v>
      </c>
      <c r="F73" s="1">
        <v>5000000</v>
      </c>
      <c r="G73" s="1">
        <v>0</v>
      </c>
      <c r="H73" s="1">
        <v>0</v>
      </c>
      <c r="I73" s="1">
        <v>0</v>
      </c>
      <c r="J73" s="66">
        <v>45311</v>
      </c>
      <c r="K73" s="66">
        <v>45382</v>
      </c>
      <c r="L73" s="21">
        <f>D74/D73</f>
        <v>0</v>
      </c>
      <c r="M73" s="21">
        <f>E74/E73</f>
        <v>0</v>
      </c>
      <c r="N73" s="173">
        <v>5.9523809523809534E-2</v>
      </c>
    </row>
    <row r="74" spans="1:14" ht="15.75">
      <c r="A74" s="181"/>
      <c r="B74" s="29" t="s">
        <v>0</v>
      </c>
      <c r="C74" s="69"/>
      <c r="D74" s="65">
        <v>0</v>
      </c>
      <c r="E74" s="1">
        <f t="shared" si="1"/>
        <v>0</v>
      </c>
      <c r="F74" s="1">
        <v>0</v>
      </c>
      <c r="G74" s="1">
        <v>0</v>
      </c>
      <c r="H74" s="1">
        <v>0</v>
      </c>
      <c r="I74" s="1">
        <v>0</v>
      </c>
      <c r="J74" s="66"/>
      <c r="K74" s="66"/>
      <c r="L74" s="22"/>
      <c r="M74" s="22"/>
      <c r="N74" s="113"/>
    </row>
    <row r="75" spans="1:14" ht="25.5" customHeight="1">
      <c r="A75" s="75" t="s">
        <v>118</v>
      </c>
      <c r="B75" s="34" t="s">
        <v>1</v>
      </c>
      <c r="C75" s="68" t="s">
        <v>272</v>
      </c>
      <c r="D75" s="65">
        <v>5</v>
      </c>
      <c r="E75" s="1">
        <f t="shared" si="1"/>
        <v>65000000</v>
      </c>
      <c r="F75" s="2">
        <v>65000000</v>
      </c>
      <c r="G75" s="1">
        <v>0</v>
      </c>
      <c r="H75" s="1">
        <v>0</v>
      </c>
      <c r="I75" s="1">
        <v>0</v>
      </c>
      <c r="J75" s="66">
        <v>45311</v>
      </c>
      <c r="K75" s="66">
        <v>45382</v>
      </c>
      <c r="L75" s="21">
        <f>D76/D75</f>
        <v>0</v>
      </c>
      <c r="M75" s="21">
        <f>E76/E75</f>
        <v>0</v>
      </c>
      <c r="N75" s="173">
        <v>5.9523809523809534E-2</v>
      </c>
    </row>
    <row r="76" spans="1:14" ht="25.5" customHeight="1">
      <c r="A76" s="76"/>
      <c r="B76" s="34" t="s">
        <v>0</v>
      </c>
      <c r="C76" s="69"/>
      <c r="D76" s="65">
        <v>0</v>
      </c>
      <c r="E76" s="1">
        <f t="shared" si="1"/>
        <v>0</v>
      </c>
      <c r="F76" s="2">
        <v>0</v>
      </c>
      <c r="G76" s="1">
        <v>0</v>
      </c>
      <c r="H76" s="1">
        <v>0</v>
      </c>
      <c r="I76" s="1">
        <v>0</v>
      </c>
      <c r="J76" s="66"/>
      <c r="K76" s="66"/>
      <c r="L76" s="22"/>
      <c r="M76" s="22"/>
      <c r="N76" s="113"/>
    </row>
    <row r="77" spans="1:14" ht="24" customHeight="1">
      <c r="A77" s="174" t="s">
        <v>273</v>
      </c>
      <c r="B77" s="34" t="s">
        <v>1</v>
      </c>
      <c r="C77" s="68" t="s">
        <v>274</v>
      </c>
      <c r="D77" s="65">
        <v>4</v>
      </c>
      <c r="E77" s="1">
        <f t="shared" si="1"/>
        <v>61400000</v>
      </c>
      <c r="F77" s="2">
        <v>61400000</v>
      </c>
      <c r="G77" s="1">
        <v>0</v>
      </c>
      <c r="H77" s="1">
        <v>0</v>
      </c>
      <c r="I77" s="1">
        <v>0</v>
      </c>
      <c r="J77" s="66">
        <v>45311</v>
      </c>
      <c r="K77" s="66">
        <v>45382</v>
      </c>
      <c r="L77" s="20">
        <f>D78/D77</f>
        <v>0.5</v>
      </c>
      <c r="M77" s="20">
        <f>E78/E77</f>
        <v>1</v>
      </c>
      <c r="N77" s="170">
        <f>L77*L77/M77</f>
        <v>0.25</v>
      </c>
    </row>
    <row r="78" spans="1:14" ht="24" customHeight="1">
      <c r="A78" s="175"/>
      <c r="B78" s="34" t="s">
        <v>0</v>
      </c>
      <c r="C78" s="69"/>
      <c r="D78" s="65">
        <v>2</v>
      </c>
      <c r="E78" s="1">
        <f t="shared" si="1"/>
        <v>61400000</v>
      </c>
      <c r="F78" s="2">
        <v>61400000</v>
      </c>
      <c r="G78" s="1">
        <v>0</v>
      </c>
      <c r="H78" s="1">
        <v>0</v>
      </c>
      <c r="I78" s="1">
        <v>0</v>
      </c>
      <c r="J78" s="66"/>
      <c r="K78" s="66"/>
      <c r="L78" s="20"/>
      <c r="M78" s="20"/>
      <c r="N78" s="172"/>
    </row>
    <row r="79" spans="1:14" ht="24" customHeight="1">
      <c r="A79" s="174" t="s">
        <v>316</v>
      </c>
      <c r="B79" s="34" t="s">
        <v>1</v>
      </c>
      <c r="C79" s="68" t="s">
        <v>274</v>
      </c>
      <c r="D79" s="65">
        <v>4</v>
      </c>
      <c r="E79" s="1">
        <f t="shared" ref="E79:E80" si="11">SUM(F79:I79)</f>
        <v>20816667</v>
      </c>
      <c r="F79" s="2">
        <v>20816667</v>
      </c>
      <c r="G79" s="1">
        <v>0</v>
      </c>
      <c r="H79" s="1">
        <v>0</v>
      </c>
      <c r="I79" s="1">
        <v>0</v>
      </c>
      <c r="J79" s="66">
        <v>45311</v>
      </c>
      <c r="K79" s="66">
        <v>45382</v>
      </c>
      <c r="L79" s="20">
        <f>D80/D79</f>
        <v>0.25</v>
      </c>
      <c r="M79" s="20">
        <f>E80/E79</f>
        <v>1</v>
      </c>
      <c r="N79" s="170">
        <f>L79*L79/M79</f>
        <v>6.25E-2</v>
      </c>
    </row>
    <row r="80" spans="1:14" ht="24" customHeight="1">
      <c r="A80" s="175"/>
      <c r="B80" s="34" t="s">
        <v>0</v>
      </c>
      <c r="C80" s="69"/>
      <c r="D80" s="65">
        <v>1</v>
      </c>
      <c r="E80" s="1">
        <f t="shared" si="11"/>
        <v>20816667</v>
      </c>
      <c r="F80" s="2">
        <f>6000000+14816667</f>
        <v>20816667</v>
      </c>
      <c r="G80" s="1">
        <v>0</v>
      </c>
      <c r="H80" s="1">
        <v>0</v>
      </c>
      <c r="I80" s="1">
        <v>0</v>
      </c>
      <c r="J80" s="66"/>
      <c r="K80" s="66"/>
      <c r="L80" s="20"/>
      <c r="M80" s="20"/>
      <c r="N80" s="172"/>
    </row>
    <row r="81" spans="1:29" ht="15.75">
      <c r="A81" s="182" t="s">
        <v>6</v>
      </c>
      <c r="B81" s="34" t="s">
        <v>1</v>
      </c>
      <c r="C81" s="68"/>
      <c r="D81" s="65"/>
      <c r="E81" s="183">
        <f>+E17+E19+E21+E23+E25+E27+E29+E31+E33+E35+E37+E39+E41+E43+E45+E47+E49+E51+E53+E55+E57+E59+E61+E63+E65+E67+E69+E71+E73+E75+E77+E79</f>
        <v>5146489254</v>
      </c>
      <c r="F81" s="183">
        <f t="shared" ref="F81:I82" si="12">+F17+F19+F21+F23+F25+F27+F29+F31+F33+F35+F37+F39+F41+F43+F45+F47+F49+F51+F53+F55+F57+F59+F61+F63+F65+F67+F69+F71+F73+F75+F77+F79</f>
        <v>5146489254</v>
      </c>
      <c r="G81" s="183">
        <f t="shared" si="12"/>
        <v>0</v>
      </c>
      <c r="H81" s="183">
        <f t="shared" si="12"/>
        <v>0</v>
      </c>
      <c r="I81" s="183">
        <f t="shared" si="12"/>
        <v>0</v>
      </c>
      <c r="J81" s="80"/>
      <c r="K81" s="81"/>
      <c r="L81" s="81"/>
      <c r="M81" s="81"/>
      <c r="N81" s="184"/>
    </row>
    <row r="82" spans="1:29" ht="15.75">
      <c r="A82" s="182"/>
      <c r="B82" s="34" t="s">
        <v>0</v>
      </c>
      <c r="C82" s="69"/>
      <c r="D82" s="65"/>
      <c r="E82" s="183">
        <f>+E18+E20+E22+E24+E26+E28+E30+E32+E34+E36+E38+E40+E42+E44+E46+E48+E50+E52+E54+E56+E58+E60+E62+E64+E66+E68+E70+E72+E74+E76+E78+E80</f>
        <v>1517025000</v>
      </c>
      <c r="F82" s="183">
        <f t="shared" si="12"/>
        <v>1517025000</v>
      </c>
      <c r="G82" s="183">
        <f t="shared" si="12"/>
        <v>0</v>
      </c>
      <c r="H82" s="183">
        <f t="shared" si="12"/>
        <v>0</v>
      </c>
      <c r="I82" s="183">
        <f t="shared" si="12"/>
        <v>0</v>
      </c>
      <c r="J82" s="82"/>
      <c r="K82" s="81"/>
      <c r="L82" s="81"/>
      <c r="M82" s="81"/>
      <c r="N82" s="184"/>
    </row>
    <row r="83" spans="1:29">
      <c r="B83" s="185"/>
      <c r="E83" s="186"/>
      <c r="F83" s="187"/>
      <c r="G83" s="188"/>
      <c r="H83" s="188"/>
      <c r="I83" s="188"/>
      <c r="J83" s="189"/>
      <c r="K83" s="189"/>
      <c r="L83" s="187"/>
      <c r="M83" s="190"/>
      <c r="N83" s="191"/>
    </row>
    <row r="84" spans="1:29" ht="15.75">
      <c r="A84" s="192" t="s">
        <v>5</v>
      </c>
      <c r="B84" s="193" t="s">
        <v>4</v>
      </c>
      <c r="C84" s="194"/>
      <c r="D84" s="195"/>
      <c r="E84" s="193" t="s">
        <v>3</v>
      </c>
      <c r="F84" s="194"/>
      <c r="G84" s="194"/>
      <c r="H84" s="195"/>
      <c r="I84" s="192"/>
      <c r="J84" s="196" t="s">
        <v>2</v>
      </c>
      <c r="K84" s="194"/>
      <c r="L84" s="194"/>
      <c r="M84" s="194"/>
      <c r="N84" s="195"/>
    </row>
    <row r="85" spans="1:29" ht="26.25" customHeight="1">
      <c r="A85" s="197" t="s">
        <v>117</v>
      </c>
      <c r="B85" s="197" t="s">
        <v>116</v>
      </c>
      <c r="C85" s="198"/>
      <c r="D85" s="198"/>
      <c r="E85" s="197" t="s">
        <v>115</v>
      </c>
      <c r="F85" s="198"/>
      <c r="G85" s="198"/>
      <c r="H85" s="199" t="s">
        <v>1</v>
      </c>
      <c r="I85" s="200">
        <v>1</v>
      </c>
      <c r="J85" s="201" t="s">
        <v>317</v>
      </c>
      <c r="K85" s="202"/>
      <c r="L85" s="202"/>
      <c r="M85" s="202"/>
      <c r="N85" s="202"/>
    </row>
    <row r="86" spans="1:29" ht="19.5" customHeight="1">
      <c r="A86" s="197"/>
      <c r="B86" s="198"/>
      <c r="C86" s="198"/>
      <c r="D86" s="198"/>
      <c r="E86" s="198"/>
      <c r="F86" s="198"/>
      <c r="G86" s="198"/>
      <c r="H86" s="199" t="s">
        <v>0</v>
      </c>
      <c r="I86" s="200">
        <v>1</v>
      </c>
      <c r="J86" s="202"/>
      <c r="K86" s="202"/>
      <c r="L86" s="202"/>
      <c r="M86" s="202"/>
      <c r="N86" s="202"/>
    </row>
    <row r="87" spans="1:29" ht="25.5" customHeight="1">
      <c r="A87" s="197"/>
      <c r="B87" s="197" t="s">
        <v>114</v>
      </c>
      <c r="C87" s="198"/>
      <c r="D87" s="198"/>
      <c r="E87" s="197" t="s">
        <v>113</v>
      </c>
      <c r="F87" s="198"/>
      <c r="G87" s="198"/>
      <c r="H87" s="199" t="s">
        <v>1</v>
      </c>
      <c r="I87" s="203">
        <v>1</v>
      </c>
      <c r="J87" s="202"/>
      <c r="K87" s="202"/>
      <c r="L87" s="202"/>
      <c r="M87" s="202"/>
      <c r="N87" s="202"/>
    </row>
    <row r="88" spans="1:29" ht="30.75" customHeight="1">
      <c r="A88" s="197"/>
      <c r="B88" s="198"/>
      <c r="C88" s="198"/>
      <c r="D88" s="198"/>
      <c r="E88" s="198"/>
      <c r="F88" s="198"/>
      <c r="G88" s="198"/>
      <c r="H88" s="199" t="s">
        <v>0</v>
      </c>
      <c r="I88" s="203">
        <v>1</v>
      </c>
      <c r="J88" s="202"/>
      <c r="K88" s="202"/>
      <c r="L88" s="202"/>
      <c r="M88" s="202"/>
      <c r="N88" s="202"/>
    </row>
    <row r="89" spans="1:29" ht="26.25" customHeight="1">
      <c r="A89" s="197"/>
      <c r="B89" s="197" t="s">
        <v>112</v>
      </c>
      <c r="C89" s="198"/>
      <c r="D89" s="198"/>
      <c r="E89" s="197" t="s">
        <v>111</v>
      </c>
      <c r="F89" s="198"/>
      <c r="G89" s="198"/>
      <c r="H89" s="199" t="s">
        <v>1</v>
      </c>
      <c r="I89" s="203">
        <v>1</v>
      </c>
      <c r="J89" s="202"/>
      <c r="K89" s="202"/>
      <c r="L89" s="202"/>
      <c r="M89" s="202"/>
      <c r="N89" s="202"/>
    </row>
    <row r="90" spans="1:29" ht="29.25" customHeight="1">
      <c r="A90" s="197"/>
      <c r="B90" s="198"/>
      <c r="C90" s="198"/>
      <c r="D90" s="198"/>
      <c r="E90" s="198"/>
      <c r="F90" s="198"/>
      <c r="G90" s="198"/>
      <c r="H90" s="199" t="s">
        <v>0</v>
      </c>
      <c r="I90" s="203">
        <v>1</v>
      </c>
      <c r="J90" s="202"/>
      <c r="K90" s="202"/>
      <c r="L90" s="202"/>
      <c r="M90" s="202"/>
      <c r="N90" s="202"/>
    </row>
    <row r="91" spans="1:29" ht="51" customHeight="1">
      <c r="A91" s="197"/>
      <c r="B91" s="204" t="s">
        <v>110</v>
      </c>
      <c r="C91" s="204"/>
      <c r="D91" s="204"/>
      <c r="E91" s="197" t="s">
        <v>109</v>
      </c>
      <c r="F91" s="198"/>
      <c r="G91" s="198"/>
      <c r="H91" s="199" t="s">
        <v>1</v>
      </c>
      <c r="I91" s="203">
        <v>1</v>
      </c>
      <c r="J91" s="202"/>
      <c r="K91" s="202"/>
      <c r="L91" s="202"/>
      <c r="M91" s="202"/>
      <c r="N91" s="202"/>
    </row>
    <row r="92" spans="1:29" ht="33.75" customHeight="1">
      <c r="A92" s="197"/>
      <c r="B92" s="204"/>
      <c r="C92" s="204"/>
      <c r="D92" s="204"/>
      <c r="E92" s="198"/>
      <c r="F92" s="198"/>
      <c r="G92" s="198"/>
      <c r="H92" s="199" t="s">
        <v>0</v>
      </c>
      <c r="I92" s="203">
        <v>0</v>
      </c>
      <c r="J92" s="202"/>
      <c r="K92" s="202"/>
      <c r="L92" s="202"/>
      <c r="M92" s="202"/>
      <c r="N92" s="202"/>
    </row>
    <row r="93" spans="1:29" ht="51" customHeight="1">
      <c r="A93" s="197"/>
      <c r="B93" s="197" t="s">
        <v>108</v>
      </c>
      <c r="C93" s="197"/>
      <c r="D93" s="197"/>
      <c r="E93" s="197" t="s">
        <v>107</v>
      </c>
      <c r="F93" s="198"/>
      <c r="G93" s="198"/>
      <c r="H93" s="199" t="s">
        <v>1</v>
      </c>
      <c r="I93" s="203">
        <v>1</v>
      </c>
      <c r="J93" s="202"/>
      <c r="K93" s="202"/>
      <c r="L93" s="202"/>
      <c r="M93" s="202"/>
      <c r="N93" s="202"/>
    </row>
    <row r="94" spans="1:29" ht="33.75" customHeight="1">
      <c r="A94" s="197"/>
      <c r="B94" s="197"/>
      <c r="C94" s="197"/>
      <c r="D94" s="197"/>
      <c r="E94" s="198"/>
      <c r="F94" s="198"/>
      <c r="G94" s="198"/>
      <c r="H94" s="199" t="s">
        <v>0</v>
      </c>
      <c r="I94" s="203">
        <v>0</v>
      </c>
      <c r="J94" s="202"/>
      <c r="K94" s="202"/>
      <c r="L94" s="202"/>
      <c r="M94" s="202"/>
      <c r="N94" s="202"/>
      <c r="O94" s="102"/>
      <c r="P94" s="102"/>
      <c r="Q94" s="102"/>
      <c r="R94" s="102"/>
      <c r="S94" s="102"/>
      <c r="T94" s="102"/>
      <c r="U94" s="102"/>
      <c r="V94" s="102"/>
      <c r="W94" s="102"/>
      <c r="X94" s="102"/>
      <c r="Y94" s="102"/>
      <c r="Z94" s="102"/>
      <c r="AA94" s="102"/>
      <c r="AB94" s="102"/>
      <c r="AC94" s="102"/>
    </row>
    <row r="95" spans="1:29" ht="36" customHeight="1">
      <c r="A95" s="204" t="s">
        <v>106</v>
      </c>
      <c r="B95" s="197" t="s">
        <v>105</v>
      </c>
      <c r="C95" s="197"/>
      <c r="D95" s="197"/>
      <c r="E95" s="197" t="s">
        <v>104</v>
      </c>
      <c r="F95" s="198"/>
      <c r="G95" s="198"/>
      <c r="H95" s="199" t="s">
        <v>1</v>
      </c>
      <c r="I95" s="203">
        <v>1</v>
      </c>
      <c r="J95" s="202"/>
      <c r="K95" s="202"/>
      <c r="L95" s="202"/>
      <c r="M95" s="202"/>
      <c r="N95" s="202"/>
      <c r="O95" s="102"/>
      <c r="P95" s="102"/>
      <c r="Q95" s="102"/>
      <c r="R95" s="102"/>
      <c r="S95" s="102"/>
      <c r="T95" s="102"/>
      <c r="U95" s="102"/>
      <c r="V95" s="102"/>
      <c r="W95" s="102"/>
      <c r="X95" s="102"/>
      <c r="Y95" s="102"/>
      <c r="Z95" s="102"/>
      <c r="AA95" s="102"/>
      <c r="AB95" s="102"/>
      <c r="AC95" s="102"/>
    </row>
    <row r="96" spans="1:29" ht="36" customHeight="1">
      <c r="A96" s="204"/>
      <c r="B96" s="197"/>
      <c r="C96" s="197"/>
      <c r="D96" s="197"/>
      <c r="E96" s="198"/>
      <c r="F96" s="198"/>
      <c r="G96" s="198"/>
      <c r="H96" s="199" t="s">
        <v>0</v>
      </c>
      <c r="I96" s="203">
        <v>0</v>
      </c>
      <c r="J96" s="202"/>
      <c r="K96" s="202"/>
      <c r="L96" s="202"/>
      <c r="M96" s="202"/>
      <c r="N96" s="202"/>
      <c r="O96" s="102"/>
      <c r="P96" s="102"/>
      <c r="Q96" s="102"/>
      <c r="R96" s="102"/>
      <c r="S96" s="102"/>
      <c r="T96" s="102"/>
      <c r="U96" s="102"/>
      <c r="V96" s="102"/>
      <c r="W96" s="102"/>
      <c r="X96" s="102"/>
      <c r="Y96" s="102"/>
      <c r="Z96" s="102"/>
      <c r="AA96" s="102"/>
      <c r="AB96" s="102"/>
      <c r="AC96" s="102"/>
    </row>
    <row r="97" spans="1:29" ht="51" customHeight="1">
      <c r="A97" s="204"/>
      <c r="B97" s="197" t="s">
        <v>103</v>
      </c>
      <c r="C97" s="197"/>
      <c r="D97" s="197"/>
      <c r="E97" s="197" t="s">
        <v>98</v>
      </c>
      <c r="F97" s="198"/>
      <c r="G97" s="198"/>
      <c r="H97" s="199" t="s">
        <v>1</v>
      </c>
      <c r="I97" s="203">
        <v>1</v>
      </c>
      <c r="J97" s="202"/>
      <c r="K97" s="202"/>
      <c r="L97" s="202"/>
      <c r="M97" s="202"/>
      <c r="N97" s="202"/>
      <c r="O97" s="102"/>
      <c r="P97" s="102"/>
      <c r="Q97" s="102"/>
      <c r="R97" s="102"/>
      <c r="S97" s="102"/>
      <c r="T97" s="102"/>
      <c r="U97" s="102"/>
      <c r="V97" s="102"/>
      <c r="W97" s="102"/>
      <c r="X97" s="102"/>
      <c r="Y97" s="102"/>
      <c r="Z97" s="102"/>
      <c r="AA97" s="102"/>
      <c r="AB97" s="102"/>
      <c r="AC97" s="102"/>
    </row>
    <row r="98" spans="1:29" ht="51" customHeight="1">
      <c r="A98" s="204"/>
      <c r="B98" s="197"/>
      <c r="C98" s="197"/>
      <c r="D98" s="197"/>
      <c r="E98" s="198"/>
      <c r="F98" s="198"/>
      <c r="G98" s="198"/>
      <c r="H98" s="199" t="s">
        <v>0</v>
      </c>
      <c r="I98" s="203">
        <v>0</v>
      </c>
      <c r="J98" s="202"/>
      <c r="K98" s="202"/>
      <c r="L98" s="202"/>
      <c r="M98" s="202"/>
      <c r="N98" s="202"/>
      <c r="O98" s="102"/>
      <c r="P98" s="102"/>
      <c r="Q98" s="102"/>
      <c r="R98" s="102"/>
      <c r="S98" s="102"/>
      <c r="T98" s="102"/>
      <c r="U98" s="102"/>
      <c r="V98" s="102"/>
      <c r="W98" s="102"/>
      <c r="X98" s="102"/>
      <c r="Y98" s="102"/>
      <c r="Z98" s="102"/>
      <c r="AA98" s="102"/>
      <c r="AB98" s="102"/>
      <c r="AC98" s="102"/>
    </row>
    <row r="99" spans="1:29" ht="71.25" customHeight="1">
      <c r="A99" s="197" t="s">
        <v>102</v>
      </c>
      <c r="B99" s="197" t="s">
        <v>101</v>
      </c>
      <c r="C99" s="197"/>
      <c r="D99" s="197"/>
      <c r="E99" s="197" t="s">
        <v>98</v>
      </c>
      <c r="F99" s="198"/>
      <c r="G99" s="198"/>
      <c r="H99" s="199" t="s">
        <v>1</v>
      </c>
      <c r="I99" s="203">
        <v>1</v>
      </c>
      <c r="J99" s="202"/>
      <c r="K99" s="202"/>
      <c r="L99" s="202"/>
      <c r="M99" s="202"/>
      <c r="N99" s="202"/>
      <c r="O99" s="102"/>
      <c r="P99" s="102"/>
      <c r="Q99" s="102"/>
      <c r="R99" s="102"/>
      <c r="S99" s="102"/>
      <c r="T99" s="102"/>
      <c r="U99" s="102"/>
      <c r="V99" s="102"/>
      <c r="W99" s="102"/>
      <c r="X99" s="102"/>
      <c r="Y99" s="102"/>
      <c r="Z99" s="102"/>
      <c r="AA99" s="102"/>
      <c r="AB99" s="102"/>
      <c r="AC99" s="102"/>
    </row>
    <row r="100" spans="1:29" ht="71.25" customHeight="1">
      <c r="A100" s="198"/>
      <c r="B100" s="197"/>
      <c r="C100" s="197"/>
      <c r="D100" s="197"/>
      <c r="E100" s="198"/>
      <c r="F100" s="198"/>
      <c r="G100" s="198"/>
      <c r="H100" s="199" t="s">
        <v>0</v>
      </c>
      <c r="I100" s="203">
        <v>0</v>
      </c>
      <c r="J100" s="202"/>
      <c r="K100" s="202"/>
      <c r="L100" s="202"/>
      <c r="M100" s="202"/>
      <c r="N100" s="202"/>
      <c r="O100" s="102"/>
      <c r="P100" s="102"/>
      <c r="Q100" s="102"/>
      <c r="R100" s="102"/>
      <c r="S100" s="102"/>
      <c r="T100" s="102"/>
      <c r="U100" s="102"/>
      <c r="V100" s="102"/>
      <c r="W100" s="102"/>
      <c r="X100" s="102"/>
      <c r="Y100" s="102"/>
      <c r="Z100" s="102"/>
      <c r="AA100" s="102"/>
      <c r="AB100" s="102"/>
      <c r="AC100" s="102"/>
    </row>
    <row r="101" spans="1:29" ht="90" customHeight="1">
      <c r="A101" s="197" t="s">
        <v>100</v>
      </c>
      <c r="B101" s="204" t="s">
        <v>99</v>
      </c>
      <c r="C101" s="198"/>
      <c r="D101" s="198"/>
      <c r="E101" s="197" t="s">
        <v>98</v>
      </c>
      <c r="F101" s="198"/>
      <c r="G101" s="198"/>
      <c r="H101" s="199" t="s">
        <v>1</v>
      </c>
      <c r="I101" s="203">
        <v>1</v>
      </c>
      <c r="J101" s="202"/>
      <c r="K101" s="202"/>
      <c r="L101" s="202"/>
      <c r="M101" s="202"/>
      <c r="N101" s="202"/>
      <c r="O101" s="102"/>
      <c r="P101" s="102"/>
      <c r="Q101" s="102"/>
      <c r="R101" s="102"/>
      <c r="S101" s="102"/>
      <c r="T101" s="102"/>
      <c r="U101" s="102"/>
      <c r="V101" s="102"/>
      <c r="W101" s="102"/>
      <c r="X101" s="102"/>
      <c r="Y101" s="102"/>
      <c r="Z101" s="102"/>
      <c r="AA101" s="102"/>
      <c r="AB101" s="102"/>
      <c r="AC101" s="102"/>
    </row>
    <row r="102" spans="1:29" ht="90" customHeight="1">
      <c r="A102" s="198"/>
      <c r="B102" s="198"/>
      <c r="C102" s="198"/>
      <c r="D102" s="198"/>
      <c r="E102" s="198"/>
      <c r="F102" s="198"/>
      <c r="G102" s="198"/>
      <c r="H102" s="199" t="s">
        <v>0</v>
      </c>
      <c r="I102" s="203">
        <v>0</v>
      </c>
      <c r="J102" s="202"/>
      <c r="K102" s="202"/>
      <c r="L102" s="202"/>
      <c r="M102" s="202"/>
      <c r="N102" s="202"/>
      <c r="O102" s="102"/>
      <c r="P102" s="102"/>
      <c r="Q102" s="102"/>
      <c r="R102" s="102"/>
      <c r="S102" s="102"/>
      <c r="T102" s="102"/>
      <c r="U102" s="102"/>
      <c r="V102" s="102"/>
      <c r="W102" s="102"/>
      <c r="X102" s="102"/>
      <c r="Y102" s="102"/>
      <c r="Z102" s="102"/>
      <c r="AA102" s="102"/>
      <c r="AB102" s="102"/>
      <c r="AC102" s="102"/>
    </row>
    <row r="103" spans="1:29" ht="50.25" customHeight="1">
      <c r="A103" s="204" t="s">
        <v>97</v>
      </c>
      <c r="B103" s="204" t="s">
        <v>96</v>
      </c>
      <c r="C103" s="198"/>
      <c r="D103" s="198"/>
      <c r="E103" s="197" t="s">
        <v>34</v>
      </c>
      <c r="F103" s="198"/>
      <c r="G103" s="198"/>
      <c r="H103" s="199" t="s">
        <v>1</v>
      </c>
      <c r="I103" s="203">
        <v>1</v>
      </c>
      <c r="J103" s="202"/>
      <c r="K103" s="202"/>
      <c r="L103" s="202"/>
      <c r="M103" s="202"/>
      <c r="N103" s="202"/>
      <c r="O103" s="102"/>
      <c r="P103" s="102"/>
      <c r="Q103" s="102"/>
      <c r="R103" s="102"/>
      <c r="S103" s="102"/>
      <c r="T103" s="102"/>
      <c r="U103" s="102"/>
      <c r="V103" s="102"/>
      <c r="W103" s="102"/>
      <c r="X103" s="102"/>
      <c r="Y103" s="102"/>
      <c r="Z103" s="102"/>
      <c r="AA103" s="102"/>
      <c r="AB103" s="102"/>
      <c r="AC103" s="102"/>
    </row>
    <row r="104" spans="1:29" ht="50.25" customHeight="1">
      <c r="A104" s="198"/>
      <c r="B104" s="198"/>
      <c r="C104" s="198"/>
      <c r="D104" s="198"/>
      <c r="E104" s="198"/>
      <c r="F104" s="198"/>
      <c r="G104" s="198"/>
      <c r="H104" s="199" t="s">
        <v>0</v>
      </c>
      <c r="I104" s="203">
        <v>0</v>
      </c>
      <c r="J104" s="202"/>
      <c r="K104" s="202"/>
      <c r="L104" s="202"/>
      <c r="M104" s="202"/>
      <c r="N104" s="202"/>
      <c r="O104" s="102"/>
      <c r="P104" s="102"/>
      <c r="Q104" s="102"/>
      <c r="R104" s="102"/>
      <c r="S104" s="102"/>
      <c r="T104" s="102"/>
      <c r="U104" s="102"/>
      <c r="V104" s="102"/>
      <c r="W104" s="102"/>
      <c r="X104" s="102"/>
      <c r="Y104" s="102"/>
      <c r="Z104" s="102"/>
      <c r="AA104" s="102"/>
      <c r="AB104" s="102"/>
      <c r="AC104" s="102"/>
    </row>
    <row r="105" spans="1:29" ht="32.25" customHeight="1">
      <c r="A105" s="197" t="s">
        <v>89</v>
      </c>
      <c r="B105" s="204" t="s">
        <v>95</v>
      </c>
      <c r="C105" s="198"/>
      <c r="D105" s="198"/>
      <c r="E105" s="197" t="s">
        <v>94</v>
      </c>
      <c r="F105" s="198"/>
      <c r="G105" s="198"/>
      <c r="H105" s="199" t="s">
        <v>1</v>
      </c>
      <c r="I105" s="200">
        <v>1</v>
      </c>
      <c r="J105" s="202"/>
      <c r="K105" s="202"/>
      <c r="L105" s="202"/>
      <c r="M105" s="202"/>
      <c r="N105" s="202"/>
      <c r="O105" s="102"/>
      <c r="P105" s="102"/>
      <c r="Q105" s="102"/>
      <c r="R105" s="102"/>
      <c r="S105" s="102"/>
      <c r="T105" s="102"/>
      <c r="U105" s="102"/>
      <c r="V105" s="102"/>
      <c r="W105" s="102"/>
      <c r="X105" s="102"/>
      <c r="Y105" s="102"/>
      <c r="Z105" s="102"/>
      <c r="AA105" s="102"/>
      <c r="AB105" s="102"/>
      <c r="AC105" s="102"/>
    </row>
    <row r="106" spans="1:29" ht="32.25" customHeight="1">
      <c r="A106" s="198"/>
      <c r="B106" s="198"/>
      <c r="C106" s="198"/>
      <c r="D106" s="198"/>
      <c r="E106" s="198"/>
      <c r="F106" s="198"/>
      <c r="G106" s="198"/>
      <c r="H106" s="199" t="s">
        <v>0</v>
      </c>
      <c r="I106" s="200">
        <v>0</v>
      </c>
      <c r="J106" s="202"/>
      <c r="K106" s="202"/>
      <c r="L106" s="202"/>
      <c r="M106" s="202"/>
      <c r="N106" s="202"/>
      <c r="O106" s="102"/>
      <c r="P106" s="102"/>
      <c r="Q106" s="102"/>
      <c r="R106" s="102"/>
      <c r="S106" s="102"/>
      <c r="T106" s="102"/>
      <c r="U106" s="102"/>
      <c r="V106" s="102"/>
      <c r="W106" s="102"/>
      <c r="X106" s="102"/>
      <c r="Y106" s="102"/>
      <c r="Z106" s="102"/>
      <c r="AA106" s="102"/>
      <c r="AB106" s="102"/>
      <c r="AC106" s="102"/>
    </row>
    <row r="107" spans="1:29" ht="50.25" customHeight="1">
      <c r="A107" s="197" t="s">
        <v>93</v>
      </c>
      <c r="B107" s="204" t="s">
        <v>92</v>
      </c>
      <c r="C107" s="198"/>
      <c r="D107" s="198"/>
      <c r="E107" s="197" t="s">
        <v>91</v>
      </c>
      <c r="F107" s="198"/>
      <c r="G107" s="198"/>
      <c r="H107" s="199" t="s">
        <v>1</v>
      </c>
      <c r="I107" s="200">
        <v>1</v>
      </c>
      <c r="J107" s="202"/>
      <c r="K107" s="202"/>
      <c r="L107" s="202"/>
      <c r="M107" s="202"/>
      <c r="N107" s="202"/>
      <c r="O107" s="102"/>
      <c r="P107" s="102"/>
      <c r="Q107" s="102"/>
      <c r="R107" s="102"/>
      <c r="S107" s="102"/>
      <c r="T107" s="102"/>
      <c r="U107" s="102"/>
      <c r="V107" s="102"/>
      <c r="W107" s="102"/>
      <c r="X107" s="102"/>
      <c r="Y107" s="102"/>
      <c r="Z107" s="102"/>
      <c r="AA107" s="102"/>
      <c r="AB107" s="102"/>
      <c r="AC107" s="102"/>
    </row>
    <row r="108" spans="1:29" ht="50.25" customHeight="1">
      <c r="A108" s="198"/>
      <c r="B108" s="198"/>
      <c r="C108" s="198"/>
      <c r="D108" s="198"/>
      <c r="E108" s="198"/>
      <c r="F108" s="198"/>
      <c r="G108" s="198"/>
      <c r="H108" s="199" t="s">
        <v>0</v>
      </c>
      <c r="I108" s="200">
        <v>0</v>
      </c>
      <c r="J108" s="202"/>
      <c r="K108" s="202"/>
      <c r="L108" s="202"/>
      <c r="M108" s="202"/>
      <c r="N108" s="202"/>
      <c r="O108" s="102"/>
      <c r="P108" s="102"/>
      <c r="Q108" s="102"/>
      <c r="R108" s="102"/>
      <c r="S108" s="102"/>
      <c r="T108" s="102"/>
      <c r="U108" s="102"/>
      <c r="V108" s="102"/>
      <c r="W108" s="102"/>
      <c r="X108" s="102"/>
      <c r="Y108" s="102"/>
      <c r="Z108" s="102"/>
      <c r="AA108" s="102"/>
      <c r="AB108" s="102"/>
      <c r="AC108" s="102"/>
    </row>
    <row r="109" spans="1:29" ht="51" customHeight="1">
      <c r="A109" s="197" t="s">
        <v>89</v>
      </c>
      <c r="B109" s="204" t="s">
        <v>90</v>
      </c>
      <c r="C109" s="198"/>
      <c r="D109" s="198"/>
      <c r="E109" s="197" t="s">
        <v>87</v>
      </c>
      <c r="F109" s="198"/>
      <c r="G109" s="198"/>
      <c r="H109" s="199" t="s">
        <v>1</v>
      </c>
      <c r="I109" s="200">
        <v>1</v>
      </c>
      <c r="J109" s="202"/>
      <c r="K109" s="202"/>
      <c r="L109" s="202"/>
      <c r="M109" s="202"/>
      <c r="N109" s="202"/>
      <c r="O109" s="102"/>
      <c r="P109" s="102"/>
      <c r="Q109" s="102"/>
      <c r="R109" s="102"/>
      <c r="S109" s="102"/>
      <c r="T109" s="102"/>
      <c r="U109" s="102"/>
      <c r="V109" s="102"/>
      <c r="W109" s="102"/>
      <c r="X109" s="102"/>
      <c r="Y109" s="102"/>
      <c r="Z109" s="102"/>
      <c r="AA109" s="102"/>
      <c r="AB109" s="102"/>
      <c r="AC109" s="102"/>
    </row>
    <row r="110" spans="1:29" ht="51" customHeight="1">
      <c r="A110" s="198"/>
      <c r="B110" s="198"/>
      <c r="C110" s="198"/>
      <c r="D110" s="198"/>
      <c r="E110" s="198"/>
      <c r="F110" s="198"/>
      <c r="G110" s="198"/>
      <c r="H110" s="199" t="s">
        <v>0</v>
      </c>
      <c r="I110" s="200">
        <v>0</v>
      </c>
      <c r="J110" s="202"/>
      <c r="K110" s="202"/>
      <c r="L110" s="202"/>
      <c r="M110" s="202"/>
      <c r="N110" s="202"/>
      <c r="O110" s="102"/>
      <c r="P110" s="102"/>
      <c r="Q110" s="102"/>
      <c r="R110" s="102"/>
      <c r="S110" s="102"/>
      <c r="T110" s="102"/>
      <c r="U110" s="102"/>
      <c r="V110" s="102"/>
      <c r="W110" s="102"/>
      <c r="X110" s="102"/>
      <c r="Y110" s="102"/>
      <c r="Z110" s="102"/>
      <c r="AA110" s="102"/>
      <c r="AB110" s="102"/>
      <c r="AC110" s="102"/>
    </row>
    <row r="111" spans="1:29" ht="72.75" customHeight="1">
      <c r="A111" s="197" t="s">
        <v>89</v>
      </c>
      <c r="B111" s="204" t="s">
        <v>88</v>
      </c>
      <c r="C111" s="198"/>
      <c r="D111" s="198"/>
      <c r="E111" s="197" t="s">
        <v>87</v>
      </c>
      <c r="F111" s="198"/>
      <c r="G111" s="198"/>
      <c r="H111" s="199" t="s">
        <v>1</v>
      </c>
      <c r="I111" s="200">
        <v>1</v>
      </c>
      <c r="J111" s="202"/>
      <c r="K111" s="202"/>
      <c r="L111" s="202"/>
      <c r="M111" s="202"/>
      <c r="N111" s="202"/>
      <c r="O111" s="102"/>
      <c r="P111" s="102"/>
      <c r="Q111" s="102"/>
      <c r="R111" s="102"/>
      <c r="S111" s="102"/>
      <c r="T111" s="102"/>
      <c r="U111" s="102"/>
      <c r="V111" s="102"/>
      <c r="W111" s="102"/>
      <c r="X111" s="102"/>
      <c r="Y111" s="102"/>
      <c r="Z111" s="102"/>
      <c r="AA111" s="102"/>
      <c r="AB111" s="102"/>
      <c r="AC111" s="102"/>
    </row>
    <row r="112" spans="1:29" ht="72.75" customHeight="1">
      <c r="A112" s="198"/>
      <c r="B112" s="198"/>
      <c r="C112" s="198"/>
      <c r="D112" s="198"/>
      <c r="E112" s="198"/>
      <c r="F112" s="198"/>
      <c r="G112" s="198"/>
      <c r="H112" s="199" t="s">
        <v>0</v>
      </c>
      <c r="I112" s="200">
        <v>0</v>
      </c>
      <c r="J112" s="202"/>
      <c r="K112" s="202"/>
      <c r="L112" s="202"/>
      <c r="M112" s="202"/>
      <c r="N112" s="202"/>
      <c r="O112" s="102"/>
      <c r="P112" s="102"/>
      <c r="Q112" s="102"/>
      <c r="R112" s="102"/>
      <c r="S112" s="102"/>
      <c r="T112" s="102"/>
      <c r="U112" s="102"/>
      <c r="V112" s="102"/>
      <c r="W112" s="102"/>
      <c r="X112" s="102"/>
      <c r="Y112" s="102"/>
      <c r="Z112" s="102"/>
      <c r="AA112" s="102"/>
      <c r="AB112" s="102"/>
      <c r="AC112" s="102"/>
    </row>
    <row r="113" spans="1:29" ht="51" customHeight="1">
      <c r="A113" s="197" t="s">
        <v>86</v>
      </c>
      <c r="B113" s="204" t="s">
        <v>85</v>
      </c>
      <c r="C113" s="198"/>
      <c r="D113" s="198"/>
      <c r="E113" s="197" t="s">
        <v>84</v>
      </c>
      <c r="F113" s="198"/>
      <c r="G113" s="198"/>
      <c r="H113" s="199" t="s">
        <v>1</v>
      </c>
      <c r="I113" s="200">
        <v>60</v>
      </c>
      <c r="J113" s="202"/>
      <c r="K113" s="202"/>
      <c r="L113" s="202"/>
      <c r="M113" s="202"/>
      <c r="N113" s="202"/>
      <c r="O113" s="102"/>
      <c r="P113" s="102"/>
      <c r="Q113" s="102"/>
      <c r="R113" s="102"/>
      <c r="S113" s="102"/>
      <c r="T113" s="102"/>
      <c r="U113" s="102"/>
      <c r="V113" s="102"/>
      <c r="W113" s="102"/>
      <c r="X113" s="102"/>
      <c r="Y113" s="102"/>
      <c r="Z113" s="102"/>
      <c r="AA113" s="102"/>
      <c r="AB113" s="102"/>
      <c r="AC113" s="102"/>
    </row>
    <row r="114" spans="1:29" ht="51" customHeight="1">
      <c r="A114" s="198"/>
      <c r="B114" s="198"/>
      <c r="C114" s="198"/>
      <c r="D114" s="198"/>
      <c r="E114" s="198"/>
      <c r="F114" s="198"/>
      <c r="G114" s="198"/>
      <c r="H114" s="199" t="s">
        <v>0</v>
      </c>
      <c r="I114" s="200">
        <v>0</v>
      </c>
      <c r="J114" s="202"/>
      <c r="K114" s="202"/>
      <c r="L114" s="202"/>
      <c r="M114" s="202"/>
      <c r="N114" s="202"/>
      <c r="O114" s="102"/>
      <c r="P114" s="102"/>
      <c r="Q114" s="102"/>
      <c r="R114" s="102"/>
      <c r="S114" s="102"/>
      <c r="T114" s="102"/>
      <c r="U114" s="102"/>
      <c r="V114" s="102"/>
      <c r="W114" s="102"/>
      <c r="X114" s="102"/>
      <c r="Y114" s="102"/>
      <c r="Z114" s="102"/>
      <c r="AA114" s="102"/>
      <c r="AB114" s="102"/>
      <c r="AC114" s="102"/>
    </row>
    <row r="115" spans="1:29" ht="59.25" customHeight="1">
      <c r="A115" s="197" t="s">
        <v>82</v>
      </c>
      <c r="B115" s="204" t="s">
        <v>83</v>
      </c>
      <c r="C115" s="198"/>
      <c r="D115" s="198"/>
      <c r="E115" s="197" t="s">
        <v>34</v>
      </c>
      <c r="F115" s="198"/>
      <c r="G115" s="198"/>
      <c r="H115" s="199" t="s">
        <v>1</v>
      </c>
      <c r="I115" s="200">
        <v>1</v>
      </c>
      <c r="J115" s="202"/>
      <c r="K115" s="202"/>
      <c r="L115" s="202"/>
      <c r="M115" s="202"/>
      <c r="N115" s="202"/>
      <c r="O115" s="102"/>
      <c r="P115" s="102"/>
      <c r="Q115" s="102"/>
      <c r="R115" s="102"/>
      <c r="S115" s="102"/>
      <c r="T115" s="102"/>
      <c r="U115" s="102"/>
      <c r="V115" s="102"/>
      <c r="W115" s="102"/>
      <c r="X115" s="102"/>
      <c r="Y115" s="102"/>
      <c r="Z115" s="102"/>
      <c r="AA115" s="102"/>
      <c r="AB115" s="102"/>
      <c r="AC115" s="102"/>
    </row>
    <row r="116" spans="1:29" ht="59.25" customHeight="1">
      <c r="A116" s="198"/>
      <c r="B116" s="198"/>
      <c r="C116" s="198"/>
      <c r="D116" s="198"/>
      <c r="E116" s="198"/>
      <c r="F116" s="198"/>
      <c r="G116" s="198"/>
      <c r="H116" s="199" t="s">
        <v>0</v>
      </c>
      <c r="I116" s="200">
        <v>0</v>
      </c>
      <c r="J116" s="202"/>
      <c r="K116" s="202"/>
      <c r="L116" s="202"/>
      <c r="M116" s="202"/>
      <c r="N116" s="202"/>
      <c r="O116" s="102"/>
      <c r="P116" s="102"/>
      <c r="Q116" s="102"/>
      <c r="R116" s="102"/>
      <c r="S116" s="102"/>
      <c r="T116" s="102"/>
      <c r="U116" s="102"/>
      <c r="V116" s="102"/>
      <c r="W116" s="102"/>
      <c r="X116" s="102"/>
      <c r="Y116" s="102"/>
      <c r="Z116" s="102"/>
      <c r="AA116" s="102"/>
      <c r="AB116" s="102"/>
      <c r="AC116" s="102"/>
    </row>
    <row r="117" spans="1:29" ht="32.25" customHeight="1">
      <c r="A117" s="197" t="s">
        <v>82</v>
      </c>
      <c r="B117" s="197" t="s">
        <v>81</v>
      </c>
      <c r="C117" s="198"/>
      <c r="D117" s="198"/>
      <c r="E117" s="197" t="s">
        <v>34</v>
      </c>
      <c r="F117" s="198"/>
      <c r="G117" s="198"/>
      <c r="H117" s="199" t="s">
        <v>1</v>
      </c>
      <c r="I117" s="203">
        <v>1</v>
      </c>
      <c r="J117" s="202"/>
      <c r="K117" s="202"/>
      <c r="L117" s="202"/>
      <c r="M117" s="202"/>
      <c r="N117" s="202"/>
      <c r="O117" s="102"/>
      <c r="P117" s="102"/>
      <c r="Q117" s="102"/>
      <c r="R117" s="102"/>
      <c r="S117" s="102"/>
      <c r="T117" s="102"/>
      <c r="U117" s="102"/>
      <c r="V117" s="102"/>
      <c r="W117" s="102"/>
      <c r="X117" s="102"/>
      <c r="Y117" s="102"/>
      <c r="Z117" s="102"/>
      <c r="AA117" s="102"/>
      <c r="AB117" s="102"/>
      <c r="AC117" s="102"/>
    </row>
    <row r="118" spans="1:29" ht="24.75" customHeight="1">
      <c r="A118" s="198"/>
      <c r="B118" s="198"/>
      <c r="C118" s="198"/>
      <c r="D118" s="198"/>
      <c r="E118" s="198"/>
      <c r="F118" s="198"/>
      <c r="G118" s="198"/>
      <c r="H118" s="199" t="s">
        <v>0</v>
      </c>
      <c r="I118" s="203">
        <v>0</v>
      </c>
      <c r="J118" s="202"/>
      <c r="K118" s="202"/>
      <c r="L118" s="202"/>
      <c r="M118" s="202"/>
      <c r="N118" s="202"/>
      <c r="O118" s="102"/>
      <c r="P118" s="102"/>
      <c r="Q118" s="102"/>
      <c r="R118" s="102"/>
      <c r="S118" s="102"/>
      <c r="T118" s="102"/>
      <c r="U118" s="102"/>
      <c r="V118" s="102"/>
      <c r="W118" s="102"/>
      <c r="X118" s="102"/>
      <c r="Y118" s="102"/>
      <c r="Z118" s="102"/>
      <c r="AA118" s="102"/>
      <c r="AB118" s="102"/>
      <c r="AC118" s="102"/>
    </row>
    <row r="119" spans="1:29" ht="45" customHeight="1">
      <c r="A119" s="205" t="s">
        <v>318</v>
      </c>
      <c r="B119" s="205"/>
      <c r="C119" s="205"/>
      <c r="D119" s="205"/>
      <c r="E119" s="205"/>
      <c r="F119" s="205"/>
      <c r="G119" s="205"/>
      <c r="H119" s="205"/>
      <c r="I119" s="205"/>
      <c r="J119" s="205"/>
      <c r="K119" s="205"/>
      <c r="L119" s="205"/>
      <c r="M119" s="205"/>
      <c r="N119" s="205"/>
      <c r="O119" s="102"/>
      <c r="P119" s="102"/>
      <c r="Q119" s="102"/>
      <c r="R119" s="102"/>
      <c r="S119" s="102"/>
      <c r="T119" s="102"/>
      <c r="U119" s="102"/>
      <c r="V119" s="102"/>
      <c r="W119" s="102"/>
      <c r="X119" s="102"/>
      <c r="Y119" s="102"/>
      <c r="Z119" s="102"/>
      <c r="AA119" s="102"/>
      <c r="AB119" s="102"/>
      <c r="AC119" s="102"/>
    </row>
    <row r="120" spans="1:29" ht="15.75">
      <c r="O120" s="102"/>
      <c r="P120" s="102"/>
      <c r="Q120" s="102"/>
      <c r="R120" s="102"/>
      <c r="S120" s="102"/>
      <c r="T120" s="102"/>
      <c r="U120" s="102"/>
      <c r="V120" s="102"/>
      <c r="W120" s="102"/>
      <c r="X120" s="102"/>
      <c r="Y120" s="102"/>
      <c r="Z120" s="102"/>
      <c r="AA120" s="102"/>
      <c r="AB120" s="102"/>
      <c r="AC120" s="102"/>
    </row>
    <row r="121" spans="1:29" ht="15.75">
      <c r="O121" s="102"/>
      <c r="P121" s="102"/>
      <c r="Q121" s="102"/>
      <c r="R121" s="102"/>
      <c r="S121" s="102"/>
      <c r="T121" s="102"/>
      <c r="U121" s="102"/>
      <c r="V121" s="102"/>
      <c r="W121" s="102"/>
      <c r="X121" s="102"/>
      <c r="Y121" s="102"/>
      <c r="Z121" s="102"/>
      <c r="AA121" s="102"/>
      <c r="AB121" s="102"/>
      <c r="AC121" s="102"/>
    </row>
    <row r="122" spans="1:29" ht="15.75">
      <c r="O122" s="102"/>
      <c r="P122" s="102"/>
      <c r="Q122" s="102"/>
      <c r="R122" s="102"/>
      <c r="S122" s="102"/>
      <c r="T122" s="102"/>
      <c r="U122" s="102"/>
      <c r="V122" s="102"/>
      <c r="W122" s="102"/>
      <c r="X122" s="102"/>
      <c r="Y122" s="102"/>
      <c r="Z122" s="102"/>
      <c r="AA122" s="102"/>
      <c r="AB122" s="102"/>
      <c r="AC122" s="102"/>
    </row>
    <row r="123" spans="1:29" ht="15.75">
      <c r="O123" s="102"/>
      <c r="P123" s="102"/>
      <c r="Q123" s="102"/>
      <c r="R123" s="102"/>
      <c r="S123" s="102"/>
      <c r="T123" s="102"/>
      <c r="U123" s="102"/>
      <c r="V123" s="102"/>
      <c r="W123" s="102"/>
      <c r="X123" s="102"/>
      <c r="Y123" s="102"/>
      <c r="Z123" s="102"/>
      <c r="AA123" s="102"/>
      <c r="AB123" s="102"/>
      <c r="AC123" s="102"/>
    </row>
    <row r="124" spans="1:29" ht="15.75">
      <c r="O124" s="102"/>
      <c r="P124" s="102"/>
      <c r="Q124" s="102"/>
      <c r="R124" s="102"/>
      <c r="S124" s="102"/>
      <c r="T124" s="102"/>
      <c r="U124" s="102"/>
      <c r="V124" s="102"/>
      <c r="W124" s="102"/>
      <c r="X124" s="102"/>
      <c r="Y124" s="102"/>
      <c r="Z124" s="102"/>
      <c r="AA124" s="102"/>
      <c r="AB124" s="102"/>
      <c r="AC124" s="102"/>
    </row>
    <row r="125" spans="1:29" ht="15.75">
      <c r="O125" s="102"/>
      <c r="P125" s="102"/>
      <c r="Q125" s="102"/>
      <c r="R125" s="102"/>
      <c r="S125" s="102"/>
      <c r="T125" s="102"/>
      <c r="U125" s="102"/>
      <c r="V125" s="102"/>
      <c r="W125" s="102"/>
      <c r="X125" s="102"/>
      <c r="Y125" s="102"/>
      <c r="Z125" s="102"/>
      <c r="AA125" s="102"/>
      <c r="AB125" s="102"/>
      <c r="AC125" s="102"/>
    </row>
    <row r="126" spans="1:29" ht="15.75">
      <c r="O126" s="102"/>
      <c r="P126" s="102"/>
      <c r="Q126" s="102"/>
      <c r="R126" s="102"/>
      <c r="S126" s="102"/>
      <c r="T126" s="102"/>
      <c r="U126" s="102"/>
      <c r="V126" s="102"/>
      <c r="W126" s="102"/>
      <c r="X126" s="102"/>
      <c r="Y126" s="102"/>
      <c r="Z126" s="102"/>
      <c r="AA126" s="102"/>
      <c r="AB126" s="102"/>
      <c r="AC126" s="102"/>
    </row>
  </sheetData>
  <mergeCells count="312">
    <mergeCell ref="A117:A118"/>
    <mergeCell ref="B117:D118"/>
    <mergeCell ref="E117:G118"/>
    <mergeCell ref="A119:N119"/>
    <mergeCell ref="A113:A114"/>
    <mergeCell ref="B113:D114"/>
    <mergeCell ref="E113:G114"/>
    <mergeCell ref="A115:A116"/>
    <mergeCell ref="B115:D116"/>
    <mergeCell ref="E115:G116"/>
    <mergeCell ref="A109:A110"/>
    <mergeCell ref="B109:D110"/>
    <mergeCell ref="E109:G110"/>
    <mergeCell ref="A111:A112"/>
    <mergeCell ref="B111:D112"/>
    <mergeCell ref="E111:G112"/>
    <mergeCell ref="A105:A106"/>
    <mergeCell ref="B105:D106"/>
    <mergeCell ref="E105:G106"/>
    <mergeCell ref="A107:A108"/>
    <mergeCell ref="B107:D108"/>
    <mergeCell ref="E107:G108"/>
    <mergeCell ref="A103:A104"/>
    <mergeCell ref="B103:D104"/>
    <mergeCell ref="E103:G104"/>
    <mergeCell ref="A95:A98"/>
    <mergeCell ref="B95:D96"/>
    <mergeCell ref="E95:G96"/>
    <mergeCell ref="B97:D98"/>
    <mergeCell ref="E97:G98"/>
    <mergeCell ref="A99:A100"/>
    <mergeCell ref="B99:D100"/>
    <mergeCell ref="E99:G100"/>
    <mergeCell ref="E91:G92"/>
    <mergeCell ref="B93:D94"/>
    <mergeCell ref="E93:G94"/>
    <mergeCell ref="A81:A82"/>
    <mergeCell ref="C81:C82"/>
    <mergeCell ref="B84:D84"/>
    <mergeCell ref="E84:H84"/>
    <mergeCell ref="A101:A102"/>
    <mergeCell ref="B101:D102"/>
    <mergeCell ref="E101:G102"/>
    <mergeCell ref="J84:N84"/>
    <mergeCell ref="A85:A94"/>
    <mergeCell ref="B85:D86"/>
    <mergeCell ref="E85:G86"/>
    <mergeCell ref="J85:N118"/>
    <mergeCell ref="B87:D88"/>
    <mergeCell ref="N77:N78"/>
    <mergeCell ref="A79:A80"/>
    <mergeCell ref="C79:C80"/>
    <mergeCell ref="J79:J80"/>
    <mergeCell ref="K79:K80"/>
    <mergeCell ref="L79:L80"/>
    <mergeCell ref="M79:M80"/>
    <mergeCell ref="N79:N80"/>
    <mergeCell ref="A77:A78"/>
    <mergeCell ref="C77:C78"/>
    <mergeCell ref="J77:J78"/>
    <mergeCell ref="K77:K78"/>
    <mergeCell ref="L77:L78"/>
    <mergeCell ref="M77:M78"/>
    <mergeCell ref="E87:G88"/>
    <mergeCell ref="B89:D90"/>
    <mergeCell ref="E89:G90"/>
    <mergeCell ref="B91:D92"/>
    <mergeCell ref="N73:N74"/>
    <mergeCell ref="A75:A76"/>
    <mergeCell ref="C75:C76"/>
    <mergeCell ref="J75:J76"/>
    <mergeCell ref="K75:K76"/>
    <mergeCell ref="L75:L76"/>
    <mergeCell ref="M75:M76"/>
    <mergeCell ref="N75:N76"/>
    <mergeCell ref="A73:A74"/>
    <mergeCell ref="C73:C74"/>
    <mergeCell ref="J73:J74"/>
    <mergeCell ref="K73:K74"/>
    <mergeCell ref="L73:L74"/>
    <mergeCell ref="M73:M74"/>
    <mergeCell ref="N69:N70"/>
    <mergeCell ref="A71:A72"/>
    <mergeCell ref="C71:C72"/>
    <mergeCell ref="J71:J72"/>
    <mergeCell ref="K71:K72"/>
    <mergeCell ref="L71:L72"/>
    <mergeCell ref="M71:M72"/>
    <mergeCell ref="N71:N72"/>
    <mergeCell ref="A69:A70"/>
    <mergeCell ref="C69:C70"/>
    <mergeCell ref="J69:J70"/>
    <mergeCell ref="K69:K70"/>
    <mergeCell ref="L69:L70"/>
    <mergeCell ref="M69:M70"/>
    <mergeCell ref="N65:N66"/>
    <mergeCell ref="A67:A68"/>
    <mergeCell ref="C67:C68"/>
    <mergeCell ref="J67:J68"/>
    <mergeCell ref="K67:K68"/>
    <mergeCell ref="L67:L68"/>
    <mergeCell ref="M67:M68"/>
    <mergeCell ref="N67:N68"/>
    <mergeCell ref="A65:A66"/>
    <mergeCell ref="C65:C66"/>
    <mergeCell ref="J65:J66"/>
    <mergeCell ref="K65:K66"/>
    <mergeCell ref="L65:L66"/>
    <mergeCell ref="M65:M66"/>
    <mergeCell ref="N61:N62"/>
    <mergeCell ref="A63:A64"/>
    <mergeCell ref="C63:C64"/>
    <mergeCell ref="J63:J64"/>
    <mergeCell ref="K63:K64"/>
    <mergeCell ref="L63:L64"/>
    <mergeCell ref="M63:M64"/>
    <mergeCell ref="N63:N64"/>
    <mergeCell ref="A61:A62"/>
    <mergeCell ref="C61:C62"/>
    <mergeCell ref="J61:J62"/>
    <mergeCell ref="K61:K62"/>
    <mergeCell ref="L61:L62"/>
    <mergeCell ref="M61:M62"/>
    <mergeCell ref="N57:N58"/>
    <mergeCell ref="A59:A60"/>
    <mergeCell ref="C59:C60"/>
    <mergeCell ref="J59:J60"/>
    <mergeCell ref="K59:K60"/>
    <mergeCell ref="L59:L60"/>
    <mergeCell ref="M59:M60"/>
    <mergeCell ref="N59:N60"/>
    <mergeCell ref="A57:A58"/>
    <mergeCell ref="C57:C58"/>
    <mergeCell ref="J57:J58"/>
    <mergeCell ref="K57:K58"/>
    <mergeCell ref="L57:L58"/>
    <mergeCell ref="M57:M58"/>
    <mergeCell ref="N53:N54"/>
    <mergeCell ref="A55:A56"/>
    <mergeCell ref="C55:C56"/>
    <mergeCell ref="J55:J56"/>
    <mergeCell ref="K55:K56"/>
    <mergeCell ref="L55:L56"/>
    <mergeCell ref="M55:M56"/>
    <mergeCell ref="N55:N56"/>
    <mergeCell ref="A53:A54"/>
    <mergeCell ref="C53:C54"/>
    <mergeCell ref="J53:J54"/>
    <mergeCell ref="K53:K54"/>
    <mergeCell ref="L53:L54"/>
    <mergeCell ref="M53:M54"/>
    <mergeCell ref="N49:N50"/>
    <mergeCell ref="A51:A52"/>
    <mergeCell ref="C51:C52"/>
    <mergeCell ref="J51:J52"/>
    <mergeCell ref="K51:K52"/>
    <mergeCell ref="L51:L52"/>
    <mergeCell ref="M51:M52"/>
    <mergeCell ref="N51:N52"/>
    <mergeCell ref="A49:A50"/>
    <mergeCell ref="C49:C50"/>
    <mergeCell ref="J49:J50"/>
    <mergeCell ref="K49:K50"/>
    <mergeCell ref="L49:L50"/>
    <mergeCell ref="M49:M50"/>
    <mergeCell ref="N45:N46"/>
    <mergeCell ref="A47:A48"/>
    <mergeCell ref="C47:C48"/>
    <mergeCell ref="J47:J48"/>
    <mergeCell ref="K47:K48"/>
    <mergeCell ref="L47:L48"/>
    <mergeCell ref="M47:M48"/>
    <mergeCell ref="N47:N48"/>
    <mergeCell ref="A45:A46"/>
    <mergeCell ref="C45:C46"/>
    <mergeCell ref="J45:J46"/>
    <mergeCell ref="K45:K46"/>
    <mergeCell ref="L45:L46"/>
    <mergeCell ref="M45:M46"/>
    <mergeCell ref="N41:N42"/>
    <mergeCell ref="A43:A44"/>
    <mergeCell ref="C43:C44"/>
    <mergeCell ref="J43:J44"/>
    <mergeCell ref="K43:K44"/>
    <mergeCell ref="L43:L44"/>
    <mergeCell ref="M43:M44"/>
    <mergeCell ref="N43:N44"/>
    <mergeCell ref="A41:A42"/>
    <mergeCell ref="C41:C42"/>
    <mergeCell ref="J41:J42"/>
    <mergeCell ref="K41:K42"/>
    <mergeCell ref="L41:L42"/>
    <mergeCell ref="M41:M42"/>
    <mergeCell ref="N37:N38"/>
    <mergeCell ref="A39:A40"/>
    <mergeCell ref="C39:C40"/>
    <mergeCell ref="J39:J40"/>
    <mergeCell ref="K39:K40"/>
    <mergeCell ref="L39:L40"/>
    <mergeCell ref="M39:M40"/>
    <mergeCell ref="N39:N40"/>
    <mergeCell ref="A37:A38"/>
    <mergeCell ref="C37:C38"/>
    <mergeCell ref="J37:J38"/>
    <mergeCell ref="K37:K38"/>
    <mergeCell ref="L37:L38"/>
    <mergeCell ref="M37:M38"/>
    <mergeCell ref="N33:N34"/>
    <mergeCell ref="A35:A36"/>
    <mergeCell ref="C35:C36"/>
    <mergeCell ref="J35:J36"/>
    <mergeCell ref="K35:K36"/>
    <mergeCell ref="L35:L36"/>
    <mergeCell ref="M35:M36"/>
    <mergeCell ref="N35:N36"/>
    <mergeCell ref="A33:A34"/>
    <mergeCell ref="C33:C34"/>
    <mergeCell ref="J33:J34"/>
    <mergeCell ref="K33:K34"/>
    <mergeCell ref="L33:L34"/>
    <mergeCell ref="M33:M34"/>
    <mergeCell ref="N29:N30"/>
    <mergeCell ref="A31:A32"/>
    <mergeCell ref="C31:C32"/>
    <mergeCell ref="J31:J32"/>
    <mergeCell ref="K31:K32"/>
    <mergeCell ref="L31:L32"/>
    <mergeCell ref="M31:M32"/>
    <mergeCell ref="N31:N32"/>
    <mergeCell ref="A29:A30"/>
    <mergeCell ref="C29:C30"/>
    <mergeCell ref="J29:J30"/>
    <mergeCell ref="K29:K30"/>
    <mergeCell ref="L29:L30"/>
    <mergeCell ref="M29:M30"/>
    <mergeCell ref="N25:N26"/>
    <mergeCell ref="A27:A28"/>
    <mergeCell ref="C27:C28"/>
    <mergeCell ref="J27:J28"/>
    <mergeCell ref="K27:K28"/>
    <mergeCell ref="L27:L28"/>
    <mergeCell ref="M27:M28"/>
    <mergeCell ref="N27:N28"/>
    <mergeCell ref="A25:A26"/>
    <mergeCell ref="C25:C26"/>
    <mergeCell ref="J25:J26"/>
    <mergeCell ref="K25:K26"/>
    <mergeCell ref="L25:L26"/>
    <mergeCell ref="M25:M26"/>
    <mergeCell ref="A19:A20"/>
    <mergeCell ref="C19:C20"/>
    <mergeCell ref="J19:J20"/>
    <mergeCell ref="K19:K20"/>
    <mergeCell ref="L19:L20"/>
    <mergeCell ref="M19:M20"/>
    <mergeCell ref="N19:N20"/>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B12:F12"/>
    <mergeCell ref="K12:M12"/>
    <mergeCell ref="B13:F13"/>
    <mergeCell ref="K13:M13"/>
    <mergeCell ref="A5:N5"/>
    <mergeCell ref="A6:N6"/>
    <mergeCell ref="B7:N7"/>
    <mergeCell ref="B8:F8"/>
    <mergeCell ref="G8:I13"/>
    <mergeCell ref="J8:N8"/>
    <mergeCell ref="B9:F9"/>
    <mergeCell ref="K9:M9"/>
    <mergeCell ref="B10:F10"/>
    <mergeCell ref="K10:M10"/>
    <mergeCell ref="A1:A4"/>
    <mergeCell ref="B1:H2"/>
    <mergeCell ref="I1:L1"/>
    <mergeCell ref="M1:N4"/>
    <mergeCell ref="I2:L2"/>
    <mergeCell ref="B3:H4"/>
    <mergeCell ref="I3:L3"/>
    <mergeCell ref="I4:L4"/>
    <mergeCell ref="B11:F11"/>
    <mergeCell ref="K11:M11"/>
  </mergeCells>
  <pageMargins left="0.7" right="0.7" top="0.75" bottom="0.75" header="0.3" footer="0.3"/>
  <drawing r:id="rId1"/>
  <legacyDrawing r:id="rId2"/>
  <oleObjects>
    <mc:AlternateContent xmlns:mc="http://schemas.openxmlformats.org/markup-compatibility/2006">
      <mc:Choice Requires="x14">
        <oleObject shapeId="41985" r:id="rId3">
          <objectPr defaultSize="0" autoPict="0" r:id="rId4">
            <anchor moveWithCells="1" sizeWithCells="1">
              <from>
                <xdr:col>0</xdr:col>
                <xdr:colOff>581025</xdr:colOff>
                <xdr:row>0</xdr:row>
                <xdr:rowOff>38100</xdr:rowOff>
              </from>
              <to>
                <xdr:col>0</xdr:col>
                <xdr:colOff>3686175</xdr:colOff>
                <xdr:row>3</xdr:row>
                <xdr:rowOff>190500</xdr:rowOff>
              </to>
            </anchor>
          </objectPr>
        </oleObject>
      </mc:Choice>
      <mc:Fallback>
        <oleObject shapeId="41985"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P65"/>
  <sheetViews>
    <sheetView zoomScale="80" zoomScaleNormal="80" workbookViewId="0">
      <selection sqref="A1:XFD1048576"/>
    </sheetView>
  </sheetViews>
  <sheetFormatPr baseColWidth="10" defaultColWidth="6.42578125" defaultRowHeight="15"/>
  <cols>
    <col min="1" max="1" width="71.140625" style="27" customWidth="1"/>
    <col min="2" max="2" width="10.28515625" style="27" customWidth="1"/>
    <col min="3" max="3" width="20.85546875" style="27" customWidth="1"/>
    <col min="4" max="4" width="10" style="27" customWidth="1"/>
    <col min="5" max="5" width="26" style="27" customWidth="1"/>
    <col min="6" max="6" width="24.85546875" style="27" customWidth="1"/>
    <col min="7" max="7" width="9.7109375" style="58" customWidth="1"/>
    <col min="8" max="8" width="15.85546875" style="27" bestFit="1" customWidth="1"/>
    <col min="9" max="9" width="11.85546875" style="27" bestFit="1" customWidth="1"/>
    <col min="10" max="10" width="15.140625" style="101" customWidth="1"/>
    <col min="11" max="11" width="20.42578125" style="101" customWidth="1"/>
    <col min="12" max="12" width="14.42578125" style="27" customWidth="1"/>
    <col min="13" max="13" width="18.28515625" style="27" customWidth="1"/>
    <col min="14" max="14" width="16.85546875" style="27" bestFit="1" customWidth="1"/>
    <col min="15" max="16384" width="6.42578125" style="27"/>
  </cols>
  <sheetData>
    <row r="1" spans="1:224" ht="37.5" customHeight="1">
      <c r="A1" s="103"/>
      <c r="B1" s="104" t="s">
        <v>36</v>
      </c>
      <c r="C1" s="105"/>
      <c r="D1" s="105"/>
      <c r="E1" s="105"/>
      <c r="F1" s="105"/>
      <c r="G1" s="105"/>
      <c r="H1" s="106"/>
      <c r="I1" s="107" t="s">
        <v>37</v>
      </c>
      <c r="J1" s="108"/>
      <c r="K1" s="108"/>
      <c r="L1" s="109"/>
      <c r="M1" s="110"/>
      <c r="N1" s="111"/>
    </row>
    <row r="2" spans="1:224" ht="37.5" customHeight="1">
      <c r="A2" s="112"/>
      <c r="B2" s="113"/>
      <c r="C2" s="114"/>
      <c r="D2" s="114"/>
      <c r="E2" s="114"/>
      <c r="F2" s="114"/>
      <c r="G2" s="114"/>
      <c r="H2" s="115"/>
      <c r="I2" s="107" t="s">
        <v>38</v>
      </c>
      <c r="J2" s="108"/>
      <c r="K2" s="108"/>
      <c r="L2" s="109"/>
      <c r="M2" s="116"/>
      <c r="N2" s="117"/>
    </row>
    <row r="3" spans="1:224" ht="33.75" customHeight="1">
      <c r="A3" s="112"/>
      <c r="B3" s="104" t="s">
        <v>39</v>
      </c>
      <c r="C3" s="105"/>
      <c r="D3" s="105"/>
      <c r="E3" s="105"/>
      <c r="F3" s="105"/>
      <c r="G3" s="105"/>
      <c r="H3" s="106"/>
      <c r="I3" s="107" t="s">
        <v>40</v>
      </c>
      <c r="J3" s="108"/>
      <c r="K3" s="108"/>
      <c r="L3" s="109"/>
      <c r="M3" s="116"/>
      <c r="N3" s="117"/>
    </row>
    <row r="4" spans="1:224" ht="38.25" customHeight="1">
      <c r="A4" s="118"/>
      <c r="B4" s="113"/>
      <c r="C4" s="114"/>
      <c r="D4" s="114"/>
      <c r="E4" s="114"/>
      <c r="F4" s="114"/>
      <c r="G4" s="114"/>
      <c r="H4" s="115"/>
      <c r="I4" s="107" t="s">
        <v>41</v>
      </c>
      <c r="J4" s="108"/>
      <c r="K4" s="108"/>
      <c r="L4" s="109"/>
      <c r="M4" s="119"/>
      <c r="N4" s="120"/>
    </row>
    <row r="5" spans="1:224">
      <c r="A5" s="121"/>
      <c r="B5" s="121"/>
      <c r="C5" s="121"/>
      <c r="D5" s="121"/>
      <c r="E5" s="121"/>
      <c r="F5" s="121"/>
      <c r="G5" s="121"/>
      <c r="H5" s="121"/>
      <c r="I5" s="121"/>
      <c r="J5" s="121"/>
      <c r="K5" s="121"/>
      <c r="L5" s="121"/>
      <c r="M5" s="121"/>
      <c r="N5" s="121"/>
    </row>
    <row r="6" spans="1:224" ht="15.75">
      <c r="A6" s="107" t="s">
        <v>148</v>
      </c>
      <c r="B6" s="108"/>
      <c r="C6" s="108"/>
      <c r="D6" s="108"/>
      <c r="E6" s="108"/>
      <c r="F6" s="108"/>
      <c r="G6" s="108"/>
      <c r="H6" s="108"/>
      <c r="I6" s="108"/>
      <c r="J6" s="108"/>
      <c r="K6" s="108"/>
      <c r="L6" s="108"/>
      <c r="M6" s="108"/>
      <c r="N6" s="109"/>
    </row>
    <row r="7" spans="1:224" ht="15.75">
      <c r="A7" s="28" t="s">
        <v>286</v>
      </c>
      <c r="B7" s="25" t="s">
        <v>319</v>
      </c>
      <c r="C7" s="25"/>
      <c r="D7" s="25"/>
      <c r="E7" s="25"/>
      <c r="F7" s="25"/>
      <c r="G7" s="25"/>
      <c r="H7" s="25"/>
      <c r="I7" s="25"/>
      <c r="J7" s="25"/>
      <c r="K7" s="25"/>
      <c r="L7" s="25"/>
      <c r="M7" s="25"/>
      <c r="N7" s="25"/>
    </row>
    <row r="8" spans="1:224" ht="15.75">
      <c r="A8" s="122" t="s">
        <v>32</v>
      </c>
      <c r="B8" s="123" t="s">
        <v>33</v>
      </c>
      <c r="C8" s="124"/>
      <c r="D8" s="124"/>
      <c r="E8" s="124"/>
      <c r="F8" s="125"/>
      <c r="G8" s="126" t="s">
        <v>149</v>
      </c>
      <c r="H8" s="127"/>
      <c r="I8" s="128"/>
      <c r="J8" s="129" t="s">
        <v>31</v>
      </c>
      <c r="K8" s="130"/>
      <c r="L8" s="130"/>
      <c r="M8" s="130"/>
      <c r="N8" s="131"/>
    </row>
    <row r="9" spans="1:224" ht="15.75">
      <c r="A9" s="132" t="s">
        <v>30</v>
      </c>
      <c r="B9" s="133" t="s">
        <v>145</v>
      </c>
      <c r="C9" s="124"/>
      <c r="D9" s="124"/>
      <c r="E9" s="124"/>
      <c r="F9" s="125"/>
      <c r="G9" s="134"/>
      <c r="H9" s="135"/>
      <c r="I9" s="136"/>
      <c r="J9" s="36" t="s">
        <v>29</v>
      </c>
      <c r="K9" s="37" t="s">
        <v>28</v>
      </c>
      <c r="L9" s="37"/>
      <c r="M9" s="37"/>
      <c r="N9" s="36" t="s">
        <v>27</v>
      </c>
    </row>
    <row r="10" spans="1:224" ht="15.75">
      <c r="A10" s="137" t="s">
        <v>26</v>
      </c>
      <c r="B10" s="138" t="s">
        <v>144</v>
      </c>
      <c r="C10" s="133"/>
      <c r="D10" s="133"/>
      <c r="E10" s="133"/>
      <c r="F10" s="139"/>
      <c r="G10" s="134"/>
      <c r="H10" s="135"/>
      <c r="I10" s="136"/>
      <c r="J10" s="140"/>
      <c r="K10" s="141"/>
      <c r="L10" s="142"/>
      <c r="M10" s="143"/>
      <c r="N10" s="144"/>
    </row>
    <row r="11" spans="1:224" ht="15.75">
      <c r="A11" s="145" t="s">
        <v>25</v>
      </c>
      <c r="B11" s="138" t="s">
        <v>150</v>
      </c>
      <c r="C11" s="133"/>
      <c r="D11" s="133"/>
      <c r="E11" s="133"/>
      <c r="F11" s="139"/>
      <c r="G11" s="134"/>
      <c r="H11" s="135"/>
      <c r="I11" s="136"/>
      <c r="J11" s="51"/>
      <c r="K11" s="146"/>
      <c r="L11" s="147"/>
      <c r="M11" s="148"/>
      <c r="N11" s="149"/>
    </row>
    <row r="12" spans="1:224" ht="15.75">
      <c r="A12" s="150" t="s">
        <v>24</v>
      </c>
      <c r="B12" s="151">
        <v>2020730010056</v>
      </c>
      <c r="C12" s="152"/>
      <c r="D12" s="152"/>
      <c r="E12" s="152"/>
      <c r="F12" s="153"/>
      <c r="G12" s="134"/>
      <c r="H12" s="135"/>
      <c r="I12" s="136"/>
      <c r="J12" s="154"/>
      <c r="K12" s="155"/>
      <c r="L12" s="156"/>
      <c r="M12" s="157"/>
      <c r="N12" s="149"/>
    </row>
    <row r="13" spans="1:224" ht="30.75">
      <c r="A13" s="38" t="s">
        <v>197</v>
      </c>
      <c r="B13" s="206" t="s">
        <v>151</v>
      </c>
      <c r="C13" s="207"/>
      <c r="D13" s="207"/>
      <c r="E13" s="207"/>
      <c r="F13" s="208"/>
      <c r="G13" s="159"/>
      <c r="H13" s="160"/>
      <c r="I13" s="161"/>
      <c r="J13" s="51"/>
      <c r="K13" s="155"/>
      <c r="L13" s="156"/>
      <c r="M13" s="157"/>
      <c r="N13" s="162"/>
    </row>
    <row r="14" spans="1:224" ht="15.75">
      <c r="A14" s="54" t="s">
        <v>23</v>
      </c>
      <c r="B14" s="55" t="s">
        <v>22</v>
      </c>
      <c r="C14" s="56" t="s">
        <v>21</v>
      </c>
      <c r="D14" s="56" t="s">
        <v>20</v>
      </c>
      <c r="E14" s="56" t="s">
        <v>19</v>
      </c>
      <c r="F14" s="163" t="s">
        <v>200</v>
      </c>
      <c r="G14" s="164"/>
      <c r="H14" s="164"/>
      <c r="I14" s="165"/>
      <c r="J14" s="56" t="s">
        <v>17</v>
      </c>
      <c r="K14" s="56"/>
      <c r="L14" s="57" t="s">
        <v>16</v>
      </c>
      <c r="M14" s="57"/>
      <c r="N14" s="57"/>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row>
    <row r="15" spans="1:224">
      <c r="A15" s="54"/>
      <c r="B15" s="56"/>
      <c r="C15" s="56"/>
      <c r="D15" s="56"/>
      <c r="E15" s="56"/>
      <c r="F15" s="166"/>
      <c r="G15" s="167"/>
      <c r="H15" s="167"/>
      <c r="I15" s="168"/>
      <c r="J15" s="56"/>
      <c r="K15" s="56"/>
      <c r="L15" s="56" t="s">
        <v>15</v>
      </c>
      <c r="M15" s="56" t="s">
        <v>14</v>
      </c>
      <c r="N15" s="54" t="s">
        <v>13</v>
      </c>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row>
    <row r="16" spans="1:224" ht="15.75">
      <c r="A16" s="54"/>
      <c r="B16" s="56"/>
      <c r="C16" s="56"/>
      <c r="D16" s="56"/>
      <c r="E16" s="56"/>
      <c r="F16" s="59" t="s">
        <v>12</v>
      </c>
      <c r="G16" s="59" t="s">
        <v>11</v>
      </c>
      <c r="H16" s="59" t="s">
        <v>10</v>
      </c>
      <c r="I16" s="60" t="s">
        <v>9</v>
      </c>
      <c r="J16" s="59" t="s">
        <v>8</v>
      </c>
      <c r="K16" s="59" t="s">
        <v>7</v>
      </c>
      <c r="L16" s="56"/>
      <c r="M16" s="56"/>
      <c r="N16" s="54"/>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row>
    <row r="17" spans="1:14" ht="27" customHeight="1">
      <c r="A17" s="169" t="s">
        <v>152</v>
      </c>
      <c r="B17" s="63" t="s">
        <v>1</v>
      </c>
      <c r="C17" s="68" t="s">
        <v>153</v>
      </c>
      <c r="D17" s="65">
        <v>1</v>
      </c>
      <c r="E17" s="1">
        <f t="shared" ref="E17:E48" si="0">SUM(F17:I17)</f>
        <v>200000000</v>
      </c>
      <c r="F17" s="1">
        <v>200000000</v>
      </c>
      <c r="G17" s="1">
        <v>0</v>
      </c>
      <c r="H17" s="1">
        <v>0</v>
      </c>
      <c r="I17" s="1">
        <v>0</v>
      </c>
      <c r="J17" s="66">
        <v>45311</v>
      </c>
      <c r="K17" s="66">
        <v>45382</v>
      </c>
      <c r="L17" s="20">
        <f>D18/D17</f>
        <v>0</v>
      </c>
      <c r="M17" s="20">
        <f>E18/E17</f>
        <v>9.2499999999999999E-2</v>
      </c>
      <c r="N17" s="209">
        <f>L17*L17/M17</f>
        <v>0</v>
      </c>
    </row>
    <row r="18" spans="1:14" ht="27" customHeight="1">
      <c r="A18" s="171"/>
      <c r="B18" s="63" t="s">
        <v>0</v>
      </c>
      <c r="C18" s="69"/>
      <c r="D18" s="19">
        <v>0</v>
      </c>
      <c r="E18" s="1">
        <f t="shared" si="0"/>
        <v>18500000</v>
      </c>
      <c r="F18" s="1">
        <v>18500000</v>
      </c>
      <c r="G18" s="1">
        <v>0</v>
      </c>
      <c r="H18" s="1">
        <v>0</v>
      </c>
      <c r="I18" s="1">
        <v>0</v>
      </c>
      <c r="J18" s="66"/>
      <c r="K18" s="66"/>
      <c r="L18" s="20"/>
      <c r="M18" s="20"/>
      <c r="N18" s="210"/>
    </row>
    <row r="19" spans="1:14" ht="27" customHeight="1">
      <c r="A19" s="171" t="s">
        <v>320</v>
      </c>
      <c r="B19" s="63" t="s">
        <v>1</v>
      </c>
      <c r="C19" s="68" t="s">
        <v>154</v>
      </c>
      <c r="D19" s="19">
        <v>2</v>
      </c>
      <c r="E19" s="1">
        <f t="shared" si="0"/>
        <v>21000000</v>
      </c>
      <c r="F19" s="1">
        <v>21000000</v>
      </c>
      <c r="G19" s="1">
        <v>0</v>
      </c>
      <c r="H19" s="1">
        <v>0</v>
      </c>
      <c r="I19" s="1">
        <v>0</v>
      </c>
      <c r="J19" s="66">
        <v>45311</v>
      </c>
      <c r="K19" s="66">
        <v>45382</v>
      </c>
      <c r="L19" s="20">
        <f t="shared" ref="L19:M19" si="1">D20/D19</f>
        <v>0</v>
      </c>
      <c r="M19" s="20">
        <f t="shared" si="1"/>
        <v>1</v>
      </c>
      <c r="N19" s="209">
        <f>L19*L19/M19</f>
        <v>0</v>
      </c>
    </row>
    <row r="20" spans="1:14" ht="27" customHeight="1">
      <c r="A20" s="171"/>
      <c r="B20" s="63" t="s">
        <v>0</v>
      </c>
      <c r="C20" s="69"/>
      <c r="D20" s="19">
        <v>0</v>
      </c>
      <c r="E20" s="1">
        <f t="shared" si="0"/>
        <v>21000000</v>
      </c>
      <c r="F20" s="1">
        <v>21000000</v>
      </c>
      <c r="G20" s="1">
        <v>0</v>
      </c>
      <c r="H20" s="1">
        <v>0</v>
      </c>
      <c r="I20" s="1">
        <v>0</v>
      </c>
      <c r="J20" s="66"/>
      <c r="K20" s="66"/>
      <c r="L20" s="20"/>
      <c r="M20" s="20"/>
      <c r="N20" s="210"/>
    </row>
    <row r="21" spans="1:14" ht="27" customHeight="1">
      <c r="A21" s="171" t="s">
        <v>186</v>
      </c>
      <c r="B21" s="63" t="s">
        <v>1</v>
      </c>
      <c r="C21" s="68" t="s">
        <v>154</v>
      </c>
      <c r="D21" s="19">
        <v>30</v>
      </c>
      <c r="E21" s="1">
        <f t="shared" si="0"/>
        <v>59000000</v>
      </c>
      <c r="F21" s="1">
        <v>59000000</v>
      </c>
      <c r="G21" s="1">
        <v>0</v>
      </c>
      <c r="H21" s="1">
        <v>0</v>
      </c>
      <c r="I21" s="1">
        <v>0</v>
      </c>
      <c r="J21" s="66">
        <v>45311</v>
      </c>
      <c r="K21" s="66">
        <v>45382</v>
      </c>
      <c r="L21" s="20">
        <f t="shared" ref="L21:M21" si="2">D22/D21</f>
        <v>0</v>
      </c>
      <c r="M21" s="20">
        <f t="shared" si="2"/>
        <v>0</v>
      </c>
      <c r="N21" s="209">
        <v>0</v>
      </c>
    </row>
    <row r="22" spans="1:14" ht="27" customHeight="1">
      <c r="A22" s="171"/>
      <c r="B22" s="63" t="s">
        <v>0</v>
      </c>
      <c r="C22" s="69"/>
      <c r="D22" s="19">
        <v>0</v>
      </c>
      <c r="E22" s="1">
        <f t="shared" si="0"/>
        <v>0</v>
      </c>
      <c r="F22" s="1">
        <v>0</v>
      </c>
      <c r="G22" s="1">
        <v>0</v>
      </c>
      <c r="H22" s="1">
        <v>0</v>
      </c>
      <c r="I22" s="1">
        <v>0</v>
      </c>
      <c r="J22" s="66"/>
      <c r="K22" s="66"/>
      <c r="L22" s="20"/>
      <c r="M22" s="20"/>
      <c r="N22" s="210"/>
    </row>
    <row r="23" spans="1:14" ht="23.25" customHeight="1">
      <c r="A23" s="171" t="s">
        <v>155</v>
      </c>
      <c r="B23" s="63" t="s">
        <v>1</v>
      </c>
      <c r="C23" s="68" t="s">
        <v>154</v>
      </c>
      <c r="D23" s="19">
        <v>30</v>
      </c>
      <c r="E23" s="1">
        <f t="shared" si="0"/>
        <v>70000000</v>
      </c>
      <c r="F23" s="1">
        <v>70000000</v>
      </c>
      <c r="G23" s="1">
        <v>0</v>
      </c>
      <c r="H23" s="1">
        <v>0</v>
      </c>
      <c r="I23" s="1">
        <v>0</v>
      </c>
      <c r="J23" s="66">
        <v>45311</v>
      </c>
      <c r="K23" s="66">
        <v>45382</v>
      </c>
      <c r="L23" s="20">
        <f t="shared" ref="L23:M23" si="3">D24/D23</f>
        <v>0</v>
      </c>
      <c r="M23" s="20">
        <f t="shared" si="3"/>
        <v>0</v>
      </c>
      <c r="N23" s="209">
        <v>0</v>
      </c>
    </row>
    <row r="24" spans="1:14" ht="23.25" customHeight="1">
      <c r="A24" s="171"/>
      <c r="B24" s="63" t="s">
        <v>0</v>
      </c>
      <c r="C24" s="69"/>
      <c r="D24" s="19">
        <v>0</v>
      </c>
      <c r="E24" s="1">
        <f t="shared" si="0"/>
        <v>0</v>
      </c>
      <c r="F24" s="1">
        <v>0</v>
      </c>
      <c r="G24" s="1">
        <v>0</v>
      </c>
      <c r="H24" s="1">
        <v>0</v>
      </c>
      <c r="I24" s="1">
        <v>0</v>
      </c>
      <c r="J24" s="66"/>
      <c r="K24" s="66"/>
      <c r="L24" s="20"/>
      <c r="M24" s="20"/>
      <c r="N24" s="210"/>
    </row>
    <row r="25" spans="1:14" ht="15.75" customHeight="1">
      <c r="A25" s="171" t="s">
        <v>321</v>
      </c>
      <c r="B25" s="63" t="s">
        <v>1</v>
      </c>
      <c r="C25" s="68" t="s">
        <v>156</v>
      </c>
      <c r="D25" s="211">
        <v>1</v>
      </c>
      <c r="E25" s="1">
        <f t="shared" si="0"/>
        <v>100000000</v>
      </c>
      <c r="F25" s="1">
        <v>100000000</v>
      </c>
      <c r="G25" s="1">
        <v>0</v>
      </c>
      <c r="H25" s="1">
        <v>0</v>
      </c>
      <c r="I25" s="1">
        <v>0</v>
      </c>
      <c r="J25" s="66">
        <v>45311</v>
      </c>
      <c r="K25" s="66">
        <v>45382</v>
      </c>
      <c r="L25" s="20">
        <f t="shared" ref="L25:M25" si="4">D26/D25</f>
        <v>0</v>
      </c>
      <c r="M25" s="20">
        <f t="shared" si="4"/>
        <v>9.0999999999999998E-2</v>
      </c>
      <c r="N25" s="209">
        <f t="shared" ref="N25" si="5">L25*L25/M25</f>
        <v>0</v>
      </c>
    </row>
    <row r="26" spans="1:14" ht="15.75">
      <c r="A26" s="171"/>
      <c r="B26" s="63" t="s">
        <v>0</v>
      </c>
      <c r="C26" s="69"/>
      <c r="D26" s="211">
        <v>0</v>
      </c>
      <c r="E26" s="1">
        <f t="shared" si="0"/>
        <v>9100000</v>
      </c>
      <c r="F26" s="1">
        <v>9100000</v>
      </c>
      <c r="G26" s="1">
        <v>0</v>
      </c>
      <c r="H26" s="1">
        <v>0</v>
      </c>
      <c r="I26" s="1">
        <v>0</v>
      </c>
      <c r="J26" s="66"/>
      <c r="K26" s="66"/>
      <c r="L26" s="20"/>
      <c r="M26" s="20"/>
      <c r="N26" s="210"/>
    </row>
    <row r="27" spans="1:14" ht="40.5" customHeight="1">
      <c r="A27" s="171" t="s">
        <v>199</v>
      </c>
      <c r="B27" s="63" t="s">
        <v>1</v>
      </c>
      <c r="C27" s="68" t="s">
        <v>276</v>
      </c>
      <c r="D27" s="19">
        <v>1</v>
      </c>
      <c r="E27" s="1">
        <f t="shared" si="0"/>
        <v>169400000</v>
      </c>
      <c r="F27" s="1">
        <v>169400000</v>
      </c>
      <c r="G27" s="1">
        <v>0</v>
      </c>
      <c r="H27" s="1">
        <v>0</v>
      </c>
      <c r="I27" s="1">
        <v>0</v>
      </c>
      <c r="J27" s="66">
        <v>45311</v>
      </c>
      <c r="K27" s="66">
        <v>45382</v>
      </c>
      <c r="L27" s="20">
        <f t="shared" ref="L27:M27" si="6">D28/D27</f>
        <v>0</v>
      </c>
      <c r="M27" s="20">
        <f t="shared" si="6"/>
        <v>0</v>
      </c>
      <c r="N27" s="209">
        <v>0</v>
      </c>
    </row>
    <row r="28" spans="1:14" ht="40.5" customHeight="1">
      <c r="A28" s="171"/>
      <c r="B28" s="63" t="s">
        <v>0</v>
      </c>
      <c r="C28" s="69"/>
      <c r="D28" s="19">
        <v>0</v>
      </c>
      <c r="E28" s="1">
        <f t="shared" si="0"/>
        <v>0</v>
      </c>
      <c r="F28" s="1">
        <v>0</v>
      </c>
      <c r="G28" s="1">
        <v>0</v>
      </c>
      <c r="H28" s="1">
        <v>0</v>
      </c>
      <c r="I28" s="1">
        <v>0</v>
      </c>
      <c r="J28" s="66"/>
      <c r="K28" s="66"/>
      <c r="L28" s="20"/>
      <c r="M28" s="20"/>
      <c r="N28" s="210"/>
    </row>
    <row r="29" spans="1:14" ht="15.75">
      <c r="A29" s="171" t="s">
        <v>157</v>
      </c>
      <c r="B29" s="63" t="s">
        <v>1</v>
      </c>
      <c r="C29" s="68" t="s">
        <v>183</v>
      </c>
      <c r="D29" s="19">
        <v>20</v>
      </c>
      <c r="E29" s="1">
        <f t="shared" si="0"/>
        <v>200000000</v>
      </c>
      <c r="F29" s="1">
        <v>200000000</v>
      </c>
      <c r="G29" s="1">
        <v>0</v>
      </c>
      <c r="H29" s="1">
        <v>0</v>
      </c>
      <c r="I29" s="1">
        <v>0</v>
      </c>
      <c r="J29" s="66">
        <v>45311</v>
      </c>
      <c r="K29" s="66">
        <v>45382</v>
      </c>
      <c r="L29" s="20">
        <f t="shared" ref="L29:M29" si="7">D30/D29</f>
        <v>0</v>
      </c>
      <c r="M29" s="20">
        <f t="shared" si="7"/>
        <v>0</v>
      </c>
      <c r="N29" s="209">
        <v>0</v>
      </c>
    </row>
    <row r="30" spans="1:14" ht="15.75">
      <c r="A30" s="171"/>
      <c r="B30" s="63" t="s">
        <v>0</v>
      </c>
      <c r="C30" s="69"/>
      <c r="D30" s="19">
        <v>0</v>
      </c>
      <c r="E30" s="1">
        <f t="shared" si="0"/>
        <v>0</v>
      </c>
      <c r="F30" s="1">
        <v>0</v>
      </c>
      <c r="G30" s="1">
        <v>0</v>
      </c>
      <c r="H30" s="1">
        <v>0</v>
      </c>
      <c r="I30" s="1">
        <v>0</v>
      </c>
      <c r="J30" s="66"/>
      <c r="K30" s="66"/>
      <c r="L30" s="20"/>
      <c r="M30" s="20"/>
      <c r="N30" s="210"/>
    </row>
    <row r="31" spans="1:14" ht="26.25" customHeight="1">
      <c r="A31" s="212" t="s">
        <v>158</v>
      </c>
      <c r="B31" s="63" t="s">
        <v>1</v>
      </c>
      <c r="C31" s="68" t="s">
        <v>198</v>
      </c>
      <c r="D31" s="211">
        <v>1</v>
      </c>
      <c r="E31" s="1">
        <f t="shared" si="0"/>
        <v>50000000</v>
      </c>
      <c r="F31" s="1">
        <v>50000000</v>
      </c>
      <c r="G31" s="1">
        <v>0</v>
      </c>
      <c r="H31" s="1">
        <v>0</v>
      </c>
      <c r="I31" s="1">
        <v>0</v>
      </c>
      <c r="J31" s="66">
        <v>45311</v>
      </c>
      <c r="K31" s="66">
        <v>45382</v>
      </c>
      <c r="L31" s="20">
        <f t="shared" ref="L31:M31" si="8">D32/D31</f>
        <v>0</v>
      </c>
      <c r="M31" s="20">
        <f t="shared" si="8"/>
        <v>0.5</v>
      </c>
      <c r="N31" s="104">
        <f t="shared" ref="N31" si="9">L31*L31/M31</f>
        <v>0</v>
      </c>
    </row>
    <row r="32" spans="1:14" ht="26.25" customHeight="1">
      <c r="A32" s="213"/>
      <c r="B32" s="63" t="s">
        <v>0</v>
      </c>
      <c r="C32" s="69"/>
      <c r="D32" s="78">
        <v>0</v>
      </c>
      <c r="E32" s="1">
        <f t="shared" si="0"/>
        <v>25000000</v>
      </c>
      <c r="F32" s="1">
        <v>25000000</v>
      </c>
      <c r="G32" s="1">
        <v>0</v>
      </c>
      <c r="H32" s="1">
        <v>0</v>
      </c>
      <c r="I32" s="1">
        <v>0</v>
      </c>
      <c r="J32" s="66"/>
      <c r="K32" s="66"/>
      <c r="L32" s="20"/>
      <c r="M32" s="20"/>
      <c r="N32" s="113"/>
    </row>
    <row r="33" spans="1:14" ht="36" customHeight="1">
      <c r="A33" s="174" t="s">
        <v>159</v>
      </c>
      <c r="B33" s="63" t="s">
        <v>1</v>
      </c>
      <c r="C33" s="68" t="s">
        <v>184</v>
      </c>
      <c r="D33" s="19">
        <v>2</v>
      </c>
      <c r="E33" s="1">
        <f t="shared" si="0"/>
        <v>20000000</v>
      </c>
      <c r="F33" s="2">
        <v>20000000</v>
      </c>
      <c r="G33" s="1">
        <v>0</v>
      </c>
      <c r="H33" s="1">
        <v>0</v>
      </c>
      <c r="I33" s="1">
        <v>0</v>
      </c>
      <c r="J33" s="66">
        <v>45311</v>
      </c>
      <c r="K33" s="66">
        <v>45382</v>
      </c>
      <c r="L33" s="20">
        <f t="shared" ref="L33:M33" si="10">D34/D33</f>
        <v>0</v>
      </c>
      <c r="M33" s="20">
        <f t="shared" si="10"/>
        <v>0</v>
      </c>
      <c r="N33" s="209">
        <v>0</v>
      </c>
    </row>
    <row r="34" spans="1:14" ht="36" customHeight="1">
      <c r="A34" s="175"/>
      <c r="B34" s="63" t="s">
        <v>0</v>
      </c>
      <c r="C34" s="69"/>
      <c r="D34" s="19">
        <v>0</v>
      </c>
      <c r="E34" s="1">
        <f t="shared" si="0"/>
        <v>0</v>
      </c>
      <c r="F34" s="2">
        <v>0</v>
      </c>
      <c r="G34" s="1">
        <v>0</v>
      </c>
      <c r="H34" s="1">
        <v>0</v>
      </c>
      <c r="I34" s="1">
        <v>0</v>
      </c>
      <c r="J34" s="66"/>
      <c r="K34" s="66"/>
      <c r="L34" s="20"/>
      <c r="M34" s="20"/>
      <c r="N34" s="210"/>
    </row>
    <row r="35" spans="1:14" ht="24.75" customHeight="1">
      <c r="A35" s="174" t="s">
        <v>160</v>
      </c>
      <c r="B35" s="63" t="s">
        <v>1</v>
      </c>
      <c r="C35" s="68" t="s">
        <v>161</v>
      </c>
      <c r="D35" s="19">
        <v>3</v>
      </c>
      <c r="E35" s="1">
        <f t="shared" si="0"/>
        <v>50000000</v>
      </c>
      <c r="F35" s="2">
        <v>50000000</v>
      </c>
      <c r="G35" s="1">
        <v>0</v>
      </c>
      <c r="H35" s="1">
        <v>0</v>
      </c>
      <c r="I35" s="1">
        <v>0</v>
      </c>
      <c r="J35" s="66">
        <v>45311</v>
      </c>
      <c r="K35" s="66">
        <v>45382</v>
      </c>
      <c r="L35" s="20">
        <f t="shared" ref="L35:M35" si="11">D36/D35</f>
        <v>0</v>
      </c>
      <c r="M35" s="20">
        <f t="shared" si="11"/>
        <v>0.61133331999999996</v>
      </c>
      <c r="N35" s="209">
        <f t="shared" ref="N35" si="12">L35*L35/M35</f>
        <v>0</v>
      </c>
    </row>
    <row r="36" spans="1:14" ht="24.75" customHeight="1">
      <c r="A36" s="175"/>
      <c r="B36" s="63" t="s">
        <v>0</v>
      </c>
      <c r="C36" s="69"/>
      <c r="D36" s="19">
        <v>0</v>
      </c>
      <c r="E36" s="1">
        <f t="shared" si="0"/>
        <v>30566666</v>
      </c>
      <c r="F36" s="2">
        <v>30566666</v>
      </c>
      <c r="G36" s="1">
        <v>0</v>
      </c>
      <c r="H36" s="1">
        <v>0</v>
      </c>
      <c r="I36" s="1">
        <v>0</v>
      </c>
      <c r="J36" s="66"/>
      <c r="K36" s="66"/>
      <c r="L36" s="20"/>
      <c r="M36" s="20"/>
      <c r="N36" s="210"/>
    </row>
    <row r="37" spans="1:14" ht="27.75" customHeight="1">
      <c r="A37" s="174" t="s">
        <v>162</v>
      </c>
      <c r="B37" s="63" t="s">
        <v>1</v>
      </c>
      <c r="C37" s="68" t="s">
        <v>277</v>
      </c>
      <c r="D37" s="19">
        <v>4</v>
      </c>
      <c r="E37" s="1">
        <f t="shared" si="0"/>
        <v>28475000</v>
      </c>
      <c r="F37" s="1">
        <v>28475000</v>
      </c>
      <c r="G37" s="1">
        <v>0</v>
      </c>
      <c r="H37" s="1">
        <v>0</v>
      </c>
      <c r="I37" s="1">
        <v>0</v>
      </c>
      <c r="J37" s="66">
        <v>45311</v>
      </c>
      <c r="K37" s="66">
        <v>45382</v>
      </c>
      <c r="L37" s="20">
        <f t="shared" ref="L37:M37" si="13">D38/D37</f>
        <v>0</v>
      </c>
      <c r="M37" s="20">
        <f t="shared" si="13"/>
        <v>0.76616913081650573</v>
      </c>
      <c r="N37" s="104">
        <f t="shared" ref="N37" si="14">L37*L37/M37</f>
        <v>0</v>
      </c>
    </row>
    <row r="38" spans="1:14" ht="27.75" customHeight="1">
      <c r="A38" s="175"/>
      <c r="B38" s="63" t="s">
        <v>0</v>
      </c>
      <c r="C38" s="69"/>
      <c r="D38" s="19">
        <v>0</v>
      </c>
      <c r="E38" s="1">
        <f>+F38</f>
        <v>21816666</v>
      </c>
      <c r="F38" s="1">
        <v>21816666</v>
      </c>
      <c r="G38" s="1">
        <v>0</v>
      </c>
      <c r="H38" s="1">
        <v>0</v>
      </c>
      <c r="I38" s="1">
        <v>0</v>
      </c>
      <c r="J38" s="66"/>
      <c r="K38" s="66"/>
      <c r="L38" s="20"/>
      <c r="M38" s="20"/>
      <c r="N38" s="113"/>
    </row>
    <row r="39" spans="1:14" ht="23.25" customHeight="1">
      <c r="A39" s="75" t="s">
        <v>163</v>
      </c>
      <c r="B39" s="63" t="s">
        <v>1</v>
      </c>
      <c r="C39" s="68" t="s">
        <v>278</v>
      </c>
      <c r="D39" s="19">
        <v>200</v>
      </c>
      <c r="E39" s="1">
        <f t="shared" si="0"/>
        <v>60000000</v>
      </c>
      <c r="F39" s="2">
        <v>60000000</v>
      </c>
      <c r="G39" s="1">
        <v>0</v>
      </c>
      <c r="H39" s="1">
        <v>0</v>
      </c>
      <c r="I39" s="1">
        <v>0</v>
      </c>
      <c r="J39" s="66">
        <v>45311</v>
      </c>
      <c r="K39" s="66">
        <v>45382</v>
      </c>
      <c r="L39" s="20">
        <f t="shared" ref="L39:M39" si="15">D40/D39</f>
        <v>0</v>
      </c>
      <c r="M39" s="20">
        <f t="shared" si="15"/>
        <v>0.48</v>
      </c>
      <c r="N39" s="209">
        <f t="shared" ref="N39" si="16">L39*L39/M39</f>
        <v>0</v>
      </c>
    </row>
    <row r="40" spans="1:14" ht="23.25" customHeight="1">
      <c r="A40" s="76"/>
      <c r="B40" s="63" t="s">
        <v>0</v>
      </c>
      <c r="C40" s="69"/>
      <c r="D40" s="19">
        <v>0</v>
      </c>
      <c r="E40" s="1">
        <f t="shared" si="0"/>
        <v>28800000</v>
      </c>
      <c r="F40" s="2">
        <v>28800000</v>
      </c>
      <c r="G40" s="1">
        <v>0</v>
      </c>
      <c r="H40" s="1">
        <v>0</v>
      </c>
      <c r="I40" s="1">
        <v>0</v>
      </c>
      <c r="J40" s="66"/>
      <c r="K40" s="66"/>
      <c r="L40" s="20"/>
      <c r="M40" s="20"/>
      <c r="N40" s="210"/>
    </row>
    <row r="41" spans="1:14" ht="25.5" customHeight="1">
      <c r="A41" s="174" t="s">
        <v>164</v>
      </c>
      <c r="B41" s="63" t="s">
        <v>1</v>
      </c>
      <c r="C41" s="68" t="s">
        <v>275</v>
      </c>
      <c r="D41" s="19">
        <v>10</v>
      </c>
      <c r="E41" s="1">
        <f t="shared" si="0"/>
        <v>30000000</v>
      </c>
      <c r="F41" s="2">
        <v>30000000</v>
      </c>
      <c r="G41" s="1">
        <v>0</v>
      </c>
      <c r="H41" s="1">
        <v>0</v>
      </c>
      <c r="I41" s="1">
        <v>0</v>
      </c>
      <c r="J41" s="66">
        <v>45311</v>
      </c>
      <c r="K41" s="66">
        <v>45382</v>
      </c>
      <c r="L41" s="20">
        <f t="shared" ref="L41:M41" si="17">D42/D41</f>
        <v>0</v>
      </c>
      <c r="M41" s="20">
        <f t="shared" si="17"/>
        <v>0</v>
      </c>
      <c r="N41" s="209">
        <v>0</v>
      </c>
    </row>
    <row r="42" spans="1:14" ht="25.5" customHeight="1">
      <c r="A42" s="175"/>
      <c r="B42" s="63" t="s">
        <v>0</v>
      </c>
      <c r="C42" s="69"/>
      <c r="D42" s="19">
        <v>0</v>
      </c>
      <c r="E42" s="1">
        <f t="shared" si="0"/>
        <v>0</v>
      </c>
      <c r="F42" s="2">
        <v>0</v>
      </c>
      <c r="G42" s="1">
        <v>0</v>
      </c>
      <c r="H42" s="1">
        <v>0</v>
      </c>
      <c r="I42" s="1">
        <v>0</v>
      </c>
      <c r="J42" s="66"/>
      <c r="K42" s="66"/>
      <c r="L42" s="20"/>
      <c r="M42" s="20"/>
      <c r="N42" s="210"/>
    </row>
    <row r="43" spans="1:14" ht="21.75" customHeight="1">
      <c r="A43" s="174" t="s">
        <v>193</v>
      </c>
      <c r="B43" s="63" t="s">
        <v>1</v>
      </c>
      <c r="C43" s="68" t="s">
        <v>194</v>
      </c>
      <c r="D43" s="19">
        <v>1</v>
      </c>
      <c r="E43" s="1">
        <f t="shared" si="0"/>
        <v>12200000</v>
      </c>
      <c r="F43" s="1">
        <v>12200000</v>
      </c>
      <c r="G43" s="1">
        <v>0</v>
      </c>
      <c r="H43" s="1">
        <v>0</v>
      </c>
      <c r="I43" s="1">
        <v>0</v>
      </c>
      <c r="J43" s="66">
        <v>45311</v>
      </c>
      <c r="K43" s="66">
        <v>45382</v>
      </c>
      <c r="L43" s="20">
        <f t="shared" ref="L43:M43" si="18">D44/D43</f>
        <v>0</v>
      </c>
      <c r="M43" s="20">
        <f t="shared" si="18"/>
        <v>0</v>
      </c>
      <c r="N43" s="209">
        <v>0</v>
      </c>
    </row>
    <row r="44" spans="1:14" ht="21.75" customHeight="1">
      <c r="A44" s="175"/>
      <c r="B44" s="63" t="s">
        <v>0</v>
      </c>
      <c r="C44" s="69"/>
      <c r="D44" s="19">
        <v>0</v>
      </c>
      <c r="E44" s="1">
        <f t="shared" si="0"/>
        <v>0</v>
      </c>
      <c r="F44" s="1">
        <v>0</v>
      </c>
      <c r="G44" s="1">
        <v>0</v>
      </c>
      <c r="H44" s="1">
        <v>0</v>
      </c>
      <c r="I44" s="1">
        <v>0</v>
      </c>
      <c r="J44" s="66"/>
      <c r="K44" s="66"/>
      <c r="L44" s="20"/>
      <c r="M44" s="20"/>
      <c r="N44" s="210"/>
    </row>
    <row r="45" spans="1:14" ht="21.75" customHeight="1">
      <c r="A45" s="174" t="s">
        <v>165</v>
      </c>
      <c r="B45" s="63" t="s">
        <v>1</v>
      </c>
      <c r="C45" s="68" t="s">
        <v>279</v>
      </c>
      <c r="D45" s="19">
        <v>5</v>
      </c>
      <c r="E45" s="1">
        <f t="shared" si="0"/>
        <v>37800000</v>
      </c>
      <c r="F45" s="1">
        <v>37800000</v>
      </c>
      <c r="G45" s="1">
        <v>0</v>
      </c>
      <c r="H45" s="1">
        <v>0</v>
      </c>
      <c r="I45" s="1">
        <v>0</v>
      </c>
      <c r="J45" s="66">
        <v>45311</v>
      </c>
      <c r="K45" s="66">
        <v>45382</v>
      </c>
      <c r="L45" s="20">
        <f t="shared" ref="L45:M45" si="19">D46/D45</f>
        <v>0</v>
      </c>
      <c r="M45" s="20">
        <f t="shared" si="19"/>
        <v>0</v>
      </c>
      <c r="N45" s="209">
        <v>0</v>
      </c>
    </row>
    <row r="46" spans="1:14" ht="21.75" customHeight="1">
      <c r="A46" s="175"/>
      <c r="B46" s="63" t="s">
        <v>0</v>
      </c>
      <c r="C46" s="69"/>
      <c r="D46" s="19">
        <v>0</v>
      </c>
      <c r="E46" s="1">
        <f t="shared" si="0"/>
        <v>0</v>
      </c>
      <c r="F46" s="1">
        <v>0</v>
      </c>
      <c r="G46" s="1">
        <v>0</v>
      </c>
      <c r="H46" s="1">
        <v>0</v>
      </c>
      <c r="I46" s="1">
        <v>0</v>
      </c>
      <c r="J46" s="66"/>
      <c r="K46" s="66"/>
      <c r="L46" s="20"/>
      <c r="M46" s="20"/>
      <c r="N46" s="210"/>
    </row>
    <row r="47" spans="1:14" ht="15.75">
      <c r="A47" s="174" t="s">
        <v>166</v>
      </c>
      <c r="B47" s="63" t="s">
        <v>1</v>
      </c>
      <c r="C47" s="68" t="s">
        <v>167</v>
      </c>
      <c r="D47" s="19">
        <v>100</v>
      </c>
      <c r="E47" s="1">
        <f t="shared" si="0"/>
        <v>450000000</v>
      </c>
      <c r="F47" s="2">
        <v>450000000</v>
      </c>
      <c r="G47" s="1">
        <v>0</v>
      </c>
      <c r="H47" s="1">
        <v>0</v>
      </c>
      <c r="I47" s="1">
        <v>0</v>
      </c>
      <c r="J47" s="66">
        <v>45311</v>
      </c>
      <c r="K47" s="66">
        <v>45382</v>
      </c>
      <c r="L47" s="20">
        <f t="shared" ref="L47:M47" si="20">D48/D47</f>
        <v>0</v>
      </c>
      <c r="M47" s="20">
        <f t="shared" si="20"/>
        <v>4.848148E-2</v>
      </c>
      <c r="N47" s="209">
        <f t="shared" ref="N47" si="21">L47*L47/M47</f>
        <v>0</v>
      </c>
    </row>
    <row r="48" spans="1:14" ht="24.75" customHeight="1">
      <c r="A48" s="175"/>
      <c r="B48" s="63" t="s">
        <v>0</v>
      </c>
      <c r="C48" s="69"/>
      <c r="D48" s="19">
        <v>0</v>
      </c>
      <c r="E48" s="1">
        <f t="shared" si="0"/>
        <v>21816666</v>
      </c>
      <c r="F48" s="2">
        <v>21816666</v>
      </c>
      <c r="G48" s="1">
        <v>0</v>
      </c>
      <c r="H48" s="1">
        <v>0</v>
      </c>
      <c r="I48" s="1">
        <v>0</v>
      </c>
      <c r="J48" s="66"/>
      <c r="K48" s="66"/>
      <c r="L48" s="20"/>
      <c r="M48" s="20"/>
      <c r="N48" s="210"/>
    </row>
    <row r="49" spans="1:26" ht="15.75">
      <c r="A49" s="182" t="s">
        <v>6</v>
      </c>
      <c r="B49" s="63" t="s">
        <v>1</v>
      </c>
      <c r="C49" s="68"/>
      <c r="D49" s="78"/>
      <c r="E49" s="79">
        <f>E17+E19+E21+E23+E25+E27+E29+E31+E33+E35+E37+E39+E41+E43+E45+E47</f>
        <v>1557875000</v>
      </c>
      <c r="F49" s="79">
        <f t="shared" ref="F49:I50" si="22">F17+F19+F21+F23+F25+F27+F29+F31+F33+F35+F37+F39+F41+F43+F45+F47</f>
        <v>1557875000</v>
      </c>
      <c r="G49" s="79">
        <f t="shared" si="22"/>
        <v>0</v>
      </c>
      <c r="H49" s="79">
        <f t="shared" si="22"/>
        <v>0</v>
      </c>
      <c r="I49" s="79">
        <f t="shared" si="22"/>
        <v>0</v>
      </c>
      <c r="J49" s="80"/>
      <c r="K49" s="81"/>
      <c r="L49" s="81"/>
      <c r="M49" s="81"/>
      <c r="N49" s="81"/>
    </row>
    <row r="50" spans="1:26" ht="15.75">
      <c r="A50" s="182"/>
      <c r="B50" s="63" t="s">
        <v>0</v>
      </c>
      <c r="C50" s="69"/>
      <c r="D50" s="78"/>
      <c r="E50" s="79">
        <f>E18+E20+E22+E24+E26+E28+E30+E32+E34+E36+E38+E40+E42+E44+E46+E48</f>
        <v>176599998</v>
      </c>
      <c r="F50" s="79">
        <f t="shared" si="22"/>
        <v>176599998</v>
      </c>
      <c r="G50" s="79">
        <f t="shared" si="22"/>
        <v>0</v>
      </c>
      <c r="H50" s="79">
        <f t="shared" si="22"/>
        <v>0</v>
      </c>
      <c r="I50" s="79">
        <f t="shared" si="22"/>
        <v>0</v>
      </c>
      <c r="J50" s="82"/>
      <c r="K50" s="81"/>
      <c r="L50" s="81"/>
      <c r="M50" s="81"/>
      <c r="N50" s="81"/>
    </row>
    <row r="51" spans="1:26">
      <c r="B51" s="185"/>
      <c r="E51" s="186"/>
      <c r="F51" s="187"/>
      <c r="G51" s="188"/>
      <c r="H51" s="188"/>
      <c r="I51" s="188"/>
      <c r="J51" s="189"/>
      <c r="K51" s="189"/>
      <c r="L51" s="187"/>
      <c r="M51" s="190"/>
      <c r="N51" s="191"/>
    </row>
    <row r="52" spans="1:26" ht="15.75">
      <c r="A52" s="214" t="s">
        <v>5</v>
      </c>
      <c r="B52" s="215" t="s">
        <v>4</v>
      </c>
      <c r="C52" s="216"/>
      <c r="D52" s="217"/>
      <c r="E52" s="218" t="s">
        <v>3</v>
      </c>
      <c r="F52" s="216"/>
      <c r="G52" s="216"/>
      <c r="H52" s="216"/>
      <c r="I52" s="219"/>
      <c r="J52" s="220" t="s">
        <v>2</v>
      </c>
      <c r="K52" s="216"/>
      <c r="L52" s="216"/>
      <c r="M52" s="216"/>
      <c r="N52" s="217"/>
      <c r="O52" s="102"/>
      <c r="P52" s="102"/>
      <c r="Q52" s="102"/>
      <c r="R52" s="102"/>
      <c r="S52" s="102"/>
      <c r="T52" s="102"/>
      <c r="U52" s="102"/>
      <c r="V52" s="102"/>
      <c r="W52" s="102"/>
      <c r="X52" s="102"/>
      <c r="Y52" s="102"/>
      <c r="Z52" s="102"/>
    </row>
    <row r="53" spans="1:26" ht="36" customHeight="1">
      <c r="A53" s="89" t="s">
        <v>168</v>
      </c>
      <c r="B53" s="90" t="s">
        <v>169</v>
      </c>
      <c r="C53" s="85"/>
      <c r="D53" s="85"/>
      <c r="E53" s="91" t="s">
        <v>170</v>
      </c>
      <c r="F53" s="92"/>
      <c r="G53" s="92"/>
      <c r="H53" s="93" t="s">
        <v>1</v>
      </c>
      <c r="I53" s="94">
        <v>1</v>
      </c>
      <c r="J53" s="95" t="s">
        <v>322</v>
      </c>
      <c r="K53" s="96"/>
      <c r="L53" s="96"/>
      <c r="M53" s="96"/>
      <c r="N53" s="96"/>
      <c r="O53" s="102"/>
      <c r="P53" s="102"/>
      <c r="Q53" s="102"/>
      <c r="R53" s="102"/>
      <c r="S53" s="102"/>
      <c r="T53" s="102"/>
      <c r="U53" s="102"/>
      <c r="V53" s="102"/>
      <c r="W53" s="102"/>
      <c r="X53" s="102"/>
      <c r="Y53" s="102"/>
      <c r="Z53" s="102"/>
    </row>
    <row r="54" spans="1:26" ht="36" customHeight="1">
      <c r="A54" s="89"/>
      <c r="B54" s="85"/>
      <c r="C54" s="85"/>
      <c r="D54" s="85"/>
      <c r="E54" s="92"/>
      <c r="F54" s="92"/>
      <c r="G54" s="92"/>
      <c r="H54" s="93" t="s">
        <v>0</v>
      </c>
      <c r="I54" s="94">
        <v>0</v>
      </c>
      <c r="J54" s="96"/>
      <c r="K54" s="96"/>
      <c r="L54" s="96"/>
      <c r="M54" s="96"/>
      <c r="N54" s="96"/>
      <c r="O54" s="102"/>
      <c r="P54" s="102"/>
      <c r="Q54" s="102"/>
      <c r="R54" s="102"/>
      <c r="S54" s="102"/>
      <c r="T54" s="102"/>
      <c r="U54" s="102"/>
      <c r="V54" s="102"/>
      <c r="W54" s="102"/>
      <c r="X54" s="102"/>
      <c r="Y54" s="102"/>
      <c r="Z54" s="102"/>
    </row>
    <row r="55" spans="1:26" ht="57.75" customHeight="1">
      <c r="A55" s="89" t="s">
        <v>168</v>
      </c>
      <c r="B55" s="90" t="s">
        <v>171</v>
      </c>
      <c r="C55" s="85"/>
      <c r="D55" s="85"/>
      <c r="E55" s="91" t="s">
        <v>172</v>
      </c>
      <c r="F55" s="92"/>
      <c r="G55" s="92"/>
      <c r="H55" s="93" t="s">
        <v>1</v>
      </c>
      <c r="I55" s="94">
        <v>1</v>
      </c>
      <c r="J55" s="96"/>
      <c r="K55" s="96"/>
      <c r="L55" s="96"/>
      <c r="M55" s="96"/>
      <c r="N55" s="96"/>
      <c r="O55" s="102"/>
      <c r="P55" s="102"/>
      <c r="Q55" s="102"/>
      <c r="R55" s="102"/>
      <c r="S55" s="102"/>
      <c r="T55" s="102"/>
      <c r="U55" s="102"/>
      <c r="V55" s="102"/>
      <c r="W55" s="102"/>
      <c r="X55" s="102"/>
      <c r="Y55" s="102"/>
      <c r="Z55" s="102"/>
    </row>
    <row r="56" spans="1:26" ht="57.75" customHeight="1">
      <c r="A56" s="89"/>
      <c r="B56" s="85"/>
      <c r="C56" s="85"/>
      <c r="D56" s="85"/>
      <c r="E56" s="92"/>
      <c r="F56" s="92"/>
      <c r="G56" s="92"/>
      <c r="H56" s="93" t="s">
        <v>0</v>
      </c>
      <c r="I56" s="94">
        <v>0</v>
      </c>
      <c r="J56" s="96"/>
      <c r="K56" s="96"/>
      <c r="L56" s="96"/>
      <c r="M56" s="96"/>
      <c r="N56" s="96"/>
      <c r="O56" s="102"/>
      <c r="P56" s="102"/>
      <c r="Q56" s="102"/>
      <c r="R56" s="102"/>
      <c r="S56" s="102"/>
      <c r="T56" s="102"/>
      <c r="U56" s="102"/>
      <c r="V56" s="102"/>
      <c r="W56" s="102"/>
      <c r="X56" s="102"/>
      <c r="Y56" s="102"/>
      <c r="Z56" s="102"/>
    </row>
    <row r="57" spans="1:26" ht="61.5" customHeight="1">
      <c r="A57" s="89" t="s">
        <v>168</v>
      </c>
      <c r="B57" s="90" t="s">
        <v>173</v>
      </c>
      <c r="C57" s="85"/>
      <c r="D57" s="85"/>
      <c r="E57" s="91" t="s">
        <v>174</v>
      </c>
      <c r="F57" s="92"/>
      <c r="G57" s="92"/>
      <c r="H57" s="93" t="s">
        <v>1</v>
      </c>
      <c r="I57" s="94">
        <v>1</v>
      </c>
      <c r="J57" s="96"/>
      <c r="K57" s="96"/>
      <c r="L57" s="96"/>
      <c r="M57" s="96"/>
      <c r="N57" s="96"/>
      <c r="O57" s="102"/>
      <c r="P57" s="102"/>
      <c r="Q57" s="102"/>
      <c r="R57" s="102"/>
      <c r="S57" s="102"/>
      <c r="T57" s="102"/>
      <c r="U57" s="102"/>
      <c r="V57" s="102"/>
      <c r="W57" s="102"/>
      <c r="X57" s="102"/>
      <c r="Y57" s="102"/>
      <c r="Z57" s="102"/>
    </row>
    <row r="58" spans="1:26" ht="61.5" customHeight="1">
      <c r="A58" s="89"/>
      <c r="B58" s="85"/>
      <c r="C58" s="85"/>
      <c r="D58" s="85"/>
      <c r="E58" s="92"/>
      <c r="F58" s="92"/>
      <c r="G58" s="92"/>
      <c r="H58" s="93" t="s">
        <v>0</v>
      </c>
      <c r="I58" s="94">
        <v>0</v>
      </c>
      <c r="J58" s="96"/>
      <c r="K58" s="96"/>
      <c r="L58" s="96"/>
      <c r="M58" s="96"/>
      <c r="N58" s="96"/>
      <c r="O58" s="102"/>
      <c r="P58" s="102"/>
      <c r="Q58" s="102"/>
      <c r="R58" s="102"/>
      <c r="S58" s="102"/>
      <c r="T58" s="102"/>
      <c r="U58" s="102"/>
      <c r="V58" s="102"/>
      <c r="W58" s="102"/>
      <c r="X58" s="102"/>
      <c r="Y58" s="102"/>
      <c r="Z58" s="102"/>
    </row>
    <row r="59" spans="1:26" ht="35.25" customHeight="1">
      <c r="A59" s="89" t="s">
        <v>168</v>
      </c>
      <c r="B59" s="90" t="s">
        <v>175</v>
      </c>
      <c r="C59" s="85"/>
      <c r="D59" s="85"/>
      <c r="E59" s="91" t="s">
        <v>176</v>
      </c>
      <c r="F59" s="92"/>
      <c r="G59" s="92"/>
      <c r="H59" s="93" t="s">
        <v>1</v>
      </c>
      <c r="I59" s="94">
        <v>100</v>
      </c>
      <c r="J59" s="96"/>
      <c r="K59" s="96"/>
      <c r="L59" s="96"/>
      <c r="M59" s="96"/>
      <c r="N59" s="96"/>
    </row>
    <row r="60" spans="1:26" ht="35.25" customHeight="1">
      <c r="A60" s="89"/>
      <c r="B60" s="85"/>
      <c r="C60" s="85"/>
      <c r="D60" s="85"/>
      <c r="E60" s="92"/>
      <c r="F60" s="92"/>
      <c r="G60" s="92"/>
      <c r="H60" s="93" t="s">
        <v>0</v>
      </c>
      <c r="I60" s="94">
        <v>0</v>
      </c>
      <c r="J60" s="96"/>
      <c r="K60" s="96"/>
      <c r="L60" s="96"/>
      <c r="M60" s="96"/>
      <c r="N60" s="96"/>
    </row>
    <row r="61" spans="1:26" ht="41.25" customHeight="1">
      <c r="A61" s="89" t="s">
        <v>168</v>
      </c>
      <c r="B61" s="90" t="s">
        <v>177</v>
      </c>
      <c r="C61" s="85"/>
      <c r="D61" s="85"/>
      <c r="E61" s="91" t="s">
        <v>178</v>
      </c>
      <c r="F61" s="92"/>
      <c r="G61" s="92"/>
      <c r="H61" s="93" t="s">
        <v>1</v>
      </c>
      <c r="I61" s="94">
        <v>1</v>
      </c>
      <c r="J61" s="96"/>
      <c r="K61" s="96"/>
      <c r="L61" s="96"/>
      <c r="M61" s="96"/>
      <c r="N61" s="96"/>
    </row>
    <row r="62" spans="1:26" ht="41.25" customHeight="1">
      <c r="A62" s="89"/>
      <c r="B62" s="85"/>
      <c r="C62" s="85"/>
      <c r="D62" s="85"/>
      <c r="E62" s="92"/>
      <c r="F62" s="92"/>
      <c r="G62" s="92"/>
      <c r="H62" s="93" t="s">
        <v>0</v>
      </c>
      <c r="I62" s="94">
        <v>0</v>
      </c>
      <c r="J62" s="96"/>
      <c r="K62" s="96"/>
      <c r="L62" s="96"/>
      <c r="M62" s="96"/>
      <c r="N62" s="96"/>
    </row>
    <row r="63" spans="1:26" ht="27.75" customHeight="1">
      <c r="A63" s="89" t="s">
        <v>168</v>
      </c>
      <c r="B63" s="90" t="s">
        <v>179</v>
      </c>
      <c r="C63" s="85"/>
      <c r="D63" s="85"/>
      <c r="E63" s="91" t="s">
        <v>180</v>
      </c>
      <c r="F63" s="92"/>
      <c r="G63" s="92"/>
      <c r="H63" s="93" t="s">
        <v>1</v>
      </c>
      <c r="I63" s="94">
        <v>1</v>
      </c>
      <c r="J63" s="96"/>
      <c r="K63" s="96"/>
      <c r="L63" s="96"/>
      <c r="M63" s="96"/>
      <c r="N63" s="96"/>
    </row>
    <row r="64" spans="1:26" ht="27.75" customHeight="1">
      <c r="A64" s="89"/>
      <c r="B64" s="85"/>
      <c r="C64" s="85"/>
      <c r="D64" s="85"/>
      <c r="E64" s="92"/>
      <c r="F64" s="92"/>
      <c r="G64" s="92"/>
      <c r="H64" s="93" t="s">
        <v>0</v>
      </c>
      <c r="I64" s="94">
        <v>0</v>
      </c>
      <c r="J64" s="96"/>
      <c r="K64" s="96"/>
      <c r="L64" s="96"/>
      <c r="M64" s="96"/>
      <c r="N64" s="96"/>
    </row>
    <row r="65" spans="1:14" ht="15.75">
      <c r="A65" s="95" t="s">
        <v>188</v>
      </c>
      <c r="B65" s="85"/>
      <c r="C65" s="85"/>
      <c r="D65" s="85"/>
      <c r="E65" s="85"/>
      <c r="F65" s="85"/>
      <c r="G65" s="85"/>
      <c r="H65" s="85"/>
      <c r="I65" s="85"/>
      <c r="J65" s="96"/>
      <c r="K65" s="96"/>
      <c r="L65" s="96"/>
      <c r="M65" s="96"/>
      <c r="N65" s="96"/>
    </row>
  </sheetData>
  <mergeCells count="172">
    <mergeCell ref="J53:N65"/>
    <mergeCell ref="A55:A56"/>
    <mergeCell ref="A65:I65"/>
    <mergeCell ref="A61:A62"/>
    <mergeCell ref="B61:D62"/>
    <mergeCell ref="E61:G62"/>
    <mergeCell ref="A63:A64"/>
    <mergeCell ref="B63:D64"/>
    <mergeCell ref="E63:G64"/>
    <mergeCell ref="B55:D56"/>
    <mergeCell ref="E55:G56"/>
    <mergeCell ref="A57:A58"/>
    <mergeCell ref="B57:D58"/>
    <mergeCell ref="E57:G58"/>
    <mergeCell ref="A59:A60"/>
    <mergeCell ref="B59:D60"/>
    <mergeCell ref="E59:G60"/>
    <mergeCell ref="C47:C48"/>
    <mergeCell ref="J47:J48"/>
    <mergeCell ref="K47:K48"/>
    <mergeCell ref="L47:L48"/>
    <mergeCell ref="M47:M48"/>
    <mergeCell ref="N47:N48"/>
    <mergeCell ref="A45:A46"/>
    <mergeCell ref="C45:C46"/>
    <mergeCell ref="J45:J46"/>
    <mergeCell ref="K45:K46"/>
    <mergeCell ref="L45:L46"/>
    <mergeCell ref="M45:M46"/>
    <mergeCell ref="A49:A50"/>
    <mergeCell ref="C49:C50"/>
    <mergeCell ref="B52:D52"/>
    <mergeCell ref="E52:H52"/>
    <mergeCell ref="J52:N52"/>
    <mergeCell ref="A53:A54"/>
    <mergeCell ref="B53:D54"/>
    <mergeCell ref="E53:G54"/>
    <mergeCell ref="N41:N42"/>
    <mergeCell ref="A43:A44"/>
    <mergeCell ref="C43:C44"/>
    <mergeCell ref="J43:J44"/>
    <mergeCell ref="K43:K44"/>
    <mergeCell ref="L43:L44"/>
    <mergeCell ref="M43:M44"/>
    <mergeCell ref="N43:N44"/>
    <mergeCell ref="A41:A42"/>
    <mergeCell ref="C41:C42"/>
    <mergeCell ref="J41:J42"/>
    <mergeCell ref="K41:K42"/>
    <mergeCell ref="L41:L42"/>
    <mergeCell ref="M41:M42"/>
    <mergeCell ref="N45:N46"/>
    <mergeCell ref="A47:A48"/>
    <mergeCell ref="N37:N38"/>
    <mergeCell ref="A39:A40"/>
    <mergeCell ref="C39:C40"/>
    <mergeCell ref="J39:J40"/>
    <mergeCell ref="K39:K40"/>
    <mergeCell ref="L39:L40"/>
    <mergeCell ref="M39:M40"/>
    <mergeCell ref="N39:N40"/>
    <mergeCell ref="A37:A38"/>
    <mergeCell ref="C37:C38"/>
    <mergeCell ref="J37:J38"/>
    <mergeCell ref="K37:K38"/>
    <mergeCell ref="L37:L38"/>
    <mergeCell ref="M37:M38"/>
    <mergeCell ref="N33:N34"/>
    <mergeCell ref="A35:A36"/>
    <mergeCell ref="C35:C36"/>
    <mergeCell ref="J35:J36"/>
    <mergeCell ref="K35:K36"/>
    <mergeCell ref="L35:L36"/>
    <mergeCell ref="M35:M36"/>
    <mergeCell ref="N35:N36"/>
    <mergeCell ref="A33:A34"/>
    <mergeCell ref="C33:C34"/>
    <mergeCell ref="J33:J34"/>
    <mergeCell ref="K33:K34"/>
    <mergeCell ref="L33:L34"/>
    <mergeCell ref="M33:M34"/>
    <mergeCell ref="N29:N30"/>
    <mergeCell ref="A31:A32"/>
    <mergeCell ref="C31:C32"/>
    <mergeCell ref="J31:J32"/>
    <mergeCell ref="K31:K32"/>
    <mergeCell ref="L31:L32"/>
    <mergeCell ref="M31:M32"/>
    <mergeCell ref="N31:N32"/>
    <mergeCell ref="A29:A30"/>
    <mergeCell ref="C29:C30"/>
    <mergeCell ref="J29:J30"/>
    <mergeCell ref="K29:K30"/>
    <mergeCell ref="L29:L30"/>
    <mergeCell ref="M29:M30"/>
    <mergeCell ref="N25:N26"/>
    <mergeCell ref="A27:A28"/>
    <mergeCell ref="C27:C28"/>
    <mergeCell ref="J27:J28"/>
    <mergeCell ref="K27:K28"/>
    <mergeCell ref="L27:L28"/>
    <mergeCell ref="M27:M28"/>
    <mergeCell ref="N27:N28"/>
    <mergeCell ref="A25:A26"/>
    <mergeCell ref="C25:C26"/>
    <mergeCell ref="J25:J26"/>
    <mergeCell ref="K25:K26"/>
    <mergeCell ref="L25:L26"/>
    <mergeCell ref="M25:M26"/>
    <mergeCell ref="A19:A20"/>
    <mergeCell ref="C19:C20"/>
    <mergeCell ref="J19:J20"/>
    <mergeCell ref="K19:K20"/>
    <mergeCell ref="L19:L20"/>
    <mergeCell ref="M19:M20"/>
    <mergeCell ref="N19:N20"/>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B12:F12"/>
    <mergeCell ref="K12:M12"/>
    <mergeCell ref="B13:F13"/>
    <mergeCell ref="K13:M13"/>
    <mergeCell ref="A5:N5"/>
    <mergeCell ref="A6:N6"/>
    <mergeCell ref="B7:N7"/>
    <mergeCell ref="B8:F8"/>
    <mergeCell ref="G8:I13"/>
    <mergeCell ref="J8:N8"/>
    <mergeCell ref="B9:F9"/>
    <mergeCell ref="K9:M9"/>
    <mergeCell ref="B10:F10"/>
    <mergeCell ref="K10:M10"/>
    <mergeCell ref="A1:A4"/>
    <mergeCell ref="B1:H2"/>
    <mergeCell ref="I1:L1"/>
    <mergeCell ref="M1:N4"/>
    <mergeCell ref="I2:L2"/>
    <mergeCell ref="B3:H4"/>
    <mergeCell ref="I3:L3"/>
    <mergeCell ref="I4:L4"/>
    <mergeCell ref="B11:F11"/>
    <mergeCell ref="K11:M11"/>
  </mergeCells>
  <pageMargins left="0.7" right="0.7" top="0.75" bottom="0.75" header="0.3" footer="0.3"/>
  <drawing r:id="rId1"/>
  <legacyDrawing r:id="rId2"/>
  <oleObjects>
    <mc:AlternateContent xmlns:mc="http://schemas.openxmlformats.org/markup-compatibility/2006">
      <mc:Choice Requires="x14">
        <oleObject shapeId="43009" r:id="rId3">
          <objectPr defaultSize="0" autoPict="0" r:id="rId4">
            <anchor moveWithCells="1" sizeWithCells="1">
              <from>
                <xdr:col>0</xdr:col>
                <xdr:colOff>352425</xdr:colOff>
                <xdr:row>1</xdr:row>
                <xdr:rowOff>0</xdr:rowOff>
              </from>
              <to>
                <xdr:col>0</xdr:col>
                <xdr:colOff>3524250</xdr:colOff>
                <xdr:row>3</xdr:row>
                <xdr:rowOff>238125</xdr:rowOff>
              </to>
            </anchor>
          </objectPr>
        </oleObject>
      </mc:Choice>
      <mc:Fallback>
        <oleObject shapeId="43009"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zoomScale="80" zoomScaleNormal="80" workbookViewId="0">
      <selection sqref="A1:XFD1048576"/>
    </sheetView>
  </sheetViews>
  <sheetFormatPr baseColWidth="10" defaultColWidth="14.42578125" defaultRowHeight="15.75"/>
  <cols>
    <col min="1" max="1" width="42.28515625" style="102" customWidth="1"/>
    <col min="2" max="2" width="10.85546875" style="102" customWidth="1"/>
    <col min="3" max="3" width="21.5703125" style="102" customWidth="1"/>
    <col min="4" max="4" width="9.140625" style="102" customWidth="1"/>
    <col min="5" max="5" width="16.5703125" style="102" customWidth="1"/>
    <col min="6" max="6" width="18.5703125" style="102" customWidth="1"/>
    <col min="7" max="7" width="11.140625" style="102" customWidth="1"/>
    <col min="8" max="8" width="13.42578125" style="102" customWidth="1"/>
    <col min="9" max="9" width="11.28515625" style="102" customWidth="1"/>
    <col min="10" max="10" width="15.5703125" style="102" customWidth="1"/>
    <col min="11" max="11" width="17.28515625" style="102" customWidth="1"/>
    <col min="12" max="12" width="12.42578125" style="102" customWidth="1"/>
    <col min="13" max="13" width="18.140625" style="102" customWidth="1"/>
    <col min="14" max="14" width="17.28515625" style="102" customWidth="1"/>
    <col min="15" max="15" width="33.85546875" style="102" customWidth="1"/>
    <col min="16" max="16" width="12.5703125" style="102" hidden="1" customWidth="1"/>
    <col min="17" max="17" width="24.28515625" style="102" customWidth="1"/>
    <col min="18" max="18" width="22.5703125" style="102" customWidth="1"/>
    <col min="19" max="20" width="12.5703125" style="102" customWidth="1"/>
    <col min="21" max="21" width="16.85546875" style="102" customWidth="1"/>
    <col min="22" max="22" width="12.5703125" style="102" customWidth="1"/>
    <col min="23" max="23" width="30.140625" style="102" customWidth="1"/>
    <col min="24" max="24" width="15.42578125" style="102" customWidth="1"/>
    <col min="25" max="25" width="15.85546875" style="102" customWidth="1"/>
    <col min="26" max="26" width="24.42578125" style="102" customWidth="1"/>
    <col min="27" max="27" width="17.140625" style="102" customWidth="1"/>
    <col min="28" max="34" width="12.5703125" style="102" customWidth="1"/>
    <col min="35" max="16384" width="14.42578125" style="102"/>
  </cols>
  <sheetData>
    <row r="1" spans="1:34">
      <c r="A1" s="230"/>
      <c r="B1" s="231" t="s">
        <v>36</v>
      </c>
      <c r="C1" s="194"/>
      <c r="D1" s="194"/>
      <c r="E1" s="194"/>
      <c r="F1" s="194"/>
      <c r="G1" s="194"/>
      <c r="H1" s="195"/>
      <c r="I1" s="232" t="s">
        <v>37</v>
      </c>
      <c r="J1" s="221"/>
      <c r="K1" s="221"/>
      <c r="L1" s="222"/>
      <c r="M1" s="233"/>
      <c r="N1" s="195"/>
      <c r="O1" s="234"/>
      <c r="P1" s="234"/>
      <c r="Q1" s="234"/>
      <c r="R1" s="234"/>
      <c r="S1" s="234"/>
      <c r="T1" s="234"/>
      <c r="U1" s="234"/>
      <c r="V1" s="234"/>
      <c r="W1" s="234"/>
      <c r="X1" s="234"/>
      <c r="Y1" s="234"/>
      <c r="Z1" s="234"/>
      <c r="AA1" s="234"/>
      <c r="AB1" s="234"/>
      <c r="AC1" s="234"/>
      <c r="AD1" s="234"/>
      <c r="AE1" s="234"/>
      <c r="AF1" s="234"/>
      <c r="AG1" s="234"/>
      <c r="AH1" s="234"/>
    </row>
    <row r="2" spans="1:34">
      <c r="A2" s="223"/>
      <c r="B2" s="224"/>
      <c r="C2" s="225"/>
      <c r="D2" s="225"/>
      <c r="E2" s="225"/>
      <c r="F2" s="225"/>
      <c r="G2" s="225"/>
      <c r="H2" s="226"/>
      <c r="I2" s="232" t="s">
        <v>38</v>
      </c>
      <c r="J2" s="221"/>
      <c r="K2" s="221"/>
      <c r="L2" s="222"/>
      <c r="M2" s="227"/>
      <c r="N2" s="228"/>
      <c r="O2" s="234"/>
      <c r="P2" s="234"/>
      <c r="Q2" s="234"/>
      <c r="R2" s="234"/>
      <c r="S2" s="234"/>
      <c r="T2" s="234"/>
      <c r="U2" s="234"/>
      <c r="V2" s="234"/>
      <c r="W2" s="234"/>
      <c r="X2" s="234"/>
      <c r="Y2" s="234"/>
      <c r="Z2" s="234"/>
      <c r="AA2" s="234"/>
      <c r="AB2" s="234"/>
      <c r="AC2" s="234"/>
      <c r="AD2" s="234"/>
      <c r="AE2" s="234"/>
      <c r="AF2" s="234"/>
      <c r="AG2" s="234"/>
      <c r="AH2" s="234"/>
    </row>
    <row r="3" spans="1:34">
      <c r="A3" s="223"/>
      <c r="B3" s="231" t="s">
        <v>39</v>
      </c>
      <c r="C3" s="194"/>
      <c r="D3" s="194"/>
      <c r="E3" s="194"/>
      <c r="F3" s="194"/>
      <c r="G3" s="194"/>
      <c r="H3" s="195"/>
      <c r="I3" s="232" t="s">
        <v>40</v>
      </c>
      <c r="J3" s="221"/>
      <c r="K3" s="221"/>
      <c r="L3" s="222"/>
      <c r="M3" s="227"/>
      <c r="N3" s="228"/>
      <c r="O3" s="234"/>
      <c r="P3" s="234"/>
      <c r="Q3" s="234"/>
      <c r="R3" s="234"/>
      <c r="S3" s="234"/>
      <c r="T3" s="234"/>
      <c r="U3" s="234"/>
      <c r="V3" s="234"/>
      <c r="W3" s="234"/>
      <c r="X3" s="234"/>
      <c r="Y3" s="234"/>
      <c r="Z3" s="234"/>
      <c r="AA3" s="234"/>
      <c r="AB3" s="234"/>
      <c r="AC3" s="234"/>
      <c r="AD3" s="234"/>
      <c r="AE3" s="234"/>
      <c r="AF3" s="234"/>
      <c r="AG3" s="234"/>
      <c r="AH3" s="234"/>
    </row>
    <row r="4" spans="1:34">
      <c r="A4" s="229"/>
      <c r="B4" s="224"/>
      <c r="C4" s="225"/>
      <c r="D4" s="225"/>
      <c r="E4" s="225"/>
      <c r="F4" s="225"/>
      <c r="G4" s="225"/>
      <c r="H4" s="226"/>
      <c r="I4" s="232" t="s">
        <v>41</v>
      </c>
      <c r="J4" s="221"/>
      <c r="K4" s="221"/>
      <c r="L4" s="222"/>
      <c r="M4" s="224"/>
      <c r="N4" s="226"/>
      <c r="O4" s="234"/>
      <c r="P4" s="234"/>
      <c r="Q4" s="234"/>
      <c r="R4" s="234"/>
      <c r="S4" s="234"/>
      <c r="T4" s="234"/>
      <c r="U4" s="234"/>
      <c r="V4" s="234"/>
      <c r="W4" s="234"/>
      <c r="X4" s="234"/>
      <c r="Y4" s="234"/>
      <c r="Z4" s="234"/>
      <c r="AA4" s="234"/>
      <c r="AB4" s="234"/>
      <c r="AC4" s="234"/>
      <c r="AD4" s="234"/>
      <c r="AE4" s="234"/>
      <c r="AF4" s="234"/>
      <c r="AG4" s="234"/>
      <c r="AH4" s="234"/>
    </row>
    <row r="5" spans="1:34">
      <c r="A5" s="235"/>
      <c r="B5" s="236"/>
      <c r="C5" s="236"/>
      <c r="D5" s="236"/>
      <c r="E5" s="236"/>
      <c r="F5" s="236"/>
      <c r="G5" s="236"/>
      <c r="H5" s="236"/>
      <c r="I5" s="236"/>
      <c r="J5" s="236"/>
      <c r="K5" s="236"/>
      <c r="L5" s="236"/>
      <c r="M5" s="236"/>
      <c r="N5" s="236"/>
      <c r="O5" s="234"/>
      <c r="P5" s="234"/>
      <c r="Q5" s="234"/>
      <c r="R5" s="234"/>
      <c r="S5" s="234"/>
      <c r="T5" s="234"/>
      <c r="U5" s="234"/>
      <c r="V5" s="234"/>
      <c r="W5" s="234"/>
      <c r="X5" s="234"/>
      <c r="Y5" s="234"/>
      <c r="Z5" s="234"/>
      <c r="AA5" s="234"/>
      <c r="AB5" s="234"/>
      <c r="AC5" s="234"/>
      <c r="AD5" s="234"/>
      <c r="AE5" s="234"/>
      <c r="AF5" s="234"/>
      <c r="AG5" s="234"/>
      <c r="AH5" s="234"/>
    </row>
    <row r="6" spans="1:34">
      <c r="A6" s="232" t="s">
        <v>323</v>
      </c>
      <c r="B6" s="221"/>
      <c r="C6" s="221"/>
      <c r="D6" s="221"/>
      <c r="E6" s="221"/>
      <c r="F6" s="221"/>
      <c r="G6" s="221"/>
      <c r="H6" s="221"/>
      <c r="I6" s="221"/>
      <c r="J6" s="221"/>
      <c r="K6" s="221"/>
      <c r="L6" s="221"/>
      <c r="M6" s="221"/>
      <c r="N6" s="222"/>
      <c r="O6" s="234"/>
      <c r="P6" s="234"/>
      <c r="Q6" s="234"/>
      <c r="R6" s="234"/>
      <c r="S6" s="234"/>
      <c r="T6" s="234"/>
      <c r="U6" s="234"/>
      <c r="V6" s="234"/>
      <c r="W6" s="234"/>
      <c r="X6" s="234"/>
      <c r="Y6" s="234"/>
      <c r="Z6" s="234"/>
      <c r="AA6" s="234"/>
      <c r="AB6" s="234"/>
      <c r="AC6" s="234"/>
      <c r="AD6" s="234"/>
      <c r="AE6" s="234"/>
      <c r="AF6" s="234"/>
      <c r="AG6" s="234"/>
      <c r="AH6" s="234"/>
    </row>
    <row r="7" spans="1:34">
      <c r="A7" s="237" t="s">
        <v>286</v>
      </c>
      <c r="B7" s="232" t="s">
        <v>302</v>
      </c>
      <c r="C7" s="221"/>
      <c r="D7" s="221"/>
      <c r="E7" s="221"/>
      <c r="F7" s="221"/>
      <c r="G7" s="221"/>
      <c r="H7" s="221"/>
      <c r="I7" s="221"/>
      <c r="J7" s="221"/>
      <c r="K7" s="221"/>
      <c r="L7" s="221"/>
      <c r="M7" s="221"/>
      <c r="N7" s="222"/>
      <c r="O7" s="234"/>
      <c r="P7" s="234"/>
      <c r="Q7" s="234"/>
      <c r="R7" s="234"/>
      <c r="S7" s="234"/>
      <c r="T7" s="234"/>
      <c r="U7" s="234"/>
      <c r="V7" s="234"/>
      <c r="W7" s="234"/>
      <c r="X7" s="234"/>
      <c r="Y7" s="234"/>
      <c r="Z7" s="234"/>
      <c r="AA7" s="234"/>
      <c r="AB7" s="234"/>
      <c r="AC7" s="234"/>
      <c r="AD7" s="234"/>
      <c r="AE7" s="234"/>
      <c r="AF7" s="234"/>
      <c r="AG7" s="234"/>
      <c r="AH7" s="234"/>
    </row>
    <row r="8" spans="1:34">
      <c r="A8" s="238" t="s">
        <v>32</v>
      </c>
      <c r="B8" s="239" t="s">
        <v>33</v>
      </c>
      <c r="C8" s="221"/>
      <c r="D8" s="221"/>
      <c r="E8" s="221"/>
      <c r="F8" s="222"/>
      <c r="G8" s="240" t="s">
        <v>485</v>
      </c>
      <c r="H8" s="194"/>
      <c r="I8" s="195"/>
      <c r="J8" s="241" t="s">
        <v>31</v>
      </c>
      <c r="K8" s="221"/>
      <c r="L8" s="221"/>
      <c r="M8" s="221"/>
      <c r="N8" s="222"/>
      <c r="O8" s="242"/>
      <c r="P8" s="236"/>
      <c r="Q8" s="236"/>
      <c r="R8" s="234"/>
      <c r="S8" s="234"/>
      <c r="T8" s="234"/>
      <c r="U8" s="234"/>
      <c r="V8" s="234"/>
      <c r="W8" s="234"/>
      <c r="X8" s="234"/>
      <c r="Y8" s="234"/>
      <c r="Z8" s="234"/>
      <c r="AA8" s="234"/>
      <c r="AB8" s="234"/>
      <c r="AC8" s="234"/>
      <c r="AD8" s="234"/>
      <c r="AE8" s="234"/>
      <c r="AF8" s="234"/>
      <c r="AG8" s="234"/>
      <c r="AH8" s="234"/>
    </row>
    <row r="9" spans="1:34">
      <c r="A9" s="243" t="s">
        <v>30</v>
      </c>
      <c r="B9" s="244" t="s">
        <v>324</v>
      </c>
      <c r="C9" s="221"/>
      <c r="D9" s="221"/>
      <c r="E9" s="221"/>
      <c r="F9" s="222"/>
      <c r="G9" s="227"/>
      <c r="H9" s="236"/>
      <c r="I9" s="228"/>
      <c r="J9" s="245" t="s">
        <v>29</v>
      </c>
      <c r="K9" s="246" t="s">
        <v>28</v>
      </c>
      <c r="L9" s="221"/>
      <c r="M9" s="222"/>
      <c r="N9" s="245" t="s">
        <v>27</v>
      </c>
      <c r="O9" s="247"/>
      <c r="P9" s="247"/>
      <c r="Q9" s="247"/>
      <c r="R9" s="234"/>
      <c r="S9" s="234"/>
      <c r="T9" s="234"/>
      <c r="U9" s="234"/>
      <c r="V9" s="234"/>
      <c r="W9" s="234"/>
      <c r="X9" s="234"/>
      <c r="Y9" s="234"/>
      <c r="Z9" s="234"/>
      <c r="AA9" s="234"/>
      <c r="AB9" s="234"/>
      <c r="AC9" s="234"/>
      <c r="AD9" s="234"/>
      <c r="AE9" s="234"/>
      <c r="AF9" s="234"/>
      <c r="AG9" s="234"/>
      <c r="AH9" s="234"/>
    </row>
    <row r="10" spans="1:34" ht="42.75" customHeight="1">
      <c r="A10" s="248" t="s">
        <v>26</v>
      </c>
      <c r="B10" s="249" t="s">
        <v>325</v>
      </c>
      <c r="C10" s="221"/>
      <c r="D10" s="221"/>
      <c r="E10" s="221"/>
      <c r="F10" s="222"/>
      <c r="G10" s="227"/>
      <c r="H10" s="236"/>
      <c r="I10" s="228"/>
      <c r="J10" s="250"/>
      <c r="K10" s="251"/>
      <c r="L10" s="221"/>
      <c r="M10" s="222"/>
      <c r="N10" s="252"/>
      <c r="O10" s="253"/>
      <c r="P10" s="236"/>
      <c r="Q10" s="254"/>
      <c r="R10" s="234"/>
      <c r="S10" s="255"/>
      <c r="T10" s="255"/>
      <c r="U10" s="234"/>
      <c r="V10" s="234"/>
      <c r="W10" s="234"/>
      <c r="X10" s="234"/>
      <c r="Y10" s="234"/>
      <c r="Z10" s="234"/>
      <c r="AA10" s="234"/>
      <c r="AB10" s="234"/>
      <c r="AC10" s="234"/>
      <c r="AD10" s="234"/>
      <c r="AE10" s="234"/>
      <c r="AF10" s="234"/>
      <c r="AG10" s="234"/>
      <c r="AH10" s="234"/>
    </row>
    <row r="11" spans="1:34" ht="38.25" customHeight="1">
      <c r="A11" s="256" t="s">
        <v>25</v>
      </c>
      <c r="B11" s="249" t="s">
        <v>326</v>
      </c>
      <c r="C11" s="221"/>
      <c r="D11" s="221"/>
      <c r="E11" s="221"/>
      <c r="F11" s="222"/>
      <c r="G11" s="227"/>
      <c r="H11" s="236"/>
      <c r="I11" s="228"/>
      <c r="J11" s="257"/>
      <c r="K11" s="258"/>
      <c r="L11" s="221"/>
      <c r="M11" s="222"/>
      <c r="N11" s="259"/>
      <c r="O11" s="260"/>
      <c r="P11" s="260"/>
      <c r="Q11" s="260"/>
      <c r="R11" s="260"/>
      <c r="S11" s="260"/>
      <c r="T11" s="260"/>
      <c r="U11" s="260"/>
      <c r="V11" s="260"/>
      <c r="W11" s="260"/>
      <c r="X11" s="234"/>
      <c r="Y11" s="234"/>
      <c r="Z11" s="234"/>
      <c r="AA11" s="234"/>
      <c r="AB11" s="234"/>
      <c r="AC11" s="234"/>
      <c r="AD11" s="234"/>
      <c r="AE11" s="234"/>
      <c r="AF11" s="234"/>
      <c r="AG11" s="234"/>
      <c r="AH11" s="234"/>
    </row>
    <row r="12" spans="1:34">
      <c r="A12" s="261" t="s">
        <v>24</v>
      </c>
      <c r="B12" s="262">
        <v>2020730010053</v>
      </c>
      <c r="C12" s="221"/>
      <c r="D12" s="221"/>
      <c r="E12" s="221"/>
      <c r="F12" s="222"/>
      <c r="G12" s="227"/>
      <c r="H12" s="236"/>
      <c r="I12" s="228"/>
      <c r="J12" s="263"/>
      <c r="K12" s="264"/>
      <c r="L12" s="221"/>
      <c r="M12" s="222"/>
      <c r="N12" s="259"/>
      <c r="O12" s="260"/>
      <c r="P12" s="260"/>
      <c r="Q12" s="260"/>
      <c r="R12" s="260"/>
      <c r="S12" s="260"/>
      <c r="T12" s="260"/>
      <c r="U12" s="260"/>
      <c r="V12" s="260"/>
      <c r="W12" s="260"/>
      <c r="X12" s="234"/>
      <c r="Y12" s="234"/>
      <c r="Z12" s="234"/>
      <c r="AA12" s="234"/>
      <c r="AB12" s="234"/>
      <c r="AC12" s="234"/>
      <c r="AD12" s="234"/>
      <c r="AE12" s="234"/>
      <c r="AF12" s="234"/>
      <c r="AG12" s="234"/>
      <c r="AH12" s="234"/>
    </row>
    <row r="13" spans="1:34" ht="32.25" customHeight="1">
      <c r="A13" s="265" t="s">
        <v>486</v>
      </c>
      <c r="B13" s="221"/>
      <c r="C13" s="221"/>
      <c r="D13" s="221"/>
      <c r="E13" s="221"/>
      <c r="F13" s="222"/>
      <c r="G13" s="224"/>
      <c r="H13" s="225"/>
      <c r="I13" s="226"/>
      <c r="J13" s="257"/>
      <c r="K13" s="264"/>
      <c r="L13" s="221"/>
      <c r="M13" s="222"/>
      <c r="N13" s="266"/>
      <c r="O13" s="260"/>
      <c r="P13" s="260"/>
      <c r="Q13" s="260"/>
      <c r="R13" s="260"/>
      <c r="S13" s="260"/>
      <c r="T13" s="260"/>
      <c r="U13" s="260"/>
      <c r="V13" s="260"/>
      <c r="W13" s="260"/>
      <c r="X13" s="234"/>
      <c r="Y13" s="234"/>
      <c r="Z13" s="234"/>
      <c r="AA13" s="234"/>
      <c r="AB13" s="234"/>
      <c r="AC13" s="234"/>
      <c r="AD13" s="234"/>
      <c r="AE13" s="234"/>
      <c r="AF13" s="234"/>
      <c r="AG13" s="234"/>
      <c r="AH13" s="234"/>
    </row>
    <row r="14" spans="1:34">
      <c r="A14" s="267" t="s">
        <v>23</v>
      </c>
      <c r="B14" s="268" t="s">
        <v>487</v>
      </c>
      <c r="C14" s="269" t="s">
        <v>21</v>
      </c>
      <c r="D14" s="269" t="s">
        <v>20</v>
      </c>
      <c r="E14" s="269" t="s">
        <v>327</v>
      </c>
      <c r="F14" s="270" t="s">
        <v>328</v>
      </c>
      <c r="G14" s="194"/>
      <c r="H14" s="194"/>
      <c r="I14" s="195"/>
      <c r="J14" s="270" t="s">
        <v>17</v>
      </c>
      <c r="K14" s="195"/>
      <c r="L14" s="271" t="s">
        <v>16</v>
      </c>
      <c r="M14" s="221"/>
      <c r="N14" s="222"/>
      <c r="O14" s="272"/>
      <c r="P14" s="234"/>
      <c r="Q14" s="273"/>
      <c r="R14" s="234"/>
      <c r="S14" s="274"/>
      <c r="T14" s="275"/>
      <c r="U14" s="276"/>
      <c r="V14" s="234"/>
      <c r="W14" s="234"/>
      <c r="X14" s="234"/>
      <c r="Y14" s="234"/>
      <c r="Z14" s="234"/>
      <c r="AA14" s="234"/>
      <c r="AB14" s="234"/>
      <c r="AC14" s="234"/>
      <c r="AD14" s="234"/>
      <c r="AE14" s="234"/>
      <c r="AF14" s="234"/>
      <c r="AG14" s="234"/>
      <c r="AH14" s="234"/>
    </row>
    <row r="15" spans="1:34" ht="20.25" customHeight="1">
      <c r="A15" s="223"/>
      <c r="B15" s="223"/>
      <c r="C15" s="223"/>
      <c r="D15" s="223"/>
      <c r="E15" s="223"/>
      <c r="F15" s="224"/>
      <c r="G15" s="225"/>
      <c r="H15" s="225"/>
      <c r="I15" s="226"/>
      <c r="J15" s="224"/>
      <c r="K15" s="226"/>
      <c r="L15" s="269" t="s">
        <v>15</v>
      </c>
      <c r="M15" s="269" t="s">
        <v>14</v>
      </c>
      <c r="N15" s="267" t="s">
        <v>13</v>
      </c>
      <c r="O15" s="272"/>
      <c r="P15" s="234"/>
      <c r="Q15" s="275"/>
      <c r="R15" s="234"/>
      <c r="S15" s="274"/>
      <c r="T15" s="275"/>
      <c r="U15" s="276"/>
      <c r="V15" s="234"/>
      <c r="W15" s="234"/>
      <c r="X15" s="234"/>
      <c r="Y15" s="234"/>
      <c r="Z15" s="234"/>
      <c r="AA15" s="234"/>
      <c r="AB15" s="234"/>
      <c r="AC15" s="234"/>
      <c r="AD15" s="234"/>
      <c r="AE15" s="234"/>
      <c r="AF15" s="234"/>
      <c r="AG15" s="234"/>
      <c r="AH15" s="234"/>
    </row>
    <row r="16" spans="1:34" ht="31.5">
      <c r="A16" s="229"/>
      <c r="B16" s="229"/>
      <c r="C16" s="229"/>
      <c r="D16" s="229"/>
      <c r="E16" s="229"/>
      <c r="F16" s="277" t="s">
        <v>12</v>
      </c>
      <c r="G16" s="277" t="s">
        <v>11</v>
      </c>
      <c r="H16" s="277" t="s">
        <v>10</v>
      </c>
      <c r="I16" s="278" t="s">
        <v>9</v>
      </c>
      <c r="J16" s="277" t="s">
        <v>8</v>
      </c>
      <c r="K16" s="279" t="s">
        <v>7</v>
      </c>
      <c r="L16" s="229"/>
      <c r="M16" s="229"/>
      <c r="N16" s="229"/>
      <c r="O16" s="272"/>
      <c r="P16" s="234"/>
      <c r="Q16" s="275"/>
      <c r="R16" s="234"/>
      <c r="S16" s="274"/>
      <c r="T16" s="275"/>
      <c r="U16" s="276"/>
      <c r="V16" s="234"/>
      <c r="W16" s="234"/>
      <c r="X16" s="234"/>
      <c r="Y16" s="234"/>
      <c r="Z16" s="234"/>
      <c r="AA16" s="234"/>
      <c r="AB16" s="234"/>
      <c r="AC16" s="234"/>
      <c r="AD16" s="234"/>
      <c r="AE16" s="234"/>
      <c r="AF16" s="234"/>
      <c r="AG16" s="234"/>
      <c r="AH16" s="234"/>
    </row>
    <row r="17" spans="1:34" ht="42" customHeight="1">
      <c r="A17" s="280" t="s">
        <v>329</v>
      </c>
      <c r="B17" s="281" t="s">
        <v>1</v>
      </c>
      <c r="C17" s="282" t="s">
        <v>330</v>
      </c>
      <c r="D17" s="281">
        <v>1</v>
      </c>
      <c r="E17" s="283">
        <f t="shared" ref="E17:E44" si="0">F17</f>
        <v>15666667</v>
      </c>
      <c r="F17" s="283">
        <v>15666667</v>
      </c>
      <c r="G17" s="283">
        <v>0</v>
      </c>
      <c r="H17" s="283">
        <v>0</v>
      </c>
      <c r="I17" s="283">
        <v>0</v>
      </c>
      <c r="J17" s="284">
        <v>45311</v>
      </c>
      <c r="K17" s="284">
        <v>45656</v>
      </c>
      <c r="L17" s="285">
        <f t="shared" ref="L17:M17" si="1">D18/D17</f>
        <v>0</v>
      </c>
      <c r="M17" s="285">
        <f t="shared" si="1"/>
        <v>0.59574464689905005</v>
      </c>
      <c r="N17" s="285">
        <f>L17*L17/M17</f>
        <v>0</v>
      </c>
      <c r="O17" s="272"/>
      <c r="P17" s="234"/>
      <c r="Q17" s="273"/>
      <c r="R17" s="234"/>
      <c r="S17" s="274"/>
      <c r="T17" s="275"/>
      <c r="U17" s="276"/>
      <c r="V17" s="234"/>
      <c r="W17" s="234"/>
      <c r="X17" s="234"/>
      <c r="Y17" s="234"/>
      <c r="Z17" s="234"/>
      <c r="AA17" s="234"/>
      <c r="AB17" s="234"/>
      <c r="AC17" s="234"/>
      <c r="AD17" s="234"/>
      <c r="AE17" s="234"/>
      <c r="AF17" s="234"/>
      <c r="AG17" s="234"/>
      <c r="AH17" s="234"/>
    </row>
    <row r="18" spans="1:34" ht="42" customHeight="1">
      <c r="A18" s="229"/>
      <c r="B18" s="281" t="s">
        <v>0</v>
      </c>
      <c r="C18" s="229"/>
      <c r="D18" s="286">
        <v>0</v>
      </c>
      <c r="E18" s="283">
        <f t="shared" si="0"/>
        <v>9333333</v>
      </c>
      <c r="F18" s="283">
        <v>9333333</v>
      </c>
      <c r="G18" s="283">
        <v>0</v>
      </c>
      <c r="H18" s="283">
        <v>0</v>
      </c>
      <c r="I18" s="283">
        <v>0</v>
      </c>
      <c r="J18" s="229"/>
      <c r="K18" s="229"/>
      <c r="L18" s="229"/>
      <c r="M18" s="229"/>
      <c r="N18" s="229"/>
      <c r="O18" s="234"/>
      <c r="P18" s="234"/>
      <c r="Q18" s="275"/>
      <c r="R18" s="234"/>
      <c r="S18" s="274"/>
      <c r="T18" s="275"/>
      <c r="U18" s="276"/>
      <c r="V18" s="234"/>
      <c r="W18" s="234"/>
      <c r="X18" s="234"/>
      <c r="Y18" s="234"/>
      <c r="Z18" s="234"/>
      <c r="AA18" s="234"/>
      <c r="AB18" s="234"/>
      <c r="AC18" s="234"/>
      <c r="AD18" s="234"/>
      <c r="AE18" s="234"/>
      <c r="AF18" s="234"/>
      <c r="AG18" s="234"/>
      <c r="AH18" s="234"/>
    </row>
    <row r="19" spans="1:34" ht="32.25" customHeight="1">
      <c r="A19" s="280" t="s">
        <v>331</v>
      </c>
      <c r="B19" s="281" t="s">
        <v>1</v>
      </c>
      <c r="C19" s="282" t="s">
        <v>332</v>
      </c>
      <c r="D19" s="281">
        <v>2</v>
      </c>
      <c r="E19" s="283">
        <f t="shared" si="0"/>
        <v>9333333</v>
      </c>
      <c r="F19" s="283">
        <v>9333333</v>
      </c>
      <c r="G19" s="283">
        <v>0</v>
      </c>
      <c r="H19" s="283">
        <v>0</v>
      </c>
      <c r="I19" s="283">
        <v>0</v>
      </c>
      <c r="J19" s="284">
        <v>45311</v>
      </c>
      <c r="K19" s="284">
        <v>45656</v>
      </c>
      <c r="L19" s="285">
        <f t="shared" ref="L19:M19" si="2">D20/D19</f>
        <v>0</v>
      </c>
      <c r="M19" s="285">
        <f t="shared" si="2"/>
        <v>0</v>
      </c>
      <c r="N19" s="285" t="e">
        <f>L19*L19/M19</f>
        <v>#DIV/0!</v>
      </c>
      <c r="O19" s="234"/>
      <c r="P19" s="234"/>
      <c r="Q19" s="275"/>
      <c r="R19" s="234"/>
      <c r="S19" s="274"/>
      <c r="T19" s="275"/>
      <c r="U19" s="276"/>
      <c r="V19" s="234"/>
      <c r="W19" s="234"/>
      <c r="X19" s="234"/>
      <c r="Y19" s="234"/>
      <c r="Z19" s="234"/>
      <c r="AA19" s="234"/>
      <c r="AB19" s="234"/>
      <c r="AC19" s="234"/>
      <c r="AD19" s="234"/>
      <c r="AE19" s="234"/>
      <c r="AF19" s="234"/>
      <c r="AG19" s="234"/>
      <c r="AH19" s="234"/>
    </row>
    <row r="20" spans="1:34" ht="32.25" customHeight="1">
      <c r="A20" s="229"/>
      <c r="B20" s="281" t="s">
        <v>0</v>
      </c>
      <c r="C20" s="229"/>
      <c r="D20" s="286">
        <v>0</v>
      </c>
      <c r="E20" s="283">
        <f t="shared" si="0"/>
        <v>0</v>
      </c>
      <c r="F20" s="283">
        <v>0</v>
      </c>
      <c r="G20" s="283">
        <v>0</v>
      </c>
      <c r="H20" s="283">
        <v>0</v>
      </c>
      <c r="I20" s="283">
        <v>0</v>
      </c>
      <c r="J20" s="229"/>
      <c r="K20" s="229"/>
      <c r="L20" s="229"/>
      <c r="M20" s="229"/>
      <c r="N20" s="229"/>
      <c r="O20" s="234"/>
      <c r="P20" s="234"/>
      <c r="Q20" s="275"/>
      <c r="R20" s="234"/>
      <c r="S20" s="274"/>
      <c r="T20" s="275"/>
      <c r="U20" s="276"/>
      <c r="V20" s="234"/>
      <c r="W20" s="234"/>
      <c r="X20" s="234"/>
      <c r="Y20" s="234"/>
      <c r="Z20" s="234"/>
      <c r="AA20" s="234"/>
      <c r="AB20" s="234"/>
      <c r="AC20" s="234"/>
      <c r="AD20" s="234"/>
      <c r="AE20" s="234"/>
      <c r="AF20" s="234"/>
      <c r="AG20" s="234"/>
      <c r="AH20" s="234"/>
    </row>
    <row r="21" spans="1:34" ht="30" customHeight="1">
      <c r="A21" s="287" t="s">
        <v>333</v>
      </c>
      <c r="B21" s="281" t="s">
        <v>1</v>
      </c>
      <c r="C21" s="282" t="s">
        <v>334</v>
      </c>
      <c r="D21" s="288">
        <v>1</v>
      </c>
      <c r="E21" s="283">
        <f t="shared" si="0"/>
        <v>70000000</v>
      </c>
      <c r="F21" s="283">
        <v>70000000</v>
      </c>
      <c r="G21" s="283">
        <v>0</v>
      </c>
      <c r="H21" s="283">
        <v>0</v>
      </c>
      <c r="I21" s="283">
        <v>0</v>
      </c>
      <c r="J21" s="284">
        <v>45316</v>
      </c>
      <c r="K21" s="284">
        <v>45656</v>
      </c>
      <c r="L21" s="285">
        <f t="shared" ref="L21:M21" si="3">D22/D21</f>
        <v>0</v>
      </c>
      <c r="M21" s="285">
        <f t="shared" si="3"/>
        <v>0</v>
      </c>
      <c r="N21" s="285" t="e">
        <f>L21*L21/M21</f>
        <v>#DIV/0!</v>
      </c>
      <c r="O21" s="234"/>
      <c r="P21" s="234"/>
      <c r="Q21" s="275"/>
      <c r="R21" s="234"/>
      <c r="S21" s="274"/>
      <c r="T21" s="275"/>
      <c r="U21" s="276"/>
      <c r="V21" s="234"/>
      <c r="W21" s="234"/>
      <c r="X21" s="234"/>
      <c r="Y21" s="234"/>
      <c r="Z21" s="234"/>
      <c r="AA21" s="234"/>
      <c r="AB21" s="234"/>
      <c r="AC21" s="234"/>
      <c r="AD21" s="234"/>
      <c r="AE21" s="234"/>
      <c r="AF21" s="234"/>
      <c r="AG21" s="234"/>
      <c r="AH21" s="234"/>
    </row>
    <row r="22" spans="1:34" ht="30" customHeight="1">
      <c r="A22" s="229"/>
      <c r="B22" s="281" t="s">
        <v>0</v>
      </c>
      <c r="C22" s="229"/>
      <c r="D22" s="288">
        <v>0</v>
      </c>
      <c r="E22" s="283">
        <f t="shared" si="0"/>
        <v>0</v>
      </c>
      <c r="F22" s="283">
        <v>0</v>
      </c>
      <c r="G22" s="283">
        <v>0</v>
      </c>
      <c r="H22" s="283">
        <v>0</v>
      </c>
      <c r="I22" s="283">
        <v>0</v>
      </c>
      <c r="J22" s="229"/>
      <c r="K22" s="229"/>
      <c r="L22" s="229"/>
      <c r="M22" s="229"/>
      <c r="N22" s="229"/>
      <c r="O22" s="234"/>
      <c r="P22" s="234"/>
      <c r="Q22" s="275"/>
      <c r="R22" s="234"/>
      <c r="S22" s="274"/>
      <c r="T22" s="275"/>
      <c r="U22" s="276"/>
      <c r="V22" s="234"/>
      <c r="W22" s="234"/>
      <c r="X22" s="234"/>
      <c r="Y22" s="234"/>
      <c r="Z22" s="234"/>
      <c r="AA22" s="234"/>
      <c r="AB22" s="234"/>
      <c r="AC22" s="234"/>
      <c r="AD22" s="234"/>
      <c r="AE22" s="234"/>
      <c r="AF22" s="234"/>
      <c r="AG22" s="234"/>
      <c r="AH22" s="234"/>
    </row>
    <row r="23" spans="1:34" ht="30" customHeight="1">
      <c r="A23" s="287" t="s">
        <v>335</v>
      </c>
      <c r="B23" s="281" t="s">
        <v>1</v>
      </c>
      <c r="C23" s="282" t="s">
        <v>336</v>
      </c>
      <c r="D23" s="286">
        <v>2</v>
      </c>
      <c r="E23" s="283">
        <f t="shared" si="0"/>
        <v>20000000</v>
      </c>
      <c r="F23" s="283">
        <v>20000000</v>
      </c>
      <c r="G23" s="283">
        <v>0</v>
      </c>
      <c r="H23" s="283">
        <v>0</v>
      </c>
      <c r="I23" s="283">
        <v>0</v>
      </c>
      <c r="J23" s="284">
        <v>45316</v>
      </c>
      <c r="K23" s="284">
        <v>45656</v>
      </c>
      <c r="L23" s="285">
        <f t="shared" ref="L23:M23" si="4">D24/D23</f>
        <v>0</v>
      </c>
      <c r="M23" s="285">
        <f t="shared" si="4"/>
        <v>0</v>
      </c>
      <c r="N23" s="285" t="e">
        <f>L23*L23/M23</f>
        <v>#DIV/0!</v>
      </c>
      <c r="O23" s="234"/>
      <c r="P23" s="234"/>
      <c r="Q23" s="275"/>
      <c r="R23" s="234"/>
      <c r="S23" s="274"/>
      <c r="T23" s="275"/>
      <c r="U23" s="276"/>
      <c r="V23" s="234"/>
      <c r="W23" s="234"/>
      <c r="X23" s="234"/>
      <c r="Y23" s="234"/>
      <c r="Z23" s="234"/>
      <c r="AA23" s="234"/>
      <c r="AB23" s="234"/>
      <c r="AC23" s="234"/>
      <c r="AD23" s="234"/>
      <c r="AE23" s="234"/>
      <c r="AF23" s="234"/>
      <c r="AG23" s="234"/>
      <c r="AH23" s="234"/>
    </row>
    <row r="24" spans="1:34" ht="30" customHeight="1">
      <c r="A24" s="229"/>
      <c r="B24" s="281" t="s">
        <v>0</v>
      </c>
      <c r="C24" s="229"/>
      <c r="D24" s="286">
        <v>0</v>
      </c>
      <c r="E24" s="283">
        <f t="shared" si="0"/>
        <v>0</v>
      </c>
      <c r="F24" s="283">
        <v>0</v>
      </c>
      <c r="G24" s="283">
        <v>0</v>
      </c>
      <c r="H24" s="283">
        <v>0</v>
      </c>
      <c r="I24" s="283">
        <v>0</v>
      </c>
      <c r="J24" s="229"/>
      <c r="K24" s="229"/>
      <c r="L24" s="229"/>
      <c r="M24" s="229"/>
      <c r="N24" s="229"/>
      <c r="O24" s="234"/>
      <c r="P24" s="234"/>
      <c r="Q24" s="275"/>
      <c r="R24" s="234"/>
      <c r="S24" s="274"/>
      <c r="T24" s="275"/>
      <c r="U24" s="276"/>
      <c r="V24" s="234"/>
      <c r="W24" s="234"/>
      <c r="X24" s="234"/>
      <c r="Y24" s="234"/>
      <c r="Z24" s="234"/>
      <c r="AA24" s="234"/>
      <c r="AB24" s="234"/>
      <c r="AC24" s="234"/>
      <c r="AD24" s="234"/>
      <c r="AE24" s="234"/>
      <c r="AF24" s="234"/>
      <c r="AG24" s="234"/>
      <c r="AH24" s="234"/>
    </row>
    <row r="25" spans="1:34" ht="32.25" customHeight="1">
      <c r="A25" s="287" t="s">
        <v>337</v>
      </c>
      <c r="B25" s="281" t="s">
        <v>1</v>
      </c>
      <c r="C25" s="282" t="s">
        <v>338</v>
      </c>
      <c r="D25" s="288">
        <v>1</v>
      </c>
      <c r="E25" s="283">
        <f t="shared" si="0"/>
        <v>5000000</v>
      </c>
      <c r="F25" s="283">
        <v>5000000</v>
      </c>
      <c r="G25" s="283">
        <v>0</v>
      </c>
      <c r="H25" s="283">
        <v>0</v>
      </c>
      <c r="I25" s="283">
        <v>0</v>
      </c>
      <c r="J25" s="284">
        <v>45316</v>
      </c>
      <c r="K25" s="284">
        <v>45656</v>
      </c>
      <c r="L25" s="285">
        <f t="shared" ref="L25:M25" si="5">D26/D25</f>
        <v>0</v>
      </c>
      <c r="M25" s="285">
        <f t="shared" si="5"/>
        <v>0</v>
      </c>
      <c r="N25" s="285" t="e">
        <f>L25*L25/M25</f>
        <v>#DIV/0!</v>
      </c>
      <c r="O25" s="234"/>
      <c r="P25" s="234"/>
      <c r="Q25" s="275"/>
      <c r="R25" s="234"/>
      <c r="S25" s="274"/>
      <c r="T25" s="275"/>
      <c r="U25" s="276"/>
      <c r="V25" s="234"/>
      <c r="W25" s="234"/>
      <c r="X25" s="234"/>
      <c r="Y25" s="234"/>
      <c r="Z25" s="234"/>
      <c r="AA25" s="234"/>
      <c r="AB25" s="234"/>
      <c r="AC25" s="234"/>
      <c r="AD25" s="234"/>
      <c r="AE25" s="234"/>
      <c r="AF25" s="234"/>
      <c r="AG25" s="234"/>
      <c r="AH25" s="234"/>
    </row>
    <row r="26" spans="1:34" ht="46.5" customHeight="1">
      <c r="A26" s="229"/>
      <c r="B26" s="281" t="s">
        <v>0</v>
      </c>
      <c r="C26" s="229"/>
      <c r="D26" s="289">
        <v>0</v>
      </c>
      <c r="E26" s="283">
        <f t="shared" si="0"/>
        <v>0</v>
      </c>
      <c r="F26" s="283">
        <v>0</v>
      </c>
      <c r="G26" s="283">
        <v>0</v>
      </c>
      <c r="H26" s="283">
        <v>0</v>
      </c>
      <c r="I26" s="283">
        <v>0</v>
      </c>
      <c r="J26" s="229"/>
      <c r="K26" s="229"/>
      <c r="L26" s="229"/>
      <c r="M26" s="229"/>
      <c r="N26" s="229"/>
      <c r="O26" s="234"/>
      <c r="P26" s="234"/>
      <c r="Q26" s="275"/>
      <c r="R26" s="234"/>
      <c r="S26" s="274"/>
      <c r="T26" s="275"/>
      <c r="U26" s="276"/>
      <c r="V26" s="234"/>
      <c r="W26" s="234"/>
      <c r="X26" s="234"/>
      <c r="Y26" s="234"/>
      <c r="Z26" s="234"/>
      <c r="AA26" s="234"/>
      <c r="AB26" s="234"/>
      <c r="AC26" s="234"/>
      <c r="AD26" s="234"/>
      <c r="AE26" s="234"/>
      <c r="AF26" s="234"/>
      <c r="AG26" s="234"/>
      <c r="AH26" s="234"/>
    </row>
    <row r="27" spans="1:34" ht="40.5" customHeight="1">
      <c r="A27" s="287" t="s">
        <v>339</v>
      </c>
      <c r="B27" s="281" t="s">
        <v>1</v>
      </c>
      <c r="C27" s="282" t="s">
        <v>340</v>
      </c>
      <c r="D27" s="288">
        <v>1</v>
      </c>
      <c r="E27" s="283">
        <f t="shared" si="0"/>
        <v>30000000</v>
      </c>
      <c r="F27" s="283">
        <v>30000000</v>
      </c>
      <c r="G27" s="283">
        <v>0</v>
      </c>
      <c r="H27" s="283">
        <v>0</v>
      </c>
      <c r="I27" s="283">
        <v>0</v>
      </c>
      <c r="J27" s="284">
        <v>45316</v>
      </c>
      <c r="K27" s="284">
        <v>45656</v>
      </c>
      <c r="L27" s="285">
        <f t="shared" ref="L27:M27" si="6">D28/D27</f>
        <v>0</v>
      </c>
      <c r="M27" s="285">
        <f t="shared" si="6"/>
        <v>0.23333333333333334</v>
      </c>
      <c r="N27" s="285">
        <f>L27*L27/M27</f>
        <v>0</v>
      </c>
      <c r="O27" s="234"/>
      <c r="P27" s="234"/>
      <c r="Q27" s="275"/>
      <c r="R27" s="234"/>
      <c r="S27" s="274"/>
      <c r="T27" s="275"/>
      <c r="U27" s="276"/>
      <c r="V27" s="234"/>
      <c r="W27" s="234"/>
      <c r="X27" s="234"/>
      <c r="Y27" s="234"/>
      <c r="Z27" s="234"/>
      <c r="AA27" s="234"/>
      <c r="AB27" s="234"/>
      <c r="AC27" s="234"/>
      <c r="AD27" s="234"/>
      <c r="AE27" s="234"/>
      <c r="AF27" s="234"/>
      <c r="AG27" s="234"/>
      <c r="AH27" s="234"/>
    </row>
    <row r="28" spans="1:34" ht="20.25" customHeight="1">
      <c r="A28" s="229"/>
      <c r="B28" s="281" t="s">
        <v>0</v>
      </c>
      <c r="C28" s="229"/>
      <c r="D28" s="288">
        <v>0</v>
      </c>
      <c r="E28" s="283">
        <f t="shared" si="0"/>
        <v>7000000</v>
      </c>
      <c r="F28" s="283">
        <v>7000000</v>
      </c>
      <c r="G28" s="283">
        <v>0</v>
      </c>
      <c r="H28" s="283">
        <v>0</v>
      </c>
      <c r="I28" s="283">
        <v>0</v>
      </c>
      <c r="J28" s="229"/>
      <c r="K28" s="229"/>
      <c r="L28" s="229"/>
      <c r="M28" s="229"/>
      <c r="N28" s="229"/>
      <c r="O28" s="234"/>
      <c r="P28" s="234"/>
      <c r="Q28" s="275"/>
      <c r="R28" s="234"/>
      <c r="S28" s="274"/>
      <c r="T28" s="275"/>
      <c r="U28" s="276"/>
      <c r="V28" s="234"/>
      <c r="W28" s="234"/>
      <c r="X28" s="234"/>
      <c r="Y28" s="234"/>
      <c r="Z28" s="234"/>
      <c r="AA28" s="234"/>
      <c r="AB28" s="234"/>
      <c r="AC28" s="234"/>
      <c r="AD28" s="234"/>
      <c r="AE28" s="234"/>
      <c r="AF28" s="234"/>
      <c r="AG28" s="234"/>
      <c r="AH28" s="234"/>
    </row>
    <row r="29" spans="1:34" ht="37.5" customHeight="1">
      <c r="A29" s="287" t="s">
        <v>341</v>
      </c>
      <c r="B29" s="281" t="s">
        <v>1</v>
      </c>
      <c r="C29" s="282" t="s">
        <v>340</v>
      </c>
      <c r="D29" s="288">
        <v>1</v>
      </c>
      <c r="E29" s="283">
        <f t="shared" si="0"/>
        <v>10000000</v>
      </c>
      <c r="F29" s="283">
        <v>10000000</v>
      </c>
      <c r="G29" s="283">
        <v>0</v>
      </c>
      <c r="H29" s="283">
        <v>0</v>
      </c>
      <c r="I29" s="283">
        <v>0</v>
      </c>
      <c r="J29" s="284">
        <v>45316</v>
      </c>
      <c r="K29" s="284">
        <v>45656</v>
      </c>
      <c r="L29" s="285">
        <f t="shared" ref="L29:M29" si="7">D30/D29</f>
        <v>0</v>
      </c>
      <c r="M29" s="285">
        <f t="shared" si="7"/>
        <v>0.5</v>
      </c>
      <c r="N29" s="285">
        <f>L29*L29/M29</f>
        <v>0</v>
      </c>
      <c r="O29" s="234"/>
      <c r="P29" s="234"/>
      <c r="Q29" s="234"/>
      <c r="R29" s="234"/>
      <c r="S29" s="234"/>
      <c r="T29" s="234"/>
      <c r="U29" s="276"/>
      <c r="V29" s="234"/>
      <c r="W29" s="234"/>
      <c r="X29" s="234"/>
      <c r="Y29" s="234"/>
      <c r="Z29" s="234"/>
      <c r="AA29" s="234"/>
      <c r="AB29" s="234"/>
      <c r="AC29" s="234"/>
      <c r="AD29" s="234"/>
      <c r="AE29" s="234"/>
      <c r="AF29" s="234"/>
      <c r="AG29" s="234"/>
      <c r="AH29" s="234"/>
    </row>
    <row r="30" spans="1:34" ht="25.5" customHeight="1">
      <c r="A30" s="229"/>
      <c r="B30" s="281" t="s">
        <v>0</v>
      </c>
      <c r="C30" s="229"/>
      <c r="D30" s="288">
        <v>0</v>
      </c>
      <c r="E30" s="283">
        <f t="shared" si="0"/>
        <v>5000000</v>
      </c>
      <c r="F30" s="283">
        <v>5000000</v>
      </c>
      <c r="G30" s="283">
        <v>0</v>
      </c>
      <c r="H30" s="283">
        <v>0</v>
      </c>
      <c r="I30" s="283">
        <v>0</v>
      </c>
      <c r="J30" s="229"/>
      <c r="K30" s="229"/>
      <c r="L30" s="229"/>
      <c r="M30" s="229"/>
      <c r="N30" s="229"/>
      <c r="O30" s="234"/>
      <c r="P30" s="234"/>
      <c r="Q30" s="234"/>
      <c r="R30" s="234"/>
      <c r="S30" s="234"/>
      <c r="T30" s="234"/>
      <c r="U30" s="276"/>
      <c r="V30" s="234"/>
      <c r="W30" s="234"/>
      <c r="X30" s="234"/>
      <c r="Y30" s="234"/>
      <c r="Z30" s="234"/>
      <c r="AA30" s="234"/>
      <c r="AB30" s="234"/>
      <c r="AC30" s="234"/>
      <c r="AD30" s="234"/>
      <c r="AE30" s="234"/>
      <c r="AF30" s="234"/>
      <c r="AG30" s="234"/>
      <c r="AH30" s="234"/>
    </row>
    <row r="31" spans="1:34" ht="26.25" customHeight="1">
      <c r="A31" s="280" t="s">
        <v>342</v>
      </c>
      <c r="B31" s="257" t="s">
        <v>1</v>
      </c>
      <c r="C31" s="282" t="s">
        <v>343</v>
      </c>
      <c r="D31" s="281">
        <v>100</v>
      </c>
      <c r="E31" s="283">
        <f t="shared" si="0"/>
        <v>80000000</v>
      </c>
      <c r="F31" s="283">
        <v>80000000</v>
      </c>
      <c r="G31" s="283">
        <v>0</v>
      </c>
      <c r="H31" s="283">
        <v>0</v>
      </c>
      <c r="I31" s="283">
        <v>0</v>
      </c>
      <c r="J31" s="284">
        <v>45315</v>
      </c>
      <c r="K31" s="284">
        <v>45656</v>
      </c>
      <c r="L31" s="285">
        <f t="shared" ref="L31:M31" si="8">D32/D31</f>
        <v>0</v>
      </c>
      <c r="M31" s="285">
        <f t="shared" si="8"/>
        <v>0</v>
      </c>
      <c r="N31" s="285" t="e">
        <f>L31*L31/M31</f>
        <v>#DIV/0!</v>
      </c>
      <c r="O31" s="234"/>
      <c r="P31" s="234"/>
      <c r="Q31" s="234"/>
      <c r="R31" s="234"/>
      <c r="S31" s="234"/>
      <c r="T31" s="234"/>
      <c r="U31" s="234"/>
      <c r="V31" s="234"/>
      <c r="W31" s="234"/>
      <c r="X31" s="234"/>
      <c r="Y31" s="234"/>
      <c r="Z31" s="234"/>
      <c r="AA31" s="234"/>
      <c r="AB31" s="234"/>
      <c r="AC31" s="234"/>
      <c r="AD31" s="234"/>
      <c r="AE31" s="234"/>
      <c r="AF31" s="234"/>
      <c r="AG31" s="234"/>
      <c r="AH31" s="234"/>
    </row>
    <row r="32" spans="1:34" ht="34.5" customHeight="1">
      <c r="A32" s="229"/>
      <c r="B32" s="257" t="s">
        <v>0</v>
      </c>
      <c r="C32" s="229"/>
      <c r="D32" s="286">
        <v>0</v>
      </c>
      <c r="E32" s="283">
        <f t="shared" si="0"/>
        <v>0</v>
      </c>
      <c r="F32" s="283">
        <v>0</v>
      </c>
      <c r="G32" s="283">
        <v>0</v>
      </c>
      <c r="H32" s="283">
        <v>0</v>
      </c>
      <c r="I32" s="283">
        <v>0</v>
      </c>
      <c r="J32" s="229"/>
      <c r="K32" s="229"/>
      <c r="L32" s="229"/>
      <c r="M32" s="229"/>
      <c r="N32" s="229"/>
      <c r="O32" s="234"/>
      <c r="P32" s="234"/>
      <c r="Q32" s="234"/>
      <c r="R32" s="234"/>
      <c r="S32" s="234"/>
      <c r="T32" s="234"/>
      <c r="U32" s="234"/>
      <c r="V32" s="234"/>
      <c r="W32" s="234"/>
      <c r="X32" s="234"/>
      <c r="Y32" s="234"/>
      <c r="Z32" s="234"/>
      <c r="AA32" s="234"/>
      <c r="AB32" s="234"/>
      <c r="AC32" s="234"/>
      <c r="AD32" s="234"/>
      <c r="AE32" s="234"/>
      <c r="AF32" s="234"/>
      <c r="AG32" s="234"/>
      <c r="AH32" s="234"/>
    </row>
    <row r="33" spans="1:34" ht="32.25" customHeight="1">
      <c r="A33" s="280" t="s">
        <v>344</v>
      </c>
      <c r="B33" s="257" t="s">
        <v>345</v>
      </c>
      <c r="C33" s="282" t="s">
        <v>346</v>
      </c>
      <c r="D33" s="286">
        <v>1</v>
      </c>
      <c r="E33" s="283">
        <f t="shared" si="0"/>
        <v>20640000</v>
      </c>
      <c r="F33" s="283">
        <v>20640000</v>
      </c>
      <c r="G33" s="283">
        <v>0</v>
      </c>
      <c r="H33" s="283">
        <v>0</v>
      </c>
      <c r="I33" s="283">
        <v>0</v>
      </c>
      <c r="J33" s="284">
        <v>45383</v>
      </c>
      <c r="K33" s="284">
        <v>45656</v>
      </c>
      <c r="L33" s="285">
        <f t="shared" ref="L33:M33" si="9">D34/D33</f>
        <v>0</v>
      </c>
      <c r="M33" s="285">
        <f t="shared" si="9"/>
        <v>0</v>
      </c>
      <c r="N33" s="285" t="e">
        <f>L33*L33/M33</f>
        <v>#DIV/0!</v>
      </c>
      <c r="O33" s="234"/>
      <c r="P33" s="234"/>
      <c r="Q33" s="234"/>
      <c r="R33" s="234"/>
      <c r="S33" s="234"/>
      <c r="T33" s="234"/>
      <c r="U33" s="234"/>
      <c r="V33" s="234"/>
      <c r="W33" s="234"/>
      <c r="X33" s="234"/>
      <c r="Y33" s="234"/>
      <c r="Z33" s="234"/>
      <c r="AA33" s="234"/>
      <c r="AB33" s="234"/>
      <c r="AC33" s="234"/>
      <c r="AD33" s="234"/>
      <c r="AE33" s="234"/>
      <c r="AF33" s="234"/>
      <c r="AG33" s="234"/>
      <c r="AH33" s="234"/>
    </row>
    <row r="34" spans="1:34" ht="32.25" customHeight="1">
      <c r="A34" s="229"/>
      <c r="B34" s="257" t="s">
        <v>0</v>
      </c>
      <c r="C34" s="229"/>
      <c r="D34" s="286">
        <v>0</v>
      </c>
      <c r="E34" s="283">
        <f t="shared" si="0"/>
        <v>0</v>
      </c>
      <c r="F34" s="283">
        <v>0</v>
      </c>
      <c r="G34" s="283">
        <v>0</v>
      </c>
      <c r="H34" s="283">
        <v>0</v>
      </c>
      <c r="I34" s="283">
        <v>0</v>
      </c>
      <c r="J34" s="229"/>
      <c r="K34" s="229"/>
      <c r="L34" s="229"/>
      <c r="M34" s="229"/>
      <c r="N34" s="229"/>
      <c r="O34" s="234"/>
      <c r="P34" s="234"/>
      <c r="Q34" s="234"/>
      <c r="R34" s="234"/>
      <c r="S34" s="234"/>
      <c r="T34" s="234"/>
      <c r="U34" s="234"/>
      <c r="V34" s="234"/>
      <c r="W34" s="234"/>
      <c r="X34" s="234"/>
      <c r="Y34" s="234"/>
      <c r="Z34" s="234"/>
      <c r="AA34" s="234"/>
      <c r="AB34" s="234"/>
      <c r="AC34" s="234"/>
      <c r="AD34" s="234"/>
      <c r="AE34" s="234"/>
      <c r="AF34" s="234"/>
      <c r="AG34" s="234"/>
      <c r="AH34" s="234"/>
    </row>
    <row r="35" spans="1:34" ht="32.25" customHeight="1">
      <c r="A35" s="280" t="s">
        <v>347</v>
      </c>
      <c r="B35" s="257" t="s">
        <v>345</v>
      </c>
      <c r="C35" s="282" t="s">
        <v>346</v>
      </c>
      <c r="D35" s="286">
        <v>1</v>
      </c>
      <c r="E35" s="283">
        <f t="shared" si="0"/>
        <v>15000000</v>
      </c>
      <c r="F35" s="283">
        <v>15000000</v>
      </c>
      <c r="G35" s="283">
        <v>0</v>
      </c>
      <c r="H35" s="283">
        <v>0</v>
      </c>
      <c r="I35" s="283">
        <v>0</v>
      </c>
      <c r="J35" s="284">
        <v>45383</v>
      </c>
      <c r="K35" s="284">
        <v>45656</v>
      </c>
      <c r="L35" s="285">
        <f t="shared" ref="L35:M35" si="10">D36/D35</f>
        <v>0</v>
      </c>
      <c r="M35" s="285">
        <f t="shared" si="10"/>
        <v>0</v>
      </c>
      <c r="N35" s="285" t="e">
        <f>L35*L35/M35</f>
        <v>#DIV/0!</v>
      </c>
      <c r="O35" s="234"/>
      <c r="P35" s="234"/>
      <c r="Q35" s="234"/>
      <c r="R35" s="234"/>
      <c r="S35" s="234"/>
      <c r="T35" s="234"/>
      <c r="U35" s="234"/>
      <c r="V35" s="234"/>
      <c r="W35" s="234"/>
      <c r="X35" s="234"/>
      <c r="Y35" s="234"/>
      <c r="Z35" s="234"/>
      <c r="AA35" s="234"/>
      <c r="AB35" s="234"/>
      <c r="AC35" s="234"/>
      <c r="AD35" s="234"/>
      <c r="AE35" s="234"/>
      <c r="AF35" s="234"/>
      <c r="AG35" s="234"/>
      <c r="AH35" s="234"/>
    </row>
    <row r="36" spans="1:34" ht="32.25" customHeight="1">
      <c r="A36" s="229"/>
      <c r="B36" s="257" t="s">
        <v>0</v>
      </c>
      <c r="C36" s="229"/>
      <c r="D36" s="286">
        <v>0</v>
      </c>
      <c r="E36" s="283">
        <f t="shared" si="0"/>
        <v>0</v>
      </c>
      <c r="F36" s="283">
        <v>0</v>
      </c>
      <c r="G36" s="283">
        <v>0</v>
      </c>
      <c r="H36" s="283">
        <v>0</v>
      </c>
      <c r="I36" s="283">
        <v>0</v>
      </c>
      <c r="J36" s="229"/>
      <c r="K36" s="229"/>
      <c r="L36" s="229"/>
      <c r="M36" s="229"/>
      <c r="N36" s="229"/>
      <c r="O36" s="234"/>
      <c r="P36" s="234"/>
      <c r="Q36" s="234"/>
      <c r="R36" s="234"/>
      <c r="S36" s="234"/>
      <c r="T36" s="234"/>
      <c r="U36" s="234"/>
      <c r="V36" s="234"/>
      <c r="W36" s="234"/>
      <c r="X36" s="234"/>
      <c r="Y36" s="234"/>
      <c r="Z36" s="234"/>
      <c r="AA36" s="234"/>
      <c r="AB36" s="234"/>
      <c r="AC36" s="234"/>
      <c r="AD36" s="234"/>
      <c r="AE36" s="234"/>
      <c r="AF36" s="234"/>
      <c r="AG36" s="234"/>
      <c r="AH36" s="234"/>
    </row>
    <row r="37" spans="1:34" ht="24" customHeight="1">
      <c r="A37" s="280" t="s">
        <v>348</v>
      </c>
      <c r="B37" s="257" t="s">
        <v>345</v>
      </c>
      <c r="C37" s="282" t="s">
        <v>349</v>
      </c>
      <c r="D37" s="286">
        <v>1</v>
      </c>
      <c r="E37" s="283">
        <f t="shared" si="0"/>
        <v>15000000</v>
      </c>
      <c r="F37" s="283">
        <v>15000000</v>
      </c>
      <c r="G37" s="283">
        <v>0</v>
      </c>
      <c r="H37" s="283">
        <v>0</v>
      </c>
      <c r="I37" s="283">
        <v>0</v>
      </c>
      <c r="J37" s="284">
        <v>45383</v>
      </c>
      <c r="K37" s="284">
        <v>45656</v>
      </c>
      <c r="L37" s="285">
        <f t="shared" ref="L37:M37" si="11">D38/D37</f>
        <v>0</v>
      </c>
      <c r="M37" s="285">
        <f t="shared" si="11"/>
        <v>0</v>
      </c>
      <c r="N37" s="285" t="e">
        <f>L37*L37/M37</f>
        <v>#DIV/0!</v>
      </c>
      <c r="O37" s="234"/>
      <c r="P37" s="234"/>
      <c r="Q37" s="234"/>
      <c r="R37" s="234"/>
      <c r="S37" s="234"/>
      <c r="T37" s="234"/>
      <c r="U37" s="234"/>
      <c r="V37" s="234"/>
      <c r="W37" s="234"/>
      <c r="X37" s="234"/>
      <c r="Y37" s="234"/>
      <c r="Z37" s="234"/>
      <c r="AA37" s="234"/>
      <c r="AB37" s="234"/>
      <c r="AC37" s="234"/>
      <c r="AD37" s="234"/>
      <c r="AE37" s="234"/>
      <c r="AF37" s="234"/>
      <c r="AG37" s="234"/>
      <c r="AH37" s="234"/>
    </row>
    <row r="38" spans="1:34" ht="24" customHeight="1">
      <c r="A38" s="229"/>
      <c r="B38" s="257" t="s">
        <v>0</v>
      </c>
      <c r="C38" s="229"/>
      <c r="D38" s="286">
        <v>0</v>
      </c>
      <c r="E38" s="283">
        <f t="shared" si="0"/>
        <v>0</v>
      </c>
      <c r="F38" s="283">
        <v>0</v>
      </c>
      <c r="G38" s="283">
        <v>0</v>
      </c>
      <c r="H38" s="283">
        <v>0</v>
      </c>
      <c r="I38" s="283">
        <v>0</v>
      </c>
      <c r="J38" s="229"/>
      <c r="K38" s="229"/>
      <c r="L38" s="229"/>
      <c r="M38" s="229"/>
      <c r="N38" s="229"/>
      <c r="O38" s="234"/>
      <c r="P38" s="234"/>
      <c r="Q38" s="234"/>
      <c r="R38" s="234"/>
      <c r="S38" s="234"/>
      <c r="T38" s="234"/>
      <c r="U38" s="234"/>
      <c r="V38" s="234"/>
      <c r="W38" s="234"/>
      <c r="X38" s="234"/>
      <c r="Y38" s="234"/>
      <c r="Z38" s="234"/>
      <c r="AA38" s="234"/>
      <c r="AB38" s="234"/>
      <c r="AC38" s="234"/>
      <c r="AD38" s="234"/>
      <c r="AE38" s="234"/>
      <c r="AF38" s="234"/>
      <c r="AG38" s="234"/>
      <c r="AH38" s="234"/>
    </row>
    <row r="39" spans="1:34" ht="45" customHeight="1">
      <c r="A39" s="280" t="s">
        <v>350</v>
      </c>
      <c r="B39" s="257" t="s">
        <v>1</v>
      </c>
      <c r="C39" s="282" t="s">
        <v>351</v>
      </c>
      <c r="D39" s="286">
        <v>1</v>
      </c>
      <c r="E39" s="283">
        <f t="shared" si="0"/>
        <v>50000000</v>
      </c>
      <c r="F39" s="283">
        <v>50000000</v>
      </c>
      <c r="G39" s="283">
        <v>0</v>
      </c>
      <c r="H39" s="283">
        <v>0</v>
      </c>
      <c r="I39" s="283">
        <v>0</v>
      </c>
      <c r="J39" s="284">
        <v>45323</v>
      </c>
      <c r="K39" s="284">
        <v>45656</v>
      </c>
      <c r="L39" s="285">
        <f t="shared" ref="L39:M39" si="12">D40/D39</f>
        <v>0</v>
      </c>
      <c r="M39" s="285">
        <f t="shared" si="12"/>
        <v>0</v>
      </c>
      <c r="N39" s="285" t="e">
        <f>L39*L39/M39</f>
        <v>#DIV/0!</v>
      </c>
      <c r="O39" s="234"/>
      <c r="P39" s="234"/>
      <c r="Q39" s="234"/>
      <c r="R39" s="234"/>
      <c r="S39" s="234"/>
      <c r="T39" s="234"/>
      <c r="U39" s="234"/>
      <c r="V39" s="234"/>
      <c r="W39" s="234"/>
      <c r="X39" s="234"/>
      <c r="Y39" s="234"/>
      <c r="Z39" s="234"/>
      <c r="AA39" s="234"/>
      <c r="AB39" s="234"/>
      <c r="AC39" s="234"/>
      <c r="AD39" s="234"/>
      <c r="AE39" s="234"/>
      <c r="AF39" s="234"/>
      <c r="AG39" s="234"/>
      <c r="AH39" s="234"/>
    </row>
    <row r="40" spans="1:34" ht="45" customHeight="1">
      <c r="A40" s="229"/>
      <c r="B40" s="257" t="s">
        <v>0</v>
      </c>
      <c r="C40" s="229"/>
      <c r="D40" s="286">
        <v>0</v>
      </c>
      <c r="E40" s="283">
        <f t="shared" si="0"/>
        <v>0</v>
      </c>
      <c r="F40" s="283">
        <v>0</v>
      </c>
      <c r="G40" s="283">
        <v>0</v>
      </c>
      <c r="H40" s="283">
        <v>0</v>
      </c>
      <c r="I40" s="283">
        <v>0</v>
      </c>
      <c r="J40" s="229"/>
      <c r="K40" s="229"/>
      <c r="L40" s="229"/>
      <c r="M40" s="229"/>
      <c r="N40" s="229"/>
      <c r="O40" s="234"/>
      <c r="P40" s="234"/>
      <c r="Q40" s="234"/>
      <c r="R40" s="234"/>
      <c r="S40" s="234"/>
      <c r="T40" s="234"/>
      <c r="U40" s="234"/>
      <c r="V40" s="234"/>
      <c r="W40" s="234"/>
      <c r="X40" s="234"/>
      <c r="Y40" s="234"/>
      <c r="Z40" s="234"/>
      <c r="AA40" s="234"/>
      <c r="AB40" s="234"/>
      <c r="AC40" s="234"/>
      <c r="AD40" s="234"/>
      <c r="AE40" s="234"/>
      <c r="AF40" s="234"/>
      <c r="AG40" s="234"/>
      <c r="AH40" s="234"/>
    </row>
    <row r="41" spans="1:34" ht="34.5" customHeight="1">
      <c r="A41" s="280" t="s">
        <v>352</v>
      </c>
      <c r="B41" s="257" t="s">
        <v>1</v>
      </c>
      <c r="C41" s="282" t="s">
        <v>353</v>
      </c>
      <c r="D41" s="286">
        <v>1</v>
      </c>
      <c r="E41" s="283">
        <f t="shared" si="0"/>
        <v>13250000</v>
      </c>
      <c r="F41" s="283">
        <v>13250000</v>
      </c>
      <c r="G41" s="283">
        <v>0</v>
      </c>
      <c r="H41" s="283">
        <v>0</v>
      </c>
      <c r="I41" s="283">
        <v>0</v>
      </c>
      <c r="J41" s="284">
        <v>44593</v>
      </c>
      <c r="K41" s="284">
        <v>44925</v>
      </c>
      <c r="L41" s="285">
        <f t="shared" ref="L41:M41" si="13">D42/D41</f>
        <v>0</v>
      </c>
      <c r="M41" s="285">
        <f t="shared" si="13"/>
        <v>1</v>
      </c>
      <c r="N41" s="285">
        <f>L41*L41/M41</f>
        <v>0</v>
      </c>
      <c r="O41" s="234"/>
      <c r="P41" s="234"/>
      <c r="Q41" s="234"/>
      <c r="R41" s="234"/>
      <c r="S41" s="234"/>
      <c r="T41" s="234"/>
      <c r="U41" s="234"/>
      <c r="V41" s="234"/>
      <c r="W41" s="234"/>
      <c r="X41" s="234"/>
      <c r="Y41" s="234"/>
      <c r="Z41" s="234"/>
      <c r="AA41" s="234"/>
      <c r="AB41" s="234"/>
      <c r="AC41" s="234"/>
      <c r="AD41" s="234"/>
      <c r="AE41" s="234"/>
      <c r="AF41" s="234"/>
      <c r="AG41" s="234"/>
      <c r="AH41" s="234"/>
    </row>
    <row r="42" spans="1:34" ht="34.5" customHeight="1">
      <c r="A42" s="229"/>
      <c r="B42" s="257" t="s">
        <v>0</v>
      </c>
      <c r="C42" s="229"/>
      <c r="D42" s="286">
        <v>0</v>
      </c>
      <c r="E42" s="283">
        <f t="shared" si="0"/>
        <v>13250000</v>
      </c>
      <c r="F42" s="283">
        <v>13250000</v>
      </c>
      <c r="G42" s="283">
        <v>0</v>
      </c>
      <c r="H42" s="283">
        <v>0</v>
      </c>
      <c r="I42" s="283">
        <v>0</v>
      </c>
      <c r="J42" s="229"/>
      <c r="K42" s="229"/>
      <c r="L42" s="229"/>
      <c r="M42" s="229"/>
      <c r="N42" s="229"/>
      <c r="O42" s="234"/>
      <c r="P42" s="234"/>
      <c r="Q42" s="234"/>
      <c r="R42" s="234"/>
      <c r="S42" s="234"/>
      <c r="T42" s="234"/>
      <c r="U42" s="234"/>
      <c r="V42" s="234"/>
      <c r="W42" s="234"/>
      <c r="X42" s="234"/>
      <c r="Y42" s="234"/>
      <c r="Z42" s="234"/>
      <c r="AA42" s="234"/>
      <c r="AB42" s="234"/>
      <c r="AC42" s="234"/>
      <c r="AD42" s="234"/>
      <c r="AE42" s="234"/>
      <c r="AF42" s="234"/>
      <c r="AG42" s="234"/>
      <c r="AH42" s="234"/>
    </row>
    <row r="43" spans="1:34" ht="36.75" customHeight="1">
      <c r="A43" s="280" t="s">
        <v>354</v>
      </c>
      <c r="B43" s="257" t="s">
        <v>345</v>
      </c>
      <c r="C43" s="282" t="s">
        <v>355</v>
      </c>
      <c r="D43" s="286">
        <v>1</v>
      </c>
      <c r="E43" s="283">
        <f t="shared" si="0"/>
        <v>20000000</v>
      </c>
      <c r="F43" s="283">
        <v>20000000</v>
      </c>
      <c r="G43" s="283">
        <v>0</v>
      </c>
      <c r="H43" s="283">
        <v>0</v>
      </c>
      <c r="I43" s="283">
        <v>0</v>
      </c>
      <c r="J43" s="284">
        <v>44619</v>
      </c>
      <c r="K43" s="284">
        <v>44925</v>
      </c>
      <c r="L43" s="285">
        <f t="shared" ref="L43:M43" si="14">D44/D43</f>
        <v>0</v>
      </c>
      <c r="M43" s="285">
        <f t="shared" si="14"/>
        <v>0</v>
      </c>
      <c r="N43" s="285" t="e">
        <f>L43*L43/M43</f>
        <v>#DIV/0!</v>
      </c>
      <c r="O43" s="234"/>
      <c r="P43" s="234"/>
      <c r="Q43" s="234"/>
      <c r="R43" s="234"/>
      <c r="S43" s="234"/>
      <c r="T43" s="234"/>
      <c r="U43" s="234"/>
      <c r="V43" s="234"/>
      <c r="W43" s="234"/>
      <c r="X43" s="234"/>
      <c r="Y43" s="234"/>
      <c r="Z43" s="234"/>
      <c r="AA43" s="234"/>
      <c r="AB43" s="234"/>
      <c r="AC43" s="234"/>
      <c r="AD43" s="234"/>
      <c r="AE43" s="234"/>
      <c r="AF43" s="234"/>
      <c r="AG43" s="234"/>
      <c r="AH43" s="234"/>
    </row>
    <row r="44" spans="1:34" ht="33" customHeight="1">
      <c r="A44" s="229"/>
      <c r="B44" s="257" t="s">
        <v>0</v>
      </c>
      <c r="C44" s="229"/>
      <c r="D44" s="286">
        <v>0</v>
      </c>
      <c r="E44" s="283">
        <f t="shared" si="0"/>
        <v>0</v>
      </c>
      <c r="F44" s="283">
        <v>0</v>
      </c>
      <c r="G44" s="283">
        <v>0</v>
      </c>
      <c r="H44" s="283">
        <v>0</v>
      </c>
      <c r="I44" s="283">
        <v>0</v>
      </c>
      <c r="J44" s="229"/>
      <c r="K44" s="229"/>
      <c r="L44" s="229"/>
      <c r="M44" s="229"/>
      <c r="N44" s="229"/>
      <c r="O44" s="234"/>
      <c r="P44" s="234"/>
      <c r="Q44" s="234"/>
      <c r="R44" s="234"/>
      <c r="S44" s="234"/>
      <c r="T44" s="234"/>
      <c r="U44" s="234"/>
      <c r="V44" s="234"/>
      <c r="W44" s="234"/>
      <c r="X44" s="234"/>
      <c r="Y44" s="234"/>
      <c r="Z44" s="234"/>
      <c r="AA44" s="234"/>
      <c r="AB44" s="234"/>
      <c r="AC44" s="234"/>
      <c r="AD44" s="234"/>
      <c r="AE44" s="234"/>
      <c r="AF44" s="234"/>
      <c r="AG44" s="234"/>
      <c r="AH44" s="234"/>
    </row>
    <row r="45" spans="1:34" ht="15.75" customHeight="1">
      <c r="A45" s="290" t="s">
        <v>6</v>
      </c>
      <c r="B45" s="291" t="s">
        <v>1</v>
      </c>
      <c r="C45" s="282"/>
      <c r="D45" s="292"/>
      <c r="E45" s="293">
        <f t="shared" ref="E45:I46" si="15">(E17+E19+E21+E23+E25+E27+E29+E31+E33+E35+E37+E39+E41+E43)</f>
        <v>373890000</v>
      </c>
      <c r="F45" s="293">
        <f t="shared" si="15"/>
        <v>373890000</v>
      </c>
      <c r="G45" s="293">
        <f t="shared" si="15"/>
        <v>0</v>
      </c>
      <c r="H45" s="293">
        <f t="shared" si="15"/>
        <v>0</v>
      </c>
      <c r="I45" s="293">
        <f t="shared" si="15"/>
        <v>0</v>
      </c>
      <c r="J45" s="294"/>
      <c r="K45" s="295"/>
      <c r="L45" s="295"/>
      <c r="M45" s="295"/>
      <c r="N45" s="296"/>
      <c r="O45" s="234"/>
      <c r="P45" s="234"/>
      <c r="Q45" s="234"/>
      <c r="R45" s="234"/>
      <c r="S45" s="234"/>
      <c r="T45" s="234"/>
      <c r="U45" s="234"/>
      <c r="V45" s="234"/>
      <c r="W45" s="234"/>
      <c r="X45" s="234"/>
      <c r="Y45" s="234"/>
      <c r="Z45" s="234"/>
      <c r="AA45" s="234"/>
      <c r="AB45" s="234"/>
      <c r="AC45" s="234"/>
      <c r="AD45" s="234"/>
      <c r="AE45" s="234"/>
      <c r="AF45" s="234"/>
      <c r="AG45" s="234"/>
      <c r="AH45" s="234"/>
    </row>
    <row r="46" spans="1:34" ht="15.75" customHeight="1">
      <c r="A46" s="224"/>
      <c r="B46" s="291" t="s">
        <v>0</v>
      </c>
      <c r="C46" s="229"/>
      <c r="D46" s="292"/>
      <c r="E46" s="293">
        <f t="shared" si="15"/>
        <v>34583333</v>
      </c>
      <c r="F46" s="293">
        <f t="shared" si="15"/>
        <v>34583333</v>
      </c>
      <c r="G46" s="293">
        <f t="shared" si="15"/>
        <v>0</v>
      </c>
      <c r="H46" s="293">
        <f t="shared" si="15"/>
        <v>0</v>
      </c>
      <c r="I46" s="293">
        <f t="shared" si="15"/>
        <v>0</v>
      </c>
      <c r="J46" s="294"/>
      <c r="K46" s="295"/>
      <c r="L46" s="295"/>
      <c r="M46" s="295"/>
      <c r="N46" s="296"/>
      <c r="O46" s="234"/>
      <c r="P46" s="234"/>
      <c r="Q46" s="234"/>
      <c r="R46" s="234"/>
      <c r="S46" s="234"/>
      <c r="T46" s="234"/>
      <c r="U46" s="234"/>
      <c r="V46" s="234"/>
      <c r="W46" s="234"/>
      <c r="X46" s="234"/>
      <c r="Y46" s="234"/>
      <c r="Z46" s="234"/>
      <c r="AA46" s="234"/>
      <c r="AB46" s="234"/>
      <c r="AC46" s="234"/>
      <c r="AD46" s="234"/>
      <c r="AE46" s="234"/>
      <c r="AF46" s="234"/>
      <c r="AG46" s="234"/>
      <c r="AH46" s="234"/>
    </row>
    <row r="47" spans="1:34" ht="15.75" customHeight="1">
      <c r="A47" s="234"/>
      <c r="B47" s="297"/>
      <c r="C47" s="234"/>
      <c r="D47" s="234"/>
      <c r="E47" s="298"/>
      <c r="F47" s="299"/>
      <c r="G47" s="274"/>
      <c r="H47" s="274"/>
      <c r="I47" s="274"/>
      <c r="J47" s="300"/>
      <c r="K47" s="300"/>
      <c r="L47" s="299"/>
      <c r="M47" s="301"/>
      <c r="N47" s="302"/>
      <c r="O47" s="234"/>
      <c r="P47" s="234"/>
      <c r="Q47" s="234"/>
      <c r="R47" s="234"/>
      <c r="S47" s="234"/>
      <c r="T47" s="234"/>
      <c r="U47" s="234"/>
      <c r="V47" s="234"/>
      <c r="W47" s="234"/>
      <c r="X47" s="234"/>
      <c r="Y47" s="234"/>
      <c r="Z47" s="234"/>
      <c r="AA47" s="234"/>
      <c r="AB47" s="234"/>
      <c r="AC47" s="234"/>
      <c r="AD47" s="234"/>
      <c r="AE47" s="234"/>
      <c r="AF47" s="234"/>
      <c r="AG47" s="234"/>
      <c r="AH47" s="234"/>
    </row>
    <row r="48" spans="1:34" ht="15.75" customHeight="1">
      <c r="A48" s="192" t="s">
        <v>5</v>
      </c>
      <c r="B48" s="193" t="s">
        <v>4</v>
      </c>
      <c r="C48" s="194"/>
      <c r="D48" s="195"/>
      <c r="E48" s="193" t="s">
        <v>3</v>
      </c>
      <c r="F48" s="194"/>
      <c r="G48" s="194"/>
      <c r="H48" s="195"/>
      <c r="I48" s="192"/>
      <c r="J48" s="196" t="s">
        <v>2</v>
      </c>
      <c r="K48" s="194"/>
      <c r="L48" s="194"/>
      <c r="M48" s="194"/>
      <c r="N48" s="195"/>
      <c r="O48" s="234"/>
      <c r="P48" s="234"/>
      <c r="Q48" s="234"/>
      <c r="R48" s="234"/>
      <c r="S48" s="234"/>
      <c r="T48" s="234"/>
      <c r="U48" s="234"/>
      <c r="V48" s="234"/>
      <c r="W48" s="234"/>
      <c r="X48" s="234"/>
      <c r="Y48" s="234"/>
      <c r="Z48" s="234"/>
      <c r="AA48" s="234"/>
      <c r="AB48" s="234"/>
      <c r="AC48" s="234"/>
      <c r="AD48" s="234"/>
      <c r="AE48" s="234"/>
      <c r="AF48" s="234"/>
      <c r="AG48" s="234"/>
      <c r="AH48" s="234"/>
    </row>
    <row r="49" spans="1:34" ht="29.25" customHeight="1">
      <c r="A49" s="280" t="s">
        <v>488</v>
      </c>
      <c r="B49" s="303" t="s">
        <v>489</v>
      </c>
      <c r="C49" s="194"/>
      <c r="D49" s="195"/>
      <c r="E49" s="303" t="s">
        <v>35</v>
      </c>
      <c r="F49" s="194"/>
      <c r="G49" s="195"/>
      <c r="H49" s="257" t="s">
        <v>1</v>
      </c>
      <c r="I49" s="304">
        <v>1</v>
      </c>
      <c r="J49" s="305" t="s">
        <v>490</v>
      </c>
      <c r="K49" s="194"/>
      <c r="L49" s="194"/>
      <c r="M49" s="194"/>
      <c r="N49" s="195"/>
      <c r="O49" s="234"/>
      <c r="P49" s="234"/>
      <c r="Q49" s="234"/>
      <c r="R49" s="234"/>
      <c r="S49" s="234"/>
      <c r="T49" s="234"/>
      <c r="U49" s="234"/>
      <c r="V49" s="234"/>
      <c r="W49" s="234"/>
      <c r="X49" s="234"/>
      <c r="Y49" s="234"/>
      <c r="Z49" s="234"/>
      <c r="AA49" s="234"/>
      <c r="AB49" s="234"/>
      <c r="AC49" s="234"/>
      <c r="AD49" s="234"/>
      <c r="AE49" s="234"/>
      <c r="AF49" s="234"/>
      <c r="AG49" s="234"/>
      <c r="AH49" s="234"/>
    </row>
    <row r="50" spans="1:34" ht="29.25" customHeight="1">
      <c r="A50" s="229"/>
      <c r="B50" s="224"/>
      <c r="C50" s="225"/>
      <c r="D50" s="226"/>
      <c r="E50" s="224"/>
      <c r="F50" s="225"/>
      <c r="G50" s="226"/>
      <c r="H50" s="257" t="s">
        <v>0</v>
      </c>
      <c r="I50" s="304">
        <v>0</v>
      </c>
      <c r="J50" s="227"/>
      <c r="K50" s="236"/>
      <c r="L50" s="236"/>
      <c r="M50" s="236"/>
      <c r="N50" s="228"/>
      <c r="O50" s="234"/>
      <c r="P50" s="234"/>
      <c r="Q50" s="234"/>
      <c r="R50" s="234"/>
      <c r="S50" s="234"/>
      <c r="T50" s="234"/>
      <c r="U50" s="234"/>
      <c r="V50" s="234"/>
      <c r="W50" s="234"/>
      <c r="X50" s="234"/>
      <c r="Y50" s="234"/>
      <c r="Z50" s="234"/>
      <c r="AA50" s="234"/>
      <c r="AB50" s="234"/>
      <c r="AC50" s="234"/>
      <c r="AD50" s="234"/>
      <c r="AE50" s="234"/>
      <c r="AF50" s="234"/>
      <c r="AG50" s="234"/>
      <c r="AH50" s="234"/>
    </row>
    <row r="51" spans="1:34" ht="39.75" customHeight="1">
      <c r="A51" s="280" t="s">
        <v>488</v>
      </c>
      <c r="B51" s="303" t="s">
        <v>491</v>
      </c>
      <c r="C51" s="194"/>
      <c r="D51" s="195"/>
      <c r="E51" s="303" t="s">
        <v>356</v>
      </c>
      <c r="F51" s="194"/>
      <c r="G51" s="195"/>
      <c r="H51" s="257" t="s">
        <v>1</v>
      </c>
      <c r="I51" s="304">
        <v>100</v>
      </c>
      <c r="J51" s="227"/>
      <c r="K51" s="236"/>
      <c r="L51" s="236"/>
      <c r="M51" s="236"/>
      <c r="N51" s="228"/>
      <c r="O51" s="306"/>
      <c r="P51" s="306"/>
      <c r="Q51" s="306"/>
      <c r="R51" s="306"/>
      <c r="S51" s="306"/>
      <c r="T51" s="306"/>
      <c r="U51" s="306"/>
      <c r="V51" s="306"/>
      <c r="W51" s="306"/>
      <c r="X51" s="306"/>
      <c r="Y51" s="306"/>
      <c r="Z51" s="306"/>
      <c r="AA51" s="306"/>
      <c r="AB51" s="306"/>
      <c r="AC51" s="306"/>
      <c r="AD51" s="306"/>
      <c r="AE51" s="306"/>
      <c r="AF51" s="306"/>
      <c r="AG51" s="306"/>
      <c r="AH51" s="306"/>
    </row>
    <row r="52" spans="1:34" ht="66.75" customHeight="1">
      <c r="A52" s="229"/>
      <c r="B52" s="224"/>
      <c r="C52" s="225"/>
      <c r="D52" s="226"/>
      <c r="E52" s="224"/>
      <c r="F52" s="225"/>
      <c r="G52" s="226"/>
      <c r="H52" s="257" t="s">
        <v>0</v>
      </c>
      <c r="I52" s="304">
        <v>0</v>
      </c>
      <c r="J52" s="227"/>
      <c r="K52" s="236"/>
      <c r="L52" s="236"/>
      <c r="M52" s="236"/>
      <c r="N52" s="228"/>
      <c r="O52" s="306"/>
      <c r="P52" s="306"/>
      <c r="Q52" s="306"/>
      <c r="R52" s="306"/>
      <c r="S52" s="306"/>
      <c r="T52" s="306"/>
      <c r="U52" s="306"/>
      <c r="V52" s="306"/>
      <c r="W52" s="306"/>
      <c r="X52" s="306"/>
      <c r="Y52" s="306"/>
      <c r="Z52" s="306"/>
      <c r="AA52" s="306"/>
      <c r="AB52" s="306"/>
      <c r="AC52" s="306"/>
      <c r="AD52" s="306"/>
      <c r="AE52" s="306"/>
      <c r="AF52" s="306"/>
      <c r="AG52" s="306"/>
      <c r="AH52" s="306"/>
    </row>
    <row r="53" spans="1:34" ht="36.75" customHeight="1">
      <c r="A53" s="280" t="s">
        <v>488</v>
      </c>
      <c r="B53" s="303" t="s">
        <v>492</v>
      </c>
      <c r="C53" s="194"/>
      <c r="D53" s="195"/>
      <c r="E53" s="303" t="s">
        <v>357</v>
      </c>
      <c r="F53" s="194"/>
      <c r="G53" s="195"/>
      <c r="H53" s="257" t="s">
        <v>1</v>
      </c>
      <c r="I53" s="257">
        <v>1</v>
      </c>
      <c r="J53" s="227"/>
      <c r="K53" s="236"/>
      <c r="L53" s="236"/>
      <c r="M53" s="236"/>
      <c r="N53" s="228"/>
      <c r="O53" s="306"/>
      <c r="P53" s="306"/>
      <c r="Q53" s="306"/>
      <c r="R53" s="306"/>
      <c r="S53" s="306"/>
      <c r="T53" s="306"/>
      <c r="U53" s="306"/>
      <c r="V53" s="306"/>
      <c r="W53" s="306"/>
      <c r="X53" s="306"/>
      <c r="Y53" s="306"/>
      <c r="Z53" s="306"/>
      <c r="AA53" s="306"/>
      <c r="AB53" s="306"/>
      <c r="AC53" s="306"/>
      <c r="AD53" s="306"/>
      <c r="AE53" s="306"/>
      <c r="AF53" s="306"/>
      <c r="AG53" s="306"/>
      <c r="AH53" s="306"/>
    </row>
    <row r="54" spans="1:34" ht="36.75" customHeight="1">
      <c r="A54" s="229"/>
      <c r="B54" s="224"/>
      <c r="C54" s="225"/>
      <c r="D54" s="226"/>
      <c r="E54" s="224"/>
      <c r="F54" s="225"/>
      <c r="G54" s="226"/>
      <c r="H54" s="257" t="s">
        <v>0</v>
      </c>
      <c r="I54" s="257">
        <v>0</v>
      </c>
      <c r="J54" s="227"/>
      <c r="K54" s="236"/>
      <c r="L54" s="236"/>
      <c r="M54" s="236"/>
      <c r="N54" s="228"/>
      <c r="O54" s="306"/>
      <c r="P54" s="306"/>
      <c r="Q54" s="306"/>
      <c r="R54" s="306"/>
      <c r="S54" s="306"/>
      <c r="T54" s="306"/>
      <c r="U54" s="306"/>
      <c r="V54" s="306"/>
      <c r="W54" s="306"/>
      <c r="X54" s="306"/>
      <c r="Y54" s="306"/>
      <c r="Z54" s="306"/>
      <c r="AA54" s="306"/>
      <c r="AB54" s="306"/>
      <c r="AC54" s="306"/>
      <c r="AD54" s="306"/>
      <c r="AE54" s="306"/>
      <c r="AF54" s="306"/>
      <c r="AG54" s="306"/>
      <c r="AH54" s="306"/>
    </row>
    <row r="55" spans="1:34" ht="48.75" customHeight="1">
      <c r="A55" s="280" t="s">
        <v>488</v>
      </c>
      <c r="B55" s="303" t="s">
        <v>493</v>
      </c>
      <c r="C55" s="194"/>
      <c r="D55" s="195"/>
      <c r="E55" s="303" t="s">
        <v>34</v>
      </c>
      <c r="F55" s="194"/>
      <c r="G55" s="195"/>
      <c r="H55" s="257" t="s">
        <v>1</v>
      </c>
      <c r="I55" s="257">
        <v>1</v>
      </c>
      <c r="J55" s="227"/>
      <c r="K55" s="236"/>
      <c r="L55" s="236"/>
      <c r="M55" s="236"/>
      <c r="N55" s="228"/>
      <c r="O55" s="306"/>
      <c r="P55" s="306"/>
      <c r="Q55" s="306"/>
      <c r="R55" s="306"/>
      <c r="S55" s="306"/>
      <c r="T55" s="306"/>
      <c r="U55" s="306"/>
      <c r="V55" s="306"/>
      <c r="W55" s="306"/>
      <c r="X55" s="306"/>
      <c r="Y55" s="306"/>
      <c r="Z55" s="306"/>
      <c r="AA55" s="306"/>
      <c r="AB55" s="306"/>
      <c r="AC55" s="306"/>
      <c r="AD55" s="306"/>
      <c r="AE55" s="306"/>
      <c r="AF55" s="306"/>
      <c r="AG55" s="306"/>
      <c r="AH55" s="306"/>
    </row>
    <row r="56" spans="1:34" ht="54.75" customHeight="1">
      <c r="A56" s="229"/>
      <c r="B56" s="224"/>
      <c r="C56" s="225"/>
      <c r="D56" s="226"/>
      <c r="E56" s="224"/>
      <c r="F56" s="225"/>
      <c r="G56" s="226"/>
      <c r="H56" s="257" t="s">
        <v>0</v>
      </c>
      <c r="I56" s="257">
        <v>0</v>
      </c>
      <c r="J56" s="224"/>
      <c r="K56" s="225"/>
      <c r="L56" s="225"/>
      <c r="M56" s="225"/>
      <c r="N56" s="226"/>
      <c r="O56" s="306"/>
      <c r="P56" s="306"/>
      <c r="Q56" s="306"/>
      <c r="R56" s="306"/>
      <c r="S56" s="306"/>
      <c r="T56" s="306"/>
      <c r="U56" s="306"/>
      <c r="V56" s="306"/>
      <c r="W56" s="306"/>
      <c r="X56" s="306"/>
      <c r="Y56" s="306"/>
      <c r="Z56" s="306"/>
      <c r="AA56" s="306"/>
      <c r="AB56" s="306"/>
      <c r="AC56" s="306"/>
      <c r="AD56" s="306"/>
      <c r="AE56" s="306"/>
      <c r="AF56" s="306"/>
      <c r="AG56" s="306"/>
      <c r="AH56" s="306"/>
    </row>
    <row r="57" spans="1:34" ht="66" customHeight="1">
      <c r="A57" s="307" t="s">
        <v>358</v>
      </c>
      <c r="B57" s="221"/>
      <c r="C57" s="221"/>
      <c r="D57" s="221"/>
      <c r="E57" s="221"/>
      <c r="F57" s="221"/>
      <c r="G57" s="221"/>
      <c r="H57" s="221"/>
      <c r="I57" s="221"/>
      <c r="J57" s="221"/>
      <c r="K57" s="221"/>
      <c r="L57" s="221"/>
      <c r="M57" s="221"/>
      <c r="N57" s="222"/>
      <c r="O57" s="306"/>
      <c r="P57" s="306"/>
      <c r="Q57" s="306"/>
      <c r="R57" s="306"/>
      <c r="S57" s="306"/>
      <c r="T57" s="306"/>
      <c r="U57" s="306"/>
      <c r="V57" s="306"/>
      <c r="W57" s="306"/>
      <c r="X57" s="306"/>
      <c r="Y57" s="306"/>
      <c r="Z57" s="306"/>
      <c r="AA57" s="306"/>
      <c r="AB57" s="306"/>
      <c r="AC57" s="306"/>
      <c r="AD57" s="306"/>
      <c r="AE57" s="306"/>
      <c r="AF57" s="306"/>
      <c r="AG57" s="306"/>
      <c r="AH57" s="306"/>
    </row>
    <row r="58" spans="1:34" ht="15.75" customHeight="1">
      <c r="A58" s="234"/>
      <c r="B58" s="234"/>
      <c r="C58" s="234"/>
      <c r="D58" s="234"/>
      <c r="E58" s="234"/>
      <c r="F58" s="234"/>
      <c r="G58" s="234"/>
      <c r="H58" s="234"/>
      <c r="I58" s="234"/>
      <c r="J58" s="300"/>
      <c r="K58" s="300"/>
      <c r="L58" s="234"/>
      <c r="M58" s="234"/>
      <c r="N58" s="234"/>
      <c r="O58" s="306"/>
      <c r="P58" s="306"/>
      <c r="Q58" s="306"/>
      <c r="R58" s="306"/>
      <c r="S58" s="306"/>
      <c r="T58" s="306"/>
      <c r="U58" s="306"/>
      <c r="V58" s="306"/>
      <c r="W58" s="306"/>
      <c r="X58" s="306"/>
      <c r="Y58" s="306"/>
      <c r="Z58" s="306"/>
      <c r="AA58" s="306"/>
      <c r="AB58" s="306"/>
      <c r="AC58" s="306"/>
      <c r="AD58" s="306"/>
      <c r="AE58" s="306"/>
      <c r="AF58" s="306"/>
      <c r="AG58" s="306"/>
      <c r="AH58" s="306"/>
    </row>
    <row r="59" spans="1:34" ht="15.75" customHeight="1">
      <c r="A59" s="234"/>
      <c r="B59" s="234"/>
      <c r="C59" s="234"/>
      <c r="D59" s="234"/>
      <c r="E59" s="234"/>
      <c r="F59" s="234"/>
      <c r="G59" s="234"/>
      <c r="H59" s="234"/>
      <c r="I59" s="234"/>
      <c r="J59" s="300"/>
      <c r="K59" s="300"/>
      <c r="L59" s="234"/>
      <c r="M59" s="234"/>
      <c r="N59" s="234"/>
      <c r="O59" s="306"/>
      <c r="P59" s="306"/>
      <c r="Q59" s="306"/>
      <c r="R59" s="306"/>
      <c r="S59" s="306"/>
      <c r="T59" s="306"/>
      <c r="U59" s="306"/>
      <c r="V59" s="306"/>
      <c r="W59" s="306"/>
      <c r="X59" s="306"/>
      <c r="Y59" s="306"/>
      <c r="Z59" s="306"/>
      <c r="AA59" s="306"/>
      <c r="AB59" s="306"/>
      <c r="AC59" s="306"/>
      <c r="AD59" s="306"/>
      <c r="AE59" s="306"/>
      <c r="AF59" s="306"/>
      <c r="AG59" s="306"/>
      <c r="AH59" s="306"/>
    </row>
    <row r="60" spans="1:34" ht="15.75" customHeight="1">
      <c r="A60" s="234"/>
      <c r="B60" s="234"/>
      <c r="C60" s="234"/>
      <c r="D60" s="234"/>
      <c r="E60" s="234"/>
      <c r="F60" s="234"/>
      <c r="G60" s="234"/>
      <c r="H60" s="234"/>
      <c r="I60" s="234"/>
      <c r="J60" s="300"/>
      <c r="K60" s="300"/>
      <c r="L60" s="234"/>
      <c r="M60" s="234"/>
      <c r="N60" s="234"/>
      <c r="O60" s="306"/>
      <c r="P60" s="306"/>
      <c r="Q60" s="306"/>
      <c r="R60" s="306"/>
      <c r="S60" s="306"/>
      <c r="T60" s="306"/>
      <c r="U60" s="306"/>
      <c r="V60" s="306"/>
      <c r="W60" s="306"/>
      <c r="X60" s="306"/>
      <c r="Y60" s="306"/>
      <c r="Z60" s="306"/>
      <c r="AA60" s="306"/>
      <c r="AB60" s="306"/>
      <c r="AC60" s="306"/>
      <c r="AD60" s="306"/>
      <c r="AE60" s="306"/>
      <c r="AF60" s="306"/>
      <c r="AG60" s="306"/>
      <c r="AH60" s="306"/>
    </row>
    <row r="61" spans="1:34" ht="15.75" customHeight="1">
      <c r="A61" s="234"/>
      <c r="B61" s="234"/>
      <c r="C61" s="234"/>
      <c r="D61" s="234"/>
      <c r="E61" s="234"/>
      <c r="F61" s="234"/>
      <c r="G61" s="234"/>
      <c r="H61" s="234"/>
      <c r="I61" s="234"/>
      <c r="J61" s="300"/>
      <c r="K61" s="300"/>
      <c r="L61" s="234"/>
      <c r="M61" s="234"/>
      <c r="N61" s="234"/>
      <c r="O61" s="306"/>
      <c r="P61" s="306"/>
      <c r="Q61" s="306"/>
      <c r="R61" s="306"/>
      <c r="S61" s="306"/>
      <c r="T61" s="306"/>
      <c r="U61" s="306"/>
      <c r="V61" s="306"/>
      <c r="W61" s="306"/>
      <c r="X61" s="306"/>
      <c r="Y61" s="306"/>
      <c r="Z61" s="306"/>
      <c r="AA61" s="306"/>
      <c r="AB61" s="306"/>
      <c r="AC61" s="306"/>
      <c r="AD61" s="306"/>
      <c r="AE61" s="306"/>
      <c r="AF61" s="306"/>
      <c r="AG61" s="306"/>
      <c r="AH61" s="306"/>
    </row>
    <row r="62" spans="1:34" ht="15.75" customHeight="1">
      <c r="A62" s="234"/>
      <c r="B62" s="234"/>
      <c r="C62" s="234"/>
      <c r="D62" s="234"/>
      <c r="E62" s="234"/>
      <c r="F62" s="234"/>
      <c r="G62" s="234"/>
      <c r="H62" s="234"/>
      <c r="I62" s="234"/>
      <c r="J62" s="300"/>
      <c r="K62" s="300"/>
      <c r="L62" s="234"/>
      <c r="M62" s="234"/>
      <c r="N62" s="234"/>
      <c r="O62" s="306"/>
      <c r="P62" s="306"/>
      <c r="Q62" s="306"/>
      <c r="R62" s="306"/>
      <c r="S62" s="306"/>
      <c r="T62" s="306"/>
      <c r="U62" s="306"/>
      <c r="V62" s="306"/>
      <c r="W62" s="306"/>
      <c r="X62" s="306"/>
      <c r="Y62" s="306"/>
      <c r="Z62" s="306"/>
      <c r="AA62" s="306"/>
      <c r="AB62" s="306"/>
      <c r="AC62" s="306"/>
      <c r="AD62" s="306"/>
      <c r="AE62" s="306"/>
      <c r="AF62" s="306"/>
      <c r="AG62" s="306"/>
      <c r="AH62" s="306"/>
    </row>
    <row r="63" spans="1:34" ht="15.75" customHeight="1">
      <c r="A63" s="234"/>
      <c r="B63" s="234"/>
      <c r="C63" s="234"/>
      <c r="D63" s="234"/>
      <c r="E63" s="234"/>
      <c r="F63" s="234"/>
      <c r="G63" s="234"/>
      <c r="H63" s="234"/>
      <c r="I63" s="234"/>
      <c r="J63" s="300"/>
      <c r="K63" s="300"/>
      <c r="L63" s="234"/>
      <c r="M63" s="234"/>
      <c r="N63" s="234"/>
      <c r="O63" s="306"/>
      <c r="P63" s="306"/>
      <c r="Q63" s="306"/>
      <c r="R63" s="306"/>
      <c r="S63" s="306"/>
      <c r="T63" s="306"/>
      <c r="U63" s="306"/>
      <c r="V63" s="306"/>
      <c r="W63" s="306"/>
      <c r="X63" s="306"/>
      <c r="Y63" s="306"/>
      <c r="Z63" s="306"/>
      <c r="AA63" s="306"/>
      <c r="AB63" s="306"/>
      <c r="AC63" s="306"/>
      <c r="AD63" s="306"/>
      <c r="AE63" s="306"/>
      <c r="AF63" s="306"/>
      <c r="AG63" s="306"/>
      <c r="AH63" s="306"/>
    </row>
    <row r="64" spans="1:34" ht="15.75" customHeight="1">
      <c r="A64" s="234"/>
      <c r="B64" s="234"/>
      <c r="C64" s="234"/>
      <c r="D64" s="234"/>
      <c r="E64" s="234"/>
      <c r="F64" s="234"/>
      <c r="G64" s="234"/>
      <c r="H64" s="234"/>
      <c r="I64" s="234"/>
      <c r="J64" s="300"/>
      <c r="K64" s="300"/>
      <c r="L64" s="234"/>
      <c r="M64" s="234"/>
      <c r="N64" s="234"/>
      <c r="O64" s="306"/>
      <c r="P64" s="306"/>
      <c r="Q64" s="306"/>
      <c r="R64" s="306"/>
      <c r="S64" s="306"/>
      <c r="T64" s="306"/>
      <c r="U64" s="306"/>
      <c r="V64" s="306"/>
      <c r="W64" s="306"/>
      <c r="X64" s="306"/>
      <c r="Y64" s="306"/>
      <c r="Z64" s="306"/>
      <c r="AA64" s="306"/>
      <c r="AB64" s="306"/>
      <c r="AC64" s="306"/>
      <c r="AD64" s="306"/>
      <c r="AE64" s="306"/>
      <c r="AF64" s="306"/>
      <c r="AG64" s="306"/>
      <c r="AH64" s="306"/>
    </row>
    <row r="65" spans="1:34" ht="15.75" customHeight="1">
      <c r="A65" s="234"/>
      <c r="B65" s="234"/>
      <c r="C65" s="234"/>
      <c r="D65" s="234"/>
      <c r="E65" s="234"/>
      <c r="F65" s="234"/>
      <c r="G65" s="234"/>
      <c r="H65" s="234"/>
      <c r="I65" s="234"/>
      <c r="J65" s="300"/>
      <c r="K65" s="300"/>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row>
    <row r="66" spans="1:34" ht="15.75" customHeight="1">
      <c r="A66" s="234"/>
      <c r="B66" s="234"/>
      <c r="C66" s="234"/>
      <c r="D66" s="234"/>
      <c r="E66" s="234"/>
      <c r="F66" s="234"/>
      <c r="G66" s="234"/>
      <c r="H66" s="234"/>
      <c r="I66" s="234"/>
      <c r="J66" s="300"/>
      <c r="K66" s="300"/>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row>
    <row r="67" spans="1:34" ht="15.75" customHeight="1">
      <c r="A67" s="234"/>
      <c r="B67" s="234"/>
      <c r="C67" s="234"/>
      <c r="D67" s="234"/>
      <c r="E67" s="234"/>
      <c r="F67" s="234"/>
      <c r="G67" s="234"/>
      <c r="H67" s="234"/>
      <c r="I67" s="234"/>
      <c r="J67" s="300"/>
      <c r="K67" s="300"/>
      <c r="L67" s="234"/>
      <c r="M67" s="234"/>
      <c r="N67" s="234"/>
      <c r="O67" s="234"/>
      <c r="P67" s="234"/>
      <c r="Q67" s="234"/>
      <c r="R67" s="234"/>
      <c r="S67" s="234"/>
      <c r="T67" s="234"/>
      <c r="U67" s="234"/>
      <c r="V67" s="234"/>
      <c r="W67" s="234"/>
      <c r="X67" s="234"/>
      <c r="Y67" s="234"/>
      <c r="Z67" s="234"/>
      <c r="AA67" s="234"/>
      <c r="AB67" s="234"/>
      <c r="AC67" s="234"/>
      <c r="AD67" s="234"/>
      <c r="AE67" s="234"/>
      <c r="AF67" s="234"/>
      <c r="AG67" s="234"/>
      <c r="AH67" s="234"/>
    </row>
    <row r="68" spans="1:34" ht="15.75" customHeight="1">
      <c r="A68" s="234"/>
      <c r="B68" s="234"/>
      <c r="C68" s="234"/>
      <c r="D68" s="234"/>
      <c r="E68" s="234"/>
      <c r="F68" s="234"/>
      <c r="G68" s="234"/>
      <c r="H68" s="234"/>
      <c r="I68" s="234"/>
      <c r="J68" s="300"/>
      <c r="K68" s="300"/>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row>
    <row r="69" spans="1:34" ht="15.75" customHeight="1">
      <c r="A69" s="234"/>
      <c r="B69" s="234"/>
      <c r="C69" s="234"/>
      <c r="D69" s="234"/>
      <c r="E69" s="234"/>
      <c r="F69" s="234"/>
      <c r="G69" s="234"/>
      <c r="H69" s="234"/>
      <c r="I69" s="234"/>
      <c r="J69" s="300"/>
      <c r="K69" s="300"/>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row>
    <row r="70" spans="1:34" ht="15.75" customHeight="1">
      <c r="A70" s="234"/>
      <c r="B70" s="234"/>
      <c r="C70" s="234"/>
      <c r="D70" s="234"/>
      <c r="E70" s="234"/>
      <c r="F70" s="234"/>
      <c r="G70" s="234"/>
      <c r="H70" s="234"/>
      <c r="I70" s="234"/>
      <c r="J70" s="300"/>
      <c r="K70" s="300"/>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row>
    <row r="71" spans="1:34" ht="15.75" customHeight="1">
      <c r="A71" s="234"/>
      <c r="B71" s="234"/>
      <c r="C71" s="234"/>
      <c r="D71" s="234"/>
      <c r="E71" s="234"/>
      <c r="F71" s="234"/>
      <c r="G71" s="234"/>
      <c r="H71" s="234"/>
      <c r="I71" s="234"/>
      <c r="J71" s="300"/>
      <c r="K71" s="300"/>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row>
    <row r="72" spans="1:34" ht="15.75" customHeight="1">
      <c r="A72" s="234"/>
      <c r="B72" s="234"/>
      <c r="C72" s="234"/>
      <c r="D72" s="234"/>
      <c r="E72" s="234"/>
      <c r="F72" s="234"/>
      <c r="G72" s="234"/>
      <c r="H72" s="234"/>
      <c r="I72" s="234"/>
      <c r="J72" s="300"/>
      <c r="K72" s="300"/>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row>
    <row r="73" spans="1:34" ht="15.75" customHeight="1">
      <c r="A73" s="234"/>
      <c r="B73" s="234"/>
      <c r="C73" s="234"/>
      <c r="D73" s="234"/>
      <c r="E73" s="234"/>
      <c r="F73" s="234"/>
      <c r="G73" s="234"/>
      <c r="H73" s="234"/>
      <c r="I73" s="234"/>
      <c r="J73" s="300"/>
      <c r="K73" s="300"/>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row>
    <row r="74" spans="1:34" ht="15.75" customHeight="1">
      <c r="A74" s="234"/>
      <c r="B74" s="234"/>
      <c r="C74" s="234"/>
      <c r="D74" s="234"/>
      <c r="E74" s="234"/>
      <c r="F74" s="234"/>
      <c r="G74" s="234"/>
      <c r="H74" s="234"/>
      <c r="I74" s="234"/>
      <c r="J74" s="300"/>
      <c r="K74" s="300"/>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row>
    <row r="75" spans="1:34" ht="15.75" customHeight="1">
      <c r="A75" s="234"/>
      <c r="B75" s="234"/>
      <c r="C75" s="234"/>
      <c r="D75" s="234"/>
      <c r="E75" s="234"/>
      <c r="F75" s="234"/>
      <c r="G75" s="234"/>
      <c r="H75" s="234"/>
      <c r="I75" s="234"/>
      <c r="J75" s="300"/>
      <c r="K75" s="300"/>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row>
    <row r="76" spans="1:34" ht="15.75" customHeight="1">
      <c r="A76" s="234"/>
      <c r="B76" s="234"/>
      <c r="C76" s="234"/>
      <c r="D76" s="234"/>
      <c r="E76" s="234"/>
      <c r="F76" s="234"/>
      <c r="G76" s="234"/>
      <c r="H76" s="234"/>
      <c r="I76" s="234"/>
      <c r="J76" s="300"/>
      <c r="K76" s="300"/>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row>
    <row r="77" spans="1:34" ht="15.75" customHeight="1">
      <c r="A77" s="234"/>
      <c r="B77" s="234"/>
      <c r="C77" s="234"/>
      <c r="D77" s="234"/>
      <c r="E77" s="234"/>
      <c r="F77" s="234"/>
      <c r="G77" s="234"/>
      <c r="H77" s="234"/>
      <c r="I77" s="234"/>
      <c r="J77" s="300"/>
      <c r="K77" s="300"/>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row>
    <row r="78" spans="1:34" ht="15.75" customHeight="1">
      <c r="A78" s="234"/>
      <c r="B78" s="234"/>
      <c r="C78" s="234"/>
      <c r="D78" s="234"/>
      <c r="E78" s="234"/>
      <c r="F78" s="234"/>
      <c r="G78" s="234"/>
      <c r="H78" s="234"/>
      <c r="I78" s="234"/>
      <c r="J78" s="300"/>
      <c r="K78" s="300"/>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row>
    <row r="79" spans="1:34" ht="15.75" customHeight="1">
      <c r="A79" s="234"/>
      <c r="B79" s="234"/>
      <c r="C79" s="234"/>
      <c r="D79" s="234"/>
      <c r="E79" s="234"/>
      <c r="F79" s="234"/>
      <c r="G79" s="234"/>
      <c r="H79" s="234"/>
      <c r="I79" s="234"/>
      <c r="J79" s="300"/>
      <c r="K79" s="300"/>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row>
    <row r="80" spans="1:34" ht="15.75" customHeight="1">
      <c r="A80" s="234"/>
      <c r="B80" s="234"/>
      <c r="C80" s="234"/>
      <c r="D80" s="234"/>
      <c r="E80" s="234"/>
      <c r="F80" s="234"/>
      <c r="G80" s="234"/>
      <c r="H80" s="234"/>
      <c r="I80" s="234"/>
      <c r="J80" s="300"/>
      <c r="K80" s="300"/>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row>
    <row r="81" spans="1:34" ht="15.75" customHeight="1">
      <c r="A81" s="234"/>
      <c r="B81" s="234"/>
      <c r="C81" s="234"/>
      <c r="D81" s="234"/>
      <c r="E81" s="234"/>
      <c r="F81" s="234"/>
      <c r="G81" s="234"/>
      <c r="H81" s="234"/>
      <c r="I81" s="234"/>
      <c r="J81" s="300"/>
      <c r="K81" s="300"/>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row>
    <row r="82" spans="1:34" ht="15.75" customHeight="1">
      <c r="A82" s="234"/>
      <c r="B82" s="234"/>
      <c r="C82" s="234"/>
      <c r="D82" s="234"/>
      <c r="E82" s="234"/>
      <c r="F82" s="234"/>
      <c r="G82" s="234"/>
      <c r="H82" s="234"/>
      <c r="I82" s="234"/>
      <c r="J82" s="300"/>
      <c r="K82" s="300"/>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row>
    <row r="83" spans="1:34" ht="15.75" customHeight="1">
      <c r="A83" s="234"/>
      <c r="B83" s="234"/>
      <c r="C83" s="234"/>
      <c r="D83" s="234"/>
      <c r="E83" s="234"/>
      <c r="F83" s="234"/>
      <c r="G83" s="234"/>
      <c r="H83" s="234"/>
      <c r="I83" s="234"/>
      <c r="J83" s="300"/>
      <c r="K83" s="300"/>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row>
    <row r="84" spans="1:34" ht="15.75" customHeight="1">
      <c r="A84" s="234"/>
      <c r="B84" s="234"/>
      <c r="C84" s="234"/>
      <c r="D84" s="234"/>
      <c r="E84" s="234"/>
      <c r="F84" s="234"/>
      <c r="G84" s="234"/>
      <c r="H84" s="234"/>
      <c r="I84" s="234"/>
      <c r="J84" s="300"/>
      <c r="K84" s="300"/>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row>
    <row r="85" spans="1:34" ht="15.75" customHeight="1">
      <c r="A85" s="234"/>
      <c r="B85" s="234"/>
      <c r="C85" s="234"/>
      <c r="D85" s="234"/>
      <c r="E85" s="234"/>
      <c r="F85" s="234"/>
      <c r="G85" s="234"/>
      <c r="H85" s="234"/>
      <c r="I85" s="234"/>
      <c r="J85" s="300"/>
      <c r="K85" s="300"/>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row>
    <row r="86" spans="1:34" ht="15.75" customHeight="1">
      <c r="A86" s="234"/>
      <c r="B86" s="234"/>
      <c r="C86" s="234"/>
      <c r="D86" s="234"/>
      <c r="E86" s="234"/>
      <c r="F86" s="234"/>
      <c r="G86" s="234"/>
      <c r="H86" s="234"/>
      <c r="I86" s="234"/>
      <c r="J86" s="300"/>
      <c r="K86" s="300"/>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row>
    <row r="87" spans="1:34" ht="15.75" customHeight="1">
      <c r="A87" s="234"/>
      <c r="B87" s="234"/>
      <c r="C87" s="234"/>
      <c r="D87" s="234"/>
      <c r="E87" s="234"/>
      <c r="F87" s="234"/>
      <c r="G87" s="234"/>
      <c r="H87" s="234"/>
      <c r="I87" s="234"/>
      <c r="J87" s="300"/>
      <c r="K87" s="300"/>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row>
    <row r="88" spans="1:34" ht="15.75" customHeight="1">
      <c r="A88" s="234"/>
      <c r="B88" s="234"/>
      <c r="C88" s="234"/>
      <c r="D88" s="234"/>
      <c r="E88" s="234"/>
      <c r="F88" s="234"/>
      <c r="G88" s="234"/>
      <c r="H88" s="234"/>
      <c r="I88" s="234"/>
      <c r="J88" s="300"/>
      <c r="K88" s="300"/>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row>
    <row r="89" spans="1:34" ht="15.75" customHeight="1">
      <c r="A89" s="234"/>
      <c r="B89" s="234"/>
      <c r="C89" s="234"/>
      <c r="D89" s="234"/>
      <c r="E89" s="234"/>
      <c r="F89" s="234"/>
      <c r="G89" s="234"/>
      <c r="H89" s="234"/>
      <c r="I89" s="234"/>
      <c r="J89" s="300"/>
      <c r="K89" s="300"/>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row>
    <row r="90" spans="1:34" ht="15.75" customHeight="1">
      <c r="A90" s="234"/>
      <c r="B90" s="234"/>
      <c r="C90" s="234"/>
      <c r="D90" s="234"/>
      <c r="E90" s="234"/>
      <c r="F90" s="234"/>
      <c r="G90" s="234"/>
      <c r="H90" s="234"/>
      <c r="I90" s="234"/>
      <c r="J90" s="300"/>
      <c r="K90" s="300"/>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row>
    <row r="91" spans="1:34" ht="15.75" customHeight="1">
      <c r="A91" s="234"/>
      <c r="B91" s="234"/>
      <c r="C91" s="234"/>
      <c r="D91" s="234"/>
      <c r="E91" s="234"/>
      <c r="F91" s="234"/>
      <c r="G91" s="234"/>
      <c r="H91" s="234"/>
      <c r="I91" s="234"/>
      <c r="J91" s="300"/>
      <c r="K91" s="300"/>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row>
    <row r="92" spans="1:34" ht="15.75" customHeight="1">
      <c r="A92" s="234"/>
      <c r="B92" s="234"/>
      <c r="C92" s="234"/>
      <c r="D92" s="234"/>
      <c r="E92" s="234"/>
      <c r="F92" s="234"/>
      <c r="G92" s="234"/>
      <c r="H92" s="234"/>
      <c r="I92" s="234"/>
      <c r="J92" s="300"/>
      <c r="K92" s="300"/>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row>
    <row r="93" spans="1:34" ht="15.75" customHeight="1">
      <c r="A93" s="234"/>
      <c r="B93" s="234"/>
      <c r="C93" s="234"/>
      <c r="D93" s="234"/>
      <c r="E93" s="234"/>
      <c r="F93" s="234"/>
      <c r="G93" s="234"/>
      <c r="H93" s="234"/>
      <c r="I93" s="234"/>
      <c r="J93" s="300"/>
      <c r="K93" s="300"/>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row>
    <row r="94" spans="1:34" ht="15.75" customHeight="1">
      <c r="A94" s="234"/>
      <c r="B94" s="234"/>
      <c r="C94" s="234"/>
      <c r="D94" s="234"/>
      <c r="E94" s="234"/>
      <c r="F94" s="234"/>
      <c r="G94" s="234"/>
      <c r="H94" s="234"/>
      <c r="I94" s="234"/>
      <c r="J94" s="300"/>
      <c r="K94" s="300"/>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row>
    <row r="95" spans="1:34" ht="15.75" customHeight="1">
      <c r="A95" s="234"/>
      <c r="B95" s="234"/>
      <c r="C95" s="234"/>
      <c r="D95" s="234"/>
      <c r="E95" s="234"/>
      <c r="F95" s="234"/>
      <c r="G95" s="234"/>
      <c r="H95" s="234"/>
      <c r="I95" s="234"/>
      <c r="J95" s="300"/>
      <c r="K95" s="300"/>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row>
    <row r="96" spans="1:34" ht="15.75" customHeight="1">
      <c r="A96" s="234"/>
      <c r="B96" s="234"/>
      <c r="C96" s="234"/>
      <c r="D96" s="234"/>
      <c r="E96" s="234"/>
      <c r="F96" s="234"/>
      <c r="G96" s="234"/>
      <c r="H96" s="234"/>
      <c r="I96" s="234"/>
      <c r="J96" s="300"/>
      <c r="K96" s="300"/>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row>
    <row r="97" spans="1:34" ht="15.75" customHeight="1">
      <c r="A97" s="234"/>
      <c r="B97" s="234"/>
      <c r="C97" s="234"/>
      <c r="D97" s="234"/>
      <c r="E97" s="234"/>
      <c r="F97" s="234"/>
      <c r="G97" s="234"/>
      <c r="H97" s="234"/>
      <c r="I97" s="234"/>
      <c r="J97" s="300"/>
      <c r="K97" s="300"/>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row>
    <row r="98" spans="1:34" ht="15.75" customHeight="1">
      <c r="A98" s="234"/>
      <c r="B98" s="234"/>
      <c r="C98" s="234"/>
      <c r="D98" s="234"/>
      <c r="E98" s="234"/>
      <c r="F98" s="234"/>
      <c r="G98" s="234"/>
      <c r="H98" s="234"/>
      <c r="I98" s="234"/>
      <c r="J98" s="300"/>
      <c r="K98" s="300"/>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row>
    <row r="99" spans="1:34" ht="15.75" customHeight="1">
      <c r="A99" s="234"/>
      <c r="B99" s="234"/>
      <c r="C99" s="234"/>
      <c r="D99" s="234"/>
      <c r="E99" s="234"/>
      <c r="F99" s="234"/>
      <c r="G99" s="234"/>
      <c r="H99" s="234"/>
      <c r="I99" s="234"/>
      <c r="J99" s="300"/>
      <c r="K99" s="300"/>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row>
    <row r="100" spans="1:34" ht="15.75" customHeight="1">
      <c r="A100" s="234"/>
      <c r="B100" s="234"/>
      <c r="C100" s="234"/>
      <c r="D100" s="234"/>
      <c r="E100" s="234"/>
      <c r="F100" s="234"/>
      <c r="G100" s="234"/>
      <c r="H100" s="234"/>
      <c r="I100" s="234"/>
      <c r="J100" s="300"/>
      <c r="K100" s="300"/>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row>
    <row r="101" spans="1:34" ht="15.75" customHeight="1">
      <c r="A101" s="234"/>
      <c r="B101" s="234"/>
      <c r="C101" s="234"/>
      <c r="D101" s="234"/>
      <c r="E101" s="234"/>
      <c r="F101" s="234"/>
      <c r="G101" s="234"/>
      <c r="H101" s="234"/>
      <c r="I101" s="234"/>
      <c r="J101" s="300"/>
      <c r="K101" s="300"/>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row>
    <row r="102" spans="1:34" ht="15.75" customHeight="1">
      <c r="A102" s="234"/>
      <c r="B102" s="234"/>
      <c r="C102" s="234"/>
      <c r="D102" s="234"/>
      <c r="E102" s="234"/>
      <c r="F102" s="234"/>
      <c r="G102" s="234"/>
      <c r="H102" s="234"/>
      <c r="I102" s="234"/>
      <c r="J102" s="300"/>
      <c r="K102" s="300"/>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row>
    <row r="103" spans="1:34" ht="15.75" customHeight="1">
      <c r="A103" s="234"/>
      <c r="B103" s="234"/>
      <c r="C103" s="234"/>
      <c r="D103" s="234"/>
      <c r="E103" s="234"/>
      <c r="F103" s="234"/>
      <c r="G103" s="234"/>
      <c r="H103" s="234"/>
      <c r="I103" s="234"/>
      <c r="J103" s="300"/>
      <c r="K103" s="300"/>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row>
    <row r="104" spans="1:34" ht="15.75" customHeight="1">
      <c r="A104" s="234"/>
      <c r="B104" s="234"/>
      <c r="C104" s="234"/>
      <c r="D104" s="234"/>
      <c r="E104" s="234"/>
      <c r="F104" s="234"/>
      <c r="G104" s="234"/>
      <c r="H104" s="234"/>
      <c r="I104" s="234"/>
      <c r="J104" s="300"/>
      <c r="K104" s="300"/>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row>
    <row r="105" spans="1:34" ht="15.75" customHeight="1">
      <c r="A105" s="234"/>
      <c r="B105" s="234"/>
      <c r="C105" s="234"/>
      <c r="D105" s="234"/>
      <c r="E105" s="234"/>
      <c r="F105" s="234"/>
      <c r="G105" s="234"/>
      <c r="H105" s="234"/>
      <c r="I105" s="234"/>
      <c r="J105" s="300"/>
      <c r="K105" s="300"/>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row>
    <row r="106" spans="1:34" ht="15.75" customHeight="1">
      <c r="A106" s="234"/>
      <c r="B106" s="234"/>
      <c r="C106" s="234"/>
      <c r="D106" s="234"/>
      <c r="E106" s="234"/>
      <c r="F106" s="234"/>
      <c r="G106" s="234"/>
      <c r="H106" s="234"/>
      <c r="I106" s="234"/>
      <c r="J106" s="300"/>
      <c r="K106" s="300"/>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row>
    <row r="107" spans="1:34" ht="15.75" customHeight="1">
      <c r="A107" s="234"/>
      <c r="B107" s="234"/>
      <c r="C107" s="234"/>
      <c r="D107" s="234"/>
      <c r="E107" s="234"/>
      <c r="F107" s="234"/>
      <c r="G107" s="234"/>
      <c r="H107" s="234"/>
      <c r="I107" s="234"/>
      <c r="J107" s="300"/>
      <c r="K107" s="300"/>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row>
    <row r="108" spans="1:34" ht="15.75" customHeight="1">
      <c r="A108" s="234"/>
      <c r="B108" s="234"/>
      <c r="C108" s="234"/>
      <c r="D108" s="234"/>
      <c r="E108" s="234"/>
      <c r="F108" s="234"/>
      <c r="G108" s="234"/>
      <c r="H108" s="234"/>
      <c r="I108" s="234"/>
      <c r="J108" s="300"/>
      <c r="K108" s="300"/>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row>
    <row r="109" spans="1:34" ht="15.75" customHeight="1">
      <c r="A109" s="234"/>
      <c r="B109" s="234"/>
      <c r="C109" s="234"/>
      <c r="D109" s="234"/>
      <c r="E109" s="234"/>
      <c r="F109" s="234"/>
      <c r="G109" s="234"/>
      <c r="H109" s="234"/>
      <c r="I109" s="234"/>
      <c r="J109" s="300"/>
      <c r="K109" s="300"/>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row>
    <row r="110" spans="1:34" ht="15.75" customHeight="1">
      <c r="A110" s="234"/>
      <c r="B110" s="234"/>
      <c r="C110" s="234"/>
      <c r="D110" s="234"/>
      <c r="E110" s="234"/>
      <c r="F110" s="234"/>
      <c r="G110" s="234"/>
      <c r="H110" s="234"/>
      <c r="I110" s="234"/>
      <c r="J110" s="300"/>
      <c r="K110" s="300"/>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row>
    <row r="111" spans="1:34" ht="15.75" customHeight="1">
      <c r="A111" s="234"/>
      <c r="B111" s="234"/>
      <c r="C111" s="234"/>
      <c r="D111" s="234"/>
      <c r="E111" s="234"/>
      <c r="F111" s="234"/>
      <c r="G111" s="234"/>
      <c r="H111" s="234"/>
      <c r="I111" s="234"/>
      <c r="J111" s="300"/>
      <c r="K111" s="300"/>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row>
    <row r="112" spans="1:34" ht="15.75" customHeight="1">
      <c r="A112" s="234"/>
      <c r="B112" s="234"/>
      <c r="C112" s="234"/>
      <c r="D112" s="234"/>
      <c r="E112" s="234"/>
      <c r="F112" s="234"/>
      <c r="G112" s="234"/>
      <c r="H112" s="234"/>
      <c r="I112" s="234"/>
      <c r="J112" s="300"/>
      <c r="K112" s="300"/>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row>
    <row r="113" spans="1:34" ht="15.75" customHeight="1">
      <c r="A113" s="234"/>
      <c r="B113" s="234"/>
      <c r="C113" s="234"/>
      <c r="D113" s="234"/>
      <c r="E113" s="234"/>
      <c r="F113" s="234"/>
      <c r="G113" s="234"/>
      <c r="H113" s="234"/>
      <c r="I113" s="234"/>
      <c r="J113" s="300"/>
      <c r="K113" s="300"/>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row>
    <row r="114" spans="1:34" ht="15.75" customHeight="1">
      <c r="A114" s="234"/>
      <c r="B114" s="234"/>
      <c r="C114" s="234"/>
      <c r="D114" s="234"/>
      <c r="E114" s="234"/>
      <c r="F114" s="234"/>
      <c r="G114" s="234"/>
      <c r="H114" s="234"/>
      <c r="I114" s="234"/>
      <c r="J114" s="300"/>
      <c r="K114" s="300"/>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row>
    <row r="115" spans="1:34" ht="15.75" customHeight="1">
      <c r="A115" s="234"/>
      <c r="B115" s="234"/>
      <c r="C115" s="234"/>
      <c r="D115" s="234"/>
      <c r="E115" s="234"/>
      <c r="F115" s="234"/>
      <c r="G115" s="234"/>
      <c r="H115" s="234"/>
      <c r="I115" s="234"/>
      <c r="J115" s="300"/>
      <c r="K115" s="300"/>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row>
    <row r="116" spans="1:34" ht="15.75" customHeight="1">
      <c r="A116" s="234"/>
      <c r="B116" s="234"/>
      <c r="C116" s="234"/>
      <c r="D116" s="234"/>
      <c r="E116" s="234"/>
      <c r="F116" s="234"/>
      <c r="G116" s="234"/>
      <c r="H116" s="234"/>
      <c r="I116" s="234"/>
      <c r="J116" s="300"/>
      <c r="K116" s="300"/>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row>
    <row r="117" spans="1:34" ht="15.75" customHeight="1">
      <c r="A117" s="234"/>
      <c r="B117" s="234"/>
      <c r="C117" s="234"/>
      <c r="D117" s="234"/>
      <c r="E117" s="234"/>
      <c r="F117" s="234"/>
      <c r="G117" s="234"/>
      <c r="H117" s="234"/>
      <c r="I117" s="234"/>
      <c r="J117" s="300"/>
      <c r="K117" s="300"/>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row>
    <row r="118" spans="1:34" ht="15.75" customHeight="1">
      <c r="A118" s="234"/>
      <c r="B118" s="234"/>
      <c r="C118" s="234"/>
      <c r="D118" s="234"/>
      <c r="E118" s="234"/>
      <c r="F118" s="234"/>
      <c r="G118" s="234"/>
      <c r="H118" s="234"/>
      <c r="I118" s="234"/>
      <c r="J118" s="300"/>
      <c r="K118" s="300"/>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row>
    <row r="119" spans="1:34" ht="15.75" customHeight="1">
      <c r="A119" s="234"/>
      <c r="B119" s="234"/>
      <c r="C119" s="234"/>
      <c r="D119" s="234"/>
      <c r="E119" s="234"/>
      <c r="F119" s="234"/>
      <c r="G119" s="234"/>
      <c r="H119" s="234"/>
      <c r="I119" s="234"/>
      <c r="J119" s="300"/>
      <c r="K119" s="300"/>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row>
    <row r="120" spans="1:34" ht="15.75" customHeight="1">
      <c r="A120" s="234"/>
      <c r="B120" s="234"/>
      <c r="C120" s="234"/>
      <c r="D120" s="234"/>
      <c r="E120" s="234"/>
      <c r="F120" s="234"/>
      <c r="G120" s="234"/>
      <c r="H120" s="234"/>
      <c r="I120" s="234"/>
      <c r="J120" s="300"/>
      <c r="K120" s="300"/>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row>
    <row r="121" spans="1:34" ht="15.75" customHeight="1">
      <c r="A121" s="234"/>
      <c r="B121" s="234"/>
      <c r="C121" s="234"/>
      <c r="D121" s="234"/>
      <c r="E121" s="234"/>
      <c r="F121" s="234"/>
      <c r="G121" s="234"/>
      <c r="H121" s="234"/>
      <c r="I121" s="234"/>
      <c r="J121" s="300"/>
      <c r="K121" s="300"/>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row>
    <row r="122" spans="1:34" ht="15.75" customHeight="1">
      <c r="A122" s="234"/>
      <c r="B122" s="234"/>
      <c r="C122" s="234"/>
      <c r="D122" s="234"/>
      <c r="E122" s="234"/>
      <c r="F122" s="234"/>
      <c r="G122" s="234"/>
      <c r="H122" s="234"/>
      <c r="I122" s="234"/>
      <c r="J122" s="300"/>
      <c r="K122" s="300"/>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row>
    <row r="123" spans="1:34" ht="15.75" customHeight="1">
      <c r="A123" s="234"/>
      <c r="B123" s="234"/>
      <c r="C123" s="234"/>
      <c r="D123" s="234"/>
      <c r="E123" s="234"/>
      <c r="F123" s="234"/>
      <c r="G123" s="234"/>
      <c r="H123" s="234"/>
      <c r="I123" s="234"/>
      <c r="J123" s="300"/>
      <c r="K123" s="300"/>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row>
    <row r="124" spans="1:34" ht="15.75" customHeight="1">
      <c r="A124" s="234"/>
      <c r="B124" s="234"/>
      <c r="C124" s="234"/>
      <c r="D124" s="234"/>
      <c r="E124" s="234"/>
      <c r="F124" s="234"/>
      <c r="G124" s="234"/>
      <c r="H124" s="234"/>
      <c r="I124" s="234"/>
      <c r="J124" s="300"/>
      <c r="K124" s="300"/>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row>
    <row r="125" spans="1:34" ht="15.75" customHeight="1">
      <c r="A125" s="234"/>
      <c r="B125" s="234"/>
      <c r="C125" s="234"/>
      <c r="D125" s="234"/>
      <c r="E125" s="234"/>
      <c r="F125" s="234"/>
      <c r="G125" s="234"/>
      <c r="H125" s="234"/>
      <c r="I125" s="234"/>
      <c r="J125" s="300"/>
      <c r="K125" s="300"/>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row>
    <row r="126" spans="1:34" ht="15.75" customHeight="1">
      <c r="A126" s="234"/>
      <c r="B126" s="234"/>
      <c r="C126" s="234"/>
      <c r="D126" s="234"/>
      <c r="E126" s="234"/>
      <c r="F126" s="234"/>
      <c r="G126" s="234"/>
      <c r="H126" s="234"/>
      <c r="I126" s="234"/>
      <c r="J126" s="300"/>
      <c r="K126" s="300"/>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row>
    <row r="127" spans="1:34" ht="15.75" customHeight="1">
      <c r="A127" s="234"/>
      <c r="B127" s="234"/>
      <c r="C127" s="234"/>
      <c r="D127" s="234"/>
      <c r="E127" s="234"/>
      <c r="F127" s="234"/>
      <c r="G127" s="234"/>
      <c r="H127" s="234"/>
      <c r="I127" s="234"/>
      <c r="J127" s="300"/>
      <c r="K127" s="300"/>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row>
    <row r="128" spans="1:34" ht="15.75" customHeight="1">
      <c r="A128" s="234"/>
      <c r="B128" s="234"/>
      <c r="C128" s="234"/>
      <c r="D128" s="234"/>
      <c r="E128" s="234"/>
      <c r="F128" s="234"/>
      <c r="G128" s="234"/>
      <c r="H128" s="234"/>
      <c r="I128" s="234"/>
      <c r="J128" s="300"/>
      <c r="K128" s="300"/>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row>
    <row r="129" spans="1:34" ht="15.75" customHeight="1">
      <c r="A129" s="234"/>
      <c r="B129" s="234"/>
      <c r="C129" s="234"/>
      <c r="D129" s="234"/>
      <c r="E129" s="234"/>
      <c r="F129" s="234"/>
      <c r="G129" s="234"/>
      <c r="H129" s="234"/>
      <c r="I129" s="234"/>
      <c r="J129" s="300"/>
      <c r="K129" s="300"/>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row>
    <row r="130" spans="1:34" ht="15.75" customHeight="1">
      <c r="A130" s="234"/>
      <c r="B130" s="234"/>
      <c r="C130" s="234"/>
      <c r="D130" s="234"/>
      <c r="E130" s="234"/>
      <c r="F130" s="234"/>
      <c r="G130" s="234"/>
      <c r="H130" s="234"/>
      <c r="I130" s="234"/>
      <c r="J130" s="300"/>
      <c r="K130" s="300"/>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row>
    <row r="131" spans="1:34" ht="15.75" customHeight="1">
      <c r="A131" s="234"/>
      <c r="B131" s="234"/>
      <c r="C131" s="234"/>
      <c r="D131" s="234"/>
      <c r="E131" s="234"/>
      <c r="F131" s="234"/>
      <c r="G131" s="234"/>
      <c r="H131" s="234"/>
      <c r="I131" s="234"/>
      <c r="J131" s="300"/>
      <c r="K131" s="300"/>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row>
    <row r="132" spans="1:34" ht="15.75" customHeight="1">
      <c r="A132" s="234"/>
      <c r="B132" s="234"/>
      <c r="C132" s="234"/>
      <c r="D132" s="234"/>
      <c r="E132" s="234"/>
      <c r="F132" s="234"/>
      <c r="G132" s="234"/>
      <c r="H132" s="234"/>
      <c r="I132" s="234"/>
      <c r="J132" s="300"/>
      <c r="K132" s="300"/>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row>
    <row r="133" spans="1:34" ht="15.75" customHeight="1">
      <c r="A133" s="234"/>
      <c r="B133" s="234"/>
      <c r="C133" s="234"/>
      <c r="D133" s="234"/>
      <c r="E133" s="234"/>
      <c r="F133" s="234"/>
      <c r="G133" s="234"/>
      <c r="H133" s="234"/>
      <c r="I133" s="234"/>
      <c r="J133" s="300"/>
      <c r="K133" s="300"/>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row>
    <row r="134" spans="1:34" ht="15.75" customHeight="1">
      <c r="A134" s="234"/>
      <c r="B134" s="234"/>
      <c r="C134" s="234"/>
      <c r="D134" s="234"/>
      <c r="E134" s="234"/>
      <c r="F134" s="234"/>
      <c r="G134" s="234"/>
      <c r="H134" s="234"/>
      <c r="I134" s="234"/>
      <c r="J134" s="300"/>
      <c r="K134" s="300"/>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row>
    <row r="135" spans="1:34" ht="15.75" customHeight="1">
      <c r="A135" s="234"/>
      <c r="B135" s="234"/>
      <c r="C135" s="234"/>
      <c r="D135" s="234"/>
      <c r="E135" s="234"/>
      <c r="F135" s="234"/>
      <c r="G135" s="234"/>
      <c r="H135" s="234"/>
      <c r="I135" s="234"/>
      <c r="J135" s="300"/>
      <c r="K135" s="300"/>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row>
    <row r="136" spans="1:34" ht="15.75" customHeight="1">
      <c r="A136" s="234"/>
      <c r="B136" s="234"/>
      <c r="C136" s="234"/>
      <c r="D136" s="234"/>
      <c r="E136" s="234"/>
      <c r="F136" s="234"/>
      <c r="G136" s="234"/>
      <c r="H136" s="234"/>
      <c r="I136" s="234"/>
      <c r="J136" s="300"/>
      <c r="K136" s="300"/>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row>
    <row r="137" spans="1:34" ht="15.75" customHeight="1">
      <c r="A137" s="234"/>
      <c r="B137" s="234"/>
      <c r="C137" s="234"/>
      <c r="D137" s="234"/>
      <c r="E137" s="234"/>
      <c r="F137" s="234"/>
      <c r="G137" s="234"/>
      <c r="H137" s="234"/>
      <c r="I137" s="234"/>
      <c r="J137" s="300"/>
      <c r="K137" s="300"/>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row>
    <row r="138" spans="1:34" ht="15.75" customHeight="1">
      <c r="A138" s="234"/>
      <c r="B138" s="234"/>
      <c r="C138" s="234"/>
      <c r="D138" s="234"/>
      <c r="E138" s="234"/>
      <c r="F138" s="234"/>
      <c r="G138" s="234"/>
      <c r="H138" s="234"/>
      <c r="I138" s="234"/>
      <c r="J138" s="300"/>
      <c r="K138" s="300"/>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row>
    <row r="139" spans="1:34" ht="15.75" customHeight="1">
      <c r="A139" s="234"/>
      <c r="B139" s="234"/>
      <c r="C139" s="234"/>
      <c r="D139" s="234"/>
      <c r="E139" s="234"/>
      <c r="F139" s="234"/>
      <c r="G139" s="234"/>
      <c r="H139" s="234"/>
      <c r="I139" s="234"/>
      <c r="J139" s="300"/>
      <c r="K139" s="300"/>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row>
    <row r="140" spans="1:34" ht="15.75" customHeight="1">
      <c r="A140" s="234"/>
      <c r="B140" s="234"/>
      <c r="C140" s="234"/>
      <c r="D140" s="234"/>
      <c r="E140" s="234"/>
      <c r="F140" s="234"/>
      <c r="G140" s="234"/>
      <c r="H140" s="234"/>
      <c r="I140" s="234"/>
      <c r="J140" s="300"/>
      <c r="K140" s="300"/>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row>
    <row r="141" spans="1:34" ht="15.75" customHeight="1">
      <c r="A141" s="234"/>
      <c r="B141" s="234"/>
      <c r="C141" s="234"/>
      <c r="D141" s="234"/>
      <c r="E141" s="234"/>
      <c r="F141" s="234"/>
      <c r="G141" s="234"/>
      <c r="H141" s="234"/>
      <c r="I141" s="234"/>
      <c r="J141" s="300"/>
      <c r="K141" s="300"/>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row>
    <row r="142" spans="1:34" ht="15.75" customHeight="1">
      <c r="A142" s="234"/>
      <c r="B142" s="234"/>
      <c r="C142" s="234"/>
      <c r="D142" s="234"/>
      <c r="E142" s="234"/>
      <c r="F142" s="234"/>
      <c r="G142" s="234"/>
      <c r="H142" s="234"/>
      <c r="I142" s="234"/>
      <c r="J142" s="300"/>
      <c r="K142" s="300"/>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row>
    <row r="143" spans="1:34" ht="15.75" customHeight="1">
      <c r="A143" s="234"/>
      <c r="B143" s="234"/>
      <c r="C143" s="234"/>
      <c r="D143" s="234"/>
      <c r="E143" s="234"/>
      <c r="F143" s="234"/>
      <c r="G143" s="234"/>
      <c r="H143" s="234"/>
      <c r="I143" s="234"/>
      <c r="J143" s="300"/>
      <c r="K143" s="300"/>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row>
    <row r="144" spans="1:34" ht="15.75" customHeight="1">
      <c r="A144" s="234"/>
      <c r="B144" s="234"/>
      <c r="C144" s="234"/>
      <c r="D144" s="234"/>
      <c r="E144" s="234"/>
      <c r="F144" s="234"/>
      <c r="G144" s="234"/>
      <c r="H144" s="234"/>
      <c r="I144" s="234"/>
      <c r="J144" s="300"/>
      <c r="K144" s="300"/>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row>
    <row r="145" spans="1:34" ht="15.75" customHeight="1">
      <c r="A145" s="234"/>
      <c r="B145" s="234"/>
      <c r="C145" s="234"/>
      <c r="D145" s="234"/>
      <c r="E145" s="234"/>
      <c r="F145" s="234"/>
      <c r="G145" s="234"/>
      <c r="H145" s="234"/>
      <c r="I145" s="234"/>
      <c r="J145" s="300"/>
      <c r="K145" s="300"/>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row>
    <row r="146" spans="1:34" ht="15.75" customHeight="1">
      <c r="A146" s="234"/>
      <c r="B146" s="234"/>
      <c r="C146" s="234"/>
      <c r="D146" s="234"/>
      <c r="E146" s="234"/>
      <c r="F146" s="234"/>
      <c r="G146" s="234"/>
      <c r="H146" s="234"/>
      <c r="I146" s="234"/>
      <c r="J146" s="300"/>
      <c r="K146" s="300"/>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row>
    <row r="147" spans="1:34" ht="15.75" customHeight="1">
      <c r="A147" s="234"/>
      <c r="B147" s="234"/>
      <c r="C147" s="234"/>
      <c r="D147" s="234"/>
      <c r="E147" s="234"/>
      <c r="F147" s="234"/>
      <c r="G147" s="234"/>
      <c r="H147" s="234"/>
      <c r="I147" s="234"/>
      <c r="J147" s="300"/>
      <c r="K147" s="300"/>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row>
    <row r="148" spans="1:34" ht="15.75" customHeight="1">
      <c r="A148" s="234"/>
      <c r="B148" s="234"/>
      <c r="C148" s="234"/>
      <c r="D148" s="234"/>
      <c r="E148" s="234"/>
      <c r="F148" s="234"/>
      <c r="G148" s="234"/>
      <c r="H148" s="234"/>
      <c r="I148" s="234"/>
      <c r="J148" s="300"/>
      <c r="K148" s="300"/>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row>
    <row r="149" spans="1:34" ht="15.75" customHeight="1">
      <c r="A149" s="234"/>
      <c r="B149" s="234"/>
      <c r="C149" s="234"/>
      <c r="D149" s="234"/>
      <c r="E149" s="234"/>
      <c r="F149" s="234"/>
      <c r="G149" s="234"/>
      <c r="H149" s="234"/>
      <c r="I149" s="234"/>
      <c r="J149" s="300"/>
      <c r="K149" s="300"/>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row>
    <row r="150" spans="1:34" ht="15.75" customHeight="1">
      <c r="A150" s="234"/>
      <c r="B150" s="234"/>
      <c r="C150" s="234"/>
      <c r="D150" s="234"/>
      <c r="E150" s="234"/>
      <c r="F150" s="234"/>
      <c r="G150" s="234"/>
      <c r="H150" s="234"/>
      <c r="I150" s="234"/>
      <c r="J150" s="300"/>
      <c r="K150" s="300"/>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row>
    <row r="151" spans="1:34" ht="15.75" customHeight="1">
      <c r="A151" s="234"/>
      <c r="B151" s="234"/>
      <c r="C151" s="234"/>
      <c r="D151" s="234"/>
      <c r="E151" s="234"/>
      <c r="F151" s="234"/>
      <c r="G151" s="234"/>
      <c r="H151" s="234"/>
      <c r="I151" s="234"/>
      <c r="J151" s="300"/>
      <c r="K151" s="300"/>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row>
    <row r="152" spans="1:34" ht="15.75" customHeight="1">
      <c r="A152" s="234"/>
      <c r="B152" s="234"/>
      <c r="C152" s="234"/>
      <c r="D152" s="234"/>
      <c r="E152" s="234"/>
      <c r="F152" s="234"/>
      <c r="G152" s="234"/>
      <c r="H152" s="234"/>
      <c r="I152" s="234"/>
      <c r="J152" s="300"/>
      <c r="K152" s="300"/>
      <c r="L152" s="234"/>
      <c r="M152" s="234"/>
      <c r="N152" s="234"/>
      <c r="O152" s="234"/>
      <c r="P152" s="234"/>
      <c r="Q152" s="234"/>
      <c r="R152" s="234"/>
      <c r="S152" s="234"/>
      <c r="T152" s="234"/>
      <c r="U152" s="234"/>
      <c r="V152" s="234"/>
      <c r="W152" s="234"/>
      <c r="X152" s="234"/>
      <c r="Y152" s="234"/>
      <c r="Z152" s="234"/>
      <c r="AA152" s="234"/>
      <c r="AB152" s="234"/>
      <c r="AC152" s="234"/>
      <c r="AD152" s="234"/>
      <c r="AE152" s="234"/>
      <c r="AF152" s="234"/>
      <c r="AG152" s="234"/>
      <c r="AH152" s="234"/>
    </row>
    <row r="153" spans="1:34" ht="15.75" customHeight="1">
      <c r="A153" s="234"/>
      <c r="B153" s="234"/>
      <c r="C153" s="234"/>
      <c r="D153" s="234"/>
      <c r="E153" s="234"/>
      <c r="F153" s="234"/>
      <c r="G153" s="234"/>
      <c r="H153" s="234"/>
      <c r="I153" s="234"/>
      <c r="J153" s="300"/>
      <c r="K153" s="300"/>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row>
    <row r="154" spans="1:34" ht="15.75" customHeight="1">
      <c r="A154" s="234"/>
      <c r="B154" s="234"/>
      <c r="C154" s="234"/>
      <c r="D154" s="234"/>
      <c r="E154" s="234"/>
      <c r="F154" s="234"/>
      <c r="G154" s="234"/>
      <c r="H154" s="234"/>
      <c r="I154" s="234"/>
      <c r="J154" s="300"/>
      <c r="K154" s="300"/>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row>
    <row r="155" spans="1:34" ht="15.75" customHeight="1">
      <c r="A155" s="234"/>
      <c r="B155" s="234"/>
      <c r="C155" s="234"/>
      <c r="D155" s="234"/>
      <c r="E155" s="234"/>
      <c r="F155" s="234"/>
      <c r="G155" s="234"/>
      <c r="H155" s="234"/>
      <c r="I155" s="234"/>
      <c r="J155" s="300"/>
      <c r="K155" s="300"/>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row>
    <row r="156" spans="1:34" ht="15.75" customHeight="1">
      <c r="A156" s="234"/>
      <c r="B156" s="234"/>
      <c r="C156" s="234"/>
      <c r="D156" s="234"/>
      <c r="E156" s="234"/>
      <c r="F156" s="234"/>
      <c r="G156" s="234"/>
      <c r="H156" s="234"/>
      <c r="I156" s="234"/>
      <c r="J156" s="300"/>
      <c r="K156" s="300"/>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row>
    <row r="157" spans="1:34" ht="15.75" customHeight="1">
      <c r="A157" s="234"/>
      <c r="B157" s="234"/>
      <c r="C157" s="234"/>
      <c r="D157" s="234"/>
      <c r="E157" s="234"/>
      <c r="F157" s="234"/>
      <c r="G157" s="234"/>
      <c r="H157" s="234"/>
      <c r="I157" s="234"/>
      <c r="J157" s="300"/>
      <c r="K157" s="300"/>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row>
    <row r="158" spans="1:34" ht="15.75" customHeight="1">
      <c r="A158" s="234"/>
      <c r="B158" s="234"/>
      <c r="C158" s="234"/>
      <c r="D158" s="234"/>
      <c r="E158" s="234"/>
      <c r="F158" s="234"/>
      <c r="G158" s="234"/>
      <c r="H158" s="234"/>
      <c r="I158" s="234"/>
      <c r="J158" s="300"/>
      <c r="K158" s="300"/>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row>
    <row r="159" spans="1:34" ht="15.75" customHeight="1">
      <c r="A159" s="234"/>
      <c r="B159" s="234"/>
      <c r="C159" s="234"/>
      <c r="D159" s="234"/>
      <c r="E159" s="234"/>
      <c r="F159" s="234"/>
      <c r="G159" s="234"/>
      <c r="H159" s="234"/>
      <c r="I159" s="234"/>
      <c r="J159" s="300"/>
      <c r="K159" s="300"/>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row>
    <row r="160" spans="1:34" ht="15.75" customHeight="1">
      <c r="A160" s="234"/>
      <c r="B160" s="234"/>
      <c r="C160" s="234"/>
      <c r="D160" s="234"/>
      <c r="E160" s="234"/>
      <c r="F160" s="234"/>
      <c r="G160" s="234"/>
      <c r="H160" s="234"/>
      <c r="I160" s="234"/>
      <c r="J160" s="300"/>
      <c r="K160" s="300"/>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row>
    <row r="161" spans="1:34" ht="15.75" customHeight="1">
      <c r="A161" s="234"/>
      <c r="B161" s="234"/>
      <c r="C161" s="234"/>
      <c r="D161" s="234"/>
      <c r="E161" s="234"/>
      <c r="F161" s="234"/>
      <c r="G161" s="234"/>
      <c r="H161" s="234"/>
      <c r="I161" s="234"/>
      <c r="J161" s="300"/>
      <c r="K161" s="300"/>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row>
    <row r="162" spans="1:34" ht="15.75" customHeight="1">
      <c r="A162" s="234"/>
      <c r="B162" s="234"/>
      <c r="C162" s="234"/>
      <c r="D162" s="234"/>
      <c r="E162" s="234"/>
      <c r="F162" s="234"/>
      <c r="G162" s="234"/>
      <c r="H162" s="234"/>
      <c r="I162" s="234"/>
      <c r="J162" s="300"/>
      <c r="K162" s="300"/>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row>
    <row r="163" spans="1:34" ht="15.75" customHeight="1">
      <c r="A163" s="234"/>
      <c r="B163" s="234"/>
      <c r="C163" s="234"/>
      <c r="D163" s="234"/>
      <c r="E163" s="234"/>
      <c r="F163" s="234"/>
      <c r="G163" s="234"/>
      <c r="H163" s="234"/>
      <c r="I163" s="234"/>
      <c r="J163" s="300"/>
      <c r="K163" s="300"/>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row>
    <row r="164" spans="1:34" ht="15.75" customHeight="1">
      <c r="A164" s="234"/>
      <c r="B164" s="234"/>
      <c r="C164" s="234"/>
      <c r="D164" s="234"/>
      <c r="E164" s="234"/>
      <c r="F164" s="234"/>
      <c r="G164" s="234"/>
      <c r="H164" s="234"/>
      <c r="I164" s="234"/>
      <c r="J164" s="300"/>
      <c r="K164" s="300"/>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row>
    <row r="165" spans="1:34" ht="15.75" customHeight="1">
      <c r="A165" s="234"/>
      <c r="B165" s="234"/>
      <c r="C165" s="234"/>
      <c r="D165" s="234"/>
      <c r="E165" s="234"/>
      <c r="F165" s="234"/>
      <c r="G165" s="234"/>
      <c r="H165" s="234"/>
      <c r="I165" s="234"/>
      <c r="J165" s="300"/>
      <c r="K165" s="300"/>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row>
    <row r="166" spans="1:34" ht="15.75" customHeight="1">
      <c r="A166" s="234"/>
      <c r="B166" s="234"/>
      <c r="C166" s="234"/>
      <c r="D166" s="234"/>
      <c r="E166" s="234"/>
      <c r="F166" s="234"/>
      <c r="G166" s="234"/>
      <c r="H166" s="234"/>
      <c r="I166" s="234"/>
      <c r="J166" s="300"/>
      <c r="K166" s="300"/>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row>
    <row r="167" spans="1:34" ht="15.75" customHeight="1">
      <c r="A167" s="234"/>
      <c r="B167" s="234"/>
      <c r="C167" s="234"/>
      <c r="D167" s="234"/>
      <c r="E167" s="234"/>
      <c r="F167" s="234"/>
      <c r="G167" s="234"/>
      <c r="H167" s="234"/>
      <c r="I167" s="234"/>
      <c r="J167" s="300"/>
      <c r="K167" s="300"/>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row>
    <row r="168" spans="1:34" ht="15.75" customHeight="1">
      <c r="A168" s="234"/>
      <c r="B168" s="234"/>
      <c r="C168" s="234"/>
      <c r="D168" s="234"/>
      <c r="E168" s="234"/>
      <c r="F168" s="234"/>
      <c r="G168" s="234"/>
      <c r="H168" s="234"/>
      <c r="I168" s="234"/>
      <c r="J168" s="300"/>
      <c r="K168" s="300"/>
      <c r="L168" s="234"/>
      <c r="M168" s="234"/>
      <c r="N168" s="234"/>
      <c r="O168" s="234"/>
      <c r="P168" s="234"/>
      <c r="Q168" s="234"/>
      <c r="R168" s="234"/>
      <c r="S168" s="234"/>
      <c r="T168" s="234"/>
      <c r="U168" s="234"/>
      <c r="V168" s="234"/>
      <c r="W168" s="234"/>
      <c r="X168" s="234"/>
      <c r="Y168" s="234"/>
      <c r="Z168" s="234"/>
      <c r="AA168" s="234"/>
      <c r="AB168" s="234"/>
      <c r="AC168" s="234"/>
      <c r="AD168" s="234"/>
      <c r="AE168" s="234"/>
      <c r="AF168" s="234"/>
      <c r="AG168" s="234"/>
      <c r="AH168" s="234"/>
    </row>
    <row r="169" spans="1:34" ht="15.75" customHeight="1">
      <c r="A169" s="234"/>
      <c r="B169" s="234"/>
      <c r="C169" s="234"/>
      <c r="D169" s="234"/>
      <c r="E169" s="234"/>
      <c r="F169" s="234"/>
      <c r="G169" s="234"/>
      <c r="H169" s="234"/>
      <c r="I169" s="234"/>
      <c r="J169" s="300"/>
      <c r="K169" s="300"/>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row>
    <row r="170" spans="1:34" ht="15.75" customHeight="1">
      <c r="A170" s="234"/>
      <c r="B170" s="234"/>
      <c r="C170" s="234"/>
      <c r="D170" s="234"/>
      <c r="E170" s="234"/>
      <c r="F170" s="234"/>
      <c r="G170" s="234"/>
      <c r="H170" s="234"/>
      <c r="I170" s="234"/>
      <c r="J170" s="300"/>
      <c r="K170" s="300"/>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row>
    <row r="171" spans="1:34" ht="15.75" customHeight="1">
      <c r="A171" s="234"/>
      <c r="B171" s="234"/>
      <c r="C171" s="234"/>
      <c r="D171" s="234"/>
      <c r="E171" s="234"/>
      <c r="F171" s="234"/>
      <c r="G171" s="234"/>
      <c r="H171" s="234"/>
      <c r="I171" s="234"/>
      <c r="J171" s="300"/>
      <c r="K171" s="300"/>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row>
    <row r="172" spans="1:34" ht="15.75" customHeight="1">
      <c r="A172" s="234"/>
      <c r="B172" s="234"/>
      <c r="C172" s="234"/>
      <c r="D172" s="234"/>
      <c r="E172" s="234"/>
      <c r="F172" s="234"/>
      <c r="G172" s="234"/>
      <c r="H172" s="234"/>
      <c r="I172" s="234"/>
      <c r="J172" s="300"/>
      <c r="K172" s="300"/>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row>
    <row r="173" spans="1:34" ht="15.75" customHeight="1">
      <c r="A173" s="234"/>
      <c r="B173" s="234"/>
      <c r="C173" s="234"/>
      <c r="D173" s="234"/>
      <c r="E173" s="234"/>
      <c r="F173" s="234"/>
      <c r="G173" s="234"/>
      <c r="H173" s="234"/>
      <c r="I173" s="234"/>
      <c r="J173" s="300"/>
      <c r="K173" s="300"/>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34"/>
      <c r="AH173" s="234"/>
    </row>
    <row r="174" spans="1:34" ht="15.75" customHeight="1">
      <c r="A174" s="234"/>
      <c r="B174" s="234"/>
      <c r="C174" s="234"/>
      <c r="D174" s="234"/>
      <c r="E174" s="234"/>
      <c r="F174" s="234"/>
      <c r="G174" s="234"/>
      <c r="H174" s="234"/>
      <c r="I174" s="234"/>
      <c r="J174" s="300"/>
      <c r="K174" s="300"/>
      <c r="L174" s="234"/>
      <c r="M174" s="234"/>
      <c r="N174" s="234"/>
      <c r="O174" s="234"/>
      <c r="P174" s="234"/>
      <c r="Q174" s="234"/>
      <c r="R174" s="234"/>
      <c r="S174" s="234"/>
      <c r="T174" s="234"/>
      <c r="U174" s="234"/>
      <c r="V174" s="234"/>
      <c r="W174" s="234"/>
      <c r="X174" s="234"/>
      <c r="Y174" s="234"/>
      <c r="Z174" s="234"/>
      <c r="AA174" s="234"/>
      <c r="AB174" s="234"/>
      <c r="AC174" s="234"/>
      <c r="AD174" s="234"/>
      <c r="AE174" s="234"/>
      <c r="AF174" s="234"/>
      <c r="AG174" s="234"/>
      <c r="AH174" s="234"/>
    </row>
    <row r="175" spans="1:34" ht="15.75" customHeight="1">
      <c r="A175" s="234"/>
      <c r="B175" s="234"/>
      <c r="C175" s="234"/>
      <c r="D175" s="234"/>
      <c r="E175" s="234"/>
      <c r="F175" s="234"/>
      <c r="G175" s="234"/>
      <c r="H175" s="234"/>
      <c r="I175" s="234"/>
      <c r="J175" s="300"/>
      <c r="K175" s="300"/>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row>
    <row r="176" spans="1:34" ht="15.75" customHeight="1">
      <c r="A176" s="234"/>
      <c r="B176" s="234"/>
      <c r="C176" s="234"/>
      <c r="D176" s="234"/>
      <c r="E176" s="234"/>
      <c r="F176" s="234"/>
      <c r="G176" s="234"/>
      <c r="H176" s="234"/>
      <c r="I176" s="234"/>
      <c r="J176" s="300"/>
      <c r="K176" s="300"/>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row>
    <row r="177" spans="1:34" ht="15.75" customHeight="1">
      <c r="A177" s="234"/>
      <c r="B177" s="234"/>
      <c r="C177" s="234"/>
      <c r="D177" s="234"/>
      <c r="E177" s="234"/>
      <c r="F177" s="234"/>
      <c r="G177" s="234"/>
      <c r="H177" s="234"/>
      <c r="I177" s="234"/>
      <c r="J177" s="300"/>
      <c r="K177" s="300"/>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row>
    <row r="178" spans="1:34" ht="15.75" customHeight="1">
      <c r="A178" s="234"/>
      <c r="B178" s="234"/>
      <c r="C178" s="234"/>
      <c r="D178" s="234"/>
      <c r="E178" s="234"/>
      <c r="F178" s="234"/>
      <c r="G178" s="234"/>
      <c r="H178" s="234"/>
      <c r="I178" s="234"/>
      <c r="J178" s="300"/>
      <c r="K178" s="300"/>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row>
    <row r="179" spans="1:34" ht="15.75" customHeight="1">
      <c r="A179" s="234"/>
      <c r="B179" s="234"/>
      <c r="C179" s="234"/>
      <c r="D179" s="234"/>
      <c r="E179" s="234"/>
      <c r="F179" s="234"/>
      <c r="G179" s="234"/>
      <c r="H179" s="234"/>
      <c r="I179" s="234"/>
      <c r="J179" s="300"/>
      <c r="K179" s="300"/>
      <c r="L179" s="234"/>
      <c r="M179" s="234"/>
      <c r="N179" s="234"/>
      <c r="O179" s="234"/>
      <c r="P179" s="234"/>
      <c r="Q179" s="234"/>
      <c r="R179" s="234"/>
      <c r="S179" s="234"/>
      <c r="T179" s="234"/>
      <c r="U179" s="234"/>
      <c r="V179" s="234"/>
      <c r="W179" s="234"/>
      <c r="X179" s="234"/>
      <c r="Y179" s="234"/>
      <c r="Z179" s="234"/>
      <c r="AA179" s="234"/>
      <c r="AB179" s="234"/>
      <c r="AC179" s="234"/>
      <c r="AD179" s="234"/>
      <c r="AE179" s="234"/>
      <c r="AF179" s="234"/>
      <c r="AG179" s="234"/>
      <c r="AH179" s="234"/>
    </row>
    <row r="180" spans="1:34" ht="15.75" customHeight="1">
      <c r="A180" s="234"/>
      <c r="B180" s="234"/>
      <c r="C180" s="234"/>
      <c r="D180" s="234"/>
      <c r="E180" s="234"/>
      <c r="F180" s="234"/>
      <c r="G180" s="234"/>
      <c r="H180" s="234"/>
      <c r="I180" s="234"/>
      <c r="J180" s="300"/>
      <c r="K180" s="300"/>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row>
    <row r="181" spans="1:34" ht="15.75" customHeight="1">
      <c r="A181" s="234"/>
      <c r="B181" s="234"/>
      <c r="C181" s="234"/>
      <c r="D181" s="234"/>
      <c r="E181" s="234"/>
      <c r="F181" s="234"/>
      <c r="G181" s="234"/>
      <c r="H181" s="234"/>
      <c r="I181" s="234"/>
      <c r="J181" s="300"/>
      <c r="K181" s="300"/>
      <c r="L181" s="234"/>
      <c r="M181" s="234"/>
      <c r="N181" s="234"/>
      <c r="O181" s="234"/>
      <c r="P181" s="234"/>
      <c r="Q181" s="234"/>
      <c r="R181" s="234"/>
      <c r="S181" s="234"/>
      <c r="T181" s="234"/>
      <c r="U181" s="234"/>
      <c r="V181" s="234"/>
      <c r="W181" s="234"/>
      <c r="X181" s="234"/>
      <c r="Y181" s="234"/>
      <c r="Z181" s="234"/>
      <c r="AA181" s="234"/>
      <c r="AB181" s="234"/>
      <c r="AC181" s="234"/>
      <c r="AD181" s="234"/>
      <c r="AE181" s="234"/>
      <c r="AF181" s="234"/>
      <c r="AG181" s="234"/>
      <c r="AH181" s="234"/>
    </row>
    <row r="182" spans="1:34" ht="15.75" customHeight="1">
      <c r="A182" s="234"/>
      <c r="B182" s="234"/>
      <c r="C182" s="234"/>
      <c r="D182" s="234"/>
      <c r="E182" s="234"/>
      <c r="F182" s="234"/>
      <c r="G182" s="234"/>
      <c r="H182" s="234"/>
      <c r="I182" s="234"/>
      <c r="J182" s="300"/>
      <c r="K182" s="300"/>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row>
    <row r="183" spans="1:34" ht="15.75" customHeight="1">
      <c r="A183" s="234"/>
      <c r="B183" s="234"/>
      <c r="C183" s="234"/>
      <c r="D183" s="234"/>
      <c r="E183" s="234"/>
      <c r="F183" s="234"/>
      <c r="G183" s="234"/>
      <c r="H183" s="234"/>
      <c r="I183" s="234"/>
      <c r="J183" s="300"/>
      <c r="K183" s="300"/>
      <c r="L183" s="234"/>
      <c r="M183" s="234"/>
      <c r="N183" s="234"/>
      <c r="O183" s="234"/>
      <c r="P183" s="234"/>
      <c r="Q183" s="234"/>
      <c r="R183" s="234"/>
      <c r="S183" s="234"/>
      <c r="T183" s="234"/>
      <c r="U183" s="234"/>
      <c r="V183" s="234"/>
      <c r="W183" s="234"/>
      <c r="X183" s="234"/>
      <c r="Y183" s="234"/>
      <c r="Z183" s="234"/>
      <c r="AA183" s="234"/>
      <c r="AB183" s="234"/>
      <c r="AC183" s="234"/>
      <c r="AD183" s="234"/>
      <c r="AE183" s="234"/>
      <c r="AF183" s="234"/>
      <c r="AG183" s="234"/>
      <c r="AH183" s="234"/>
    </row>
    <row r="184" spans="1:34" ht="15.75" customHeight="1">
      <c r="A184" s="234"/>
      <c r="B184" s="234"/>
      <c r="C184" s="234"/>
      <c r="D184" s="234"/>
      <c r="E184" s="234"/>
      <c r="F184" s="234"/>
      <c r="G184" s="234"/>
      <c r="H184" s="234"/>
      <c r="I184" s="234"/>
      <c r="J184" s="300"/>
      <c r="K184" s="300"/>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34"/>
      <c r="AH184" s="234"/>
    </row>
    <row r="185" spans="1:34" ht="15.75" customHeight="1">
      <c r="A185" s="234"/>
      <c r="B185" s="234"/>
      <c r="C185" s="234"/>
      <c r="D185" s="234"/>
      <c r="E185" s="234"/>
      <c r="F185" s="234"/>
      <c r="G185" s="234"/>
      <c r="H185" s="234"/>
      <c r="I185" s="234"/>
      <c r="J185" s="300"/>
      <c r="K185" s="300"/>
      <c r="L185" s="234"/>
      <c r="M185" s="234"/>
      <c r="N185" s="234"/>
      <c r="O185" s="234"/>
      <c r="P185" s="234"/>
      <c r="Q185" s="234"/>
      <c r="R185" s="234"/>
      <c r="S185" s="234"/>
      <c r="T185" s="234"/>
      <c r="U185" s="234"/>
      <c r="V185" s="234"/>
      <c r="W185" s="234"/>
      <c r="X185" s="234"/>
      <c r="Y185" s="234"/>
      <c r="Z185" s="234"/>
      <c r="AA185" s="234"/>
      <c r="AB185" s="234"/>
      <c r="AC185" s="234"/>
      <c r="AD185" s="234"/>
      <c r="AE185" s="234"/>
      <c r="AF185" s="234"/>
      <c r="AG185" s="234"/>
      <c r="AH185" s="234"/>
    </row>
    <row r="186" spans="1:34" ht="15.75" customHeight="1">
      <c r="A186" s="234"/>
      <c r="B186" s="234"/>
      <c r="C186" s="234"/>
      <c r="D186" s="234"/>
      <c r="E186" s="234"/>
      <c r="F186" s="234"/>
      <c r="G186" s="234"/>
      <c r="H186" s="234"/>
      <c r="I186" s="234"/>
      <c r="J186" s="300"/>
      <c r="K186" s="300"/>
      <c r="L186" s="234"/>
      <c r="M186" s="234"/>
      <c r="N186" s="234"/>
      <c r="O186" s="234"/>
      <c r="P186" s="234"/>
      <c r="Q186" s="234"/>
      <c r="R186" s="234"/>
      <c r="S186" s="234"/>
      <c r="T186" s="234"/>
      <c r="U186" s="234"/>
      <c r="V186" s="234"/>
      <c r="W186" s="234"/>
      <c r="X186" s="234"/>
      <c r="Y186" s="234"/>
      <c r="Z186" s="234"/>
      <c r="AA186" s="234"/>
      <c r="AB186" s="234"/>
      <c r="AC186" s="234"/>
      <c r="AD186" s="234"/>
      <c r="AE186" s="234"/>
      <c r="AF186" s="234"/>
      <c r="AG186" s="234"/>
      <c r="AH186" s="234"/>
    </row>
    <row r="187" spans="1:34" ht="15.75" customHeight="1">
      <c r="A187" s="234"/>
      <c r="B187" s="234"/>
      <c r="C187" s="234"/>
      <c r="D187" s="234"/>
      <c r="E187" s="234"/>
      <c r="F187" s="234"/>
      <c r="G187" s="234"/>
      <c r="H187" s="234"/>
      <c r="I187" s="234"/>
      <c r="J187" s="300"/>
      <c r="K187" s="300"/>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row>
    <row r="188" spans="1:34" ht="15.75" customHeight="1">
      <c r="A188" s="234"/>
      <c r="B188" s="234"/>
      <c r="C188" s="234"/>
      <c r="D188" s="234"/>
      <c r="E188" s="234"/>
      <c r="F188" s="234"/>
      <c r="G188" s="234"/>
      <c r="H188" s="234"/>
      <c r="I188" s="234"/>
      <c r="J188" s="300"/>
      <c r="K188" s="300"/>
      <c r="L188" s="234"/>
      <c r="M188" s="234"/>
      <c r="N188" s="234"/>
      <c r="O188" s="234"/>
      <c r="P188" s="234"/>
      <c r="Q188" s="234"/>
      <c r="R188" s="234"/>
      <c r="S188" s="234"/>
      <c r="T188" s="234"/>
      <c r="U188" s="234"/>
      <c r="V188" s="234"/>
      <c r="W188" s="234"/>
      <c r="X188" s="234"/>
      <c r="Y188" s="234"/>
      <c r="Z188" s="234"/>
      <c r="AA188" s="234"/>
      <c r="AB188" s="234"/>
      <c r="AC188" s="234"/>
      <c r="AD188" s="234"/>
      <c r="AE188" s="234"/>
      <c r="AF188" s="234"/>
      <c r="AG188" s="234"/>
      <c r="AH188" s="234"/>
    </row>
    <row r="189" spans="1:34" ht="15.75" customHeight="1">
      <c r="A189" s="234"/>
      <c r="B189" s="234"/>
      <c r="C189" s="234"/>
      <c r="D189" s="234"/>
      <c r="E189" s="234"/>
      <c r="F189" s="234"/>
      <c r="G189" s="234"/>
      <c r="H189" s="234"/>
      <c r="I189" s="234"/>
      <c r="J189" s="300"/>
      <c r="K189" s="300"/>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row>
    <row r="190" spans="1:34" ht="15.75" customHeight="1">
      <c r="A190" s="234"/>
      <c r="B190" s="234"/>
      <c r="C190" s="234"/>
      <c r="D190" s="234"/>
      <c r="E190" s="234"/>
      <c r="F190" s="234"/>
      <c r="G190" s="234"/>
      <c r="H190" s="234"/>
      <c r="I190" s="234"/>
      <c r="J190" s="300"/>
      <c r="K190" s="300"/>
      <c r="L190" s="234"/>
      <c r="M190" s="234"/>
      <c r="N190" s="234"/>
      <c r="O190" s="234"/>
      <c r="P190" s="234"/>
      <c r="Q190" s="234"/>
      <c r="R190" s="234"/>
      <c r="S190" s="234"/>
      <c r="T190" s="234"/>
      <c r="U190" s="234"/>
      <c r="V190" s="234"/>
      <c r="W190" s="234"/>
      <c r="X190" s="234"/>
      <c r="Y190" s="234"/>
      <c r="Z190" s="234"/>
      <c r="AA190" s="234"/>
      <c r="AB190" s="234"/>
      <c r="AC190" s="234"/>
      <c r="AD190" s="234"/>
      <c r="AE190" s="234"/>
      <c r="AF190" s="234"/>
      <c r="AG190" s="234"/>
      <c r="AH190" s="234"/>
    </row>
    <row r="191" spans="1:34" ht="15.75" customHeight="1">
      <c r="A191" s="234"/>
      <c r="B191" s="234"/>
      <c r="C191" s="234"/>
      <c r="D191" s="234"/>
      <c r="E191" s="234"/>
      <c r="F191" s="234"/>
      <c r="G191" s="234"/>
      <c r="H191" s="234"/>
      <c r="I191" s="234"/>
      <c r="J191" s="300"/>
      <c r="K191" s="300"/>
      <c r="L191" s="234"/>
      <c r="M191" s="234"/>
      <c r="N191" s="234"/>
      <c r="O191" s="234"/>
      <c r="P191" s="234"/>
      <c r="Q191" s="234"/>
      <c r="R191" s="234"/>
      <c r="S191" s="234"/>
      <c r="T191" s="234"/>
      <c r="U191" s="234"/>
      <c r="V191" s="234"/>
      <c r="W191" s="234"/>
      <c r="X191" s="234"/>
      <c r="Y191" s="234"/>
      <c r="Z191" s="234"/>
      <c r="AA191" s="234"/>
      <c r="AB191" s="234"/>
      <c r="AC191" s="234"/>
      <c r="AD191" s="234"/>
      <c r="AE191" s="234"/>
      <c r="AF191" s="234"/>
      <c r="AG191" s="234"/>
      <c r="AH191" s="234"/>
    </row>
    <row r="192" spans="1:34" ht="15.75" customHeight="1">
      <c r="A192" s="234"/>
      <c r="B192" s="234"/>
      <c r="C192" s="234"/>
      <c r="D192" s="234"/>
      <c r="E192" s="234"/>
      <c r="F192" s="234"/>
      <c r="G192" s="234"/>
      <c r="H192" s="234"/>
      <c r="I192" s="234"/>
      <c r="J192" s="300"/>
      <c r="K192" s="300"/>
      <c r="L192" s="234"/>
      <c r="M192" s="234"/>
      <c r="N192" s="234"/>
      <c r="O192" s="234"/>
      <c r="P192" s="234"/>
      <c r="Q192" s="234"/>
      <c r="R192" s="234"/>
      <c r="S192" s="234"/>
      <c r="T192" s="234"/>
      <c r="U192" s="234"/>
      <c r="V192" s="234"/>
      <c r="W192" s="234"/>
      <c r="X192" s="234"/>
      <c r="Y192" s="234"/>
      <c r="Z192" s="234"/>
      <c r="AA192" s="234"/>
      <c r="AB192" s="234"/>
      <c r="AC192" s="234"/>
      <c r="AD192" s="234"/>
      <c r="AE192" s="234"/>
      <c r="AF192" s="234"/>
      <c r="AG192" s="234"/>
      <c r="AH192" s="234"/>
    </row>
    <row r="193" spans="1:34" ht="15.75" customHeight="1">
      <c r="A193" s="234"/>
      <c r="B193" s="234"/>
      <c r="C193" s="234"/>
      <c r="D193" s="234"/>
      <c r="E193" s="234"/>
      <c r="F193" s="234"/>
      <c r="G193" s="234"/>
      <c r="H193" s="234"/>
      <c r="I193" s="234"/>
      <c r="J193" s="300"/>
      <c r="K193" s="300"/>
      <c r="L193" s="234"/>
      <c r="M193" s="234"/>
      <c r="N193" s="234"/>
      <c r="O193" s="234"/>
      <c r="P193" s="234"/>
      <c r="Q193" s="234"/>
      <c r="R193" s="234"/>
      <c r="S193" s="234"/>
      <c r="T193" s="234"/>
      <c r="U193" s="234"/>
      <c r="V193" s="234"/>
      <c r="W193" s="234"/>
      <c r="X193" s="234"/>
      <c r="Y193" s="234"/>
      <c r="Z193" s="234"/>
      <c r="AA193" s="234"/>
      <c r="AB193" s="234"/>
      <c r="AC193" s="234"/>
      <c r="AD193" s="234"/>
      <c r="AE193" s="234"/>
      <c r="AF193" s="234"/>
      <c r="AG193" s="234"/>
      <c r="AH193" s="234"/>
    </row>
    <row r="194" spans="1:34" ht="15.75" customHeight="1">
      <c r="A194" s="234"/>
      <c r="B194" s="234"/>
      <c r="C194" s="234"/>
      <c r="D194" s="234"/>
      <c r="E194" s="234"/>
      <c r="F194" s="234"/>
      <c r="G194" s="234"/>
      <c r="H194" s="234"/>
      <c r="I194" s="234"/>
      <c r="J194" s="300"/>
      <c r="K194" s="300"/>
      <c r="L194" s="234"/>
      <c r="M194" s="234"/>
      <c r="N194" s="234"/>
      <c r="O194" s="234"/>
      <c r="P194" s="234"/>
      <c r="Q194" s="234"/>
      <c r="R194" s="234"/>
      <c r="S194" s="234"/>
      <c r="T194" s="234"/>
      <c r="U194" s="234"/>
      <c r="V194" s="234"/>
      <c r="W194" s="234"/>
      <c r="X194" s="234"/>
      <c r="Y194" s="234"/>
      <c r="Z194" s="234"/>
      <c r="AA194" s="234"/>
      <c r="AB194" s="234"/>
      <c r="AC194" s="234"/>
      <c r="AD194" s="234"/>
      <c r="AE194" s="234"/>
      <c r="AF194" s="234"/>
      <c r="AG194" s="234"/>
      <c r="AH194" s="234"/>
    </row>
    <row r="195" spans="1:34" ht="15.75" customHeight="1">
      <c r="A195" s="234"/>
      <c r="B195" s="234"/>
      <c r="C195" s="234"/>
      <c r="D195" s="234"/>
      <c r="E195" s="234"/>
      <c r="F195" s="234"/>
      <c r="G195" s="234"/>
      <c r="H195" s="234"/>
      <c r="I195" s="234"/>
      <c r="J195" s="300"/>
      <c r="K195" s="300"/>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row>
    <row r="196" spans="1:34" ht="15.75" customHeight="1">
      <c r="A196" s="234"/>
      <c r="B196" s="234"/>
      <c r="C196" s="234"/>
      <c r="D196" s="234"/>
      <c r="E196" s="234"/>
      <c r="F196" s="234"/>
      <c r="G196" s="234"/>
      <c r="H196" s="234"/>
      <c r="I196" s="234"/>
      <c r="J196" s="300"/>
      <c r="K196" s="300"/>
      <c r="L196" s="234"/>
      <c r="M196" s="234"/>
      <c r="N196" s="234"/>
      <c r="O196" s="234"/>
      <c r="P196" s="234"/>
      <c r="Q196" s="234"/>
      <c r="R196" s="234"/>
      <c r="S196" s="234"/>
      <c r="T196" s="234"/>
      <c r="U196" s="234"/>
      <c r="V196" s="234"/>
      <c r="W196" s="234"/>
      <c r="X196" s="234"/>
      <c r="Y196" s="234"/>
      <c r="Z196" s="234"/>
      <c r="AA196" s="234"/>
      <c r="AB196" s="234"/>
      <c r="AC196" s="234"/>
      <c r="AD196" s="234"/>
      <c r="AE196" s="234"/>
      <c r="AF196" s="234"/>
      <c r="AG196" s="234"/>
      <c r="AH196" s="234"/>
    </row>
    <row r="197" spans="1:34" ht="15.75" customHeight="1">
      <c r="A197" s="234"/>
      <c r="B197" s="234"/>
      <c r="C197" s="234"/>
      <c r="D197" s="234"/>
      <c r="E197" s="234"/>
      <c r="F197" s="234"/>
      <c r="G197" s="234"/>
      <c r="H197" s="234"/>
      <c r="I197" s="234"/>
      <c r="J197" s="300"/>
      <c r="K197" s="300"/>
      <c r="L197" s="234"/>
      <c r="M197" s="234"/>
      <c r="N197" s="234"/>
      <c r="O197" s="234"/>
      <c r="P197" s="234"/>
      <c r="Q197" s="234"/>
      <c r="R197" s="234"/>
      <c r="S197" s="234"/>
      <c r="T197" s="234"/>
      <c r="U197" s="234"/>
      <c r="V197" s="234"/>
      <c r="W197" s="234"/>
      <c r="X197" s="234"/>
      <c r="Y197" s="234"/>
      <c r="Z197" s="234"/>
      <c r="AA197" s="234"/>
      <c r="AB197" s="234"/>
      <c r="AC197" s="234"/>
      <c r="AD197" s="234"/>
      <c r="AE197" s="234"/>
      <c r="AF197" s="234"/>
      <c r="AG197" s="234"/>
      <c r="AH197" s="234"/>
    </row>
    <row r="198" spans="1:34" ht="15.75" customHeight="1">
      <c r="A198" s="234"/>
      <c r="B198" s="234"/>
      <c r="C198" s="234"/>
      <c r="D198" s="234"/>
      <c r="E198" s="234"/>
      <c r="F198" s="234"/>
      <c r="G198" s="234"/>
      <c r="H198" s="234"/>
      <c r="I198" s="234"/>
      <c r="J198" s="300"/>
      <c r="K198" s="300"/>
      <c r="L198" s="234"/>
      <c r="M198" s="234"/>
      <c r="N198" s="234"/>
      <c r="O198" s="234"/>
      <c r="P198" s="234"/>
      <c r="Q198" s="234"/>
      <c r="R198" s="234"/>
      <c r="S198" s="234"/>
      <c r="T198" s="234"/>
      <c r="U198" s="234"/>
      <c r="V198" s="234"/>
      <c r="W198" s="234"/>
      <c r="X198" s="234"/>
      <c r="Y198" s="234"/>
      <c r="Z198" s="234"/>
      <c r="AA198" s="234"/>
      <c r="AB198" s="234"/>
      <c r="AC198" s="234"/>
      <c r="AD198" s="234"/>
      <c r="AE198" s="234"/>
      <c r="AF198" s="234"/>
      <c r="AG198" s="234"/>
      <c r="AH198" s="234"/>
    </row>
    <row r="199" spans="1:34" ht="15.75" customHeight="1">
      <c r="A199" s="234"/>
      <c r="B199" s="234"/>
      <c r="C199" s="234"/>
      <c r="D199" s="234"/>
      <c r="E199" s="234"/>
      <c r="F199" s="234"/>
      <c r="G199" s="234"/>
      <c r="H199" s="234"/>
      <c r="I199" s="234"/>
      <c r="J199" s="300"/>
      <c r="K199" s="300"/>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row>
    <row r="200" spans="1:34" ht="15.75" customHeight="1">
      <c r="A200" s="234"/>
      <c r="B200" s="234"/>
      <c r="C200" s="234"/>
      <c r="D200" s="234"/>
      <c r="E200" s="234"/>
      <c r="F200" s="234"/>
      <c r="G200" s="234"/>
      <c r="H200" s="234"/>
      <c r="I200" s="234"/>
      <c r="J200" s="300"/>
      <c r="K200" s="300"/>
      <c r="L200" s="234"/>
      <c r="M200" s="234"/>
      <c r="N200" s="234"/>
      <c r="O200" s="234"/>
      <c r="P200" s="234"/>
      <c r="Q200" s="234"/>
      <c r="R200" s="234"/>
      <c r="S200" s="234"/>
      <c r="T200" s="234"/>
      <c r="U200" s="234"/>
      <c r="V200" s="234"/>
      <c r="W200" s="234"/>
      <c r="X200" s="234"/>
      <c r="Y200" s="234"/>
      <c r="Z200" s="234"/>
      <c r="AA200" s="234"/>
      <c r="AB200" s="234"/>
      <c r="AC200" s="234"/>
      <c r="AD200" s="234"/>
      <c r="AE200" s="234"/>
      <c r="AF200" s="234"/>
      <c r="AG200" s="234"/>
      <c r="AH200" s="234"/>
    </row>
    <row r="201" spans="1:34" ht="15.75" customHeight="1">
      <c r="A201" s="234"/>
      <c r="B201" s="234"/>
      <c r="C201" s="234"/>
      <c r="D201" s="234"/>
      <c r="E201" s="234"/>
      <c r="F201" s="234"/>
      <c r="G201" s="234"/>
      <c r="H201" s="234"/>
      <c r="I201" s="234"/>
      <c r="J201" s="300"/>
      <c r="K201" s="300"/>
      <c r="L201" s="234"/>
      <c r="M201" s="234"/>
      <c r="N201" s="234"/>
      <c r="O201" s="234"/>
      <c r="P201" s="234"/>
      <c r="Q201" s="234"/>
      <c r="R201" s="234"/>
      <c r="S201" s="234"/>
      <c r="T201" s="234"/>
      <c r="U201" s="234"/>
      <c r="V201" s="234"/>
      <c r="W201" s="234"/>
      <c r="X201" s="234"/>
      <c r="Y201" s="234"/>
      <c r="Z201" s="234"/>
      <c r="AA201" s="234"/>
      <c r="AB201" s="234"/>
      <c r="AC201" s="234"/>
      <c r="AD201" s="234"/>
      <c r="AE201" s="234"/>
      <c r="AF201" s="234"/>
      <c r="AG201" s="234"/>
      <c r="AH201" s="234"/>
    </row>
    <row r="202" spans="1:34" ht="15.75" customHeight="1">
      <c r="A202" s="234"/>
      <c r="B202" s="234"/>
      <c r="C202" s="234"/>
      <c r="D202" s="234"/>
      <c r="E202" s="234"/>
      <c r="F202" s="234"/>
      <c r="G202" s="234"/>
      <c r="H202" s="234"/>
      <c r="I202" s="234"/>
      <c r="J202" s="300"/>
      <c r="K202" s="300"/>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row>
    <row r="203" spans="1:34" ht="15.75" customHeight="1">
      <c r="A203" s="234"/>
      <c r="B203" s="234"/>
      <c r="C203" s="234"/>
      <c r="D203" s="234"/>
      <c r="E203" s="234"/>
      <c r="F203" s="234"/>
      <c r="G203" s="234"/>
      <c r="H203" s="234"/>
      <c r="I203" s="234"/>
      <c r="J203" s="300"/>
      <c r="K203" s="300"/>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row>
    <row r="204" spans="1:34" ht="15.75" customHeight="1">
      <c r="A204" s="234"/>
      <c r="B204" s="234"/>
      <c r="C204" s="234"/>
      <c r="D204" s="234"/>
      <c r="E204" s="234"/>
      <c r="F204" s="234"/>
      <c r="G204" s="234"/>
      <c r="H204" s="234"/>
      <c r="I204" s="234"/>
      <c r="J204" s="300"/>
      <c r="K204" s="300"/>
      <c r="L204" s="234"/>
      <c r="M204" s="234"/>
      <c r="N204" s="234"/>
      <c r="O204" s="234"/>
      <c r="P204" s="234"/>
      <c r="Q204" s="234"/>
      <c r="R204" s="234"/>
      <c r="S204" s="234"/>
      <c r="T204" s="234"/>
      <c r="U204" s="234"/>
      <c r="V204" s="234"/>
      <c r="W204" s="234"/>
      <c r="X204" s="234"/>
      <c r="Y204" s="234"/>
      <c r="Z204" s="234"/>
      <c r="AA204" s="234"/>
      <c r="AB204" s="234"/>
      <c r="AC204" s="234"/>
      <c r="AD204" s="234"/>
      <c r="AE204" s="234"/>
      <c r="AF204" s="234"/>
      <c r="AG204" s="234"/>
      <c r="AH204" s="234"/>
    </row>
    <row r="205" spans="1:34" ht="15.75" customHeight="1">
      <c r="A205" s="234"/>
      <c r="B205" s="234"/>
      <c r="C205" s="234"/>
      <c r="D205" s="234"/>
      <c r="E205" s="234"/>
      <c r="F205" s="234"/>
      <c r="G205" s="234"/>
      <c r="H205" s="234"/>
      <c r="I205" s="234"/>
      <c r="J205" s="300"/>
      <c r="K205" s="300"/>
      <c r="L205" s="234"/>
      <c r="M205" s="234"/>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row>
    <row r="206" spans="1:34" ht="15.75" customHeight="1">
      <c r="A206" s="234"/>
      <c r="B206" s="234"/>
      <c r="C206" s="234"/>
      <c r="D206" s="234"/>
      <c r="E206" s="234"/>
      <c r="F206" s="234"/>
      <c r="G206" s="234"/>
      <c r="H206" s="234"/>
      <c r="I206" s="234"/>
      <c r="J206" s="300"/>
      <c r="K206" s="300"/>
      <c r="L206" s="234"/>
      <c r="M206" s="234"/>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row>
    <row r="207" spans="1:34" ht="15.75" customHeight="1">
      <c r="A207" s="234"/>
      <c r="B207" s="234"/>
      <c r="C207" s="234"/>
      <c r="D207" s="234"/>
      <c r="E207" s="234"/>
      <c r="F207" s="234"/>
      <c r="G207" s="234"/>
      <c r="H207" s="234"/>
      <c r="I207" s="234"/>
      <c r="J207" s="300"/>
      <c r="K207" s="300"/>
      <c r="L207" s="234"/>
      <c r="M207" s="234"/>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row>
    <row r="208" spans="1:34" ht="15.75" customHeight="1">
      <c r="A208" s="234"/>
      <c r="B208" s="234"/>
      <c r="C208" s="234"/>
      <c r="D208" s="234"/>
      <c r="E208" s="234"/>
      <c r="F208" s="234"/>
      <c r="G208" s="234"/>
      <c r="H208" s="234"/>
      <c r="I208" s="234"/>
      <c r="J208" s="300"/>
      <c r="K208" s="300"/>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row>
    <row r="209" spans="1:34" ht="15.75" customHeight="1">
      <c r="A209" s="234"/>
      <c r="B209" s="234"/>
      <c r="C209" s="234"/>
      <c r="D209" s="234"/>
      <c r="E209" s="234"/>
      <c r="F209" s="234"/>
      <c r="G209" s="234"/>
      <c r="H209" s="234"/>
      <c r="I209" s="234"/>
      <c r="J209" s="300"/>
      <c r="K209" s="300"/>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row>
    <row r="210" spans="1:34" ht="15.75" customHeight="1">
      <c r="A210" s="234"/>
      <c r="B210" s="234"/>
      <c r="C210" s="234"/>
      <c r="D210" s="234"/>
      <c r="E210" s="234"/>
      <c r="F210" s="234"/>
      <c r="G210" s="234"/>
      <c r="H210" s="234"/>
      <c r="I210" s="234"/>
      <c r="J210" s="300"/>
      <c r="K210" s="300"/>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row>
    <row r="211" spans="1:34" ht="15.75" customHeight="1">
      <c r="A211" s="234"/>
      <c r="B211" s="234"/>
      <c r="C211" s="234"/>
      <c r="D211" s="234"/>
      <c r="E211" s="234"/>
      <c r="F211" s="234"/>
      <c r="G211" s="234"/>
      <c r="H211" s="234"/>
      <c r="I211" s="234"/>
      <c r="J211" s="300"/>
      <c r="K211" s="300"/>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row>
    <row r="212" spans="1:34" ht="15.75" customHeight="1">
      <c r="A212" s="234"/>
      <c r="B212" s="234"/>
      <c r="C212" s="234"/>
      <c r="D212" s="234"/>
      <c r="E212" s="234"/>
      <c r="F212" s="234"/>
      <c r="G212" s="234"/>
      <c r="H212" s="234"/>
      <c r="I212" s="234"/>
      <c r="J212" s="300"/>
      <c r="K212" s="300"/>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row>
    <row r="213" spans="1:34" ht="15.75" customHeight="1">
      <c r="A213" s="234"/>
      <c r="B213" s="234"/>
      <c r="C213" s="234"/>
      <c r="D213" s="234"/>
      <c r="E213" s="234"/>
      <c r="F213" s="234"/>
      <c r="G213" s="234"/>
      <c r="H213" s="234"/>
      <c r="I213" s="234"/>
      <c r="J213" s="300"/>
      <c r="K213" s="300"/>
      <c r="L213" s="234"/>
      <c r="M213" s="234"/>
      <c r="N213" s="234"/>
      <c r="O213" s="234"/>
      <c r="P213" s="234"/>
      <c r="Q213" s="234"/>
      <c r="R213" s="234"/>
      <c r="S213" s="234"/>
      <c r="T213" s="234"/>
      <c r="U213" s="234"/>
      <c r="V213" s="234"/>
      <c r="W213" s="234"/>
      <c r="X213" s="234"/>
      <c r="Y213" s="234"/>
      <c r="Z213" s="234"/>
      <c r="AA213" s="234"/>
      <c r="AB213" s="234"/>
      <c r="AC213" s="234"/>
      <c r="AD213" s="234"/>
      <c r="AE213" s="234"/>
      <c r="AF213" s="234"/>
      <c r="AG213" s="234"/>
      <c r="AH213" s="234"/>
    </row>
    <row r="214" spans="1:34" ht="15.75" customHeight="1">
      <c r="A214" s="234"/>
      <c r="B214" s="234"/>
      <c r="C214" s="234"/>
      <c r="D214" s="234"/>
      <c r="E214" s="234"/>
      <c r="F214" s="234"/>
      <c r="G214" s="234"/>
      <c r="H214" s="234"/>
      <c r="I214" s="234"/>
      <c r="J214" s="300"/>
      <c r="K214" s="300"/>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row>
    <row r="215" spans="1:34" ht="15.75" customHeight="1">
      <c r="A215" s="234"/>
      <c r="B215" s="234"/>
      <c r="C215" s="234"/>
      <c r="D215" s="234"/>
      <c r="E215" s="234"/>
      <c r="F215" s="234"/>
      <c r="G215" s="234"/>
      <c r="H215" s="234"/>
      <c r="I215" s="234"/>
      <c r="J215" s="300"/>
      <c r="K215" s="300"/>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row>
    <row r="216" spans="1:34" ht="15.75" customHeight="1">
      <c r="A216" s="234"/>
      <c r="B216" s="234"/>
      <c r="C216" s="234"/>
      <c r="D216" s="234"/>
      <c r="E216" s="234"/>
      <c r="F216" s="234"/>
      <c r="G216" s="234"/>
      <c r="H216" s="234"/>
      <c r="I216" s="234"/>
      <c r="J216" s="300"/>
      <c r="K216" s="300"/>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row>
    <row r="217" spans="1:34" ht="15.75" customHeight="1">
      <c r="A217" s="234"/>
      <c r="B217" s="234"/>
      <c r="C217" s="234"/>
      <c r="D217" s="234"/>
      <c r="E217" s="234"/>
      <c r="F217" s="234"/>
      <c r="G217" s="234"/>
      <c r="H217" s="234"/>
      <c r="I217" s="234"/>
      <c r="J217" s="300"/>
      <c r="K217" s="300"/>
      <c r="L217" s="234"/>
      <c r="M217" s="234"/>
      <c r="N217" s="234"/>
      <c r="O217" s="234"/>
      <c r="P217" s="234"/>
      <c r="Q217" s="234"/>
      <c r="R217" s="234"/>
      <c r="S217" s="234"/>
      <c r="T217" s="234"/>
      <c r="U217" s="234"/>
      <c r="V217" s="234"/>
      <c r="W217" s="234"/>
      <c r="X217" s="234"/>
      <c r="Y217" s="234"/>
      <c r="Z217" s="234"/>
      <c r="AA217" s="234"/>
      <c r="AB217" s="234"/>
      <c r="AC217" s="234"/>
      <c r="AD217" s="234"/>
      <c r="AE217" s="234"/>
      <c r="AF217" s="234"/>
      <c r="AG217" s="234"/>
      <c r="AH217" s="234"/>
    </row>
    <row r="218" spans="1:34" ht="15.75" customHeight="1">
      <c r="A218" s="234"/>
      <c r="B218" s="234"/>
      <c r="C218" s="234"/>
      <c r="D218" s="234"/>
      <c r="E218" s="234"/>
      <c r="F218" s="234"/>
      <c r="G218" s="234"/>
      <c r="H218" s="234"/>
      <c r="I218" s="234"/>
      <c r="J218" s="300"/>
      <c r="K218" s="300"/>
      <c r="L218" s="234"/>
      <c r="M218" s="234"/>
      <c r="N218" s="234"/>
      <c r="O218" s="234"/>
      <c r="P218" s="234"/>
      <c r="Q218" s="234"/>
      <c r="R218" s="234"/>
      <c r="S218" s="234"/>
      <c r="T218" s="234"/>
      <c r="U218" s="234"/>
      <c r="V218" s="234"/>
      <c r="W218" s="234"/>
      <c r="X218" s="234"/>
      <c r="Y218" s="234"/>
      <c r="Z218" s="234"/>
      <c r="AA218" s="234"/>
      <c r="AB218" s="234"/>
      <c r="AC218" s="234"/>
      <c r="AD218" s="234"/>
      <c r="AE218" s="234"/>
      <c r="AF218" s="234"/>
      <c r="AG218" s="234"/>
      <c r="AH218" s="234"/>
    </row>
    <row r="219" spans="1:34" ht="15.75" customHeight="1">
      <c r="A219" s="234"/>
      <c r="B219" s="234"/>
      <c r="C219" s="234"/>
      <c r="D219" s="234"/>
      <c r="E219" s="234"/>
      <c r="F219" s="234"/>
      <c r="G219" s="234"/>
      <c r="H219" s="234"/>
      <c r="I219" s="234"/>
      <c r="J219" s="300"/>
      <c r="K219" s="300"/>
      <c r="L219" s="234"/>
      <c r="M219" s="234"/>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row>
    <row r="220" spans="1:34" ht="15.75" customHeight="1">
      <c r="A220" s="234"/>
      <c r="B220" s="234"/>
      <c r="C220" s="234"/>
      <c r="D220" s="234"/>
      <c r="E220" s="234"/>
      <c r="F220" s="234"/>
      <c r="G220" s="234"/>
      <c r="H220" s="234"/>
      <c r="I220" s="234"/>
      <c r="J220" s="300"/>
      <c r="K220" s="300"/>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row>
    <row r="221" spans="1:34" ht="15.75" customHeight="1">
      <c r="A221" s="234"/>
      <c r="B221" s="234"/>
      <c r="C221" s="234"/>
      <c r="D221" s="234"/>
      <c r="E221" s="234"/>
      <c r="F221" s="234"/>
      <c r="G221" s="234"/>
      <c r="H221" s="234"/>
      <c r="I221" s="234"/>
      <c r="J221" s="300"/>
      <c r="K221" s="300"/>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row>
    <row r="222" spans="1:34" ht="15.75" customHeight="1">
      <c r="A222" s="234"/>
      <c r="B222" s="234"/>
      <c r="C222" s="234"/>
      <c r="D222" s="234"/>
      <c r="E222" s="234"/>
      <c r="F222" s="234"/>
      <c r="G222" s="234"/>
      <c r="H222" s="234"/>
      <c r="I222" s="234"/>
      <c r="J222" s="300"/>
      <c r="K222" s="300"/>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row>
    <row r="223" spans="1:34" ht="15.75" customHeight="1">
      <c r="A223" s="234"/>
      <c r="B223" s="234"/>
      <c r="C223" s="234"/>
      <c r="D223" s="234"/>
      <c r="E223" s="234"/>
      <c r="F223" s="234"/>
      <c r="G223" s="234"/>
      <c r="H223" s="234"/>
      <c r="I223" s="234"/>
      <c r="J223" s="300"/>
      <c r="K223" s="300"/>
      <c r="L223" s="234"/>
      <c r="M223" s="234"/>
      <c r="N223" s="234"/>
      <c r="O223" s="234"/>
      <c r="P223" s="234"/>
      <c r="Q223" s="234"/>
      <c r="R223" s="234"/>
      <c r="S223" s="234"/>
      <c r="T223" s="234"/>
      <c r="U223" s="234"/>
      <c r="V223" s="234"/>
      <c r="W223" s="234"/>
      <c r="X223" s="234"/>
      <c r="Y223" s="234"/>
      <c r="Z223" s="234"/>
      <c r="AA223" s="234"/>
      <c r="AB223" s="234"/>
      <c r="AC223" s="234"/>
      <c r="AD223" s="234"/>
      <c r="AE223" s="234"/>
      <c r="AF223" s="234"/>
      <c r="AG223" s="234"/>
      <c r="AH223" s="234"/>
    </row>
    <row r="224" spans="1:34" ht="15.75" customHeight="1">
      <c r="A224" s="234"/>
      <c r="B224" s="234"/>
      <c r="C224" s="234"/>
      <c r="D224" s="234"/>
      <c r="E224" s="234"/>
      <c r="F224" s="234"/>
      <c r="G224" s="234"/>
      <c r="H224" s="234"/>
      <c r="I224" s="234"/>
      <c r="J224" s="300"/>
      <c r="K224" s="300"/>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row>
    <row r="225" spans="1:34" ht="15.75" customHeight="1">
      <c r="A225" s="234"/>
      <c r="B225" s="234"/>
      <c r="C225" s="234"/>
      <c r="D225" s="234"/>
      <c r="E225" s="234"/>
      <c r="F225" s="234"/>
      <c r="G225" s="234"/>
      <c r="H225" s="234"/>
      <c r="I225" s="234"/>
      <c r="J225" s="300"/>
      <c r="K225" s="300"/>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row>
    <row r="226" spans="1:34" ht="15.75" customHeight="1">
      <c r="A226" s="234"/>
      <c r="B226" s="234"/>
      <c r="C226" s="234"/>
      <c r="D226" s="234"/>
      <c r="E226" s="234"/>
      <c r="F226" s="234"/>
      <c r="G226" s="234"/>
      <c r="H226" s="234"/>
      <c r="I226" s="234"/>
      <c r="J226" s="300"/>
      <c r="K226" s="300"/>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row>
    <row r="227" spans="1:34" ht="15.75" customHeight="1">
      <c r="A227" s="234"/>
      <c r="B227" s="234"/>
      <c r="C227" s="234"/>
      <c r="D227" s="234"/>
      <c r="E227" s="234"/>
      <c r="F227" s="234"/>
      <c r="G227" s="234"/>
      <c r="H227" s="234"/>
      <c r="I227" s="234"/>
      <c r="J227" s="300"/>
      <c r="K227" s="300"/>
      <c r="L227" s="234"/>
      <c r="M227" s="234"/>
      <c r="N227" s="234"/>
      <c r="O227" s="234"/>
      <c r="P227" s="234"/>
      <c r="Q227" s="234"/>
      <c r="R227" s="234"/>
      <c r="S227" s="234"/>
      <c r="T227" s="234"/>
      <c r="U227" s="234"/>
      <c r="V227" s="234"/>
      <c r="W227" s="234"/>
      <c r="X227" s="234"/>
      <c r="Y227" s="234"/>
      <c r="Z227" s="234"/>
      <c r="AA227" s="234"/>
      <c r="AB227" s="234"/>
      <c r="AC227" s="234"/>
      <c r="AD227" s="234"/>
      <c r="AE227" s="234"/>
      <c r="AF227" s="234"/>
      <c r="AG227" s="234"/>
      <c r="AH227" s="234"/>
    </row>
    <row r="228" spans="1:34" ht="15.75" customHeight="1">
      <c r="A228" s="234"/>
      <c r="B228" s="234"/>
      <c r="C228" s="234"/>
      <c r="D228" s="234"/>
      <c r="E228" s="234"/>
      <c r="F228" s="234"/>
      <c r="G228" s="234"/>
      <c r="H228" s="234"/>
      <c r="I228" s="234"/>
      <c r="J228" s="300"/>
      <c r="K228" s="300"/>
      <c r="L228" s="234"/>
      <c r="M228" s="234"/>
      <c r="N228" s="234"/>
      <c r="O228" s="234"/>
      <c r="P228" s="234"/>
      <c r="Q228" s="234"/>
      <c r="R228" s="234"/>
      <c r="S228" s="234"/>
      <c r="T228" s="234"/>
      <c r="U228" s="234"/>
      <c r="V228" s="234"/>
      <c r="W228" s="234"/>
      <c r="X228" s="234"/>
      <c r="Y228" s="234"/>
      <c r="Z228" s="234"/>
      <c r="AA228" s="234"/>
      <c r="AB228" s="234"/>
      <c r="AC228" s="234"/>
      <c r="AD228" s="234"/>
      <c r="AE228" s="234"/>
      <c r="AF228" s="234"/>
      <c r="AG228" s="234"/>
      <c r="AH228" s="234"/>
    </row>
    <row r="229" spans="1:34" ht="15.75" customHeight="1">
      <c r="A229" s="234"/>
      <c r="B229" s="234"/>
      <c r="C229" s="234"/>
      <c r="D229" s="234"/>
      <c r="E229" s="234"/>
      <c r="F229" s="234"/>
      <c r="G229" s="234"/>
      <c r="H229" s="234"/>
      <c r="I229" s="234"/>
      <c r="J229" s="300"/>
      <c r="K229" s="300"/>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row>
    <row r="230" spans="1:34" ht="15.75" customHeight="1">
      <c r="A230" s="234"/>
      <c r="B230" s="234"/>
      <c r="C230" s="234"/>
      <c r="D230" s="234"/>
      <c r="E230" s="234"/>
      <c r="F230" s="234"/>
      <c r="G230" s="234"/>
      <c r="H230" s="234"/>
      <c r="I230" s="234"/>
      <c r="J230" s="300"/>
      <c r="K230" s="300"/>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row>
    <row r="231" spans="1:34" ht="15.75" customHeight="1">
      <c r="A231" s="234"/>
      <c r="B231" s="234"/>
      <c r="C231" s="234"/>
      <c r="D231" s="234"/>
      <c r="E231" s="234"/>
      <c r="F231" s="234"/>
      <c r="G231" s="234"/>
      <c r="H231" s="234"/>
      <c r="I231" s="234"/>
      <c r="J231" s="300"/>
      <c r="K231" s="300"/>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row>
    <row r="232" spans="1:34" ht="15.75" customHeight="1">
      <c r="A232" s="234"/>
      <c r="B232" s="234"/>
      <c r="C232" s="234"/>
      <c r="D232" s="234"/>
      <c r="E232" s="234"/>
      <c r="F232" s="234"/>
      <c r="G232" s="234"/>
      <c r="H232" s="234"/>
      <c r="I232" s="234"/>
      <c r="J232" s="300"/>
      <c r="K232" s="300"/>
      <c r="L232" s="234"/>
      <c r="M232" s="234"/>
      <c r="N232" s="234"/>
      <c r="O232" s="234"/>
      <c r="P232" s="234"/>
      <c r="Q232" s="234"/>
      <c r="R232" s="234"/>
      <c r="S232" s="234"/>
      <c r="T232" s="234"/>
      <c r="U232" s="234"/>
      <c r="V232" s="234"/>
      <c r="W232" s="234"/>
      <c r="X232" s="234"/>
      <c r="Y232" s="234"/>
      <c r="Z232" s="234"/>
      <c r="AA232" s="234"/>
      <c r="AB232" s="234"/>
      <c r="AC232" s="234"/>
      <c r="AD232" s="234"/>
      <c r="AE232" s="234"/>
      <c r="AF232" s="234"/>
      <c r="AG232" s="234"/>
      <c r="AH232" s="234"/>
    </row>
    <row r="233" spans="1:34" ht="15.75" customHeight="1">
      <c r="A233" s="234"/>
      <c r="B233" s="234"/>
      <c r="C233" s="234"/>
      <c r="D233" s="234"/>
      <c r="E233" s="234"/>
      <c r="F233" s="234"/>
      <c r="G233" s="234"/>
      <c r="H233" s="234"/>
      <c r="I233" s="234"/>
      <c r="J233" s="300"/>
      <c r="K233" s="300"/>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row>
    <row r="234" spans="1:34" ht="15.75" customHeight="1">
      <c r="A234" s="234"/>
      <c r="B234" s="234"/>
      <c r="C234" s="234"/>
      <c r="D234" s="234"/>
      <c r="E234" s="234"/>
      <c r="F234" s="234"/>
      <c r="G234" s="234"/>
      <c r="H234" s="234"/>
      <c r="I234" s="234"/>
      <c r="J234" s="300"/>
      <c r="K234" s="300"/>
      <c r="L234" s="234"/>
      <c r="M234" s="234"/>
      <c r="N234" s="234"/>
      <c r="O234" s="234"/>
      <c r="P234" s="234"/>
      <c r="Q234" s="234"/>
      <c r="R234" s="234"/>
      <c r="S234" s="234"/>
      <c r="T234" s="234"/>
      <c r="U234" s="234"/>
      <c r="V234" s="234"/>
      <c r="W234" s="234"/>
      <c r="X234" s="234"/>
      <c r="Y234" s="234"/>
      <c r="Z234" s="234"/>
      <c r="AA234" s="234"/>
      <c r="AB234" s="234"/>
      <c r="AC234" s="234"/>
      <c r="AD234" s="234"/>
      <c r="AE234" s="234"/>
      <c r="AF234" s="234"/>
      <c r="AG234" s="234"/>
      <c r="AH234" s="234"/>
    </row>
    <row r="235" spans="1:34" ht="15.75" customHeight="1">
      <c r="A235" s="234"/>
      <c r="B235" s="234"/>
      <c r="C235" s="234"/>
      <c r="D235" s="234"/>
      <c r="E235" s="234"/>
      <c r="F235" s="234"/>
      <c r="G235" s="234"/>
      <c r="H235" s="234"/>
      <c r="I235" s="234"/>
      <c r="J235" s="300"/>
      <c r="K235" s="300"/>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row>
    <row r="236" spans="1:34" ht="15.75" customHeight="1">
      <c r="A236" s="234"/>
      <c r="B236" s="234"/>
      <c r="C236" s="234"/>
      <c r="D236" s="234"/>
      <c r="E236" s="234"/>
      <c r="F236" s="234"/>
      <c r="G236" s="234"/>
      <c r="H236" s="234"/>
      <c r="I236" s="234"/>
      <c r="J236" s="300"/>
      <c r="K236" s="300"/>
      <c r="L236" s="234"/>
      <c r="M236" s="234"/>
      <c r="N236" s="234"/>
      <c r="O236" s="234"/>
      <c r="P236" s="234"/>
      <c r="Q236" s="234"/>
      <c r="R236" s="234"/>
      <c r="S236" s="234"/>
      <c r="T236" s="234"/>
      <c r="U236" s="234"/>
      <c r="V236" s="234"/>
      <c r="W236" s="234"/>
      <c r="X236" s="234"/>
      <c r="Y236" s="234"/>
      <c r="Z236" s="234"/>
      <c r="AA236" s="234"/>
      <c r="AB236" s="234"/>
      <c r="AC236" s="234"/>
      <c r="AD236" s="234"/>
      <c r="AE236" s="234"/>
      <c r="AF236" s="234"/>
      <c r="AG236" s="234"/>
      <c r="AH236" s="234"/>
    </row>
    <row r="237" spans="1:34" ht="15.75" customHeight="1">
      <c r="A237" s="234"/>
      <c r="B237" s="234"/>
      <c r="C237" s="234"/>
      <c r="D237" s="234"/>
      <c r="E237" s="234"/>
      <c r="F237" s="234"/>
      <c r="G237" s="234"/>
      <c r="H237" s="234"/>
      <c r="I237" s="234"/>
      <c r="J237" s="300"/>
      <c r="K237" s="300"/>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row>
    <row r="238" spans="1:34" ht="15.75" customHeight="1">
      <c r="A238" s="234"/>
      <c r="B238" s="234"/>
      <c r="C238" s="234"/>
      <c r="D238" s="234"/>
      <c r="E238" s="234"/>
      <c r="F238" s="234"/>
      <c r="G238" s="234"/>
      <c r="H238" s="234"/>
      <c r="I238" s="234"/>
      <c r="J238" s="300"/>
      <c r="K238" s="300"/>
      <c r="L238" s="234"/>
      <c r="M238" s="234"/>
      <c r="N238" s="234"/>
      <c r="O238" s="234"/>
      <c r="P238" s="234"/>
      <c r="Q238" s="234"/>
      <c r="R238" s="234"/>
      <c r="S238" s="234"/>
      <c r="T238" s="234"/>
      <c r="U238" s="234"/>
      <c r="V238" s="234"/>
      <c r="W238" s="234"/>
      <c r="X238" s="234"/>
      <c r="Y238" s="234"/>
      <c r="Z238" s="234"/>
      <c r="AA238" s="234"/>
      <c r="AB238" s="234"/>
      <c r="AC238" s="234"/>
      <c r="AD238" s="234"/>
      <c r="AE238" s="234"/>
      <c r="AF238" s="234"/>
      <c r="AG238" s="234"/>
      <c r="AH238" s="234"/>
    </row>
    <row r="239" spans="1:34" ht="15.75" customHeight="1">
      <c r="A239" s="234"/>
      <c r="B239" s="234"/>
      <c r="C239" s="234"/>
      <c r="D239" s="234"/>
      <c r="E239" s="234"/>
      <c r="F239" s="234"/>
      <c r="G239" s="234"/>
      <c r="H239" s="234"/>
      <c r="I239" s="234"/>
      <c r="J239" s="300"/>
      <c r="K239" s="300"/>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row>
    <row r="240" spans="1:34" ht="15.75" customHeight="1">
      <c r="A240" s="234"/>
      <c r="B240" s="234"/>
      <c r="C240" s="234"/>
      <c r="D240" s="234"/>
      <c r="E240" s="234"/>
      <c r="F240" s="234"/>
      <c r="G240" s="234"/>
      <c r="H240" s="234"/>
      <c r="I240" s="234"/>
      <c r="J240" s="300"/>
      <c r="K240" s="300"/>
      <c r="L240" s="234"/>
      <c r="M240" s="234"/>
      <c r="N240" s="234"/>
      <c r="O240" s="234"/>
      <c r="P240" s="234"/>
      <c r="Q240" s="234"/>
      <c r="R240" s="234"/>
      <c r="S240" s="234"/>
      <c r="T240" s="234"/>
      <c r="U240" s="234"/>
      <c r="V240" s="234"/>
      <c r="W240" s="234"/>
      <c r="X240" s="234"/>
      <c r="Y240" s="234"/>
      <c r="Z240" s="234"/>
      <c r="AA240" s="234"/>
      <c r="AB240" s="234"/>
      <c r="AC240" s="234"/>
      <c r="AD240" s="234"/>
      <c r="AE240" s="234"/>
      <c r="AF240" s="234"/>
      <c r="AG240" s="234"/>
      <c r="AH240" s="234"/>
    </row>
    <row r="241" spans="1:34" ht="15.75" customHeight="1">
      <c r="A241" s="234"/>
      <c r="B241" s="234"/>
      <c r="C241" s="234"/>
      <c r="D241" s="234"/>
      <c r="E241" s="234"/>
      <c r="F241" s="234"/>
      <c r="G241" s="234"/>
      <c r="H241" s="234"/>
      <c r="I241" s="234"/>
      <c r="J241" s="300"/>
      <c r="K241" s="300"/>
      <c r="L241" s="234"/>
      <c r="M241" s="234"/>
      <c r="N241" s="234"/>
      <c r="O241" s="234"/>
      <c r="P241" s="234"/>
      <c r="Q241" s="234"/>
      <c r="R241" s="234"/>
      <c r="S241" s="234"/>
      <c r="T241" s="234"/>
      <c r="U241" s="234"/>
      <c r="V241" s="234"/>
      <c r="W241" s="234"/>
      <c r="X241" s="234"/>
      <c r="Y241" s="234"/>
      <c r="Z241" s="234"/>
      <c r="AA241" s="234"/>
      <c r="AB241" s="234"/>
      <c r="AC241" s="234"/>
      <c r="AD241" s="234"/>
      <c r="AE241" s="234"/>
      <c r="AF241" s="234"/>
      <c r="AG241" s="234"/>
      <c r="AH241" s="234"/>
    </row>
    <row r="242" spans="1:34" ht="15.75" customHeight="1">
      <c r="A242" s="234"/>
      <c r="B242" s="234"/>
      <c r="C242" s="234"/>
      <c r="D242" s="234"/>
      <c r="E242" s="234"/>
      <c r="F242" s="234"/>
      <c r="G242" s="234"/>
      <c r="H242" s="234"/>
      <c r="I242" s="234"/>
      <c r="J242" s="300"/>
      <c r="K242" s="300"/>
      <c r="L242" s="234"/>
      <c r="M242" s="234"/>
      <c r="N242" s="234"/>
      <c r="O242" s="234"/>
      <c r="P242" s="234"/>
      <c r="Q242" s="234"/>
      <c r="R242" s="234"/>
      <c r="S242" s="234"/>
      <c r="T242" s="234"/>
      <c r="U242" s="234"/>
      <c r="V242" s="234"/>
      <c r="W242" s="234"/>
      <c r="X242" s="234"/>
      <c r="Y242" s="234"/>
      <c r="Z242" s="234"/>
      <c r="AA242" s="234"/>
      <c r="AB242" s="234"/>
      <c r="AC242" s="234"/>
      <c r="AD242" s="234"/>
      <c r="AE242" s="234"/>
      <c r="AF242" s="234"/>
      <c r="AG242" s="234"/>
      <c r="AH242" s="234"/>
    </row>
    <row r="243" spans="1:34" ht="15.75" customHeight="1">
      <c r="A243" s="234"/>
      <c r="B243" s="234"/>
      <c r="C243" s="234"/>
      <c r="D243" s="234"/>
      <c r="E243" s="234"/>
      <c r="F243" s="234"/>
      <c r="G243" s="234"/>
      <c r="H243" s="234"/>
      <c r="I243" s="234"/>
      <c r="J243" s="300"/>
      <c r="K243" s="300"/>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row>
    <row r="244" spans="1:34" ht="15.75" customHeight="1">
      <c r="A244" s="234"/>
      <c r="B244" s="234"/>
      <c r="C244" s="234"/>
      <c r="D244" s="234"/>
      <c r="E244" s="234"/>
      <c r="F244" s="234"/>
      <c r="G244" s="234"/>
      <c r="H244" s="234"/>
      <c r="I244" s="234"/>
      <c r="J244" s="300"/>
      <c r="K244" s="300"/>
      <c r="L244" s="234"/>
      <c r="M244" s="234"/>
      <c r="N244" s="234"/>
      <c r="O244" s="234"/>
      <c r="P244" s="234"/>
      <c r="Q244" s="234"/>
      <c r="R244" s="234"/>
      <c r="S244" s="234"/>
      <c r="T244" s="234"/>
      <c r="U244" s="234"/>
      <c r="V244" s="234"/>
      <c r="W244" s="234"/>
      <c r="X244" s="234"/>
      <c r="Y244" s="234"/>
      <c r="Z244" s="234"/>
      <c r="AA244" s="234"/>
      <c r="AB244" s="234"/>
      <c r="AC244" s="234"/>
      <c r="AD244" s="234"/>
      <c r="AE244" s="234"/>
      <c r="AF244" s="234"/>
      <c r="AG244" s="234"/>
      <c r="AH244" s="234"/>
    </row>
    <row r="245" spans="1:34" ht="15.75" customHeight="1">
      <c r="A245" s="234"/>
      <c r="B245" s="234"/>
      <c r="C245" s="234"/>
      <c r="D245" s="234"/>
      <c r="E245" s="234"/>
      <c r="F245" s="234"/>
      <c r="G245" s="234"/>
      <c r="H245" s="234"/>
      <c r="I245" s="234"/>
      <c r="J245" s="300"/>
      <c r="K245" s="300"/>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row>
    <row r="246" spans="1:34" ht="15.75" customHeight="1">
      <c r="A246" s="234"/>
      <c r="B246" s="234"/>
      <c r="C246" s="234"/>
      <c r="D246" s="234"/>
      <c r="E246" s="234"/>
      <c r="F246" s="234"/>
      <c r="G246" s="234"/>
      <c r="H246" s="234"/>
      <c r="I246" s="234"/>
      <c r="J246" s="300"/>
      <c r="K246" s="300"/>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row>
    <row r="247" spans="1:34" ht="15.75" customHeight="1">
      <c r="A247" s="234"/>
      <c r="B247" s="234"/>
      <c r="C247" s="234"/>
      <c r="D247" s="234"/>
      <c r="E247" s="234"/>
      <c r="F247" s="234"/>
      <c r="G247" s="234"/>
      <c r="H247" s="234"/>
      <c r="I247" s="234"/>
      <c r="J247" s="300"/>
      <c r="K247" s="300"/>
      <c r="L247" s="234"/>
      <c r="M247" s="234"/>
      <c r="N247" s="234"/>
      <c r="O247" s="234"/>
      <c r="P247" s="234"/>
      <c r="Q247" s="234"/>
      <c r="R247" s="234"/>
      <c r="S247" s="234"/>
      <c r="T247" s="234"/>
      <c r="U247" s="234"/>
      <c r="V247" s="234"/>
      <c r="W247" s="234"/>
      <c r="X247" s="234"/>
      <c r="Y247" s="234"/>
      <c r="Z247" s="234"/>
      <c r="AA247" s="234"/>
      <c r="AB247" s="234"/>
      <c r="AC247" s="234"/>
      <c r="AD247" s="234"/>
      <c r="AE247" s="234"/>
      <c r="AF247" s="234"/>
      <c r="AG247" s="234"/>
      <c r="AH247" s="234"/>
    </row>
    <row r="248" spans="1:34" ht="15.75" customHeight="1">
      <c r="A248" s="234"/>
      <c r="B248" s="234"/>
      <c r="C248" s="234"/>
      <c r="D248" s="234"/>
      <c r="E248" s="234"/>
      <c r="F248" s="234"/>
      <c r="G248" s="234"/>
      <c r="H248" s="234"/>
      <c r="I248" s="234"/>
      <c r="J248" s="300"/>
      <c r="K248" s="300"/>
      <c r="L248" s="234"/>
      <c r="M248" s="234"/>
      <c r="N248" s="234"/>
      <c r="O248" s="234"/>
      <c r="P248" s="234"/>
      <c r="Q248" s="234"/>
      <c r="R248" s="234"/>
      <c r="S248" s="234"/>
      <c r="T248" s="234"/>
      <c r="U248" s="234"/>
      <c r="V248" s="234"/>
      <c r="W248" s="234"/>
      <c r="X248" s="234"/>
      <c r="Y248" s="234"/>
      <c r="Z248" s="234"/>
      <c r="AA248" s="234"/>
      <c r="AB248" s="234"/>
      <c r="AC248" s="234"/>
      <c r="AD248" s="234"/>
      <c r="AE248" s="234"/>
      <c r="AF248" s="234"/>
      <c r="AG248" s="234"/>
      <c r="AH248" s="234"/>
    </row>
    <row r="249" spans="1:34" ht="15.75" customHeight="1">
      <c r="A249" s="234"/>
      <c r="B249" s="234"/>
      <c r="C249" s="234"/>
      <c r="D249" s="234"/>
      <c r="E249" s="234"/>
      <c r="F249" s="234"/>
      <c r="G249" s="234"/>
      <c r="H249" s="234"/>
      <c r="I249" s="234"/>
      <c r="J249" s="300"/>
      <c r="K249" s="300"/>
      <c r="L249" s="234"/>
      <c r="M249" s="234"/>
      <c r="N249" s="234"/>
      <c r="O249" s="234"/>
      <c r="P249" s="234"/>
      <c r="Q249" s="234"/>
      <c r="R249" s="234"/>
      <c r="S249" s="234"/>
      <c r="T249" s="234"/>
      <c r="U249" s="234"/>
      <c r="V249" s="234"/>
      <c r="W249" s="234"/>
      <c r="X249" s="234"/>
      <c r="Y249" s="234"/>
      <c r="Z249" s="234"/>
      <c r="AA249" s="234"/>
      <c r="AB249" s="234"/>
      <c r="AC249" s="234"/>
      <c r="AD249" s="234"/>
      <c r="AE249" s="234"/>
      <c r="AF249" s="234"/>
      <c r="AG249" s="234"/>
      <c r="AH249" s="234"/>
    </row>
    <row r="250" spans="1:34" ht="15.75" customHeight="1">
      <c r="A250" s="234"/>
      <c r="B250" s="234"/>
      <c r="C250" s="234"/>
      <c r="D250" s="234"/>
      <c r="E250" s="234"/>
      <c r="F250" s="234"/>
      <c r="G250" s="234"/>
      <c r="H250" s="234"/>
      <c r="I250" s="234"/>
      <c r="J250" s="300"/>
      <c r="K250" s="300"/>
      <c r="L250" s="234"/>
      <c r="M250" s="234"/>
      <c r="N250" s="234"/>
      <c r="O250" s="234"/>
      <c r="P250" s="234"/>
      <c r="Q250" s="234"/>
      <c r="R250" s="234"/>
      <c r="S250" s="234"/>
      <c r="T250" s="234"/>
      <c r="U250" s="234"/>
      <c r="V250" s="234"/>
      <c r="W250" s="234"/>
      <c r="X250" s="234"/>
      <c r="Y250" s="234"/>
      <c r="Z250" s="234"/>
      <c r="AA250" s="234"/>
      <c r="AB250" s="234"/>
      <c r="AC250" s="234"/>
      <c r="AD250" s="234"/>
      <c r="AE250" s="234"/>
      <c r="AF250" s="234"/>
      <c r="AG250" s="234"/>
      <c r="AH250" s="234"/>
    </row>
    <row r="251" spans="1:34" ht="15.75" customHeight="1">
      <c r="A251" s="234"/>
      <c r="B251" s="234"/>
      <c r="C251" s="234"/>
      <c r="D251" s="234"/>
      <c r="E251" s="234"/>
      <c r="F251" s="234"/>
      <c r="G251" s="234"/>
      <c r="H251" s="234"/>
      <c r="I251" s="234"/>
      <c r="J251" s="300"/>
      <c r="K251" s="300"/>
      <c r="L251" s="234"/>
      <c r="M251" s="234"/>
      <c r="N251" s="234"/>
      <c r="O251" s="234"/>
      <c r="P251" s="234"/>
      <c r="Q251" s="234"/>
      <c r="R251" s="234"/>
      <c r="S251" s="234"/>
      <c r="T251" s="234"/>
      <c r="U251" s="234"/>
      <c r="V251" s="234"/>
      <c r="W251" s="234"/>
      <c r="X251" s="234"/>
      <c r="Y251" s="234"/>
      <c r="Z251" s="234"/>
      <c r="AA251" s="234"/>
      <c r="AB251" s="234"/>
      <c r="AC251" s="234"/>
      <c r="AD251" s="234"/>
      <c r="AE251" s="234"/>
      <c r="AF251" s="234"/>
      <c r="AG251" s="234"/>
      <c r="AH251" s="234"/>
    </row>
    <row r="252" spans="1:34" ht="15.75" customHeight="1">
      <c r="A252" s="234"/>
      <c r="B252" s="234"/>
      <c r="C252" s="234"/>
      <c r="D252" s="234"/>
      <c r="E252" s="234"/>
      <c r="F252" s="234"/>
      <c r="G252" s="234"/>
      <c r="H252" s="234"/>
      <c r="I252" s="234"/>
      <c r="J252" s="300"/>
      <c r="K252" s="300"/>
      <c r="L252" s="234"/>
      <c r="M252" s="234"/>
      <c r="N252" s="234"/>
      <c r="O252" s="234"/>
      <c r="P252" s="234"/>
      <c r="Q252" s="234"/>
      <c r="R252" s="234"/>
      <c r="S252" s="234"/>
      <c r="T252" s="234"/>
      <c r="U252" s="234"/>
      <c r="V252" s="234"/>
      <c r="W252" s="234"/>
      <c r="X252" s="234"/>
      <c r="Y252" s="234"/>
      <c r="Z252" s="234"/>
      <c r="AA252" s="234"/>
      <c r="AB252" s="234"/>
      <c r="AC252" s="234"/>
      <c r="AD252" s="234"/>
      <c r="AE252" s="234"/>
      <c r="AF252" s="234"/>
      <c r="AG252" s="234"/>
      <c r="AH252" s="234"/>
    </row>
    <row r="253" spans="1:34" ht="15.75" customHeight="1">
      <c r="A253" s="234"/>
      <c r="B253" s="234"/>
      <c r="C253" s="234"/>
      <c r="D253" s="234"/>
      <c r="E253" s="234"/>
      <c r="F253" s="234"/>
      <c r="G253" s="234"/>
      <c r="H253" s="234"/>
      <c r="I253" s="234"/>
      <c r="J253" s="300"/>
      <c r="K253" s="300"/>
      <c r="L253" s="234"/>
      <c r="M253" s="234"/>
      <c r="N253" s="234"/>
      <c r="O253" s="234"/>
      <c r="P253" s="234"/>
      <c r="Q253" s="234"/>
      <c r="R253" s="234"/>
      <c r="S253" s="234"/>
      <c r="T253" s="234"/>
      <c r="U253" s="234"/>
      <c r="V253" s="234"/>
      <c r="W253" s="234"/>
      <c r="X253" s="234"/>
      <c r="Y253" s="234"/>
      <c r="Z253" s="234"/>
      <c r="AA253" s="234"/>
      <c r="AB253" s="234"/>
      <c r="AC253" s="234"/>
      <c r="AD253" s="234"/>
      <c r="AE253" s="234"/>
      <c r="AF253" s="234"/>
      <c r="AG253" s="234"/>
      <c r="AH253" s="234"/>
    </row>
    <row r="254" spans="1:34" ht="15.75" customHeight="1">
      <c r="A254" s="234"/>
      <c r="B254" s="234"/>
      <c r="C254" s="234"/>
      <c r="D254" s="234"/>
      <c r="E254" s="234"/>
      <c r="F254" s="234"/>
      <c r="G254" s="234"/>
      <c r="H254" s="234"/>
      <c r="I254" s="234"/>
      <c r="J254" s="300"/>
      <c r="K254" s="300"/>
      <c r="L254" s="234"/>
      <c r="M254" s="234"/>
      <c r="N254" s="234"/>
      <c r="O254" s="234"/>
      <c r="P254" s="234"/>
      <c r="Q254" s="234"/>
      <c r="R254" s="234"/>
      <c r="S254" s="234"/>
      <c r="T254" s="234"/>
      <c r="U254" s="234"/>
      <c r="V254" s="234"/>
      <c r="W254" s="234"/>
      <c r="X254" s="234"/>
      <c r="Y254" s="234"/>
      <c r="Z254" s="234"/>
      <c r="AA254" s="234"/>
      <c r="AB254" s="234"/>
      <c r="AC254" s="234"/>
      <c r="AD254" s="234"/>
      <c r="AE254" s="234"/>
      <c r="AF254" s="234"/>
      <c r="AG254" s="234"/>
      <c r="AH254" s="234"/>
    </row>
    <row r="255" spans="1:34" ht="15.75" customHeight="1">
      <c r="A255" s="234"/>
      <c r="B255" s="234"/>
      <c r="C255" s="234"/>
      <c r="D255" s="234"/>
      <c r="E255" s="234"/>
      <c r="F255" s="234"/>
      <c r="G255" s="234"/>
      <c r="H255" s="234"/>
      <c r="I255" s="234"/>
      <c r="J255" s="300"/>
      <c r="K255" s="300"/>
      <c r="L255" s="234"/>
      <c r="M255" s="234"/>
      <c r="N255" s="234"/>
      <c r="O255" s="234"/>
      <c r="P255" s="234"/>
      <c r="Q255" s="234"/>
      <c r="R255" s="234"/>
      <c r="S255" s="234"/>
      <c r="T255" s="234"/>
      <c r="U255" s="234"/>
      <c r="V255" s="234"/>
      <c r="W255" s="234"/>
      <c r="X255" s="234"/>
      <c r="Y255" s="234"/>
      <c r="Z255" s="234"/>
      <c r="AA255" s="234"/>
      <c r="AB255" s="234"/>
      <c r="AC255" s="234"/>
      <c r="AD255" s="234"/>
      <c r="AE255" s="234"/>
      <c r="AF255" s="234"/>
      <c r="AG255" s="234"/>
      <c r="AH255" s="234"/>
    </row>
    <row r="256" spans="1:34" ht="15.75" customHeight="1">
      <c r="A256" s="234"/>
      <c r="B256" s="234"/>
      <c r="C256" s="234"/>
      <c r="D256" s="234"/>
      <c r="E256" s="234"/>
      <c r="F256" s="234"/>
      <c r="G256" s="234"/>
      <c r="H256" s="234"/>
      <c r="I256" s="234"/>
      <c r="J256" s="300"/>
      <c r="K256" s="300"/>
      <c r="L256" s="234"/>
      <c r="M256" s="234"/>
      <c r="N256" s="234"/>
      <c r="O256" s="234"/>
      <c r="P256" s="234"/>
      <c r="Q256" s="234"/>
      <c r="R256" s="234"/>
      <c r="S256" s="234"/>
      <c r="T256" s="234"/>
      <c r="U256" s="234"/>
      <c r="V256" s="234"/>
      <c r="W256" s="234"/>
      <c r="X256" s="234"/>
      <c r="Y256" s="234"/>
      <c r="Z256" s="234"/>
      <c r="AA256" s="234"/>
      <c r="AB256" s="234"/>
      <c r="AC256" s="234"/>
      <c r="AD256" s="234"/>
      <c r="AE256" s="234"/>
      <c r="AF256" s="234"/>
      <c r="AG256" s="234"/>
      <c r="AH256" s="234"/>
    </row>
    <row r="257" spans="1:34" ht="15.75" customHeight="1">
      <c r="A257" s="234"/>
      <c r="B257" s="234"/>
      <c r="C257" s="234"/>
      <c r="D257" s="234"/>
      <c r="E257" s="234"/>
      <c r="F257" s="234"/>
      <c r="G257" s="234"/>
      <c r="H257" s="234"/>
      <c r="I257" s="234"/>
      <c r="J257" s="300"/>
      <c r="K257" s="300"/>
      <c r="L257" s="234"/>
      <c r="M257" s="234"/>
      <c r="N257" s="234"/>
      <c r="O257" s="234"/>
      <c r="P257" s="234"/>
      <c r="Q257" s="234"/>
      <c r="R257" s="234"/>
      <c r="S257" s="234"/>
      <c r="T257" s="234"/>
      <c r="U257" s="234"/>
      <c r="V257" s="234"/>
      <c r="W257" s="234"/>
      <c r="X257" s="234"/>
      <c r="Y257" s="234"/>
      <c r="Z257" s="234"/>
      <c r="AA257" s="234"/>
      <c r="AB257" s="234"/>
      <c r="AC257" s="234"/>
      <c r="AD257" s="234"/>
      <c r="AE257" s="234"/>
      <c r="AF257" s="234"/>
      <c r="AG257" s="234"/>
      <c r="AH257" s="234"/>
    </row>
    <row r="258" spans="1:34" ht="15.75" customHeight="1">
      <c r="A258" s="234"/>
      <c r="B258" s="234"/>
      <c r="C258" s="234"/>
      <c r="D258" s="234"/>
      <c r="E258" s="234"/>
      <c r="F258" s="234"/>
      <c r="G258" s="234"/>
      <c r="H258" s="234"/>
      <c r="I258" s="234"/>
      <c r="J258" s="300"/>
      <c r="K258" s="300"/>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row>
    <row r="259" spans="1:34" ht="15.75" customHeight="1">
      <c r="A259" s="234"/>
      <c r="B259" s="234"/>
      <c r="C259" s="234"/>
      <c r="D259" s="234"/>
      <c r="E259" s="234"/>
      <c r="F259" s="234"/>
      <c r="G259" s="234"/>
      <c r="H259" s="234"/>
      <c r="I259" s="234"/>
      <c r="J259" s="300"/>
      <c r="K259" s="300"/>
      <c r="L259" s="234"/>
      <c r="M259" s="234"/>
      <c r="N259" s="234"/>
      <c r="O259" s="234"/>
      <c r="P259" s="234"/>
      <c r="Q259" s="234"/>
      <c r="R259" s="234"/>
      <c r="S259" s="234"/>
      <c r="T259" s="234"/>
      <c r="U259" s="234"/>
      <c r="V259" s="234"/>
      <c r="W259" s="234"/>
      <c r="X259" s="234"/>
      <c r="Y259" s="234"/>
      <c r="Z259" s="234"/>
      <c r="AA259" s="234"/>
      <c r="AB259" s="234"/>
      <c r="AC259" s="234"/>
      <c r="AD259" s="234"/>
      <c r="AE259" s="234"/>
      <c r="AF259" s="234"/>
      <c r="AG259" s="234"/>
      <c r="AH259" s="234"/>
    </row>
    <row r="260" spans="1:34" ht="15.75" customHeight="1">
      <c r="A260" s="234"/>
      <c r="B260" s="234"/>
      <c r="C260" s="234"/>
      <c r="D260" s="234"/>
      <c r="E260" s="234"/>
      <c r="F260" s="234"/>
      <c r="G260" s="234"/>
      <c r="H260" s="234"/>
      <c r="I260" s="234"/>
      <c r="J260" s="300"/>
      <c r="K260" s="300"/>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row>
    <row r="261" spans="1:34" ht="15.75" customHeight="1">
      <c r="A261" s="234"/>
      <c r="B261" s="234"/>
      <c r="C261" s="234"/>
      <c r="D261" s="234"/>
      <c r="E261" s="234"/>
      <c r="F261" s="234"/>
      <c r="G261" s="234"/>
      <c r="H261" s="234"/>
      <c r="I261" s="234"/>
      <c r="J261" s="300"/>
      <c r="K261" s="300"/>
      <c r="L261" s="234"/>
      <c r="M261" s="234"/>
      <c r="N261" s="234"/>
      <c r="O261" s="234"/>
      <c r="P261" s="234"/>
      <c r="Q261" s="234"/>
      <c r="R261" s="234"/>
      <c r="S261" s="234"/>
      <c r="T261" s="234"/>
      <c r="U261" s="234"/>
      <c r="V261" s="234"/>
      <c r="W261" s="234"/>
      <c r="X261" s="234"/>
      <c r="Y261" s="234"/>
      <c r="Z261" s="234"/>
      <c r="AA261" s="234"/>
      <c r="AB261" s="234"/>
      <c r="AC261" s="234"/>
      <c r="AD261" s="234"/>
      <c r="AE261" s="234"/>
      <c r="AF261" s="234"/>
      <c r="AG261" s="234"/>
      <c r="AH261" s="234"/>
    </row>
    <row r="262" spans="1:34" ht="15.75" customHeight="1">
      <c r="A262" s="234"/>
      <c r="B262" s="234"/>
      <c r="C262" s="234"/>
      <c r="D262" s="234"/>
      <c r="E262" s="234"/>
      <c r="F262" s="234"/>
      <c r="G262" s="234"/>
      <c r="H262" s="234"/>
      <c r="I262" s="234"/>
      <c r="J262" s="300"/>
      <c r="K262" s="300"/>
      <c r="L262" s="234"/>
      <c r="M262" s="234"/>
      <c r="N262" s="234"/>
      <c r="O262" s="234"/>
      <c r="P262" s="234"/>
      <c r="Q262" s="234"/>
      <c r="R262" s="234"/>
      <c r="S262" s="234"/>
      <c r="T262" s="234"/>
      <c r="U262" s="234"/>
      <c r="V262" s="234"/>
      <c r="W262" s="234"/>
      <c r="X262" s="234"/>
      <c r="Y262" s="234"/>
      <c r="Z262" s="234"/>
      <c r="AA262" s="234"/>
      <c r="AB262" s="234"/>
      <c r="AC262" s="234"/>
      <c r="AD262" s="234"/>
      <c r="AE262" s="234"/>
      <c r="AF262" s="234"/>
      <c r="AG262" s="234"/>
      <c r="AH262" s="234"/>
    </row>
    <row r="263" spans="1:34" ht="15.75" customHeight="1">
      <c r="A263" s="234"/>
      <c r="B263" s="234"/>
      <c r="C263" s="234"/>
      <c r="D263" s="234"/>
      <c r="E263" s="234"/>
      <c r="F263" s="234"/>
      <c r="G263" s="234"/>
      <c r="H263" s="234"/>
      <c r="I263" s="234"/>
      <c r="J263" s="300"/>
      <c r="K263" s="300"/>
      <c r="L263" s="234"/>
      <c r="M263" s="234"/>
      <c r="N263" s="234"/>
      <c r="O263" s="234"/>
      <c r="P263" s="234"/>
      <c r="Q263" s="234"/>
      <c r="R263" s="234"/>
      <c r="S263" s="234"/>
      <c r="T263" s="234"/>
      <c r="U263" s="234"/>
      <c r="V263" s="234"/>
      <c r="W263" s="234"/>
      <c r="X263" s="234"/>
      <c r="Y263" s="234"/>
      <c r="Z263" s="234"/>
      <c r="AA263" s="234"/>
      <c r="AB263" s="234"/>
      <c r="AC263" s="234"/>
      <c r="AD263" s="234"/>
      <c r="AE263" s="234"/>
      <c r="AF263" s="234"/>
      <c r="AG263" s="234"/>
      <c r="AH263" s="234"/>
    </row>
    <row r="264" spans="1:34" ht="15.75" customHeight="1">
      <c r="A264" s="234"/>
      <c r="B264" s="234"/>
      <c r="C264" s="234"/>
      <c r="D264" s="234"/>
      <c r="E264" s="234"/>
      <c r="F264" s="234"/>
      <c r="G264" s="234"/>
      <c r="H264" s="234"/>
      <c r="I264" s="234"/>
      <c r="J264" s="300"/>
      <c r="K264" s="300"/>
      <c r="L264" s="234"/>
      <c r="M264" s="234"/>
      <c r="N264" s="234"/>
      <c r="O264" s="234"/>
      <c r="P264" s="234"/>
      <c r="Q264" s="234"/>
      <c r="R264" s="234"/>
      <c r="S264" s="234"/>
      <c r="T264" s="234"/>
      <c r="U264" s="234"/>
      <c r="V264" s="234"/>
      <c r="W264" s="234"/>
      <c r="X264" s="234"/>
      <c r="Y264" s="234"/>
      <c r="Z264" s="234"/>
      <c r="AA264" s="234"/>
      <c r="AB264" s="234"/>
      <c r="AC264" s="234"/>
      <c r="AD264" s="234"/>
      <c r="AE264" s="234"/>
      <c r="AF264" s="234"/>
      <c r="AG264" s="234"/>
      <c r="AH264" s="234"/>
    </row>
    <row r="265" spans="1:34" ht="15.75" customHeight="1">
      <c r="A265" s="234"/>
      <c r="B265" s="234"/>
      <c r="C265" s="234"/>
      <c r="D265" s="234"/>
      <c r="E265" s="234"/>
      <c r="F265" s="234"/>
      <c r="G265" s="234"/>
      <c r="H265" s="234"/>
      <c r="I265" s="234"/>
      <c r="J265" s="300"/>
      <c r="K265" s="300"/>
      <c r="L265" s="234"/>
      <c r="M265" s="234"/>
      <c r="N265" s="234"/>
      <c r="O265" s="234"/>
      <c r="P265" s="234"/>
      <c r="Q265" s="234"/>
      <c r="R265" s="234"/>
      <c r="S265" s="234"/>
      <c r="T265" s="234"/>
      <c r="U265" s="234"/>
      <c r="V265" s="234"/>
      <c r="W265" s="234"/>
      <c r="X265" s="234"/>
      <c r="Y265" s="234"/>
      <c r="Z265" s="234"/>
      <c r="AA265" s="234"/>
      <c r="AB265" s="234"/>
      <c r="AC265" s="234"/>
      <c r="AD265" s="234"/>
      <c r="AE265" s="234"/>
      <c r="AF265" s="234"/>
      <c r="AG265" s="234"/>
      <c r="AH265" s="234"/>
    </row>
    <row r="266" spans="1:34" ht="15.75" customHeight="1">
      <c r="A266" s="234"/>
      <c r="B266" s="234"/>
      <c r="C266" s="234"/>
      <c r="D266" s="234"/>
      <c r="E266" s="234"/>
      <c r="F266" s="234"/>
      <c r="G266" s="234"/>
      <c r="H266" s="234"/>
      <c r="I266" s="234"/>
      <c r="J266" s="300"/>
      <c r="K266" s="300"/>
      <c r="L266" s="234"/>
      <c r="M266" s="234"/>
      <c r="N266" s="234"/>
      <c r="O266" s="234"/>
      <c r="P266" s="234"/>
      <c r="Q266" s="234"/>
      <c r="R266" s="234"/>
      <c r="S266" s="234"/>
      <c r="T266" s="234"/>
      <c r="U266" s="234"/>
      <c r="V266" s="234"/>
      <c r="W266" s="234"/>
      <c r="X266" s="234"/>
      <c r="Y266" s="234"/>
      <c r="Z266" s="234"/>
      <c r="AA266" s="234"/>
      <c r="AB266" s="234"/>
      <c r="AC266" s="234"/>
      <c r="AD266" s="234"/>
      <c r="AE266" s="234"/>
      <c r="AF266" s="234"/>
      <c r="AG266" s="234"/>
      <c r="AH266" s="234"/>
    </row>
    <row r="267" spans="1:34" ht="15.75" customHeight="1">
      <c r="A267" s="234"/>
      <c r="B267" s="234"/>
      <c r="C267" s="234"/>
      <c r="D267" s="234"/>
      <c r="E267" s="234"/>
      <c r="F267" s="234"/>
      <c r="G267" s="234"/>
      <c r="H267" s="234"/>
      <c r="I267" s="234"/>
      <c r="J267" s="300"/>
      <c r="K267" s="300"/>
      <c r="L267" s="234"/>
      <c r="M267" s="234"/>
      <c r="N267" s="234"/>
      <c r="O267" s="234"/>
      <c r="P267" s="234"/>
      <c r="Q267" s="234"/>
      <c r="R267" s="234"/>
      <c r="S267" s="234"/>
      <c r="T267" s="234"/>
      <c r="U267" s="234"/>
      <c r="V267" s="234"/>
      <c r="W267" s="234"/>
      <c r="X267" s="234"/>
      <c r="Y267" s="234"/>
      <c r="Z267" s="234"/>
      <c r="AA267" s="234"/>
      <c r="AB267" s="234"/>
      <c r="AC267" s="234"/>
      <c r="AD267" s="234"/>
      <c r="AE267" s="234"/>
      <c r="AF267" s="234"/>
      <c r="AG267" s="234"/>
      <c r="AH267" s="234"/>
    </row>
    <row r="268" spans="1:34" ht="15.75" customHeight="1">
      <c r="A268" s="234"/>
      <c r="B268" s="234"/>
      <c r="C268" s="234"/>
      <c r="D268" s="234"/>
      <c r="E268" s="234"/>
      <c r="F268" s="234"/>
      <c r="G268" s="234"/>
      <c r="H268" s="234"/>
      <c r="I268" s="234"/>
      <c r="J268" s="300"/>
      <c r="K268" s="300"/>
      <c r="L268" s="234"/>
      <c r="M268" s="234"/>
      <c r="N268" s="234"/>
      <c r="O268" s="234"/>
      <c r="P268" s="234"/>
      <c r="Q268" s="234"/>
      <c r="R268" s="234"/>
      <c r="S268" s="234"/>
      <c r="T268" s="234"/>
      <c r="U268" s="234"/>
      <c r="V268" s="234"/>
      <c r="W268" s="234"/>
      <c r="X268" s="234"/>
      <c r="Y268" s="234"/>
      <c r="Z268" s="234"/>
      <c r="AA268" s="234"/>
      <c r="AB268" s="234"/>
      <c r="AC268" s="234"/>
      <c r="AD268" s="234"/>
      <c r="AE268" s="234"/>
      <c r="AF268" s="234"/>
      <c r="AG268" s="234"/>
      <c r="AH268" s="234"/>
    </row>
    <row r="269" spans="1:34" ht="15.75" customHeight="1">
      <c r="A269" s="234"/>
      <c r="B269" s="234"/>
      <c r="C269" s="234"/>
      <c r="D269" s="234"/>
      <c r="E269" s="234"/>
      <c r="F269" s="234"/>
      <c r="G269" s="234"/>
      <c r="H269" s="234"/>
      <c r="I269" s="234"/>
      <c r="J269" s="300"/>
      <c r="K269" s="300"/>
      <c r="L269" s="234"/>
      <c r="M269" s="234"/>
      <c r="N269" s="234"/>
      <c r="O269" s="234"/>
      <c r="P269" s="234"/>
      <c r="Q269" s="234"/>
      <c r="R269" s="234"/>
      <c r="S269" s="234"/>
      <c r="T269" s="234"/>
      <c r="U269" s="234"/>
      <c r="V269" s="234"/>
      <c r="W269" s="234"/>
      <c r="X269" s="234"/>
      <c r="Y269" s="234"/>
      <c r="Z269" s="234"/>
      <c r="AA269" s="234"/>
      <c r="AB269" s="234"/>
      <c r="AC269" s="234"/>
      <c r="AD269" s="234"/>
      <c r="AE269" s="234"/>
      <c r="AF269" s="234"/>
      <c r="AG269" s="234"/>
      <c r="AH269" s="234"/>
    </row>
    <row r="270" spans="1:34" ht="15.75" customHeight="1">
      <c r="A270" s="234"/>
      <c r="B270" s="234"/>
      <c r="C270" s="234"/>
      <c r="D270" s="234"/>
      <c r="E270" s="234"/>
      <c r="F270" s="234"/>
      <c r="G270" s="234"/>
      <c r="H270" s="234"/>
      <c r="I270" s="234"/>
      <c r="J270" s="300"/>
      <c r="K270" s="300"/>
      <c r="L270" s="234"/>
      <c r="M270" s="234"/>
      <c r="N270" s="234"/>
      <c r="O270" s="234"/>
      <c r="P270" s="234"/>
      <c r="Q270" s="234"/>
      <c r="R270" s="234"/>
      <c r="S270" s="234"/>
      <c r="T270" s="234"/>
      <c r="U270" s="234"/>
      <c r="V270" s="234"/>
      <c r="W270" s="234"/>
      <c r="X270" s="234"/>
      <c r="Y270" s="234"/>
      <c r="Z270" s="234"/>
      <c r="AA270" s="234"/>
      <c r="AB270" s="234"/>
      <c r="AC270" s="234"/>
      <c r="AD270" s="234"/>
      <c r="AE270" s="234"/>
      <c r="AF270" s="234"/>
      <c r="AG270" s="234"/>
      <c r="AH270" s="234"/>
    </row>
    <row r="271" spans="1:34" ht="15.75" customHeight="1">
      <c r="A271" s="234"/>
      <c r="B271" s="234"/>
      <c r="C271" s="234"/>
      <c r="D271" s="234"/>
      <c r="E271" s="234"/>
      <c r="F271" s="234"/>
      <c r="G271" s="234"/>
      <c r="H271" s="234"/>
      <c r="I271" s="234"/>
      <c r="J271" s="300"/>
      <c r="K271" s="300"/>
      <c r="L271" s="234"/>
      <c r="M271" s="234"/>
      <c r="N271" s="234"/>
      <c r="O271" s="234"/>
      <c r="P271" s="234"/>
      <c r="Q271" s="234"/>
      <c r="R271" s="234"/>
      <c r="S271" s="234"/>
      <c r="T271" s="234"/>
      <c r="U271" s="234"/>
      <c r="V271" s="234"/>
      <c r="W271" s="234"/>
      <c r="X271" s="234"/>
      <c r="Y271" s="234"/>
      <c r="Z271" s="234"/>
      <c r="AA271" s="234"/>
      <c r="AB271" s="234"/>
      <c r="AC271" s="234"/>
      <c r="AD271" s="234"/>
      <c r="AE271" s="234"/>
      <c r="AF271" s="234"/>
      <c r="AG271" s="234"/>
      <c r="AH271" s="234"/>
    </row>
    <row r="272" spans="1:34" ht="15.75" customHeight="1">
      <c r="A272" s="234"/>
      <c r="B272" s="234"/>
      <c r="C272" s="234"/>
      <c r="D272" s="234"/>
      <c r="E272" s="234"/>
      <c r="F272" s="234"/>
      <c r="G272" s="234"/>
      <c r="H272" s="234"/>
      <c r="I272" s="234"/>
      <c r="J272" s="300"/>
      <c r="K272" s="300"/>
      <c r="L272" s="234"/>
      <c r="M272" s="234"/>
      <c r="N272" s="234"/>
      <c r="O272" s="234"/>
      <c r="P272" s="234"/>
      <c r="Q272" s="234"/>
      <c r="R272" s="234"/>
      <c r="S272" s="234"/>
      <c r="T272" s="234"/>
      <c r="U272" s="234"/>
      <c r="V272" s="234"/>
      <c r="W272" s="234"/>
      <c r="X272" s="234"/>
      <c r="Y272" s="234"/>
      <c r="Z272" s="234"/>
      <c r="AA272" s="234"/>
      <c r="AB272" s="234"/>
      <c r="AC272" s="234"/>
      <c r="AD272" s="234"/>
      <c r="AE272" s="234"/>
      <c r="AF272" s="234"/>
      <c r="AG272" s="234"/>
      <c r="AH272" s="234"/>
    </row>
    <row r="273" spans="1:34" ht="15.75" customHeight="1">
      <c r="A273" s="234"/>
      <c r="B273" s="234"/>
      <c r="C273" s="234"/>
      <c r="D273" s="234"/>
      <c r="E273" s="234"/>
      <c r="F273" s="234"/>
      <c r="G273" s="234"/>
      <c r="H273" s="234"/>
      <c r="I273" s="234"/>
      <c r="J273" s="300"/>
      <c r="K273" s="300"/>
      <c r="L273" s="234"/>
      <c r="M273" s="234"/>
      <c r="N273" s="234"/>
      <c r="O273" s="234"/>
      <c r="P273" s="234"/>
      <c r="Q273" s="234"/>
      <c r="R273" s="234"/>
      <c r="S273" s="234"/>
      <c r="T273" s="234"/>
      <c r="U273" s="234"/>
      <c r="V273" s="234"/>
      <c r="W273" s="234"/>
      <c r="X273" s="234"/>
      <c r="Y273" s="234"/>
      <c r="Z273" s="234"/>
      <c r="AA273" s="234"/>
      <c r="AB273" s="234"/>
      <c r="AC273" s="234"/>
      <c r="AD273" s="234"/>
      <c r="AE273" s="234"/>
      <c r="AF273" s="234"/>
      <c r="AG273" s="234"/>
      <c r="AH273" s="234"/>
    </row>
    <row r="274" spans="1:34" ht="15.75" customHeight="1">
      <c r="A274" s="234"/>
      <c r="B274" s="234"/>
      <c r="C274" s="234"/>
      <c r="D274" s="234"/>
      <c r="E274" s="234"/>
      <c r="F274" s="234"/>
      <c r="G274" s="234"/>
      <c r="H274" s="234"/>
      <c r="I274" s="234"/>
      <c r="J274" s="300"/>
      <c r="K274" s="300"/>
      <c r="L274" s="234"/>
      <c r="M274" s="234"/>
      <c r="N274" s="234"/>
      <c r="O274" s="234"/>
      <c r="P274" s="234"/>
      <c r="Q274" s="234"/>
      <c r="R274" s="234"/>
      <c r="S274" s="234"/>
      <c r="T274" s="234"/>
      <c r="U274" s="234"/>
      <c r="V274" s="234"/>
      <c r="W274" s="234"/>
      <c r="X274" s="234"/>
      <c r="Y274" s="234"/>
      <c r="Z274" s="234"/>
      <c r="AA274" s="234"/>
      <c r="AB274" s="234"/>
      <c r="AC274" s="234"/>
      <c r="AD274" s="234"/>
      <c r="AE274" s="234"/>
      <c r="AF274" s="234"/>
      <c r="AG274" s="234"/>
      <c r="AH274" s="234"/>
    </row>
    <row r="275" spans="1:34" ht="15.75" customHeight="1">
      <c r="A275" s="234"/>
      <c r="B275" s="234"/>
      <c r="C275" s="234"/>
      <c r="D275" s="234"/>
      <c r="E275" s="234"/>
      <c r="F275" s="234"/>
      <c r="G275" s="234"/>
      <c r="H275" s="234"/>
      <c r="I275" s="234"/>
      <c r="J275" s="300"/>
      <c r="K275" s="300"/>
      <c r="L275" s="234"/>
      <c r="M275" s="234"/>
      <c r="N275" s="234"/>
      <c r="O275" s="234"/>
      <c r="P275" s="234"/>
      <c r="Q275" s="234"/>
      <c r="R275" s="234"/>
      <c r="S275" s="234"/>
      <c r="T275" s="234"/>
      <c r="U275" s="234"/>
      <c r="V275" s="234"/>
      <c r="W275" s="234"/>
      <c r="X275" s="234"/>
      <c r="Y275" s="234"/>
      <c r="Z275" s="234"/>
      <c r="AA275" s="234"/>
      <c r="AB275" s="234"/>
      <c r="AC275" s="234"/>
      <c r="AD275" s="234"/>
      <c r="AE275" s="234"/>
      <c r="AF275" s="234"/>
      <c r="AG275" s="234"/>
      <c r="AH275" s="234"/>
    </row>
    <row r="276" spans="1:34" ht="15.75" customHeight="1">
      <c r="A276" s="234"/>
      <c r="B276" s="234"/>
      <c r="C276" s="234"/>
      <c r="D276" s="234"/>
      <c r="E276" s="234"/>
      <c r="F276" s="234"/>
      <c r="G276" s="234"/>
      <c r="H276" s="234"/>
      <c r="I276" s="234"/>
      <c r="J276" s="300"/>
      <c r="K276" s="300"/>
      <c r="L276" s="234"/>
      <c r="M276" s="234"/>
      <c r="N276" s="234"/>
      <c r="O276" s="234"/>
      <c r="P276" s="234"/>
      <c r="Q276" s="234"/>
      <c r="R276" s="234"/>
      <c r="S276" s="234"/>
      <c r="T276" s="234"/>
      <c r="U276" s="234"/>
      <c r="V276" s="234"/>
      <c r="W276" s="234"/>
      <c r="X276" s="234"/>
      <c r="Y276" s="234"/>
      <c r="Z276" s="234"/>
      <c r="AA276" s="234"/>
      <c r="AB276" s="234"/>
      <c r="AC276" s="234"/>
      <c r="AD276" s="234"/>
      <c r="AE276" s="234"/>
      <c r="AF276" s="234"/>
      <c r="AG276" s="234"/>
      <c r="AH276" s="234"/>
    </row>
    <row r="277" spans="1:34" ht="15.75" customHeight="1">
      <c r="A277" s="234"/>
      <c r="B277" s="234"/>
      <c r="C277" s="234"/>
      <c r="D277" s="234"/>
      <c r="E277" s="234"/>
      <c r="F277" s="234"/>
      <c r="G277" s="234"/>
      <c r="H277" s="234"/>
      <c r="I277" s="234"/>
      <c r="J277" s="300"/>
      <c r="K277" s="300"/>
      <c r="L277" s="234"/>
      <c r="M277" s="234"/>
      <c r="N277" s="234"/>
      <c r="O277" s="234"/>
      <c r="P277" s="234"/>
      <c r="Q277" s="234"/>
      <c r="R277" s="234"/>
      <c r="S277" s="234"/>
      <c r="T277" s="234"/>
      <c r="U277" s="234"/>
      <c r="V277" s="234"/>
      <c r="W277" s="234"/>
      <c r="X277" s="234"/>
      <c r="Y277" s="234"/>
      <c r="Z277" s="234"/>
      <c r="AA277" s="234"/>
      <c r="AB277" s="234"/>
      <c r="AC277" s="234"/>
      <c r="AD277" s="234"/>
      <c r="AE277" s="234"/>
      <c r="AF277" s="234"/>
      <c r="AG277" s="234"/>
      <c r="AH277" s="234"/>
    </row>
    <row r="278" spans="1:34" ht="15.75" customHeight="1">
      <c r="A278" s="234"/>
      <c r="B278" s="234"/>
      <c r="C278" s="234"/>
      <c r="D278" s="234"/>
      <c r="E278" s="234"/>
      <c r="F278" s="234"/>
      <c r="G278" s="234"/>
      <c r="H278" s="234"/>
      <c r="I278" s="234"/>
      <c r="J278" s="300"/>
      <c r="K278" s="300"/>
      <c r="L278" s="234"/>
      <c r="M278" s="234"/>
      <c r="N278" s="234"/>
      <c r="O278" s="234"/>
      <c r="P278" s="234"/>
      <c r="Q278" s="234"/>
      <c r="R278" s="234"/>
      <c r="S278" s="234"/>
      <c r="T278" s="234"/>
      <c r="U278" s="234"/>
      <c r="V278" s="234"/>
      <c r="W278" s="234"/>
      <c r="X278" s="234"/>
      <c r="Y278" s="234"/>
      <c r="Z278" s="234"/>
      <c r="AA278" s="234"/>
      <c r="AB278" s="234"/>
      <c r="AC278" s="234"/>
      <c r="AD278" s="234"/>
      <c r="AE278" s="234"/>
      <c r="AF278" s="234"/>
      <c r="AG278" s="234"/>
      <c r="AH278" s="234"/>
    </row>
    <row r="279" spans="1:34" ht="15.75" customHeight="1">
      <c r="A279" s="234"/>
      <c r="B279" s="234"/>
      <c r="C279" s="234"/>
      <c r="D279" s="234"/>
      <c r="E279" s="234"/>
      <c r="F279" s="234"/>
      <c r="G279" s="234"/>
      <c r="H279" s="234"/>
      <c r="I279" s="234"/>
      <c r="J279" s="300"/>
      <c r="K279" s="300"/>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row>
    <row r="280" spans="1:34" ht="15.75" customHeight="1">
      <c r="A280" s="234"/>
      <c r="B280" s="234"/>
      <c r="C280" s="234"/>
      <c r="D280" s="234"/>
      <c r="E280" s="234"/>
      <c r="F280" s="234"/>
      <c r="G280" s="234"/>
      <c r="H280" s="234"/>
      <c r="I280" s="234"/>
      <c r="J280" s="300"/>
      <c r="K280" s="300"/>
      <c r="L280" s="234"/>
      <c r="M280" s="234"/>
      <c r="N280" s="234"/>
      <c r="O280" s="234"/>
      <c r="P280" s="234"/>
      <c r="Q280" s="234"/>
      <c r="R280" s="234"/>
      <c r="S280" s="234"/>
      <c r="T280" s="234"/>
      <c r="U280" s="234"/>
      <c r="V280" s="234"/>
      <c r="W280" s="234"/>
      <c r="X280" s="234"/>
      <c r="Y280" s="234"/>
      <c r="Z280" s="234"/>
      <c r="AA280" s="234"/>
      <c r="AB280" s="234"/>
      <c r="AC280" s="234"/>
      <c r="AD280" s="234"/>
      <c r="AE280" s="234"/>
      <c r="AF280" s="234"/>
      <c r="AG280" s="234"/>
      <c r="AH280" s="234"/>
    </row>
    <row r="281" spans="1:34" ht="15.75" customHeight="1">
      <c r="A281" s="234"/>
      <c r="B281" s="234"/>
      <c r="C281" s="234"/>
      <c r="D281" s="234"/>
      <c r="E281" s="234"/>
      <c r="F281" s="234"/>
      <c r="G281" s="234"/>
      <c r="H281" s="234"/>
      <c r="I281" s="234"/>
      <c r="J281" s="300"/>
      <c r="K281" s="300"/>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row>
    <row r="282" spans="1:34" ht="15.75" customHeight="1">
      <c r="A282" s="234"/>
      <c r="B282" s="234"/>
      <c r="C282" s="234"/>
      <c r="D282" s="234"/>
      <c r="E282" s="234"/>
      <c r="F282" s="234"/>
      <c r="G282" s="234"/>
      <c r="H282" s="234"/>
      <c r="I282" s="234"/>
      <c r="J282" s="300"/>
      <c r="K282" s="300"/>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row>
    <row r="283" spans="1:34" ht="15.75" customHeight="1">
      <c r="A283" s="234"/>
      <c r="B283" s="234"/>
      <c r="C283" s="234"/>
      <c r="D283" s="234"/>
      <c r="E283" s="234"/>
      <c r="F283" s="234"/>
      <c r="G283" s="234"/>
      <c r="H283" s="234"/>
      <c r="I283" s="234"/>
      <c r="J283" s="300"/>
      <c r="K283" s="300"/>
      <c r="L283" s="234"/>
      <c r="M283" s="234"/>
      <c r="N283" s="234"/>
      <c r="O283" s="234"/>
      <c r="P283" s="234"/>
      <c r="Q283" s="234"/>
      <c r="R283" s="234"/>
      <c r="S283" s="234"/>
      <c r="T283" s="234"/>
      <c r="U283" s="234"/>
      <c r="V283" s="234"/>
      <c r="W283" s="234"/>
      <c r="X283" s="234"/>
      <c r="Y283" s="234"/>
      <c r="Z283" s="234"/>
      <c r="AA283" s="234"/>
      <c r="AB283" s="234"/>
      <c r="AC283" s="234"/>
      <c r="AD283" s="234"/>
      <c r="AE283" s="234"/>
      <c r="AF283" s="234"/>
      <c r="AG283" s="234"/>
      <c r="AH283" s="234"/>
    </row>
    <row r="284" spans="1:34" ht="15.75" customHeight="1">
      <c r="A284" s="234"/>
      <c r="B284" s="234"/>
      <c r="C284" s="234"/>
      <c r="D284" s="234"/>
      <c r="E284" s="234"/>
      <c r="F284" s="234"/>
      <c r="G284" s="234"/>
      <c r="H284" s="234"/>
      <c r="I284" s="234"/>
      <c r="J284" s="300"/>
      <c r="K284" s="300"/>
      <c r="L284" s="234"/>
      <c r="M284" s="234"/>
      <c r="N284" s="234"/>
      <c r="O284" s="234"/>
      <c r="P284" s="234"/>
      <c r="Q284" s="234"/>
      <c r="R284" s="234"/>
      <c r="S284" s="234"/>
      <c r="T284" s="234"/>
      <c r="U284" s="234"/>
      <c r="V284" s="234"/>
      <c r="W284" s="234"/>
      <c r="X284" s="234"/>
      <c r="Y284" s="234"/>
      <c r="Z284" s="234"/>
      <c r="AA284" s="234"/>
      <c r="AB284" s="234"/>
      <c r="AC284" s="234"/>
      <c r="AD284" s="234"/>
      <c r="AE284" s="234"/>
      <c r="AF284" s="234"/>
      <c r="AG284" s="234"/>
      <c r="AH284" s="234"/>
    </row>
    <row r="285" spans="1:34" ht="15.75" customHeight="1">
      <c r="A285" s="234"/>
      <c r="B285" s="234"/>
      <c r="C285" s="234"/>
      <c r="D285" s="234"/>
      <c r="E285" s="234"/>
      <c r="F285" s="234"/>
      <c r="G285" s="234"/>
      <c r="H285" s="234"/>
      <c r="I285" s="234"/>
      <c r="J285" s="300"/>
      <c r="K285" s="300"/>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row>
    <row r="286" spans="1:34" ht="15.75" customHeight="1">
      <c r="A286" s="234"/>
      <c r="B286" s="234"/>
      <c r="C286" s="234"/>
      <c r="D286" s="234"/>
      <c r="E286" s="234"/>
      <c r="F286" s="234"/>
      <c r="G286" s="234"/>
      <c r="H286" s="234"/>
      <c r="I286" s="234"/>
      <c r="J286" s="300"/>
      <c r="K286" s="300"/>
      <c r="L286" s="234"/>
      <c r="M286" s="234"/>
      <c r="N286" s="234"/>
      <c r="O286" s="234"/>
      <c r="P286" s="234"/>
      <c r="Q286" s="234"/>
      <c r="R286" s="234"/>
      <c r="S286" s="234"/>
      <c r="T286" s="234"/>
      <c r="U286" s="234"/>
      <c r="V286" s="234"/>
      <c r="W286" s="234"/>
      <c r="X286" s="234"/>
      <c r="Y286" s="234"/>
      <c r="Z286" s="234"/>
      <c r="AA286" s="234"/>
      <c r="AB286" s="234"/>
      <c r="AC286" s="234"/>
      <c r="AD286" s="234"/>
      <c r="AE286" s="234"/>
      <c r="AF286" s="234"/>
      <c r="AG286" s="234"/>
      <c r="AH286" s="234"/>
    </row>
    <row r="287" spans="1:34" ht="15.75" customHeight="1">
      <c r="A287" s="234"/>
      <c r="B287" s="234"/>
      <c r="C287" s="234"/>
      <c r="D287" s="234"/>
      <c r="E287" s="234"/>
      <c r="F287" s="234"/>
      <c r="G287" s="234"/>
      <c r="H287" s="234"/>
      <c r="I287" s="234"/>
      <c r="J287" s="300"/>
      <c r="K287" s="300"/>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row>
    <row r="288" spans="1:34" ht="15.75" customHeight="1">
      <c r="A288" s="234"/>
      <c r="B288" s="234"/>
      <c r="C288" s="234"/>
      <c r="D288" s="234"/>
      <c r="E288" s="234"/>
      <c r="F288" s="234"/>
      <c r="G288" s="234"/>
      <c r="H288" s="234"/>
      <c r="I288" s="234"/>
      <c r="J288" s="300"/>
      <c r="K288" s="300"/>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row>
    <row r="289" spans="1:34" ht="15.75" customHeight="1">
      <c r="A289" s="234"/>
      <c r="B289" s="234"/>
      <c r="C289" s="234"/>
      <c r="D289" s="234"/>
      <c r="E289" s="234"/>
      <c r="F289" s="234"/>
      <c r="G289" s="234"/>
      <c r="H289" s="234"/>
      <c r="I289" s="234"/>
      <c r="J289" s="300"/>
      <c r="K289" s="300"/>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row>
    <row r="290" spans="1:34" ht="15.75" customHeight="1">
      <c r="A290" s="234"/>
      <c r="B290" s="234"/>
      <c r="C290" s="234"/>
      <c r="D290" s="234"/>
      <c r="E290" s="234"/>
      <c r="F290" s="234"/>
      <c r="G290" s="234"/>
      <c r="H290" s="234"/>
      <c r="I290" s="234"/>
      <c r="J290" s="300"/>
      <c r="K290" s="300"/>
      <c r="L290" s="234"/>
      <c r="M290" s="234"/>
      <c r="N290" s="234"/>
      <c r="O290" s="234"/>
      <c r="P290" s="234"/>
      <c r="Q290" s="234"/>
      <c r="R290" s="234"/>
      <c r="S290" s="234"/>
      <c r="T290" s="234"/>
      <c r="U290" s="234"/>
      <c r="V290" s="234"/>
      <c r="W290" s="234"/>
      <c r="X290" s="234"/>
      <c r="Y290" s="234"/>
      <c r="Z290" s="234"/>
      <c r="AA290" s="234"/>
      <c r="AB290" s="234"/>
      <c r="AC290" s="234"/>
      <c r="AD290" s="234"/>
      <c r="AE290" s="234"/>
      <c r="AF290" s="234"/>
      <c r="AG290" s="234"/>
      <c r="AH290" s="234"/>
    </row>
    <row r="291" spans="1:34" ht="15.75" customHeight="1">
      <c r="A291" s="234"/>
      <c r="B291" s="234"/>
      <c r="C291" s="234"/>
      <c r="D291" s="234"/>
      <c r="E291" s="234"/>
      <c r="F291" s="234"/>
      <c r="G291" s="234"/>
      <c r="H291" s="234"/>
      <c r="I291" s="234"/>
      <c r="J291" s="300"/>
      <c r="K291" s="300"/>
      <c r="L291" s="234"/>
      <c r="M291" s="234"/>
      <c r="N291" s="234"/>
      <c r="O291" s="234"/>
      <c r="P291" s="234"/>
      <c r="Q291" s="234"/>
      <c r="R291" s="234"/>
      <c r="S291" s="234"/>
      <c r="T291" s="234"/>
      <c r="U291" s="234"/>
      <c r="V291" s="234"/>
      <c r="W291" s="234"/>
      <c r="X291" s="234"/>
      <c r="Y291" s="234"/>
      <c r="Z291" s="234"/>
      <c r="AA291" s="234"/>
      <c r="AB291" s="234"/>
      <c r="AC291" s="234"/>
      <c r="AD291" s="234"/>
      <c r="AE291" s="234"/>
      <c r="AF291" s="234"/>
      <c r="AG291" s="234"/>
      <c r="AH291" s="234"/>
    </row>
    <row r="292" spans="1:34" ht="15.75" customHeight="1">
      <c r="A292" s="234"/>
      <c r="B292" s="234"/>
      <c r="C292" s="234"/>
      <c r="D292" s="234"/>
      <c r="E292" s="234"/>
      <c r="F292" s="234"/>
      <c r="G292" s="234"/>
      <c r="H292" s="234"/>
      <c r="I292" s="234"/>
      <c r="J292" s="300"/>
      <c r="K292" s="300"/>
      <c r="L292" s="234"/>
      <c r="M292" s="234"/>
      <c r="N292" s="234"/>
      <c r="O292" s="234"/>
      <c r="P292" s="234"/>
      <c r="Q292" s="234"/>
      <c r="R292" s="234"/>
      <c r="S292" s="234"/>
      <c r="T292" s="234"/>
      <c r="U292" s="234"/>
      <c r="V292" s="234"/>
      <c r="W292" s="234"/>
      <c r="X292" s="234"/>
      <c r="Y292" s="234"/>
      <c r="Z292" s="234"/>
      <c r="AA292" s="234"/>
      <c r="AB292" s="234"/>
      <c r="AC292" s="234"/>
      <c r="AD292" s="234"/>
      <c r="AE292" s="234"/>
      <c r="AF292" s="234"/>
      <c r="AG292" s="234"/>
      <c r="AH292" s="234"/>
    </row>
    <row r="293" spans="1:34" ht="15.75" customHeight="1">
      <c r="A293" s="234"/>
      <c r="B293" s="234"/>
      <c r="C293" s="234"/>
      <c r="D293" s="234"/>
      <c r="E293" s="234"/>
      <c r="F293" s="234"/>
      <c r="G293" s="234"/>
      <c r="H293" s="234"/>
      <c r="I293" s="234"/>
      <c r="J293" s="300"/>
      <c r="K293" s="300"/>
      <c r="L293" s="234"/>
      <c r="M293" s="234"/>
      <c r="N293" s="234"/>
      <c r="O293" s="234"/>
      <c r="P293" s="234"/>
      <c r="Q293" s="234"/>
      <c r="R293" s="234"/>
      <c r="S293" s="234"/>
      <c r="T293" s="234"/>
      <c r="U293" s="234"/>
      <c r="V293" s="234"/>
      <c r="W293" s="234"/>
      <c r="X293" s="234"/>
      <c r="Y293" s="234"/>
      <c r="Z293" s="234"/>
      <c r="AA293" s="234"/>
      <c r="AB293" s="234"/>
      <c r="AC293" s="234"/>
      <c r="AD293" s="234"/>
      <c r="AE293" s="234"/>
      <c r="AF293" s="234"/>
      <c r="AG293" s="234"/>
      <c r="AH293" s="234"/>
    </row>
    <row r="294" spans="1:34" ht="15.75" customHeight="1">
      <c r="A294" s="234"/>
      <c r="B294" s="234"/>
      <c r="C294" s="234"/>
      <c r="D294" s="234"/>
      <c r="E294" s="234"/>
      <c r="F294" s="234"/>
      <c r="G294" s="234"/>
      <c r="H294" s="234"/>
      <c r="I294" s="234"/>
      <c r="J294" s="300"/>
      <c r="K294" s="300"/>
      <c r="L294" s="234"/>
      <c r="M294" s="234"/>
      <c r="N294" s="234"/>
      <c r="O294" s="234"/>
      <c r="P294" s="234"/>
      <c r="Q294" s="234"/>
      <c r="R294" s="234"/>
      <c r="S294" s="234"/>
      <c r="T294" s="234"/>
      <c r="U294" s="234"/>
      <c r="V294" s="234"/>
      <c r="W294" s="234"/>
      <c r="X294" s="234"/>
      <c r="Y294" s="234"/>
      <c r="Z294" s="234"/>
      <c r="AA294" s="234"/>
      <c r="AB294" s="234"/>
      <c r="AC294" s="234"/>
      <c r="AD294" s="234"/>
      <c r="AE294" s="234"/>
      <c r="AF294" s="234"/>
      <c r="AG294" s="234"/>
      <c r="AH294" s="234"/>
    </row>
    <row r="295" spans="1:34" ht="15.75" customHeight="1">
      <c r="A295" s="234"/>
      <c r="B295" s="234"/>
      <c r="C295" s="234"/>
      <c r="D295" s="234"/>
      <c r="E295" s="234"/>
      <c r="F295" s="234"/>
      <c r="G295" s="234"/>
      <c r="H295" s="234"/>
      <c r="I295" s="234"/>
      <c r="J295" s="300"/>
      <c r="K295" s="300"/>
      <c r="L295" s="234"/>
      <c r="M295" s="234"/>
      <c r="N295" s="234"/>
      <c r="O295" s="234"/>
      <c r="P295" s="234"/>
      <c r="Q295" s="234"/>
      <c r="R295" s="234"/>
      <c r="S295" s="234"/>
      <c r="T295" s="234"/>
      <c r="U295" s="234"/>
      <c r="V295" s="234"/>
      <c r="W295" s="234"/>
      <c r="X295" s="234"/>
      <c r="Y295" s="234"/>
      <c r="Z295" s="234"/>
      <c r="AA295" s="234"/>
      <c r="AB295" s="234"/>
      <c r="AC295" s="234"/>
      <c r="AD295" s="234"/>
      <c r="AE295" s="234"/>
      <c r="AF295" s="234"/>
      <c r="AG295" s="234"/>
      <c r="AH295" s="234"/>
    </row>
    <row r="296" spans="1:34" ht="15.75" customHeight="1">
      <c r="A296" s="234"/>
      <c r="B296" s="234"/>
      <c r="C296" s="234"/>
      <c r="D296" s="234"/>
      <c r="E296" s="234"/>
      <c r="F296" s="234"/>
      <c r="G296" s="234"/>
      <c r="H296" s="234"/>
      <c r="I296" s="234"/>
      <c r="J296" s="300"/>
      <c r="K296" s="300"/>
      <c r="L296" s="234"/>
      <c r="M296" s="234"/>
      <c r="N296" s="234"/>
      <c r="O296" s="234"/>
      <c r="P296" s="234"/>
      <c r="Q296" s="234"/>
      <c r="R296" s="234"/>
      <c r="S296" s="234"/>
      <c r="T296" s="234"/>
      <c r="U296" s="234"/>
      <c r="V296" s="234"/>
      <c r="W296" s="234"/>
      <c r="X296" s="234"/>
      <c r="Y296" s="234"/>
      <c r="Z296" s="234"/>
      <c r="AA296" s="234"/>
      <c r="AB296" s="234"/>
      <c r="AC296" s="234"/>
      <c r="AD296" s="234"/>
      <c r="AE296" s="234"/>
      <c r="AF296" s="234"/>
      <c r="AG296" s="234"/>
      <c r="AH296" s="234"/>
    </row>
    <row r="297" spans="1:34" ht="15.75" customHeight="1">
      <c r="A297" s="234"/>
      <c r="B297" s="234"/>
      <c r="C297" s="234"/>
      <c r="D297" s="234"/>
      <c r="E297" s="234"/>
      <c r="F297" s="234"/>
      <c r="G297" s="234"/>
      <c r="H297" s="234"/>
      <c r="I297" s="234"/>
      <c r="J297" s="300"/>
      <c r="K297" s="300"/>
      <c r="L297" s="234"/>
      <c r="M297" s="234"/>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row>
    <row r="298" spans="1:34" ht="15.75" customHeight="1">
      <c r="A298" s="234"/>
      <c r="B298" s="234"/>
      <c r="C298" s="234"/>
      <c r="D298" s="234"/>
      <c r="E298" s="234"/>
      <c r="F298" s="234"/>
      <c r="G298" s="234"/>
      <c r="H298" s="234"/>
      <c r="I298" s="234"/>
      <c r="J298" s="300"/>
      <c r="K298" s="300"/>
      <c r="L298" s="234"/>
      <c r="M298" s="234"/>
      <c r="N298" s="234"/>
      <c r="O298" s="234"/>
      <c r="P298" s="234"/>
      <c r="Q298" s="234"/>
      <c r="R298" s="234"/>
      <c r="S298" s="234"/>
      <c r="T298" s="234"/>
      <c r="U298" s="234"/>
      <c r="V298" s="234"/>
      <c r="W298" s="234"/>
      <c r="X298" s="234"/>
      <c r="Y298" s="234"/>
      <c r="Z298" s="234"/>
      <c r="AA298" s="234"/>
      <c r="AB298" s="234"/>
      <c r="AC298" s="234"/>
      <c r="AD298" s="234"/>
      <c r="AE298" s="234"/>
      <c r="AF298" s="234"/>
      <c r="AG298" s="234"/>
      <c r="AH298" s="234"/>
    </row>
    <row r="299" spans="1:34" ht="15.75" customHeight="1">
      <c r="A299" s="234"/>
      <c r="B299" s="234"/>
      <c r="C299" s="234"/>
      <c r="D299" s="234"/>
      <c r="E299" s="234"/>
      <c r="F299" s="234"/>
      <c r="G299" s="234"/>
      <c r="H299" s="234"/>
      <c r="I299" s="234"/>
      <c r="J299" s="300"/>
      <c r="K299" s="300"/>
      <c r="L299" s="234"/>
      <c r="M299" s="234"/>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row>
    <row r="300" spans="1:34" ht="15.75" customHeight="1">
      <c r="A300" s="234"/>
      <c r="B300" s="234"/>
      <c r="C300" s="234"/>
      <c r="D300" s="234"/>
      <c r="E300" s="234"/>
      <c r="F300" s="234"/>
      <c r="G300" s="234"/>
      <c r="H300" s="234"/>
      <c r="I300" s="234"/>
      <c r="J300" s="300"/>
      <c r="K300" s="300"/>
      <c r="L300" s="234"/>
      <c r="M300" s="234"/>
      <c r="N300" s="234"/>
      <c r="O300" s="234"/>
      <c r="P300" s="234"/>
      <c r="Q300" s="234"/>
      <c r="R300" s="234"/>
      <c r="S300" s="234"/>
      <c r="T300" s="234"/>
      <c r="U300" s="234"/>
      <c r="V300" s="234"/>
      <c r="W300" s="234"/>
      <c r="X300" s="234"/>
      <c r="Y300" s="234"/>
      <c r="Z300" s="234"/>
      <c r="AA300" s="234"/>
      <c r="AB300" s="234"/>
      <c r="AC300" s="234"/>
      <c r="AD300" s="234"/>
      <c r="AE300" s="234"/>
      <c r="AF300" s="234"/>
      <c r="AG300" s="234"/>
      <c r="AH300" s="234"/>
    </row>
    <row r="301" spans="1:34" ht="15.75" customHeight="1">
      <c r="A301" s="234"/>
      <c r="B301" s="234"/>
      <c r="C301" s="234"/>
      <c r="D301" s="234"/>
      <c r="E301" s="234"/>
      <c r="F301" s="234"/>
      <c r="G301" s="234"/>
      <c r="H301" s="234"/>
      <c r="I301" s="234"/>
      <c r="J301" s="300"/>
      <c r="K301" s="300"/>
      <c r="L301" s="234"/>
      <c r="M301" s="234"/>
      <c r="N301" s="234"/>
      <c r="O301" s="234"/>
      <c r="P301" s="234"/>
      <c r="Q301" s="234"/>
      <c r="R301" s="234"/>
      <c r="S301" s="234"/>
      <c r="T301" s="234"/>
      <c r="U301" s="234"/>
      <c r="V301" s="234"/>
      <c r="W301" s="234"/>
      <c r="X301" s="234"/>
      <c r="Y301" s="234"/>
      <c r="Z301" s="234"/>
      <c r="AA301" s="234"/>
      <c r="AB301" s="234"/>
      <c r="AC301" s="234"/>
      <c r="AD301" s="234"/>
      <c r="AE301" s="234"/>
      <c r="AF301" s="234"/>
      <c r="AG301" s="234"/>
      <c r="AH301" s="234"/>
    </row>
    <row r="302" spans="1:34" ht="15.75" customHeight="1">
      <c r="A302" s="234"/>
      <c r="B302" s="234"/>
      <c r="C302" s="234"/>
      <c r="D302" s="234"/>
      <c r="E302" s="234"/>
      <c r="F302" s="234"/>
      <c r="G302" s="234"/>
      <c r="H302" s="234"/>
      <c r="I302" s="234"/>
      <c r="J302" s="300"/>
      <c r="K302" s="300"/>
      <c r="L302" s="234"/>
      <c r="M302" s="234"/>
      <c r="N302" s="234"/>
      <c r="O302" s="234"/>
      <c r="P302" s="234"/>
      <c r="Q302" s="234"/>
      <c r="R302" s="234"/>
      <c r="S302" s="234"/>
      <c r="T302" s="234"/>
      <c r="U302" s="234"/>
      <c r="V302" s="234"/>
      <c r="W302" s="234"/>
      <c r="X302" s="234"/>
      <c r="Y302" s="234"/>
      <c r="Z302" s="234"/>
      <c r="AA302" s="234"/>
      <c r="AB302" s="234"/>
      <c r="AC302" s="234"/>
      <c r="AD302" s="234"/>
      <c r="AE302" s="234"/>
      <c r="AF302" s="234"/>
      <c r="AG302" s="234"/>
      <c r="AH302" s="234"/>
    </row>
    <row r="303" spans="1:34" ht="15.75" customHeight="1">
      <c r="A303" s="234"/>
      <c r="B303" s="234"/>
      <c r="C303" s="234"/>
      <c r="D303" s="234"/>
      <c r="E303" s="234"/>
      <c r="F303" s="234"/>
      <c r="G303" s="234"/>
      <c r="H303" s="234"/>
      <c r="I303" s="234"/>
      <c r="J303" s="300"/>
      <c r="K303" s="300"/>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row>
    <row r="304" spans="1:34" ht="15.75" customHeight="1">
      <c r="A304" s="234"/>
      <c r="B304" s="234"/>
      <c r="C304" s="234"/>
      <c r="D304" s="234"/>
      <c r="E304" s="234"/>
      <c r="F304" s="234"/>
      <c r="G304" s="234"/>
      <c r="H304" s="234"/>
      <c r="I304" s="234"/>
      <c r="J304" s="300"/>
      <c r="K304" s="300"/>
      <c r="L304" s="234"/>
      <c r="M304" s="234"/>
      <c r="N304" s="234"/>
      <c r="O304" s="234"/>
      <c r="P304" s="234"/>
      <c r="Q304" s="234"/>
      <c r="R304" s="234"/>
      <c r="S304" s="234"/>
      <c r="T304" s="234"/>
      <c r="U304" s="234"/>
      <c r="V304" s="234"/>
      <c r="W304" s="234"/>
      <c r="X304" s="234"/>
      <c r="Y304" s="234"/>
      <c r="Z304" s="234"/>
      <c r="AA304" s="234"/>
      <c r="AB304" s="234"/>
      <c r="AC304" s="234"/>
      <c r="AD304" s="234"/>
      <c r="AE304" s="234"/>
      <c r="AF304" s="234"/>
      <c r="AG304" s="234"/>
      <c r="AH304" s="234"/>
    </row>
    <row r="305" spans="1:34" ht="15.75" customHeight="1">
      <c r="A305" s="234"/>
      <c r="B305" s="234"/>
      <c r="C305" s="234"/>
      <c r="D305" s="234"/>
      <c r="E305" s="234"/>
      <c r="F305" s="234"/>
      <c r="G305" s="234"/>
      <c r="H305" s="234"/>
      <c r="I305" s="234"/>
      <c r="J305" s="300"/>
      <c r="K305" s="300"/>
      <c r="L305" s="234"/>
      <c r="M305" s="234"/>
      <c r="N305" s="234"/>
      <c r="O305" s="234"/>
      <c r="P305" s="234"/>
      <c r="Q305" s="234"/>
      <c r="R305" s="234"/>
      <c r="S305" s="234"/>
      <c r="T305" s="234"/>
      <c r="U305" s="234"/>
      <c r="V305" s="234"/>
      <c r="W305" s="234"/>
      <c r="X305" s="234"/>
      <c r="Y305" s="234"/>
      <c r="Z305" s="234"/>
      <c r="AA305" s="234"/>
      <c r="AB305" s="234"/>
      <c r="AC305" s="234"/>
      <c r="AD305" s="234"/>
      <c r="AE305" s="234"/>
      <c r="AF305" s="234"/>
      <c r="AG305" s="234"/>
      <c r="AH305" s="234"/>
    </row>
    <row r="306" spans="1:34" ht="15.75" customHeight="1">
      <c r="A306" s="234"/>
      <c r="B306" s="234"/>
      <c r="C306" s="234"/>
      <c r="D306" s="234"/>
      <c r="E306" s="234"/>
      <c r="F306" s="234"/>
      <c r="G306" s="234"/>
      <c r="H306" s="234"/>
      <c r="I306" s="234"/>
      <c r="J306" s="300"/>
      <c r="K306" s="300"/>
      <c r="L306" s="234"/>
      <c r="M306" s="234"/>
      <c r="N306" s="234"/>
      <c r="O306" s="234"/>
      <c r="P306" s="234"/>
      <c r="Q306" s="234"/>
      <c r="R306" s="234"/>
      <c r="S306" s="234"/>
      <c r="T306" s="234"/>
      <c r="U306" s="234"/>
      <c r="V306" s="234"/>
      <c r="W306" s="234"/>
      <c r="X306" s="234"/>
      <c r="Y306" s="234"/>
      <c r="Z306" s="234"/>
      <c r="AA306" s="234"/>
      <c r="AB306" s="234"/>
      <c r="AC306" s="234"/>
      <c r="AD306" s="234"/>
      <c r="AE306" s="234"/>
      <c r="AF306" s="234"/>
      <c r="AG306" s="234"/>
      <c r="AH306" s="234"/>
    </row>
    <row r="307" spans="1:34" ht="15.75" customHeight="1">
      <c r="A307" s="234"/>
      <c r="B307" s="234"/>
      <c r="C307" s="234"/>
      <c r="D307" s="234"/>
      <c r="E307" s="234"/>
      <c r="F307" s="234"/>
      <c r="G307" s="234"/>
      <c r="H307" s="234"/>
      <c r="I307" s="234"/>
      <c r="J307" s="300"/>
      <c r="K307" s="300"/>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row>
    <row r="308" spans="1:34" ht="15.75" customHeight="1">
      <c r="A308" s="234"/>
      <c r="B308" s="234"/>
      <c r="C308" s="234"/>
      <c r="D308" s="234"/>
      <c r="E308" s="234"/>
      <c r="F308" s="234"/>
      <c r="G308" s="234"/>
      <c r="H308" s="234"/>
      <c r="I308" s="234"/>
      <c r="J308" s="300"/>
      <c r="K308" s="300"/>
      <c r="L308" s="234"/>
      <c r="M308" s="234"/>
      <c r="N308" s="234"/>
      <c r="O308" s="234"/>
      <c r="P308" s="234"/>
      <c r="Q308" s="234"/>
      <c r="R308" s="234"/>
      <c r="S308" s="234"/>
      <c r="T308" s="234"/>
      <c r="U308" s="234"/>
      <c r="V308" s="234"/>
      <c r="W308" s="234"/>
      <c r="X308" s="234"/>
      <c r="Y308" s="234"/>
      <c r="Z308" s="234"/>
      <c r="AA308" s="234"/>
      <c r="AB308" s="234"/>
      <c r="AC308" s="234"/>
      <c r="AD308" s="234"/>
      <c r="AE308" s="234"/>
      <c r="AF308" s="234"/>
      <c r="AG308" s="234"/>
      <c r="AH308" s="234"/>
    </row>
    <row r="309" spans="1:34" ht="15.75" customHeight="1">
      <c r="A309" s="234"/>
      <c r="B309" s="234"/>
      <c r="C309" s="234"/>
      <c r="D309" s="234"/>
      <c r="E309" s="234"/>
      <c r="F309" s="234"/>
      <c r="G309" s="234"/>
      <c r="H309" s="234"/>
      <c r="I309" s="234"/>
      <c r="J309" s="300"/>
      <c r="K309" s="300"/>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row>
    <row r="310" spans="1:34" ht="15.75" customHeight="1">
      <c r="A310" s="234"/>
      <c r="B310" s="234"/>
      <c r="C310" s="234"/>
      <c r="D310" s="234"/>
      <c r="E310" s="234"/>
      <c r="F310" s="234"/>
      <c r="G310" s="234"/>
      <c r="H310" s="234"/>
      <c r="I310" s="234"/>
      <c r="J310" s="300"/>
      <c r="K310" s="300"/>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row>
    <row r="311" spans="1:34" ht="15.75" customHeight="1">
      <c r="A311" s="234"/>
      <c r="B311" s="234"/>
      <c r="C311" s="234"/>
      <c r="D311" s="234"/>
      <c r="E311" s="234"/>
      <c r="F311" s="234"/>
      <c r="G311" s="234"/>
      <c r="H311" s="234"/>
      <c r="I311" s="234"/>
      <c r="J311" s="300"/>
      <c r="K311" s="300"/>
      <c r="L311" s="234"/>
      <c r="M311" s="234"/>
      <c r="N311" s="234"/>
      <c r="O311" s="234"/>
      <c r="P311" s="234"/>
      <c r="Q311" s="234"/>
      <c r="R311" s="234"/>
      <c r="S311" s="234"/>
      <c r="T311" s="234"/>
      <c r="U311" s="234"/>
      <c r="V311" s="234"/>
      <c r="W311" s="234"/>
      <c r="X311" s="234"/>
      <c r="Y311" s="234"/>
      <c r="Z311" s="234"/>
      <c r="AA311" s="234"/>
      <c r="AB311" s="234"/>
      <c r="AC311" s="234"/>
      <c r="AD311" s="234"/>
      <c r="AE311" s="234"/>
      <c r="AF311" s="234"/>
      <c r="AG311" s="234"/>
      <c r="AH311" s="234"/>
    </row>
    <row r="312" spans="1:34" ht="15.75" customHeight="1">
      <c r="A312" s="234"/>
      <c r="B312" s="234"/>
      <c r="C312" s="234"/>
      <c r="D312" s="234"/>
      <c r="E312" s="234"/>
      <c r="F312" s="234"/>
      <c r="G312" s="234"/>
      <c r="H312" s="234"/>
      <c r="I312" s="234"/>
      <c r="J312" s="300"/>
      <c r="K312" s="300"/>
      <c r="L312" s="234"/>
      <c r="M312" s="234"/>
      <c r="N312" s="234"/>
      <c r="O312" s="234"/>
      <c r="P312" s="234"/>
      <c r="Q312" s="234"/>
      <c r="R312" s="234"/>
      <c r="S312" s="234"/>
      <c r="T312" s="234"/>
      <c r="U312" s="234"/>
      <c r="V312" s="234"/>
      <c r="W312" s="234"/>
      <c r="X312" s="234"/>
      <c r="Y312" s="234"/>
      <c r="Z312" s="234"/>
      <c r="AA312" s="234"/>
      <c r="AB312" s="234"/>
      <c r="AC312" s="234"/>
      <c r="AD312" s="234"/>
      <c r="AE312" s="234"/>
      <c r="AF312" s="234"/>
      <c r="AG312" s="234"/>
      <c r="AH312" s="234"/>
    </row>
    <row r="313" spans="1:34" ht="15.75" customHeight="1">
      <c r="A313" s="234"/>
      <c r="B313" s="234"/>
      <c r="C313" s="234"/>
      <c r="D313" s="234"/>
      <c r="E313" s="234"/>
      <c r="F313" s="234"/>
      <c r="G313" s="234"/>
      <c r="H313" s="234"/>
      <c r="I313" s="234"/>
      <c r="J313" s="300"/>
      <c r="K313" s="300"/>
      <c r="L313" s="234"/>
      <c r="M313" s="234"/>
      <c r="N313" s="234"/>
      <c r="O313" s="234"/>
      <c r="P313" s="234"/>
      <c r="Q313" s="234"/>
      <c r="R313" s="234"/>
      <c r="S313" s="234"/>
      <c r="T313" s="234"/>
      <c r="U313" s="234"/>
      <c r="V313" s="234"/>
      <c r="W313" s="234"/>
      <c r="X313" s="234"/>
      <c r="Y313" s="234"/>
      <c r="Z313" s="234"/>
      <c r="AA313" s="234"/>
      <c r="AB313" s="234"/>
      <c r="AC313" s="234"/>
      <c r="AD313" s="234"/>
      <c r="AE313" s="234"/>
      <c r="AF313" s="234"/>
      <c r="AG313" s="234"/>
      <c r="AH313" s="234"/>
    </row>
    <row r="314" spans="1:34" ht="15.75" customHeight="1">
      <c r="A314" s="234"/>
      <c r="B314" s="234"/>
      <c r="C314" s="234"/>
      <c r="D314" s="234"/>
      <c r="E314" s="234"/>
      <c r="F314" s="234"/>
      <c r="G314" s="234"/>
      <c r="H314" s="234"/>
      <c r="I314" s="234"/>
      <c r="J314" s="300"/>
      <c r="K314" s="300"/>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row>
    <row r="315" spans="1:34" ht="15.75" customHeight="1">
      <c r="A315" s="234"/>
      <c r="B315" s="234"/>
      <c r="C315" s="234"/>
      <c r="D315" s="234"/>
      <c r="E315" s="234"/>
      <c r="F315" s="234"/>
      <c r="G315" s="234"/>
      <c r="H315" s="234"/>
      <c r="I315" s="234"/>
      <c r="J315" s="300"/>
      <c r="K315" s="300"/>
      <c r="L315" s="234"/>
      <c r="M315" s="234"/>
      <c r="N315" s="234"/>
      <c r="O315" s="234"/>
      <c r="P315" s="234"/>
      <c r="Q315" s="234"/>
      <c r="R315" s="234"/>
      <c r="S315" s="234"/>
      <c r="T315" s="234"/>
      <c r="U315" s="234"/>
      <c r="V315" s="234"/>
      <c r="W315" s="234"/>
      <c r="X315" s="234"/>
      <c r="Y315" s="234"/>
      <c r="Z315" s="234"/>
      <c r="AA315" s="234"/>
      <c r="AB315" s="234"/>
      <c r="AC315" s="234"/>
      <c r="AD315" s="234"/>
      <c r="AE315" s="234"/>
      <c r="AF315" s="234"/>
      <c r="AG315" s="234"/>
      <c r="AH315" s="234"/>
    </row>
    <row r="316" spans="1:34" ht="15.75" customHeight="1">
      <c r="A316" s="234"/>
      <c r="B316" s="234"/>
      <c r="C316" s="234"/>
      <c r="D316" s="234"/>
      <c r="E316" s="234"/>
      <c r="F316" s="234"/>
      <c r="G316" s="234"/>
      <c r="H316" s="234"/>
      <c r="I316" s="234"/>
      <c r="J316" s="300"/>
      <c r="K316" s="300"/>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row>
    <row r="317" spans="1:34" ht="15.75" customHeight="1">
      <c r="A317" s="234"/>
      <c r="B317" s="234"/>
      <c r="C317" s="234"/>
      <c r="D317" s="234"/>
      <c r="E317" s="234"/>
      <c r="F317" s="234"/>
      <c r="G317" s="234"/>
      <c r="H317" s="234"/>
      <c r="I317" s="234"/>
      <c r="J317" s="300"/>
      <c r="K317" s="300"/>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row>
    <row r="318" spans="1:34" ht="15.75" customHeight="1">
      <c r="A318" s="234"/>
      <c r="B318" s="234"/>
      <c r="C318" s="234"/>
      <c r="D318" s="234"/>
      <c r="E318" s="234"/>
      <c r="F318" s="234"/>
      <c r="G318" s="234"/>
      <c r="H318" s="234"/>
      <c r="I318" s="234"/>
      <c r="J318" s="300"/>
      <c r="K318" s="300"/>
      <c r="L318" s="234"/>
      <c r="M318" s="234"/>
      <c r="N318" s="234"/>
      <c r="O318" s="234"/>
      <c r="P318" s="234"/>
      <c r="Q318" s="234"/>
      <c r="R318" s="234"/>
      <c r="S318" s="234"/>
      <c r="T318" s="234"/>
      <c r="U318" s="234"/>
      <c r="V318" s="234"/>
      <c r="W318" s="234"/>
      <c r="X318" s="234"/>
      <c r="Y318" s="234"/>
      <c r="Z318" s="234"/>
      <c r="AA318" s="234"/>
      <c r="AB318" s="234"/>
      <c r="AC318" s="234"/>
      <c r="AD318" s="234"/>
      <c r="AE318" s="234"/>
      <c r="AF318" s="234"/>
      <c r="AG318" s="234"/>
      <c r="AH318" s="234"/>
    </row>
    <row r="319" spans="1:34" ht="15.75" customHeight="1">
      <c r="A319" s="234"/>
      <c r="B319" s="234"/>
      <c r="C319" s="234"/>
      <c r="D319" s="234"/>
      <c r="E319" s="234"/>
      <c r="F319" s="234"/>
      <c r="G319" s="234"/>
      <c r="H319" s="234"/>
      <c r="I319" s="234"/>
      <c r="J319" s="300"/>
      <c r="K319" s="300"/>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row>
    <row r="320" spans="1:34" ht="15.75" customHeight="1">
      <c r="A320" s="234"/>
      <c r="B320" s="234"/>
      <c r="C320" s="234"/>
      <c r="D320" s="234"/>
      <c r="E320" s="234"/>
      <c r="F320" s="234"/>
      <c r="G320" s="234"/>
      <c r="H320" s="234"/>
      <c r="I320" s="234"/>
      <c r="J320" s="300"/>
      <c r="K320" s="300"/>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row>
    <row r="321" spans="1:34" ht="15.75" customHeight="1">
      <c r="A321" s="234"/>
      <c r="B321" s="234"/>
      <c r="C321" s="234"/>
      <c r="D321" s="234"/>
      <c r="E321" s="234"/>
      <c r="F321" s="234"/>
      <c r="G321" s="234"/>
      <c r="H321" s="234"/>
      <c r="I321" s="234"/>
      <c r="J321" s="300"/>
      <c r="K321" s="300"/>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row>
    <row r="322" spans="1:34" ht="15.75" customHeight="1">
      <c r="A322" s="234"/>
      <c r="B322" s="234"/>
      <c r="C322" s="234"/>
      <c r="D322" s="234"/>
      <c r="E322" s="234"/>
      <c r="F322" s="234"/>
      <c r="G322" s="234"/>
      <c r="H322" s="234"/>
      <c r="I322" s="234"/>
      <c r="J322" s="300"/>
      <c r="K322" s="300"/>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row>
    <row r="323" spans="1:34" ht="15.75" customHeight="1">
      <c r="A323" s="234"/>
      <c r="B323" s="234"/>
      <c r="C323" s="234"/>
      <c r="D323" s="234"/>
      <c r="E323" s="234"/>
      <c r="F323" s="234"/>
      <c r="G323" s="234"/>
      <c r="H323" s="234"/>
      <c r="I323" s="234"/>
      <c r="J323" s="300"/>
      <c r="K323" s="300"/>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row>
    <row r="324" spans="1:34" ht="15.75" customHeight="1">
      <c r="A324" s="234"/>
      <c r="B324" s="234"/>
      <c r="C324" s="234"/>
      <c r="D324" s="234"/>
      <c r="E324" s="234"/>
      <c r="F324" s="234"/>
      <c r="G324" s="234"/>
      <c r="H324" s="234"/>
      <c r="I324" s="234"/>
      <c r="J324" s="300"/>
      <c r="K324" s="300"/>
      <c r="L324" s="234"/>
      <c r="M324" s="234"/>
      <c r="N324" s="234"/>
      <c r="O324" s="234"/>
      <c r="P324" s="234"/>
      <c r="Q324" s="234"/>
      <c r="R324" s="234"/>
      <c r="S324" s="234"/>
      <c r="T324" s="234"/>
      <c r="U324" s="234"/>
      <c r="V324" s="234"/>
      <c r="W324" s="234"/>
      <c r="X324" s="234"/>
      <c r="Y324" s="234"/>
      <c r="Z324" s="234"/>
      <c r="AA324" s="234"/>
      <c r="AB324" s="234"/>
      <c r="AC324" s="234"/>
      <c r="AD324" s="234"/>
      <c r="AE324" s="234"/>
      <c r="AF324" s="234"/>
      <c r="AG324" s="234"/>
      <c r="AH324" s="234"/>
    </row>
    <row r="325" spans="1:34" ht="15.75" customHeight="1">
      <c r="A325" s="234"/>
      <c r="B325" s="234"/>
      <c r="C325" s="234"/>
      <c r="D325" s="234"/>
      <c r="E325" s="234"/>
      <c r="F325" s="234"/>
      <c r="G325" s="234"/>
      <c r="H325" s="234"/>
      <c r="I325" s="234"/>
      <c r="J325" s="300"/>
      <c r="K325" s="300"/>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row>
    <row r="326" spans="1:34" ht="15.75" customHeight="1">
      <c r="A326" s="234"/>
      <c r="B326" s="234"/>
      <c r="C326" s="234"/>
      <c r="D326" s="234"/>
      <c r="E326" s="234"/>
      <c r="F326" s="234"/>
      <c r="G326" s="234"/>
      <c r="H326" s="234"/>
      <c r="I326" s="234"/>
      <c r="J326" s="300"/>
      <c r="K326" s="300"/>
      <c r="L326" s="234"/>
      <c r="M326" s="234"/>
      <c r="N326" s="234"/>
      <c r="O326" s="234"/>
      <c r="P326" s="234"/>
      <c r="Q326" s="234"/>
      <c r="R326" s="234"/>
      <c r="S326" s="234"/>
      <c r="T326" s="234"/>
      <c r="U326" s="234"/>
      <c r="V326" s="234"/>
      <c r="W326" s="234"/>
      <c r="X326" s="234"/>
      <c r="Y326" s="234"/>
      <c r="Z326" s="234"/>
      <c r="AA326" s="234"/>
      <c r="AB326" s="234"/>
      <c r="AC326" s="234"/>
      <c r="AD326" s="234"/>
      <c r="AE326" s="234"/>
      <c r="AF326" s="234"/>
      <c r="AG326" s="234"/>
      <c r="AH326" s="234"/>
    </row>
    <row r="327" spans="1:34" ht="15.75" customHeight="1">
      <c r="A327" s="234"/>
      <c r="B327" s="234"/>
      <c r="C327" s="234"/>
      <c r="D327" s="234"/>
      <c r="E327" s="234"/>
      <c r="F327" s="234"/>
      <c r="G327" s="234"/>
      <c r="H327" s="234"/>
      <c r="I327" s="234"/>
      <c r="J327" s="300"/>
      <c r="K327" s="300"/>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row>
    <row r="328" spans="1:34" ht="15.75" customHeight="1">
      <c r="A328" s="234"/>
      <c r="B328" s="234"/>
      <c r="C328" s="234"/>
      <c r="D328" s="234"/>
      <c r="E328" s="234"/>
      <c r="F328" s="234"/>
      <c r="G328" s="234"/>
      <c r="H328" s="234"/>
      <c r="I328" s="234"/>
      <c r="J328" s="300"/>
      <c r="K328" s="300"/>
      <c r="L328" s="234"/>
      <c r="M328" s="234"/>
      <c r="N328" s="234"/>
      <c r="O328" s="234"/>
      <c r="P328" s="234"/>
      <c r="Q328" s="234"/>
      <c r="R328" s="234"/>
      <c r="S328" s="234"/>
      <c r="T328" s="234"/>
      <c r="U328" s="234"/>
      <c r="V328" s="234"/>
      <c r="W328" s="234"/>
      <c r="X328" s="234"/>
      <c r="Y328" s="234"/>
      <c r="Z328" s="234"/>
      <c r="AA328" s="234"/>
      <c r="AB328" s="234"/>
      <c r="AC328" s="234"/>
      <c r="AD328" s="234"/>
      <c r="AE328" s="234"/>
      <c r="AF328" s="234"/>
      <c r="AG328" s="234"/>
      <c r="AH328" s="234"/>
    </row>
    <row r="329" spans="1:34" ht="15.75" customHeight="1">
      <c r="A329" s="234"/>
      <c r="B329" s="234"/>
      <c r="C329" s="234"/>
      <c r="D329" s="234"/>
      <c r="E329" s="234"/>
      <c r="F329" s="234"/>
      <c r="G329" s="234"/>
      <c r="H329" s="234"/>
      <c r="I329" s="234"/>
      <c r="J329" s="300"/>
      <c r="K329" s="300"/>
      <c r="L329" s="234"/>
      <c r="M329" s="234"/>
      <c r="N329" s="234"/>
      <c r="O329" s="234"/>
      <c r="P329" s="234"/>
      <c r="Q329" s="234"/>
      <c r="R329" s="234"/>
      <c r="S329" s="234"/>
      <c r="T329" s="234"/>
      <c r="U329" s="234"/>
      <c r="V329" s="234"/>
      <c r="W329" s="234"/>
      <c r="X329" s="234"/>
      <c r="Y329" s="234"/>
      <c r="Z329" s="234"/>
      <c r="AA329" s="234"/>
      <c r="AB329" s="234"/>
      <c r="AC329" s="234"/>
      <c r="AD329" s="234"/>
      <c r="AE329" s="234"/>
      <c r="AF329" s="234"/>
      <c r="AG329" s="234"/>
      <c r="AH329" s="234"/>
    </row>
    <row r="330" spans="1:34" ht="15.75" customHeight="1">
      <c r="A330" s="234"/>
      <c r="B330" s="234"/>
      <c r="C330" s="234"/>
      <c r="D330" s="234"/>
      <c r="E330" s="234"/>
      <c r="F330" s="234"/>
      <c r="G330" s="234"/>
      <c r="H330" s="234"/>
      <c r="I330" s="234"/>
      <c r="J330" s="300"/>
      <c r="K330" s="300"/>
      <c r="L330" s="234"/>
      <c r="M330" s="234"/>
      <c r="N330" s="234"/>
      <c r="O330" s="234"/>
      <c r="P330" s="234"/>
      <c r="Q330" s="234"/>
      <c r="R330" s="234"/>
      <c r="S330" s="234"/>
      <c r="T330" s="234"/>
      <c r="U330" s="234"/>
      <c r="V330" s="234"/>
      <c r="W330" s="234"/>
      <c r="X330" s="234"/>
      <c r="Y330" s="234"/>
      <c r="Z330" s="234"/>
      <c r="AA330" s="234"/>
      <c r="AB330" s="234"/>
      <c r="AC330" s="234"/>
      <c r="AD330" s="234"/>
      <c r="AE330" s="234"/>
      <c r="AF330" s="234"/>
      <c r="AG330" s="234"/>
      <c r="AH330" s="234"/>
    </row>
    <row r="331" spans="1:34" ht="15.75" customHeight="1">
      <c r="A331" s="234"/>
      <c r="B331" s="234"/>
      <c r="C331" s="234"/>
      <c r="D331" s="234"/>
      <c r="E331" s="234"/>
      <c r="F331" s="234"/>
      <c r="G331" s="234"/>
      <c r="H331" s="234"/>
      <c r="I331" s="234"/>
      <c r="J331" s="300"/>
      <c r="K331" s="300"/>
      <c r="L331" s="234"/>
      <c r="M331" s="234"/>
      <c r="N331" s="234"/>
      <c r="O331" s="234"/>
      <c r="P331" s="234"/>
      <c r="Q331" s="234"/>
      <c r="R331" s="234"/>
      <c r="S331" s="234"/>
      <c r="T331" s="234"/>
      <c r="U331" s="234"/>
      <c r="V331" s="234"/>
      <c r="W331" s="234"/>
      <c r="X331" s="234"/>
      <c r="Y331" s="234"/>
      <c r="Z331" s="234"/>
      <c r="AA331" s="234"/>
      <c r="AB331" s="234"/>
      <c r="AC331" s="234"/>
      <c r="AD331" s="234"/>
      <c r="AE331" s="234"/>
      <c r="AF331" s="234"/>
      <c r="AG331" s="234"/>
      <c r="AH331" s="234"/>
    </row>
    <row r="332" spans="1:34" ht="15.75" customHeight="1">
      <c r="A332" s="234"/>
      <c r="B332" s="234"/>
      <c r="C332" s="234"/>
      <c r="D332" s="234"/>
      <c r="E332" s="234"/>
      <c r="F332" s="234"/>
      <c r="G332" s="234"/>
      <c r="H332" s="234"/>
      <c r="I332" s="234"/>
      <c r="J332" s="300"/>
      <c r="K332" s="300"/>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row>
    <row r="333" spans="1:34" ht="15.75" customHeight="1">
      <c r="A333" s="234"/>
      <c r="B333" s="234"/>
      <c r="C333" s="234"/>
      <c r="D333" s="234"/>
      <c r="E333" s="234"/>
      <c r="F333" s="234"/>
      <c r="G333" s="234"/>
      <c r="H333" s="234"/>
      <c r="I333" s="234"/>
      <c r="J333" s="300"/>
      <c r="K333" s="300"/>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row>
    <row r="334" spans="1:34" ht="15.75" customHeight="1">
      <c r="A334" s="234"/>
      <c r="B334" s="234"/>
      <c r="C334" s="234"/>
      <c r="D334" s="234"/>
      <c r="E334" s="234"/>
      <c r="F334" s="234"/>
      <c r="G334" s="234"/>
      <c r="H334" s="234"/>
      <c r="I334" s="234"/>
      <c r="J334" s="300"/>
      <c r="K334" s="300"/>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row>
    <row r="335" spans="1:34" ht="15.75" customHeight="1">
      <c r="A335" s="234"/>
      <c r="B335" s="234"/>
      <c r="C335" s="234"/>
      <c r="D335" s="234"/>
      <c r="E335" s="234"/>
      <c r="F335" s="234"/>
      <c r="G335" s="234"/>
      <c r="H335" s="234"/>
      <c r="I335" s="234"/>
      <c r="J335" s="300"/>
      <c r="K335" s="300"/>
      <c r="L335" s="234"/>
      <c r="M335" s="234"/>
      <c r="N335" s="234"/>
      <c r="O335" s="234"/>
      <c r="P335" s="234"/>
      <c r="Q335" s="234"/>
      <c r="R335" s="234"/>
      <c r="S335" s="234"/>
      <c r="T335" s="234"/>
      <c r="U335" s="234"/>
      <c r="V335" s="234"/>
      <c r="W335" s="234"/>
      <c r="X335" s="234"/>
      <c r="Y335" s="234"/>
      <c r="Z335" s="234"/>
      <c r="AA335" s="234"/>
      <c r="AB335" s="234"/>
      <c r="AC335" s="234"/>
      <c r="AD335" s="234"/>
      <c r="AE335" s="234"/>
      <c r="AF335" s="234"/>
      <c r="AG335" s="234"/>
      <c r="AH335" s="234"/>
    </row>
    <row r="336" spans="1:34" ht="15.75" customHeight="1">
      <c r="A336" s="234"/>
      <c r="B336" s="234"/>
      <c r="C336" s="234"/>
      <c r="D336" s="234"/>
      <c r="E336" s="234"/>
      <c r="F336" s="234"/>
      <c r="G336" s="234"/>
      <c r="H336" s="234"/>
      <c r="I336" s="234"/>
      <c r="J336" s="300"/>
      <c r="K336" s="300"/>
      <c r="L336" s="234"/>
      <c r="M336" s="234"/>
      <c r="N336" s="234"/>
      <c r="O336" s="234"/>
      <c r="P336" s="234"/>
      <c r="Q336" s="234"/>
      <c r="R336" s="234"/>
      <c r="S336" s="234"/>
      <c r="T336" s="234"/>
      <c r="U336" s="234"/>
      <c r="V336" s="234"/>
      <c r="W336" s="234"/>
      <c r="X336" s="234"/>
      <c r="Y336" s="234"/>
      <c r="Z336" s="234"/>
      <c r="AA336" s="234"/>
      <c r="AB336" s="234"/>
      <c r="AC336" s="234"/>
      <c r="AD336" s="234"/>
      <c r="AE336" s="234"/>
      <c r="AF336" s="234"/>
      <c r="AG336" s="234"/>
      <c r="AH336" s="234"/>
    </row>
    <row r="337" spans="1:34" ht="15.75" customHeight="1">
      <c r="A337" s="234"/>
      <c r="B337" s="234"/>
      <c r="C337" s="234"/>
      <c r="D337" s="234"/>
      <c r="E337" s="234"/>
      <c r="F337" s="234"/>
      <c r="G337" s="234"/>
      <c r="H337" s="234"/>
      <c r="I337" s="234"/>
      <c r="J337" s="300"/>
      <c r="K337" s="300"/>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row>
    <row r="338" spans="1:34" ht="15.75" customHeight="1">
      <c r="A338" s="234"/>
      <c r="B338" s="234"/>
      <c r="C338" s="234"/>
      <c r="D338" s="234"/>
      <c r="E338" s="234"/>
      <c r="F338" s="234"/>
      <c r="G338" s="234"/>
      <c r="H338" s="234"/>
      <c r="I338" s="234"/>
      <c r="J338" s="300"/>
      <c r="K338" s="300"/>
      <c r="L338" s="234"/>
      <c r="M338" s="234"/>
      <c r="N338" s="234"/>
      <c r="O338" s="234"/>
      <c r="P338" s="234"/>
      <c r="Q338" s="234"/>
      <c r="R338" s="234"/>
      <c r="S338" s="234"/>
      <c r="T338" s="234"/>
      <c r="U338" s="234"/>
      <c r="V338" s="234"/>
      <c r="W338" s="234"/>
      <c r="X338" s="234"/>
      <c r="Y338" s="234"/>
      <c r="Z338" s="234"/>
      <c r="AA338" s="234"/>
      <c r="AB338" s="234"/>
      <c r="AC338" s="234"/>
      <c r="AD338" s="234"/>
      <c r="AE338" s="234"/>
      <c r="AF338" s="234"/>
      <c r="AG338" s="234"/>
      <c r="AH338" s="234"/>
    </row>
    <row r="339" spans="1:34" ht="15.75" customHeight="1">
      <c r="A339" s="234"/>
      <c r="B339" s="234"/>
      <c r="C339" s="234"/>
      <c r="D339" s="234"/>
      <c r="E339" s="234"/>
      <c r="F339" s="234"/>
      <c r="G339" s="234"/>
      <c r="H339" s="234"/>
      <c r="I339" s="234"/>
      <c r="J339" s="300"/>
      <c r="K339" s="300"/>
      <c r="L339" s="234"/>
      <c r="M339" s="234"/>
      <c r="N339" s="234"/>
      <c r="O339" s="234"/>
      <c r="P339" s="234"/>
      <c r="Q339" s="234"/>
      <c r="R339" s="234"/>
      <c r="S339" s="234"/>
      <c r="T339" s="234"/>
      <c r="U339" s="234"/>
      <c r="V339" s="234"/>
      <c r="W339" s="234"/>
      <c r="X339" s="234"/>
      <c r="Y339" s="234"/>
      <c r="Z339" s="234"/>
      <c r="AA339" s="234"/>
      <c r="AB339" s="234"/>
      <c r="AC339" s="234"/>
      <c r="AD339" s="234"/>
      <c r="AE339" s="234"/>
      <c r="AF339" s="234"/>
      <c r="AG339" s="234"/>
      <c r="AH339" s="234"/>
    </row>
    <row r="340" spans="1:34" ht="15.75" customHeight="1">
      <c r="A340" s="234"/>
      <c r="B340" s="234"/>
      <c r="C340" s="234"/>
      <c r="D340" s="234"/>
      <c r="E340" s="234"/>
      <c r="F340" s="234"/>
      <c r="G340" s="234"/>
      <c r="H340" s="234"/>
      <c r="I340" s="234"/>
      <c r="J340" s="300"/>
      <c r="K340" s="300"/>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c r="AH340" s="234"/>
    </row>
    <row r="341" spans="1:34" ht="15.75" customHeight="1">
      <c r="A341" s="234"/>
      <c r="B341" s="234"/>
      <c r="C341" s="234"/>
      <c r="D341" s="234"/>
      <c r="E341" s="234"/>
      <c r="F341" s="234"/>
      <c r="G341" s="234"/>
      <c r="H341" s="234"/>
      <c r="I341" s="234"/>
      <c r="J341" s="300"/>
      <c r="K341" s="300"/>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row>
    <row r="342" spans="1:34" ht="15.75" customHeight="1">
      <c r="A342" s="234"/>
      <c r="B342" s="234"/>
      <c r="C342" s="234"/>
      <c r="D342" s="234"/>
      <c r="E342" s="234"/>
      <c r="F342" s="234"/>
      <c r="G342" s="234"/>
      <c r="H342" s="234"/>
      <c r="I342" s="234"/>
      <c r="J342" s="300"/>
      <c r="K342" s="300"/>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row>
    <row r="343" spans="1:34" ht="15.75" customHeight="1">
      <c r="A343" s="234"/>
      <c r="B343" s="234"/>
      <c r="C343" s="234"/>
      <c r="D343" s="234"/>
      <c r="E343" s="234"/>
      <c r="F343" s="234"/>
      <c r="G343" s="234"/>
      <c r="H343" s="234"/>
      <c r="I343" s="234"/>
      <c r="J343" s="300"/>
      <c r="K343" s="300"/>
      <c r="L343" s="234"/>
      <c r="M343" s="234"/>
      <c r="N343" s="234"/>
      <c r="O343" s="234"/>
      <c r="P343" s="234"/>
      <c r="Q343" s="234"/>
      <c r="R343" s="234"/>
      <c r="S343" s="234"/>
      <c r="T343" s="234"/>
      <c r="U343" s="234"/>
      <c r="V343" s="234"/>
      <c r="W343" s="234"/>
      <c r="X343" s="234"/>
      <c r="Y343" s="234"/>
      <c r="Z343" s="234"/>
      <c r="AA343" s="234"/>
      <c r="AB343" s="234"/>
      <c r="AC343" s="234"/>
      <c r="AD343" s="234"/>
      <c r="AE343" s="234"/>
      <c r="AF343" s="234"/>
      <c r="AG343" s="234"/>
      <c r="AH343" s="234"/>
    </row>
    <row r="344" spans="1:34" ht="15.75" customHeight="1">
      <c r="A344" s="234"/>
      <c r="B344" s="234"/>
      <c r="C344" s="234"/>
      <c r="D344" s="234"/>
      <c r="E344" s="234"/>
      <c r="F344" s="234"/>
      <c r="G344" s="234"/>
      <c r="H344" s="234"/>
      <c r="I344" s="234"/>
      <c r="J344" s="300"/>
      <c r="K344" s="300"/>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row>
    <row r="345" spans="1:34" ht="15.75" customHeight="1">
      <c r="A345" s="234"/>
      <c r="B345" s="234"/>
      <c r="C345" s="234"/>
      <c r="D345" s="234"/>
      <c r="E345" s="234"/>
      <c r="F345" s="234"/>
      <c r="G345" s="234"/>
      <c r="H345" s="234"/>
      <c r="I345" s="234"/>
      <c r="J345" s="300"/>
      <c r="K345" s="300"/>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row>
    <row r="346" spans="1:34" ht="15.75" customHeight="1">
      <c r="A346" s="234"/>
      <c r="B346" s="234"/>
      <c r="C346" s="234"/>
      <c r="D346" s="234"/>
      <c r="E346" s="234"/>
      <c r="F346" s="234"/>
      <c r="G346" s="234"/>
      <c r="H346" s="234"/>
      <c r="I346" s="234"/>
      <c r="J346" s="300"/>
      <c r="K346" s="300"/>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row>
    <row r="347" spans="1:34" ht="15.75" customHeight="1">
      <c r="A347" s="234"/>
      <c r="B347" s="234"/>
      <c r="C347" s="234"/>
      <c r="D347" s="234"/>
      <c r="E347" s="234"/>
      <c r="F347" s="234"/>
      <c r="G347" s="234"/>
      <c r="H347" s="234"/>
      <c r="I347" s="234"/>
      <c r="J347" s="300"/>
      <c r="K347" s="300"/>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row>
    <row r="348" spans="1:34" ht="15.75" customHeight="1">
      <c r="A348" s="234"/>
      <c r="B348" s="234"/>
      <c r="C348" s="234"/>
      <c r="D348" s="234"/>
      <c r="E348" s="234"/>
      <c r="F348" s="234"/>
      <c r="G348" s="234"/>
      <c r="H348" s="234"/>
      <c r="I348" s="234"/>
      <c r="J348" s="300"/>
      <c r="K348" s="300"/>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row>
    <row r="349" spans="1:34" ht="15.75" customHeight="1">
      <c r="A349" s="234"/>
      <c r="B349" s="234"/>
      <c r="C349" s="234"/>
      <c r="D349" s="234"/>
      <c r="E349" s="234"/>
      <c r="F349" s="234"/>
      <c r="G349" s="234"/>
      <c r="H349" s="234"/>
      <c r="I349" s="234"/>
      <c r="J349" s="300"/>
      <c r="K349" s="300"/>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row>
    <row r="350" spans="1:34" ht="15.75" customHeight="1">
      <c r="A350" s="234"/>
      <c r="B350" s="234"/>
      <c r="C350" s="234"/>
      <c r="D350" s="234"/>
      <c r="E350" s="234"/>
      <c r="F350" s="234"/>
      <c r="G350" s="234"/>
      <c r="H350" s="234"/>
      <c r="I350" s="234"/>
      <c r="J350" s="300"/>
      <c r="K350" s="300"/>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row>
    <row r="351" spans="1:34" ht="15.75" customHeight="1">
      <c r="A351" s="234"/>
      <c r="B351" s="234"/>
      <c r="C351" s="234"/>
      <c r="D351" s="234"/>
      <c r="E351" s="234"/>
      <c r="F351" s="234"/>
      <c r="G351" s="234"/>
      <c r="H351" s="234"/>
      <c r="I351" s="234"/>
      <c r="J351" s="300"/>
      <c r="K351" s="300"/>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row>
    <row r="352" spans="1:34" ht="15.75" customHeight="1">
      <c r="A352" s="234"/>
      <c r="B352" s="234"/>
      <c r="C352" s="234"/>
      <c r="D352" s="234"/>
      <c r="E352" s="234"/>
      <c r="F352" s="234"/>
      <c r="G352" s="234"/>
      <c r="H352" s="234"/>
      <c r="I352" s="234"/>
      <c r="J352" s="300"/>
      <c r="K352" s="300"/>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row>
    <row r="353" spans="1:34" ht="15.75" customHeight="1">
      <c r="A353" s="234"/>
      <c r="B353" s="234"/>
      <c r="C353" s="234"/>
      <c r="D353" s="234"/>
      <c r="E353" s="234"/>
      <c r="F353" s="234"/>
      <c r="G353" s="234"/>
      <c r="H353" s="234"/>
      <c r="I353" s="234"/>
      <c r="J353" s="300"/>
      <c r="K353" s="300"/>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row>
    <row r="354" spans="1:34" ht="15.75" customHeight="1">
      <c r="A354" s="234"/>
      <c r="B354" s="234"/>
      <c r="C354" s="234"/>
      <c r="D354" s="234"/>
      <c r="E354" s="234"/>
      <c r="F354" s="234"/>
      <c r="G354" s="234"/>
      <c r="H354" s="234"/>
      <c r="I354" s="234"/>
      <c r="J354" s="300"/>
      <c r="K354" s="300"/>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row>
    <row r="355" spans="1:34" ht="15.75" customHeight="1">
      <c r="A355" s="234"/>
      <c r="B355" s="234"/>
      <c r="C355" s="234"/>
      <c r="D355" s="234"/>
      <c r="E355" s="234"/>
      <c r="F355" s="234"/>
      <c r="G355" s="234"/>
      <c r="H355" s="234"/>
      <c r="I355" s="234"/>
      <c r="J355" s="300"/>
      <c r="K355" s="300"/>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row>
    <row r="356" spans="1:34" ht="15.75" customHeight="1">
      <c r="A356" s="234"/>
      <c r="B356" s="234"/>
      <c r="C356" s="234"/>
      <c r="D356" s="234"/>
      <c r="E356" s="234"/>
      <c r="F356" s="234"/>
      <c r="G356" s="234"/>
      <c r="H356" s="234"/>
      <c r="I356" s="234"/>
      <c r="J356" s="300"/>
      <c r="K356" s="300"/>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row>
    <row r="357" spans="1:34" ht="15.75" customHeight="1">
      <c r="A357" s="234"/>
      <c r="B357" s="234"/>
      <c r="C357" s="234"/>
      <c r="D357" s="234"/>
      <c r="E357" s="234"/>
      <c r="F357" s="234"/>
      <c r="G357" s="234"/>
      <c r="H357" s="234"/>
      <c r="I357" s="234"/>
      <c r="J357" s="300"/>
      <c r="K357" s="300"/>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row>
    <row r="358" spans="1:34" ht="15.75" customHeight="1">
      <c r="A358" s="234"/>
      <c r="B358" s="234"/>
      <c r="C358" s="234"/>
      <c r="D358" s="234"/>
      <c r="E358" s="234"/>
      <c r="F358" s="234"/>
      <c r="G358" s="234"/>
      <c r="H358" s="234"/>
      <c r="I358" s="234"/>
      <c r="J358" s="300"/>
      <c r="K358" s="300"/>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row>
    <row r="359" spans="1:34" ht="15.75" customHeight="1">
      <c r="A359" s="234"/>
      <c r="B359" s="234"/>
      <c r="C359" s="234"/>
      <c r="D359" s="234"/>
      <c r="E359" s="234"/>
      <c r="F359" s="234"/>
      <c r="G359" s="234"/>
      <c r="H359" s="234"/>
      <c r="I359" s="234"/>
      <c r="J359" s="300"/>
      <c r="K359" s="300"/>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row>
    <row r="360" spans="1:34" ht="15.75" customHeight="1">
      <c r="A360" s="234"/>
      <c r="B360" s="234"/>
      <c r="C360" s="234"/>
      <c r="D360" s="234"/>
      <c r="E360" s="234"/>
      <c r="F360" s="234"/>
      <c r="G360" s="234"/>
      <c r="H360" s="234"/>
      <c r="I360" s="234"/>
      <c r="J360" s="300"/>
      <c r="K360" s="300"/>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row>
    <row r="361" spans="1:34" ht="15.75" customHeight="1">
      <c r="A361" s="234"/>
      <c r="B361" s="234"/>
      <c r="C361" s="234"/>
      <c r="D361" s="234"/>
      <c r="E361" s="234"/>
      <c r="F361" s="234"/>
      <c r="G361" s="234"/>
      <c r="H361" s="234"/>
      <c r="I361" s="234"/>
      <c r="J361" s="300"/>
      <c r="K361" s="300"/>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row>
    <row r="362" spans="1:34" ht="15.75" customHeight="1">
      <c r="A362" s="234"/>
      <c r="B362" s="234"/>
      <c r="C362" s="234"/>
      <c r="D362" s="234"/>
      <c r="E362" s="234"/>
      <c r="F362" s="234"/>
      <c r="G362" s="234"/>
      <c r="H362" s="234"/>
      <c r="I362" s="234"/>
      <c r="J362" s="300"/>
      <c r="K362" s="300"/>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row>
    <row r="363" spans="1:34" ht="15.75" customHeight="1">
      <c r="A363" s="234"/>
      <c r="B363" s="234"/>
      <c r="C363" s="234"/>
      <c r="D363" s="234"/>
      <c r="E363" s="234"/>
      <c r="F363" s="234"/>
      <c r="G363" s="234"/>
      <c r="H363" s="234"/>
      <c r="I363" s="234"/>
      <c r="J363" s="300"/>
      <c r="K363" s="300"/>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row>
    <row r="364" spans="1:34" ht="15.75" customHeight="1">
      <c r="A364" s="234"/>
      <c r="B364" s="234"/>
      <c r="C364" s="234"/>
      <c r="D364" s="234"/>
      <c r="E364" s="234"/>
      <c r="F364" s="234"/>
      <c r="G364" s="234"/>
      <c r="H364" s="234"/>
      <c r="I364" s="234"/>
      <c r="J364" s="300"/>
      <c r="K364" s="300"/>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row>
    <row r="365" spans="1:34" ht="15.75" customHeight="1">
      <c r="A365" s="234"/>
      <c r="B365" s="234"/>
      <c r="C365" s="234"/>
      <c r="D365" s="234"/>
      <c r="E365" s="234"/>
      <c r="F365" s="234"/>
      <c r="G365" s="234"/>
      <c r="H365" s="234"/>
      <c r="I365" s="234"/>
      <c r="J365" s="300"/>
      <c r="K365" s="300"/>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row>
    <row r="366" spans="1:34" ht="15.75" customHeight="1">
      <c r="A366" s="234"/>
      <c r="B366" s="234"/>
      <c r="C366" s="234"/>
      <c r="D366" s="234"/>
      <c r="E366" s="234"/>
      <c r="F366" s="234"/>
      <c r="G366" s="234"/>
      <c r="H366" s="234"/>
      <c r="I366" s="234"/>
      <c r="J366" s="300"/>
      <c r="K366" s="300"/>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row>
    <row r="367" spans="1:34" ht="15.75" customHeight="1">
      <c r="A367" s="234"/>
      <c r="B367" s="234"/>
      <c r="C367" s="234"/>
      <c r="D367" s="234"/>
      <c r="E367" s="234"/>
      <c r="F367" s="234"/>
      <c r="G367" s="234"/>
      <c r="H367" s="234"/>
      <c r="I367" s="234"/>
      <c r="J367" s="300"/>
      <c r="K367" s="300"/>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row>
    <row r="368" spans="1:34" ht="15.75" customHeight="1">
      <c r="A368" s="234"/>
      <c r="B368" s="234"/>
      <c r="C368" s="234"/>
      <c r="D368" s="234"/>
      <c r="E368" s="234"/>
      <c r="F368" s="234"/>
      <c r="G368" s="234"/>
      <c r="H368" s="234"/>
      <c r="I368" s="234"/>
      <c r="J368" s="300"/>
      <c r="K368" s="300"/>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row>
    <row r="369" spans="1:34" ht="15.75" customHeight="1">
      <c r="A369" s="234"/>
      <c r="B369" s="234"/>
      <c r="C369" s="234"/>
      <c r="D369" s="234"/>
      <c r="E369" s="234"/>
      <c r="F369" s="234"/>
      <c r="G369" s="234"/>
      <c r="H369" s="234"/>
      <c r="I369" s="234"/>
      <c r="J369" s="300"/>
      <c r="K369" s="300"/>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row>
    <row r="370" spans="1:34" ht="15.75" customHeight="1">
      <c r="A370" s="234"/>
      <c r="B370" s="234"/>
      <c r="C370" s="234"/>
      <c r="D370" s="234"/>
      <c r="E370" s="234"/>
      <c r="F370" s="234"/>
      <c r="G370" s="234"/>
      <c r="H370" s="234"/>
      <c r="I370" s="234"/>
      <c r="J370" s="300"/>
      <c r="K370" s="300"/>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row>
    <row r="371" spans="1:34" ht="15.75" customHeight="1">
      <c r="A371" s="234"/>
      <c r="B371" s="234"/>
      <c r="C371" s="234"/>
      <c r="D371" s="234"/>
      <c r="E371" s="234"/>
      <c r="F371" s="234"/>
      <c r="G371" s="234"/>
      <c r="H371" s="234"/>
      <c r="I371" s="234"/>
      <c r="J371" s="300"/>
      <c r="K371" s="300"/>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row>
    <row r="372" spans="1:34" ht="15.75" customHeight="1">
      <c r="A372" s="234"/>
      <c r="B372" s="234"/>
      <c r="C372" s="234"/>
      <c r="D372" s="234"/>
      <c r="E372" s="234"/>
      <c r="F372" s="234"/>
      <c r="G372" s="234"/>
      <c r="H372" s="234"/>
      <c r="I372" s="234"/>
      <c r="J372" s="300"/>
      <c r="K372" s="300"/>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row>
    <row r="373" spans="1:34" ht="15.75" customHeight="1">
      <c r="A373" s="234"/>
      <c r="B373" s="234"/>
      <c r="C373" s="234"/>
      <c r="D373" s="234"/>
      <c r="E373" s="234"/>
      <c r="F373" s="234"/>
      <c r="G373" s="234"/>
      <c r="H373" s="234"/>
      <c r="I373" s="234"/>
      <c r="J373" s="300"/>
      <c r="K373" s="300"/>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row>
    <row r="374" spans="1:34" ht="15.75" customHeight="1">
      <c r="A374" s="234"/>
      <c r="B374" s="234"/>
      <c r="C374" s="234"/>
      <c r="D374" s="234"/>
      <c r="E374" s="234"/>
      <c r="F374" s="234"/>
      <c r="G374" s="234"/>
      <c r="H374" s="234"/>
      <c r="I374" s="234"/>
      <c r="J374" s="300"/>
      <c r="K374" s="300"/>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row>
    <row r="375" spans="1:34" ht="15.75" customHeight="1">
      <c r="A375" s="234"/>
      <c r="B375" s="234"/>
      <c r="C375" s="234"/>
      <c r="D375" s="234"/>
      <c r="E375" s="234"/>
      <c r="F375" s="234"/>
      <c r="G375" s="234"/>
      <c r="H375" s="234"/>
      <c r="I375" s="234"/>
      <c r="J375" s="300"/>
      <c r="K375" s="300"/>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row>
    <row r="376" spans="1:34" ht="15.75" customHeight="1">
      <c r="A376" s="234"/>
      <c r="B376" s="234"/>
      <c r="C376" s="234"/>
      <c r="D376" s="234"/>
      <c r="E376" s="234"/>
      <c r="F376" s="234"/>
      <c r="G376" s="234"/>
      <c r="H376" s="234"/>
      <c r="I376" s="234"/>
      <c r="J376" s="300"/>
      <c r="K376" s="300"/>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row>
    <row r="377" spans="1:34" ht="15.75" customHeight="1">
      <c r="A377" s="234"/>
      <c r="B377" s="234"/>
      <c r="C377" s="234"/>
      <c r="D377" s="234"/>
      <c r="E377" s="234"/>
      <c r="F377" s="234"/>
      <c r="G377" s="234"/>
      <c r="H377" s="234"/>
      <c r="I377" s="234"/>
      <c r="J377" s="300"/>
      <c r="K377" s="300"/>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row>
    <row r="378" spans="1:34" ht="15.75" customHeight="1">
      <c r="A378" s="234"/>
      <c r="B378" s="234"/>
      <c r="C378" s="234"/>
      <c r="D378" s="234"/>
      <c r="E378" s="234"/>
      <c r="F378" s="234"/>
      <c r="G378" s="234"/>
      <c r="H378" s="234"/>
      <c r="I378" s="234"/>
      <c r="J378" s="300"/>
      <c r="K378" s="300"/>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row>
    <row r="379" spans="1:34" ht="15.75" customHeight="1">
      <c r="A379" s="234"/>
      <c r="B379" s="234"/>
      <c r="C379" s="234"/>
      <c r="D379" s="234"/>
      <c r="E379" s="234"/>
      <c r="F379" s="234"/>
      <c r="G379" s="234"/>
      <c r="H379" s="234"/>
      <c r="I379" s="234"/>
      <c r="J379" s="300"/>
      <c r="K379" s="300"/>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row>
    <row r="380" spans="1:34" ht="15.75" customHeight="1">
      <c r="A380" s="234"/>
      <c r="B380" s="234"/>
      <c r="C380" s="234"/>
      <c r="D380" s="234"/>
      <c r="E380" s="234"/>
      <c r="F380" s="234"/>
      <c r="G380" s="234"/>
      <c r="H380" s="234"/>
      <c r="I380" s="234"/>
      <c r="J380" s="300"/>
      <c r="K380" s="300"/>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row>
    <row r="381" spans="1:34" ht="15.75" customHeight="1">
      <c r="A381" s="234"/>
      <c r="B381" s="234"/>
      <c r="C381" s="234"/>
      <c r="D381" s="234"/>
      <c r="E381" s="234"/>
      <c r="F381" s="234"/>
      <c r="G381" s="234"/>
      <c r="H381" s="234"/>
      <c r="I381" s="234"/>
      <c r="J381" s="300"/>
      <c r="K381" s="300"/>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row>
    <row r="382" spans="1:34" ht="15.75" customHeight="1">
      <c r="A382" s="234"/>
      <c r="B382" s="234"/>
      <c r="C382" s="234"/>
      <c r="D382" s="234"/>
      <c r="E382" s="234"/>
      <c r="F382" s="234"/>
      <c r="G382" s="234"/>
      <c r="H382" s="234"/>
      <c r="I382" s="234"/>
      <c r="J382" s="300"/>
      <c r="K382" s="300"/>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row>
    <row r="383" spans="1:34" ht="15.75" customHeight="1">
      <c r="A383" s="234"/>
      <c r="B383" s="234"/>
      <c r="C383" s="234"/>
      <c r="D383" s="234"/>
      <c r="E383" s="234"/>
      <c r="F383" s="234"/>
      <c r="G383" s="234"/>
      <c r="H383" s="234"/>
      <c r="I383" s="234"/>
      <c r="J383" s="300"/>
      <c r="K383" s="300"/>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row>
    <row r="384" spans="1:34" ht="15.75" customHeight="1">
      <c r="A384" s="234"/>
      <c r="B384" s="234"/>
      <c r="C384" s="234"/>
      <c r="D384" s="234"/>
      <c r="E384" s="234"/>
      <c r="F384" s="234"/>
      <c r="G384" s="234"/>
      <c r="H384" s="234"/>
      <c r="I384" s="234"/>
      <c r="J384" s="300"/>
      <c r="K384" s="300"/>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row>
    <row r="385" spans="1:34" ht="15.75" customHeight="1">
      <c r="A385" s="234"/>
      <c r="B385" s="234"/>
      <c r="C385" s="234"/>
      <c r="D385" s="234"/>
      <c r="E385" s="234"/>
      <c r="F385" s="234"/>
      <c r="G385" s="234"/>
      <c r="H385" s="234"/>
      <c r="I385" s="234"/>
      <c r="J385" s="300"/>
      <c r="K385" s="300"/>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row>
    <row r="386" spans="1:34" ht="15.75" customHeight="1">
      <c r="A386" s="234"/>
      <c r="B386" s="234"/>
      <c r="C386" s="234"/>
      <c r="D386" s="234"/>
      <c r="E386" s="234"/>
      <c r="F386" s="234"/>
      <c r="G386" s="234"/>
      <c r="H386" s="234"/>
      <c r="I386" s="234"/>
      <c r="J386" s="300"/>
      <c r="K386" s="300"/>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row>
    <row r="387" spans="1:34" ht="15.75" customHeight="1">
      <c r="A387" s="234"/>
      <c r="B387" s="234"/>
      <c r="C387" s="234"/>
      <c r="D387" s="234"/>
      <c r="E387" s="234"/>
      <c r="F387" s="234"/>
      <c r="G387" s="234"/>
      <c r="H387" s="234"/>
      <c r="I387" s="234"/>
      <c r="J387" s="300"/>
      <c r="K387" s="300"/>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row>
    <row r="388" spans="1:34" ht="15.75" customHeight="1">
      <c r="A388" s="234"/>
      <c r="B388" s="234"/>
      <c r="C388" s="234"/>
      <c r="D388" s="234"/>
      <c r="E388" s="234"/>
      <c r="F388" s="234"/>
      <c r="G388" s="234"/>
      <c r="H388" s="234"/>
      <c r="I388" s="234"/>
      <c r="J388" s="300"/>
      <c r="K388" s="300"/>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row>
    <row r="389" spans="1:34" ht="15.75" customHeight="1">
      <c r="A389" s="234"/>
      <c r="B389" s="234"/>
      <c r="C389" s="234"/>
      <c r="D389" s="234"/>
      <c r="E389" s="234"/>
      <c r="F389" s="234"/>
      <c r="G389" s="234"/>
      <c r="H389" s="234"/>
      <c r="I389" s="234"/>
      <c r="J389" s="300"/>
      <c r="K389" s="300"/>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row>
    <row r="390" spans="1:34" ht="15.75" customHeight="1">
      <c r="A390" s="234"/>
      <c r="B390" s="234"/>
      <c r="C390" s="234"/>
      <c r="D390" s="234"/>
      <c r="E390" s="234"/>
      <c r="F390" s="234"/>
      <c r="G390" s="234"/>
      <c r="H390" s="234"/>
      <c r="I390" s="234"/>
      <c r="J390" s="300"/>
      <c r="K390" s="300"/>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row>
    <row r="391" spans="1:34" ht="15.75" customHeight="1">
      <c r="A391" s="234"/>
      <c r="B391" s="234"/>
      <c r="C391" s="234"/>
      <c r="D391" s="234"/>
      <c r="E391" s="234"/>
      <c r="F391" s="234"/>
      <c r="G391" s="234"/>
      <c r="H391" s="234"/>
      <c r="I391" s="234"/>
      <c r="J391" s="300"/>
      <c r="K391" s="300"/>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row>
    <row r="392" spans="1:34" ht="15.75" customHeight="1">
      <c r="A392" s="234"/>
      <c r="B392" s="234"/>
      <c r="C392" s="234"/>
      <c r="D392" s="234"/>
      <c r="E392" s="234"/>
      <c r="F392" s="234"/>
      <c r="G392" s="234"/>
      <c r="H392" s="234"/>
      <c r="I392" s="234"/>
      <c r="J392" s="300"/>
      <c r="K392" s="300"/>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row>
    <row r="393" spans="1:34" ht="15.75" customHeight="1">
      <c r="A393" s="234"/>
      <c r="B393" s="234"/>
      <c r="C393" s="234"/>
      <c r="D393" s="234"/>
      <c r="E393" s="234"/>
      <c r="F393" s="234"/>
      <c r="G393" s="234"/>
      <c r="H393" s="234"/>
      <c r="I393" s="234"/>
      <c r="J393" s="300"/>
      <c r="K393" s="300"/>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row>
    <row r="394" spans="1:34" ht="15.75" customHeight="1">
      <c r="A394" s="234"/>
      <c r="B394" s="234"/>
      <c r="C394" s="234"/>
      <c r="D394" s="234"/>
      <c r="E394" s="234"/>
      <c r="F394" s="234"/>
      <c r="G394" s="234"/>
      <c r="H394" s="234"/>
      <c r="I394" s="234"/>
      <c r="J394" s="300"/>
      <c r="K394" s="300"/>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row>
    <row r="395" spans="1:34" ht="15.75" customHeight="1">
      <c r="A395" s="234"/>
      <c r="B395" s="234"/>
      <c r="C395" s="234"/>
      <c r="D395" s="234"/>
      <c r="E395" s="234"/>
      <c r="F395" s="234"/>
      <c r="G395" s="234"/>
      <c r="H395" s="234"/>
      <c r="I395" s="234"/>
      <c r="J395" s="300"/>
      <c r="K395" s="300"/>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row>
    <row r="396" spans="1:34" ht="15.75" customHeight="1">
      <c r="A396" s="234"/>
      <c r="B396" s="234"/>
      <c r="C396" s="234"/>
      <c r="D396" s="234"/>
      <c r="E396" s="234"/>
      <c r="F396" s="234"/>
      <c r="G396" s="234"/>
      <c r="H396" s="234"/>
      <c r="I396" s="234"/>
      <c r="J396" s="300"/>
      <c r="K396" s="300"/>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row>
    <row r="397" spans="1:34" ht="15.75" customHeight="1">
      <c r="A397" s="234"/>
      <c r="B397" s="234"/>
      <c r="C397" s="234"/>
      <c r="D397" s="234"/>
      <c r="E397" s="234"/>
      <c r="F397" s="234"/>
      <c r="G397" s="234"/>
      <c r="H397" s="234"/>
      <c r="I397" s="234"/>
      <c r="J397" s="300"/>
      <c r="K397" s="300"/>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row>
    <row r="398" spans="1:34" ht="15.75" customHeight="1">
      <c r="A398" s="234"/>
      <c r="B398" s="234"/>
      <c r="C398" s="234"/>
      <c r="D398" s="234"/>
      <c r="E398" s="234"/>
      <c r="F398" s="234"/>
      <c r="G398" s="234"/>
      <c r="H398" s="234"/>
      <c r="I398" s="234"/>
      <c r="J398" s="300"/>
      <c r="K398" s="300"/>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row>
    <row r="399" spans="1:34" ht="15.75" customHeight="1">
      <c r="A399" s="234"/>
      <c r="B399" s="234"/>
      <c r="C399" s="234"/>
      <c r="D399" s="234"/>
      <c r="E399" s="234"/>
      <c r="F399" s="234"/>
      <c r="G399" s="234"/>
      <c r="H399" s="234"/>
      <c r="I399" s="234"/>
      <c r="J399" s="300"/>
      <c r="K399" s="300"/>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row>
    <row r="400" spans="1:34" ht="15.75" customHeight="1">
      <c r="A400" s="234"/>
      <c r="B400" s="234"/>
      <c r="C400" s="234"/>
      <c r="D400" s="234"/>
      <c r="E400" s="234"/>
      <c r="F400" s="234"/>
      <c r="G400" s="234"/>
      <c r="H400" s="234"/>
      <c r="I400" s="234"/>
      <c r="J400" s="300"/>
      <c r="K400" s="300"/>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row>
    <row r="401" spans="1:34" ht="15.75" customHeight="1">
      <c r="A401" s="234"/>
      <c r="B401" s="234"/>
      <c r="C401" s="234"/>
      <c r="D401" s="234"/>
      <c r="E401" s="234"/>
      <c r="F401" s="234"/>
      <c r="G401" s="234"/>
      <c r="H401" s="234"/>
      <c r="I401" s="234"/>
      <c r="J401" s="300"/>
      <c r="K401" s="300"/>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row>
    <row r="402" spans="1:34" ht="15.75" customHeight="1">
      <c r="A402" s="234"/>
      <c r="B402" s="234"/>
      <c r="C402" s="234"/>
      <c r="D402" s="234"/>
      <c r="E402" s="234"/>
      <c r="F402" s="234"/>
      <c r="G402" s="234"/>
      <c r="H402" s="234"/>
      <c r="I402" s="234"/>
      <c r="J402" s="300"/>
      <c r="K402" s="300"/>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row>
    <row r="403" spans="1:34" ht="15.75" customHeight="1">
      <c r="A403" s="234"/>
      <c r="B403" s="234"/>
      <c r="C403" s="234"/>
      <c r="D403" s="234"/>
      <c r="E403" s="234"/>
      <c r="F403" s="234"/>
      <c r="G403" s="234"/>
      <c r="H403" s="234"/>
      <c r="I403" s="234"/>
      <c r="J403" s="300"/>
      <c r="K403" s="300"/>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row>
    <row r="404" spans="1:34" ht="15.75" customHeight="1">
      <c r="A404" s="234"/>
      <c r="B404" s="234"/>
      <c r="C404" s="234"/>
      <c r="D404" s="234"/>
      <c r="E404" s="234"/>
      <c r="F404" s="234"/>
      <c r="G404" s="234"/>
      <c r="H404" s="234"/>
      <c r="I404" s="234"/>
      <c r="J404" s="300"/>
      <c r="K404" s="300"/>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row>
    <row r="405" spans="1:34" ht="15.75" customHeight="1">
      <c r="A405" s="234"/>
      <c r="B405" s="234"/>
      <c r="C405" s="234"/>
      <c r="D405" s="234"/>
      <c r="E405" s="234"/>
      <c r="F405" s="234"/>
      <c r="G405" s="234"/>
      <c r="H405" s="234"/>
      <c r="I405" s="234"/>
      <c r="J405" s="300"/>
      <c r="K405" s="300"/>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row>
    <row r="406" spans="1:34" ht="15.75" customHeight="1">
      <c r="A406" s="234"/>
      <c r="B406" s="234"/>
      <c r="C406" s="234"/>
      <c r="D406" s="234"/>
      <c r="E406" s="234"/>
      <c r="F406" s="234"/>
      <c r="G406" s="234"/>
      <c r="H406" s="234"/>
      <c r="I406" s="234"/>
      <c r="J406" s="300"/>
      <c r="K406" s="300"/>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row>
    <row r="407" spans="1:34" ht="15.75" customHeight="1">
      <c r="A407" s="234"/>
      <c r="B407" s="234"/>
      <c r="C407" s="234"/>
      <c r="D407" s="234"/>
      <c r="E407" s="234"/>
      <c r="F407" s="234"/>
      <c r="G407" s="234"/>
      <c r="H407" s="234"/>
      <c r="I407" s="234"/>
      <c r="J407" s="300"/>
      <c r="K407" s="300"/>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row>
    <row r="408" spans="1:34" ht="15.75" customHeight="1">
      <c r="A408" s="234"/>
      <c r="B408" s="234"/>
      <c r="C408" s="234"/>
      <c r="D408" s="234"/>
      <c r="E408" s="234"/>
      <c r="F408" s="234"/>
      <c r="G408" s="234"/>
      <c r="H408" s="234"/>
      <c r="I408" s="234"/>
      <c r="J408" s="300"/>
      <c r="K408" s="300"/>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row>
    <row r="409" spans="1:34" ht="15.75" customHeight="1">
      <c r="A409" s="234"/>
      <c r="B409" s="234"/>
      <c r="C409" s="234"/>
      <c r="D409" s="234"/>
      <c r="E409" s="234"/>
      <c r="F409" s="234"/>
      <c r="G409" s="234"/>
      <c r="H409" s="234"/>
      <c r="I409" s="234"/>
      <c r="J409" s="300"/>
      <c r="K409" s="300"/>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row>
    <row r="410" spans="1:34" ht="15.75" customHeight="1">
      <c r="A410" s="234"/>
      <c r="B410" s="234"/>
      <c r="C410" s="234"/>
      <c r="D410" s="234"/>
      <c r="E410" s="234"/>
      <c r="F410" s="234"/>
      <c r="G410" s="234"/>
      <c r="H410" s="234"/>
      <c r="I410" s="234"/>
      <c r="J410" s="300"/>
      <c r="K410" s="300"/>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row>
    <row r="411" spans="1:34" ht="15.75" customHeight="1">
      <c r="A411" s="234"/>
      <c r="B411" s="234"/>
      <c r="C411" s="234"/>
      <c r="D411" s="234"/>
      <c r="E411" s="234"/>
      <c r="F411" s="234"/>
      <c r="G411" s="234"/>
      <c r="H411" s="234"/>
      <c r="I411" s="234"/>
      <c r="J411" s="300"/>
      <c r="K411" s="300"/>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row>
    <row r="412" spans="1:34" ht="15.75" customHeight="1">
      <c r="A412" s="234"/>
      <c r="B412" s="234"/>
      <c r="C412" s="234"/>
      <c r="D412" s="234"/>
      <c r="E412" s="234"/>
      <c r="F412" s="234"/>
      <c r="G412" s="234"/>
      <c r="H412" s="234"/>
      <c r="I412" s="234"/>
      <c r="J412" s="300"/>
      <c r="K412" s="300"/>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row>
    <row r="413" spans="1:34" ht="15.75" customHeight="1">
      <c r="A413" s="234"/>
      <c r="B413" s="234"/>
      <c r="C413" s="234"/>
      <c r="D413" s="234"/>
      <c r="E413" s="234"/>
      <c r="F413" s="234"/>
      <c r="G413" s="234"/>
      <c r="H413" s="234"/>
      <c r="I413" s="234"/>
      <c r="J413" s="300"/>
      <c r="K413" s="300"/>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row>
    <row r="414" spans="1:34" ht="15.75" customHeight="1">
      <c r="A414" s="234"/>
      <c r="B414" s="234"/>
      <c r="C414" s="234"/>
      <c r="D414" s="234"/>
      <c r="E414" s="234"/>
      <c r="F414" s="234"/>
      <c r="G414" s="234"/>
      <c r="H414" s="234"/>
      <c r="I414" s="234"/>
      <c r="J414" s="300"/>
      <c r="K414" s="300"/>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row>
    <row r="415" spans="1:34" ht="15.75" customHeight="1">
      <c r="A415" s="234"/>
      <c r="B415" s="234"/>
      <c r="C415" s="234"/>
      <c r="D415" s="234"/>
      <c r="E415" s="234"/>
      <c r="F415" s="234"/>
      <c r="G415" s="234"/>
      <c r="H415" s="234"/>
      <c r="I415" s="234"/>
      <c r="J415" s="300"/>
      <c r="K415" s="300"/>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row>
    <row r="416" spans="1:34" ht="15.75" customHeight="1">
      <c r="A416" s="234"/>
      <c r="B416" s="234"/>
      <c r="C416" s="234"/>
      <c r="D416" s="234"/>
      <c r="E416" s="234"/>
      <c r="F416" s="234"/>
      <c r="G416" s="234"/>
      <c r="H416" s="234"/>
      <c r="I416" s="234"/>
      <c r="J416" s="300"/>
      <c r="K416" s="300"/>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row>
    <row r="417" spans="1:34" ht="15.75" customHeight="1">
      <c r="A417" s="234"/>
      <c r="B417" s="234"/>
      <c r="C417" s="234"/>
      <c r="D417" s="234"/>
      <c r="E417" s="234"/>
      <c r="F417" s="234"/>
      <c r="G417" s="234"/>
      <c r="H417" s="234"/>
      <c r="I417" s="234"/>
      <c r="J417" s="300"/>
      <c r="K417" s="300"/>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row>
    <row r="418" spans="1:34" ht="15.75" customHeight="1">
      <c r="A418" s="234"/>
      <c r="B418" s="234"/>
      <c r="C418" s="234"/>
      <c r="D418" s="234"/>
      <c r="E418" s="234"/>
      <c r="F418" s="234"/>
      <c r="G418" s="234"/>
      <c r="H418" s="234"/>
      <c r="I418" s="234"/>
      <c r="J418" s="300"/>
      <c r="K418" s="300"/>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row>
    <row r="419" spans="1:34" ht="15.75" customHeight="1">
      <c r="A419" s="234"/>
      <c r="B419" s="234"/>
      <c r="C419" s="234"/>
      <c r="D419" s="234"/>
      <c r="E419" s="234"/>
      <c r="F419" s="234"/>
      <c r="G419" s="234"/>
      <c r="H419" s="234"/>
      <c r="I419" s="234"/>
      <c r="J419" s="300"/>
      <c r="K419" s="300"/>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row>
    <row r="420" spans="1:34" ht="15.75" customHeight="1">
      <c r="A420" s="234"/>
      <c r="B420" s="234"/>
      <c r="C420" s="234"/>
      <c r="D420" s="234"/>
      <c r="E420" s="234"/>
      <c r="F420" s="234"/>
      <c r="G420" s="234"/>
      <c r="H420" s="234"/>
      <c r="I420" s="234"/>
      <c r="J420" s="300"/>
      <c r="K420" s="300"/>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row>
    <row r="421" spans="1:34" ht="15.75" customHeight="1">
      <c r="A421" s="234"/>
      <c r="B421" s="234"/>
      <c r="C421" s="234"/>
      <c r="D421" s="234"/>
      <c r="E421" s="234"/>
      <c r="F421" s="234"/>
      <c r="G421" s="234"/>
      <c r="H421" s="234"/>
      <c r="I421" s="234"/>
      <c r="J421" s="300"/>
      <c r="K421" s="300"/>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row>
    <row r="422" spans="1:34" ht="15.75" customHeight="1">
      <c r="A422" s="234"/>
      <c r="B422" s="234"/>
      <c r="C422" s="234"/>
      <c r="D422" s="234"/>
      <c r="E422" s="234"/>
      <c r="F422" s="234"/>
      <c r="G422" s="234"/>
      <c r="H422" s="234"/>
      <c r="I422" s="234"/>
      <c r="J422" s="300"/>
      <c r="K422" s="300"/>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row>
    <row r="423" spans="1:34" ht="15.75" customHeight="1">
      <c r="A423" s="234"/>
      <c r="B423" s="234"/>
      <c r="C423" s="234"/>
      <c r="D423" s="234"/>
      <c r="E423" s="234"/>
      <c r="F423" s="234"/>
      <c r="G423" s="234"/>
      <c r="H423" s="234"/>
      <c r="I423" s="234"/>
      <c r="J423" s="300"/>
      <c r="K423" s="300"/>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row>
    <row r="424" spans="1:34" ht="15.75" customHeight="1">
      <c r="A424" s="234"/>
      <c r="B424" s="234"/>
      <c r="C424" s="234"/>
      <c r="D424" s="234"/>
      <c r="E424" s="234"/>
      <c r="F424" s="234"/>
      <c r="G424" s="234"/>
      <c r="H424" s="234"/>
      <c r="I424" s="234"/>
      <c r="J424" s="300"/>
      <c r="K424" s="300"/>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row>
    <row r="425" spans="1:34" ht="15.75" customHeight="1">
      <c r="A425" s="234"/>
      <c r="B425" s="234"/>
      <c r="C425" s="234"/>
      <c r="D425" s="234"/>
      <c r="E425" s="234"/>
      <c r="F425" s="234"/>
      <c r="G425" s="234"/>
      <c r="H425" s="234"/>
      <c r="I425" s="234"/>
      <c r="J425" s="300"/>
      <c r="K425" s="300"/>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row>
    <row r="426" spans="1:34" ht="15.75" customHeight="1">
      <c r="A426" s="234"/>
      <c r="B426" s="234"/>
      <c r="C426" s="234"/>
      <c r="D426" s="234"/>
      <c r="E426" s="234"/>
      <c r="F426" s="234"/>
      <c r="G426" s="234"/>
      <c r="H426" s="234"/>
      <c r="I426" s="234"/>
      <c r="J426" s="300"/>
      <c r="K426" s="300"/>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row>
    <row r="427" spans="1:34" ht="15.75" customHeight="1">
      <c r="A427" s="234"/>
      <c r="B427" s="234"/>
      <c r="C427" s="234"/>
      <c r="D427" s="234"/>
      <c r="E427" s="234"/>
      <c r="F427" s="234"/>
      <c r="G427" s="234"/>
      <c r="H427" s="234"/>
      <c r="I427" s="234"/>
      <c r="J427" s="300"/>
      <c r="K427" s="300"/>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row>
    <row r="428" spans="1:34" ht="15.75" customHeight="1">
      <c r="A428" s="234"/>
      <c r="B428" s="234"/>
      <c r="C428" s="234"/>
      <c r="D428" s="234"/>
      <c r="E428" s="234"/>
      <c r="F428" s="234"/>
      <c r="G428" s="234"/>
      <c r="H428" s="234"/>
      <c r="I428" s="234"/>
      <c r="J428" s="300"/>
      <c r="K428" s="300"/>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row>
    <row r="429" spans="1:34" ht="15.75" customHeight="1">
      <c r="A429" s="234"/>
      <c r="B429" s="234"/>
      <c r="C429" s="234"/>
      <c r="D429" s="234"/>
      <c r="E429" s="234"/>
      <c r="F429" s="234"/>
      <c r="G429" s="234"/>
      <c r="H429" s="234"/>
      <c r="I429" s="234"/>
      <c r="J429" s="300"/>
      <c r="K429" s="300"/>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row>
    <row r="430" spans="1:34" ht="15.75" customHeight="1">
      <c r="A430" s="234"/>
      <c r="B430" s="234"/>
      <c r="C430" s="234"/>
      <c r="D430" s="234"/>
      <c r="E430" s="234"/>
      <c r="F430" s="234"/>
      <c r="G430" s="234"/>
      <c r="H430" s="234"/>
      <c r="I430" s="234"/>
      <c r="J430" s="300"/>
      <c r="K430" s="300"/>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row>
    <row r="431" spans="1:34" ht="15.75" customHeight="1">
      <c r="A431" s="234"/>
      <c r="B431" s="234"/>
      <c r="C431" s="234"/>
      <c r="D431" s="234"/>
      <c r="E431" s="234"/>
      <c r="F431" s="234"/>
      <c r="G431" s="234"/>
      <c r="H431" s="234"/>
      <c r="I431" s="234"/>
      <c r="J431" s="300"/>
      <c r="K431" s="300"/>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row>
    <row r="432" spans="1:34" ht="15.75" customHeight="1">
      <c r="A432" s="234"/>
      <c r="B432" s="234"/>
      <c r="C432" s="234"/>
      <c r="D432" s="234"/>
      <c r="E432" s="234"/>
      <c r="F432" s="234"/>
      <c r="G432" s="234"/>
      <c r="H432" s="234"/>
      <c r="I432" s="234"/>
      <c r="J432" s="300"/>
      <c r="K432" s="300"/>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row>
    <row r="433" spans="1:34" ht="15.75" customHeight="1">
      <c r="A433" s="234"/>
      <c r="B433" s="234"/>
      <c r="C433" s="234"/>
      <c r="D433" s="234"/>
      <c r="E433" s="234"/>
      <c r="F433" s="234"/>
      <c r="G433" s="234"/>
      <c r="H433" s="234"/>
      <c r="I433" s="234"/>
      <c r="J433" s="300"/>
      <c r="K433" s="300"/>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row>
    <row r="434" spans="1:34" ht="15.75" customHeight="1">
      <c r="A434" s="234"/>
      <c r="B434" s="234"/>
      <c r="C434" s="234"/>
      <c r="D434" s="234"/>
      <c r="E434" s="234"/>
      <c r="F434" s="234"/>
      <c r="G434" s="234"/>
      <c r="H434" s="234"/>
      <c r="I434" s="234"/>
      <c r="J434" s="300"/>
      <c r="K434" s="300"/>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row>
    <row r="435" spans="1:34" ht="15.75" customHeight="1">
      <c r="A435" s="234"/>
      <c r="B435" s="234"/>
      <c r="C435" s="234"/>
      <c r="D435" s="234"/>
      <c r="E435" s="234"/>
      <c r="F435" s="234"/>
      <c r="G435" s="234"/>
      <c r="H435" s="234"/>
      <c r="I435" s="234"/>
      <c r="J435" s="300"/>
      <c r="K435" s="300"/>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row>
    <row r="436" spans="1:34" ht="15.75" customHeight="1">
      <c r="A436" s="234"/>
      <c r="B436" s="234"/>
      <c r="C436" s="234"/>
      <c r="D436" s="234"/>
      <c r="E436" s="234"/>
      <c r="F436" s="234"/>
      <c r="G436" s="234"/>
      <c r="H436" s="234"/>
      <c r="I436" s="234"/>
      <c r="J436" s="300"/>
      <c r="K436" s="300"/>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row>
    <row r="437" spans="1:34" ht="15.75" customHeight="1">
      <c r="A437" s="234"/>
      <c r="B437" s="234"/>
      <c r="C437" s="234"/>
      <c r="D437" s="234"/>
      <c r="E437" s="234"/>
      <c r="F437" s="234"/>
      <c r="G437" s="234"/>
      <c r="H437" s="234"/>
      <c r="I437" s="234"/>
      <c r="J437" s="300"/>
      <c r="K437" s="300"/>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row>
    <row r="438" spans="1:34" ht="15.75" customHeight="1">
      <c r="A438" s="234"/>
      <c r="B438" s="234"/>
      <c r="C438" s="234"/>
      <c r="D438" s="234"/>
      <c r="E438" s="234"/>
      <c r="F438" s="234"/>
      <c r="G438" s="234"/>
      <c r="H438" s="234"/>
      <c r="I438" s="234"/>
      <c r="J438" s="300"/>
      <c r="K438" s="300"/>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row>
    <row r="439" spans="1:34" ht="15.75" customHeight="1">
      <c r="A439" s="234"/>
      <c r="B439" s="234"/>
      <c r="C439" s="234"/>
      <c r="D439" s="234"/>
      <c r="E439" s="234"/>
      <c r="F439" s="234"/>
      <c r="G439" s="234"/>
      <c r="H439" s="234"/>
      <c r="I439" s="234"/>
      <c r="J439" s="300"/>
      <c r="K439" s="300"/>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row>
    <row r="440" spans="1:34" ht="15.75" customHeight="1">
      <c r="A440" s="234"/>
      <c r="B440" s="234"/>
      <c r="C440" s="234"/>
      <c r="D440" s="234"/>
      <c r="E440" s="234"/>
      <c r="F440" s="234"/>
      <c r="G440" s="234"/>
      <c r="H440" s="234"/>
      <c r="I440" s="234"/>
      <c r="J440" s="300"/>
      <c r="K440" s="300"/>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row>
    <row r="441" spans="1:34" ht="15.75" customHeight="1">
      <c r="A441" s="234"/>
      <c r="B441" s="234"/>
      <c r="C441" s="234"/>
      <c r="D441" s="234"/>
      <c r="E441" s="234"/>
      <c r="F441" s="234"/>
      <c r="G441" s="234"/>
      <c r="H441" s="234"/>
      <c r="I441" s="234"/>
      <c r="J441" s="300"/>
      <c r="K441" s="300"/>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row>
    <row r="442" spans="1:34" ht="15.75" customHeight="1">
      <c r="A442" s="234"/>
      <c r="B442" s="234"/>
      <c r="C442" s="234"/>
      <c r="D442" s="234"/>
      <c r="E442" s="234"/>
      <c r="F442" s="234"/>
      <c r="G442" s="234"/>
      <c r="H442" s="234"/>
      <c r="I442" s="234"/>
      <c r="J442" s="300"/>
      <c r="K442" s="300"/>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row>
    <row r="443" spans="1:34" ht="15.75" customHeight="1">
      <c r="A443" s="234"/>
      <c r="B443" s="234"/>
      <c r="C443" s="234"/>
      <c r="D443" s="234"/>
      <c r="E443" s="234"/>
      <c r="F443" s="234"/>
      <c r="G443" s="234"/>
      <c r="H443" s="234"/>
      <c r="I443" s="234"/>
      <c r="J443" s="300"/>
      <c r="K443" s="300"/>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row>
    <row r="444" spans="1:34" ht="15.75" customHeight="1">
      <c r="A444" s="234"/>
      <c r="B444" s="234"/>
      <c r="C444" s="234"/>
      <c r="D444" s="234"/>
      <c r="E444" s="234"/>
      <c r="F444" s="234"/>
      <c r="G444" s="234"/>
      <c r="H444" s="234"/>
      <c r="I444" s="234"/>
      <c r="J444" s="300"/>
      <c r="K444" s="300"/>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row>
    <row r="445" spans="1:34" ht="15.75" customHeight="1">
      <c r="A445" s="234"/>
      <c r="B445" s="234"/>
      <c r="C445" s="234"/>
      <c r="D445" s="234"/>
      <c r="E445" s="234"/>
      <c r="F445" s="234"/>
      <c r="G445" s="234"/>
      <c r="H445" s="234"/>
      <c r="I445" s="234"/>
      <c r="J445" s="300"/>
      <c r="K445" s="300"/>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row>
    <row r="446" spans="1:34" ht="15.75" customHeight="1">
      <c r="A446" s="234"/>
      <c r="B446" s="234"/>
      <c r="C446" s="234"/>
      <c r="D446" s="234"/>
      <c r="E446" s="234"/>
      <c r="F446" s="234"/>
      <c r="G446" s="234"/>
      <c r="H446" s="234"/>
      <c r="I446" s="234"/>
      <c r="J446" s="300"/>
      <c r="K446" s="300"/>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row>
    <row r="447" spans="1:34" ht="15.75" customHeight="1">
      <c r="A447" s="234"/>
      <c r="B447" s="234"/>
      <c r="C447" s="234"/>
      <c r="D447" s="234"/>
      <c r="E447" s="234"/>
      <c r="F447" s="234"/>
      <c r="G447" s="234"/>
      <c r="H447" s="234"/>
      <c r="I447" s="234"/>
      <c r="J447" s="300"/>
      <c r="K447" s="300"/>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row>
    <row r="448" spans="1:34" ht="15.75" customHeight="1">
      <c r="A448" s="234"/>
      <c r="B448" s="234"/>
      <c r="C448" s="234"/>
      <c r="D448" s="234"/>
      <c r="E448" s="234"/>
      <c r="F448" s="234"/>
      <c r="G448" s="234"/>
      <c r="H448" s="234"/>
      <c r="I448" s="234"/>
      <c r="J448" s="300"/>
      <c r="K448" s="300"/>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row>
    <row r="449" spans="1:34" ht="15.75" customHeight="1">
      <c r="A449" s="234"/>
      <c r="B449" s="234"/>
      <c r="C449" s="234"/>
      <c r="D449" s="234"/>
      <c r="E449" s="234"/>
      <c r="F449" s="234"/>
      <c r="G449" s="234"/>
      <c r="H449" s="234"/>
      <c r="I449" s="234"/>
      <c r="J449" s="300"/>
      <c r="K449" s="300"/>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row>
    <row r="450" spans="1:34" ht="15.75" customHeight="1">
      <c r="A450" s="234"/>
      <c r="B450" s="234"/>
      <c r="C450" s="234"/>
      <c r="D450" s="234"/>
      <c r="E450" s="234"/>
      <c r="F450" s="234"/>
      <c r="G450" s="234"/>
      <c r="H450" s="234"/>
      <c r="I450" s="234"/>
      <c r="J450" s="300"/>
      <c r="K450" s="300"/>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row>
    <row r="451" spans="1:34" ht="15.75" customHeight="1">
      <c r="A451" s="234"/>
      <c r="B451" s="234"/>
      <c r="C451" s="234"/>
      <c r="D451" s="234"/>
      <c r="E451" s="234"/>
      <c r="F451" s="234"/>
      <c r="G451" s="234"/>
      <c r="H451" s="234"/>
      <c r="I451" s="234"/>
      <c r="J451" s="300"/>
      <c r="K451" s="300"/>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row>
    <row r="452" spans="1:34" ht="15.75" customHeight="1">
      <c r="A452" s="234"/>
      <c r="B452" s="234"/>
      <c r="C452" s="234"/>
      <c r="D452" s="234"/>
      <c r="E452" s="234"/>
      <c r="F452" s="234"/>
      <c r="G452" s="234"/>
      <c r="H452" s="234"/>
      <c r="I452" s="234"/>
      <c r="J452" s="300"/>
      <c r="K452" s="300"/>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row>
    <row r="453" spans="1:34" ht="15.75" customHeight="1">
      <c r="A453" s="234"/>
      <c r="B453" s="234"/>
      <c r="C453" s="234"/>
      <c r="D453" s="234"/>
      <c r="E453" s="234"/>
      <c r="F453" s="234"/>
      <c r="G453" s="234"/>
      <c r="H453" s="234"/>
      <c r="I453" s="234"/>
      <c r="J453" s="300"/>
      <c r="K453" s="300"/>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row>
    <row r="454" spans="1:34" ht="15.75" customHeight="1">
      <c r="A454" s="234"/>
      <c r="B454" s="234"/>
      <c r="C454" s="234"/>
      <c r="D454" s="234"/>
      <c r="E454" s="234"/>
      <c r="F454" s="234"/>
      <c r="G454" s="234"/>
      <c r="H454" s="234"/>
      <c r="I454" s="234"/>
      <c r="J454" s="300"/>
      <c r="K454" s="300"/>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row>
    <row r="455" spans="1:34" ht="15.75" customHeight="1">
      <c r="A455" s="234"/>
      <c r="B455" s="234"/>
      <c r="C455" s="234"/>
      <c r="D455" s="234"/>
      <c r="E455" s="234"/>
      <c r="F455" s="234"/>
      <c r="G455" s="234"/>
      <c r="H455" s="234"/>
      <c r="I455" s="234"/>
      <c r="J455" s="300"/>
      <c r="K455" s="300"/>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row>
    <row r="456" spans="1:34" ht="15.75" customHeight="1">
      <c r="A456" s="234"/>
      <c r="B456" s="234"/>
      <c r="C456" s="234"/>
      <c r="D456" s="234"/>
      <c r="E456" s="234"/>
      <c r="F456" s="234"/>
      <c r="G456" s="234"/>
      <c r="H456" s="234"/>
      <c r="I456" s="234"/>
      <c r="J456" s="300"/>
      <c r="K456" s="300"/>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row>
    <row r="457" spans="1:34" ht="15.75" customHeight="1">
      <c r="A457" s="234"/>
      <c r="B457" s="234"/>
      <c r="C457" s="234"/>
      <c r="D457" s="234"/>
      <c r="E457" s="234"/>
      <c r="F457" s="234"/>
      <c r="G457" s="234"/>
      <c r="H457" s="234"/>
      <c r="I457" s="234"/>
      <c r="J457" s="300"/>
      <c r="K457" s="300"/>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row>
    <row r="458" spans="1:34" ht="15.75" customHeight="1">
      <c r="A458" s="234"/>
      <c r="B458" s="234"/>
      <c r="C458" s="234"/>
      <c r="D458" s="234"/>
      <c r="E458" s="234"/>
      <c r="F458" s="234"/>
      <c r="G458" s="234"/>
      <c r="H458" s="234"/>
      <c r="I458" s="234"/>
      <c r="J458" s="300"/>
      <c r="K458" s="300"/>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row>
    <row r="459" spans="1:34" ht="15.75" customHeight="1">
      <c r="A459" s="234"/>
      <c r="B459" s="234"/>
      <c r="C459" s="234"/>
      <c r="D459" s="234"/>
      <c r="E459" s="234"/>
      <c r="F459" s="234"/>
      <c r="G459" s="234"/>
      <c r="H459" s="234"/>
      <c r="I459" s="234"/>
      <c r="J459" s="300"/>
      <c r="K459" s="300"/>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row>
    <row r="460" spans="1:34" ht="15.75" customHeight="1">
      <c r="A460" s="234"/>
      <c r="B460" s="234"/>
      <c r="C460" s="234"/>
      <c r="D460" s="234"/>
      <c r="E460" s="234"/>
      <c r="F460" s="234"/>
      <c r="G460" s="234"/>
      <c r="H460" s="234"/>
      <c r="I460" s="234"/>
      <c r="J460" s="300"/>
      <c r="K460" s="300"/>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row>
    <row r="461" spans="1:34" ht="15.75" customHeight="1">
      <c r="A461" s="234"/>
      <c r="B461" s="234"/>
      <c r="C461" s="234"/>
      <c r="D461" s="234"/>
      <c r="E461" s="234"/>
      <c r="F461" s="234"/>
      <c r="G461" s="234"/>
      <c r="H461" s="234"/>
      <c r="I461" s="234"/>
      <c r="J461" s="300"/>
      <c r="K461" s="300"/>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row>
    <row r="462" spans="1:34" ht="15.75" customHeight="1">
      <c r="A462" s="234"/>
      <c r="B462" s="234"/>
      <c r="C462" s="234"/>
      <c r="D462" s="234"/>
      <c r="E462" s="234"/>
      <c r="F462" s="234"/>
      <c r="G462" s="234"/>
      <c r="H462" s="234"/>
      <c r="I462" s="234"/>
      <c r="J462" s="300"/>
      <c r="K462" s="300"/>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row>
    <row r="463" spans="1:34" ht="15.75" customHeight="1">
      <c r="A463" s="234"/>
      <c r="B463" s="234"/>
      <c r="C463" s="234"/>
      <c r="D463" s="234"/>
      <c r="E463" s="234"/>
      <c r="F463" s="234"/>
      <c r="G463" s="234"/>
      <c r="H463" s="234"/>
      <c r="I463" s="234"/>
      <c r="J463" s="300"/>
      <c r="K463" s="300"/>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row>
    <row r="464" spans="1:34" ht="15.75" customHeight="1">
      <c r="A464" s="234"/>
      <c r="B464" s="234"/>
      <c r="C464" s="234"/>
      <c r="D464" s="234"/>
      <c r="E464" s="234"/>
      <c r="F464" s="234"/>
      <c r="G464" s="234"/>
      <c r="H464" s="234"/>
      <c r="I464" s="234"/>
      <c r="J464" s="300"/>
      <c r="K464" s="300"/>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row>
    <row r="465" spans="1:34" ht="15.75" customHeight="1">
      <c r="A465" s="234"/>
      <c r="B465" s="234"/>
      <c r="C465" s="234"/>
      <c r="D465" s="234"/>
      <c r="E465" s="234"/>
      <c r="F465" s="234"/>
      <c r="G465" s="234"/>
      <c r="H465" s="234"/>
      <c r="I465" s="234"/>
      <c r="J465" s="300"/>
      <c r="K465" s="300"/>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row>
    <row r="466" spans="1:34" ht="15.75" customHeight="1">
      <c r="A466" s="234"/>
      <c r="B466" s="234"/>
      <c r="C466" s="234"/>
      <c r="D466" s="234"/>
      <c r="E466" s="234"/>
      <c r="F466" s="234"/>
      <c r="G466" s="234"/>
      <c r="H466" s="234"/>
      <c r="I466" s="234"/>
      <c r="J466" s="300"/>
      <c r="K466" s="300"/>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row>
    <row r="467" spans="1:34" ht="15.75" customHeight="1">
      <c r="A467" s="234"/>
      <c r="B467" s="234"/>
      <c r="C467" s="234"/>
      <c r="D467" s="234"/>
      <c r="E467" s="234"/>
      <c r="F467" s="234"/>
      <c r="G467" s="234"/>
      <c r="H467" s="234"/>
      <c r="I467" s="234"/>
      <c r="J467" s="300"/>
      <c r="K467" s="300"/>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row>
    <row r="468" spans="1:34" ht="15.75" customHeight="1">
      <c r="A468" s="234"/>
      <c r="B468" s="234"/>
      <c r="C468" s="234"/>
      <c r="D468" s="234"/>
      <c r="E468" s="234"/>
      <c r="F468" s="234"/>
      <c r="G468" s="234"/>
      <c r="H468" s="234"/>
      <c r="I468" s="234"/>
      <c r="J468" s="300"/>
      <c r="K468" s="300"/>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row>
    <row r="469" spans="1:34" ht="15.75" customHeight="1">
      <c r="A469" s="234"/>
      <c r="B469" s="234"/>
      <c r="C469" s="234"/>
      <c r="D469" s="234"/>
      <c r="E469" s="234"/>
      <c r="F469" s="234"/>
      <c r="G469" s="234"/>
      <c r="H469" s="234"/>
      <c r="I469" s="234"/>
      <c r="J469" s="300"/>
      <c r="K469" s="300"/>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row>
    <row r="470" spans="1:34" ht="15.75" customHeight="1">
      <c r="A470" s="234"/>
      <c r="B470" s="234"/>
      <c r="C470" s="234"/>
      <c r="D470" s="234"/>
      <c r="E470" s="234"/>
      <c r="F470" s="234"/>
      <c r="G470" s="234"/>
      <c r="H470" s="234"/>
      <c r="I470" s="234"/>
      <c r="J470" s="300"/>
      <c r="K470" s="300"/>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row>
    <row r="471" spans="1:34" ht="15.75" customHeight="1">
      <c r="A471" s="234"/>
      <c r="B471" s="234"/>
      <c r="C471" s="234"/>
      <c r="D471" s="234"/>
      <c r="E471" s="234"/>
      <c r="F471" s="234"/>
      <c r="G471" s="234"/>
      <c r="H471" s="234"/>
      <c r="I471" s="234"/>
      <c r="J471" s="300"/>
      <c r="K471" s="300"/>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row>
    <row r="472" spans="1:34" ht="15.75" customHeight="1">
      <c r="A472" s="234"/>
      <c r="B472" s="234"/>
      <c r="C472" s="234"/>
      <c r="D472" s="234"/>
      <c r="E472" s="234"/>
      <c r="F472" s="234"/>
      <c r="G472" s="234"/>
      <c r="H472" s="234"/>
      <c r="I472" s="234"/>
      <c r="J472" s="300"/>
      <c r="K472" s="300"/>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row>
    <row r="473" spans="1:34" ht="15.75" customHeight="1">
      <c r="A473" s="234"/>
      <c r="B473" s="234"/>
      <c r="C473" s="234"/>
      <c r="D473" s="234"/>
      <c r="E473" s="234"/>
      <c r="F473" s="234"/>
      <c r="G473" s="234"/>
      <c r="H473" s="234"/>
      <c r="I473" s="234"/>
      <c r="J473" s="300"/>
      <c r="K473" s="300"/>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row>
    <row r="474" spans="1:34" ht="15.75" customHeight="1">
      <c r="A474" s="234"/>
      <c r="B474" s="234"/>
      <c r="C474" s="234"/>
      <c r="D474" s="234"/>
      <c r="E474" s="234"/>
      <c r="F474" s="234"/>
      <c r="G474" s="234"/>
      <c r="H474" s="234"/>
      <c r="I474" s="234"/>
      <c r="J474" s="300"/>
      <c r="K474" s="300"/>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row>
    <row r="475" spans="1:34" ht="15.75" customHeight="1">
      <c r="A475" s="234"/>
      <c r="B475" s="234"/>
      <c r="C475" s="234"/>
      <c r="D475" s="234"/>
      <c r="E475" s="234"/>
      <c r="F475" s="234"/>
      <c r="G475" s="234"/>
      <c r="H475" s="234"/>
      <c r="I475" s="234"/>
      <c r="J475" s="300"/>
      <c r="K475" s="300"/>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row>
    <row r="476" spans="1:34" ht="15.75" customHeight="1">
      <c r="A476" s="234"/>
      <c r="B476" s="234"/>
      <c r="C476" s="234"/>
      <c r="D476" s="234"/>
      <c r="E476" s="234"/>
      <c r="F476" s="234"/>
      <c r="G476" s="234"/>
      <c r="H476" s="234"/>
      <c r="I476" s="234"/>
      <c r="J476" s="300"/>
      <c r="K476" s="300"/>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row>
    <row r="477" spans="1:34" ht="15.75" customHeight="1">
      <c r="A477" s="234"/>
      <c r="B477" s="234"/>
      <c r="C477" s="234"/>
      <c r="D477" s="234"/>
      <c r="E477" s="234"/>
      <c r="F477" s="234"/>
      <c r="G477" s="234"/>
      <c r="H477" s="234"/>
      <c r="I477" s="234"/>
      <c r="J477" s="300"/>
      <c r="K477" s="300"/>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row>
    <row r="478" spans="1:34" ht="15.75" customHeight="1">
      <c r="A478" s="234"/>
      <c r="B478" s="234"/>
      <c r="C478" s="234"/>
      <c r="D478" s="234"/>
      <c r="E478" s="234"/>
      <c r="F478" s="234"/>
      <c r="G478" s="234"/>
      <c r="H478" s="234"/>
      <c r="I478" s="234"/>
      <c r="J478" s="300"/>
      <c r="K478" s="300"/>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row>
    <row r="479" spans="1:34" ht="15.75" customHeight="1">
      <c r="A479" s="234"/>
      <c r="B479" s="234"/>
      <c r="C479" s="234"/>
      <c r="D479" s="234"/>
      <c r="E479" s="234"/>
      <c r="F479" s="234"/>
      <c r="G479" s="234"/>
      <c r="H479" s="234"/>
      <c r="I479" s="234"/>
      <c r="J479" s="300"/>
      <c r="K479" s="300"/>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row>
    <row r="480" spans="1:34" ht="15.75" customHeight="1">
      <c r="A480" s="234"/>
      <c r="B480" s="234"/>
      <c r="C480" s="234"/>
      <c r="D480" s="234"/>
      <c r="E480" s="234"/>
      <c r="F480" s="234"/>
      <c r="G480" s="234"/>
      <c r="H480" s="234"/>
      <c r="I480" s="234"/>
      <c r="J480" s="300"/>
      <c r="K480" s="300"/>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row>
    <row r="481" spans="1:34" ht="15.75" customHeight="1">
      <c r="A481" s="234"/>
      <c r="B481" s="234"/>
      <c r="C481" s="234"/>
      <c r="D481" s="234"/>
      <c r="E481" s="234"/>
      <c r="F481" s="234"/>
      <c r="G481" s="234"/>
      <c r="H481" s="234"/>
      <c r="I481" s="234"/>
      <c r="J481" s="300"/>
      <c r="K481" s="300"/>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row>
    <row r="482" spans="1:34" ht="15.75" customHeight="1">
      <c r="A482" s="234"/>
      <c r="B482" s="234"/>
      <c r="C482" s="234"/>
      <c r="D482" s="234"/>
      <c r="E482" s="234"/>
      <c r="F482" s="234"/>
      <c r="G482" s="234"/>
      <c r="H482" s="234"/>
      <c r="I482" s="234"/>
      <c r="J482" s="300"/>
      <c r="K482" s="300"/>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row>
    <row r="483" spans="1:34" ht="15.75" customHeight="1">
      <c r="A483" s="234"/>
      <c r="B483" s="234"/>
      <c r="C483" s="234"/>
      <c r="D483" s="234"/>
      <c r="E483" s="234"/>
      <c r="F483" s="234"/>
      <c r="G483" s="234"/>
      <c r="H483" s="234"/>
      <c r="I483" s="234"/>
      <c r="J483" s="300"/>
      <c r="K483" s="300"/>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row>
    <row r="484" spans="1:34" ht="15.75" customHeight="1">
      <c r="A484" s="234"/>
      <c r="B484" s="234"/>
      <c r="C484" s="234"/>
      <c r="D484" s="234"/>
      <c r="E484" s="234"/>
      <c r="F484" s="234"/>
      <c r="G484" s="234"/>
      <c r="H484" s="234"/>
      <c r="I484" s="234"/>
      <c r="J484" s="300"/>
      <c r="K484" s="300"/>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row>
    <row r="485" spans="1:34" ht="15.75" customHeight="1">
      <c r="A485" s="234"/>
      <c r="B485" s="234"/>
      <c r="C485" s="234"/>
      <c r="D485" s="234"/>
      <c r="E485" s="234"/>
      <c r="F485" s="234"/>
      <c r="G485" s="234"/>
      <c r="H485" s="234"/>
      <c r="I485" s="234"/>
      <c r="J485" s="300"/>
      <c r="K485" s="300"/>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row>
    <row r="486" spans="1:34" ht="15.75" customHeight="1">
      <c r="A486" s="234"/>
      <c r="B486" s="234"/>
      <c r="C486" s="234"/>
      <c r="D486" s="234"/>
      <c r="E486" s="234"/>
      <c r="F486" s="234"/>
      <c r="G486" s="234"/>
      <c r="H486" s="234"/>
      <c r="I486" s="234"/>
      <c r="J486" s="300"/>
      <c r="K486" s="300"/>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row>
    <row r="487" spans="1:34" ht="15.75" customHeight="1">
      <c r="A487" s="234"/>
      <c r="B487" s="234"/>
      <c r="C487" s="234"/>
      <c r="D487" s="234"/>
      <c r="E487" s="234"/>
      <c r="F487" s="234"/>
      <c r="G487" s="234"/>
      <c r="H487" s="234"/>
      <c r="I487" s="234"/>
      <c r="J487" s="300"/>
      <c r="K487" s="300"/>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row>
    <row r="488" spans="1:34" ht="15.75" customHeight="1">
      <c r="A488" s="234"/>
      <c r="B488" s="234"/>
      <c r="C488" s="234"/>
      <c r="D488" s="234"/>
      <c r="E488" s="234"/>
      <c r="F488" s="234"/>
      <c r="G488" s="234"/>
      <c r="H488" s="234"/>
      <c r="I488" s="234"/>
      <c r="J488" s="300"/>
      <c r="K488" s="300"/>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row>
    <row r="489" spans="1:34" ht="15.75" customHeight="1">
      <c r="A489" s="234"/>
      <c r="B489" s="234"/>
      <c r="C489" s="234"/>
      <c r="D489" s="234"/>
      <c r="E489" s="234"/>
      <c r="F489" s="234"/>
      <c r="G489" s="234"/>
      <c r="H489" s="234"/>
      <c r="I489" s="234"/>
      <c r="J489" s="300"/>
      <c r="K489" s="300"/>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row>
    <row r="490" spans="1:34" ht="15.75" customHeight="1">
      <c r="A490" s="234"/>
      <c r="B490" s="234"/>
      <c r="C490" s="234"/>
      <c r="D490" s="234"/>
      <c r="E490" s="234"/>
      <c r="F490" s="234"/>
      <c r="G490" s="234"/>
      <c r="H490" s="234"/>
      <c r="I490" s="234"/>
      <c r="J490" s="300"/>
      <c r="K490" s="300"/>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row>
    <row r="491" spans="1:34" ht="15.75" customHeight="1">
      <c r="A491" s="234"/>
      <c r="B491" s="234"/>
      <c r="C491" s="234"/>
      <c r="D491" s="234"/>
      <c r="E491" s="234"/>
      <c r="F491" s="234"/>
      <c r="G491" s="234"/>
      <c r="H491" s="234"/>
      <c r="I491" s="234"/>
      <c r="J491" s="300"/>
      <c r="K491" s="300"/>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row>
    <row r="492" spans="1:34" ht="15.75" customHeight="1">
      <c r="A492" s="234"/>
      <c r="B492" s="234"/>
      <c r="C492" s="234"/>
      <c r="D492" s="234"/>
      <c r="E492" s="234"/>
      <c r="F492" s="234"/>
      <c r="G492" s="234"/>
      <c r="H492" s="234"/>
      <c r="I492" s="234"/>
      <c r="J492" s="300"/>
      <c r="K492" s="300"/>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row>
    <row r="493" spans="1:34" ht="15.75" customHeight="1">
      <c r="A493" s="234"/>
      <c r="B493" s="234"/>
      <c r="C493" s="234"/>
      <c r="D493" s="234"/>
      <c r="E493" s="234"/>
      <c r="F493" s="234"/>
      <c r="G493" s="234"/>
      <c r="H493" s="234"/>
      <c r="I493" s="234"/>
      <c r="J493" s="300"/>
      <c r="K493" s="300"/>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row>
    <row r="494" spans="1:34" ht="15.75" customHeight="1">
      <c r="A494" s="234"/>
      <c r="B494" s="234"/>
      <c r="C494" s="234"/>
      <c r="D494" s="234"/>
      <c r="E494" s="234"/>
      <c r="F494" s="234"/>
      <c r="G494" s="234"/>
      <c r="H494" s="234"/>
      <c r="I494" s="234"/>
      <c r="J494" s="300"/>
      <c r="K494" s="300"/>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row>
    <row r="495" spans="1:34" ht="15.75" customHeight="1">
      <c r="A495" s="234"/>
      <c r="B495" s="234"/>
      <c r="C495" s="234"/>
      <c r="D495" s="234"/>
      <c r="E495" s="234"/>
      <c r="F495" s="234"/>
      <c r="G495" s="234"/>
      <c r="H495" s="234"/>
      <c r="I495" s="234"/>
      <c r="J495" s="300"/>
      <c r="K495" s="300"/>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row>
    <row r="496" spans="1:34" ht="15.75" customHeight="1">
      <c r="A496" s="234"/>
      <c r="B496" s="234"/>
      <c r="C496" s="234"/>
      <c r="D496" s="234"/>
      <c r="E496" s="234"/>
      <c r="F496" s="234"/>
      <c r="G496" s="234"/>
      <c r="H496" s="234"/>
      <c r="I496" s="234"/>
      <c r="J496" s="300"/>
      <c r="K496" s="300"/>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row>
    <row r="497" spans="1:34" ht="15.75" customHeight="1">
      <c r="A497" s="234"/>
      <c r="B497" s="234"/>
      <c r="C497" s="234"/>
      <c r="D497" s="234"/>
      <c r="E497" s="234"/>
      <c r="F497" s="234"/>
      <c r="G497" s="234"/>
      <c r="H497" s="234"/>
      <c r="I497" s="234"/>
      <c r="J497" s="300"/>
      <c r="K497" s="300"/>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row>
    <row r="498" spans="1:34" ht="15.75" customHeight="1">
      <c r="A498" s="234"/>
      <c r="B498" s="234"/>
      <c r="C498" s="234"/>
      <c r="D498" s="234"/>
      <c r="E498" s="234"/>
      <c r="F498" s="234"/>
      <c r="G498" s="234"/>
      <c r="H498" s="234"/>
      <c r="I498" s="234"/>
      <c r="J498" s="300"/>
      <c r="K498" s="300"/>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row>
    <row r="499" spans="1:34" ht="15.75" customHeight="1">
      <c r="A499" s="234"/>
      <c r="B499" s="234"/>
      <c r="C499" s="234"/>
      <c r="D499" s="234"/>
      <c r="E499" s="234"/>
      <c r="F499" s="234"/>
      <c r="G499" s="234"/>
      <c r="H499" s="234"/>
      <c r="I499" s="234"/>
      <c r="J499" s="300"/>
      <c r="K499" s="300"/>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row>
    <row r="500" spans="1:34" ht="15.75" customHeight="1">
      <c r="A500" s="234"/>
      <c r="B500" s="234"/>
      <c r="C500" s="234"/>
      <c r="D500" s="234"/>
      <c r="E500" s="234"/>
      <c r="F500" s="234"/>
      <c r="G500" s="234"/>
      <c r="H500" s="234"/>
      <c r="I500" s="234"/>
      <c r="J500" s="300"/>
      <c r="K500" s="300"/>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row>
    <row r="501" spans="1:34" ht="15.75" customHeight="1">
      <c r="A501" s="234"/>
      <c r="B501" s="234"/>
      <c r="C501" s="234"/>
      <c r="D501" s="234"/>
      <c r="E501" s="234"/>
      <c r="F501" s="234"/>
      <c r="G501" s="234"/>
      <c r="H501" s="234"/>
      <c r="I501" s="234"/>
      <c r="J501" s="300"/>
      <c r="K501" s="300"/>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row>
    <row r="502" spans="1:34" ht="15.75" customHeight="1">
      <c r="A502" s="234"/>
      <c r="B502" s="234"/>
      <c r="C502" s="234"/>
      <c r="D502" s="234"/>
      <c r="E502" s="234"/>
      <c r="F502" s="234"/>
      <c r="G502" s="234"/>
      <c r="H502" s="234"/>
      <c r="I502" s="234"/>
      <c r="J502" s="300"/>
      <c r="K502" s="300"/>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row>
    <row r="503" spans="1:34" ht="15.75" customHeight="1">
      <c r="A503" s="234"/>
      <c r="B503" s="234"/>
      <c r="C503" s="234"/>
      <c r="D503" s="234"/>
      <c r="E503" s="234"/>
      <c r="F503" s="234"/>
      <c r="G503" s="234"/>
      <c r="H503" s="234"/>
      <c r="I503" s="234"/>
      <c r="J503" s="300"/>
      <c r="K503" s="300"/>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row>
    <row r="504" spans="1:34" ht="15.75" customHeight="1">
      <c r="A504" s="234"/>
      <c r="B504" s="234"/>
      <c r="C504" s="234"/>
      <c r="D504" s="234"/>
      <c r="E504" s="234"/>
      <c r="F504" s="234"/>
      <c r="G504" s="234"/>
      <c r="H504" s="234"/>
      <c r="I504" s="234"/>
      <c r="J504" s="300"/>
      <c r="K504" s="300"/>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row>
    <row r="505" spans="1:34" ht="15.75" customHeight="1">
      <c r="A505" s="234"/>
      <c r="B505" s="234"/>
      <c r="C505" s="234"/>
      <c r="D505" s="234"/>
      <c r="E505" s="234"/>
      <c r="F505" s="234"/>
      <c r="G505" s="234"/>
      <c r="H505" s="234"/>
      <c r="I505" s="234"/>
      <c r="J505" s="300"/>
      <c r="K505" s="300"/>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row>
    <row r="506" spans="1:34" ht="15.75" customHeight="1">
      <c r="A506" s="234"/>
      <c r="B506" s="234"/>
      <c r="C506" s="234"/>
      <c r="D506" s="234"/>
      <c r="E506" s="234"/>
      <c r="F506" s="234"/>
      <c r="G506" s="234"/>
      <c r="H506" s="234"/>
      <c r="I506" s="234"/>
      <c r="J506" s="300"/>
      <c r="K506" s="300"/>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row>
    <row r="507" spans="1:34" ht="15.75" customHeight="1">
      <c r="A507" s="234"/>
      <c r="B507" s="234"/>
      <c r="C507" s="234"/>
      <c r="D507" s="234"/>
      <c r="E507" s="234"/>
      <c r="F507" s="234"/>
      <c r="G507" s="234"/>
      <c r="H507" s="234"/>
      <c r="I507" s="234"/>
      <c r="J507" s="300"/>
      <c r="K507" s="300"/>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row>
    <row r="508" spans="1:34" ht="15.75" customHeight="1">
      <c r="A508" s="234"/>
      <c r="B508" s="234"/>
      <c r="C508" s="234"/>
      <c r="D508" s="234"/>
      <c r="E508" s="234"/>
      <c r="F508" s="234"/>
      <c r="G508" s="234"/>
      <c r="H508" s="234"/>
      <c r="I508" s="234"/>
      <c r="J508" s="300"/>
      <c r="K508" s="300"/>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row>
    <row r="509" spans="1:34" ht="15.75" customHeight="1">
      <c r="A509" s="234"/>
      <c r="B509" s="234"/>
      <c r="C509" s="234"/>
      <c r="D509" s="234"/>
      <c r="E509" s="234"/>
      <c r="F509" s="234"/>
      <c r="G509" s="234"/>
      <c r="H509" s="234"/>
      <c r="I509" s="234"/>
      <c r="J509" s="300"/>
      <c r="K509" s="300"/>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row>
    <row r="510" spans="1:34" ht="15.75" customHeight="1">
      <c r="A510" s="234"/>
      <c r="B510" s="234"/>
      <c r="C510" s="234"/>
      <c r="D510" s="234"/>
      <c r="E510" s="234"/>
      <c r="F510" s="234"/>
      <c r="G510" s="234"/>
      <c r="H510" s="234"/>
      <c r="I510" s="234"/>
      <c r="J510" s="300"/>
      <c r="K510" s="300"/>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row>
    <row r="511" spans="1:34" ht="15.75" customHeight="1">
      <c r="A511" s="234"/>
      <c r="B511" s="234"/>
      <c r="C511" s="234"/>
      <c r="D511" s="234"/>
      <c r="E511" s="234"/>
      <c r="F511" s="234"/>
      <c r="G511" s="234"/>
      <c r="H511" s="234"/>
      <c r="I511" s="234"/>
      <c r="J511" s="300"/>
      <c r="K511" s="300"/>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row>
    <row r="512" spans="1:34" ht="15.75" customHeight="1">
      <c r="A512" s="234"/>
      <c r="B512" s="234"/>
      <c r="C512" s="234"/>
      <c r="D512" s="234"/>
      <c r="E512" s="234"/>
      <c r="F512" s="234"/>
      <c r="G512" s="234"/>
      <c r="H512" s="234"/>
      <c r="I512" s="234"/>
      <c r="J512" s="300"/>
      <c r="K512" s="300"/>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row>
    <row r="513" spans="1:34" ht="15.75" customHeight="1">
      <c r="A513" s="234"/>
      <c r="B513" s="234"/>
      <c r="C513" s="234"/>
      <c r="D513" s="234"/>
      <c r="E513" s="234"/>
      <c r="F513" s="234"/>
      <c r="G513" s="234"/>
      <c r="H513" s="234"/>
      <c r="I513" s="234"/>
      <c r="J513" s="300"/>
      <c r="K513" s="300"/>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row>
    <row r="514" spans="1:34" ht="15.75" customHeight="1">
      <c r="A514" s="234"/>
      <c r="B514" s="234"/>
      <c r="C514" s="234"/>
      <c r="D514" s="234"/>
      <c r="E514" s="234"/>
      <c r="F514" s="234"/>
      <c r="G514" s="234"/>
      <c r="H514" s="234"/>
      <c r="I514" s="234"/>
      <c r="J514" s="300"/>
      <c r="K514" s="300"/>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row>
    <row r="515" spans="1:34" ht="15.75" customHeight="1">
      <c r="A515" s="234"/>
      <c r="B515" s="234"/>
      <c r="C515" s="234"/>
      <c r="D515" s="234"/>
      <c r="E515" s="234"/>
      <c r="F515" s="234"/>
      <c r="G515" s="234"/>
      <c r="H515" s="234"/>
      <c r="I515" s="234"/>
      <c r="J515" s="300"/>
      <c r="K515" s="300"/>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row>
    <row r="516" spans="1:34" ht="15.75" customHeight="1">
      <c r="A516" s="234"/>
      <c r="B516" s="234"/>
      <c r="C516" s="234"/>
      <c r="D516" s="234"/>
      <c r="E516" s="234"/>
      <c r="F516" s="234"/>
      <c r="G516" s="234"/>
      <c r="H516" s="234"/>
      <c r="I516" s="234"/>
      <c r="J516" s="300"/>
      <c r="K516" s="300"/>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row>
    <row r="517" spans="1:34" ht="15.75" customHeight="1">
      <c r="A517" s="234"/>
      <c r="B517" s="234"/>
      <c r="C517" s="234"/>
      <c r="D517" s="234"/>
      <c r="E517" s="234"/>
      <c r="F517" s="234"/>
      <c r="G517" s="234"/>
      <c r="H517" s="234"/>
      <c r="I517" s="234"/>
      <c r="J517" s="300"/>
      <c r="K517" s="300"/>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row>
    <row r="518" spans="1:34" ht="15.75" customHeight="1">
      <c r="A518" s="234"/>
      <c r="B518" s="234"/>
      <c r="C518" s="234"/>
      <c r="D518" s="234"/>
      <c r="E518" s="234"/>
      <c r="F518" s="234"/>
      <c r="G518" s="234"/>
      <c r="H518" s="234"/>
      <c r="I518" s="234"/>
      <c r="J518" s="300"/>
      <c r="K518" s="300"/>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row>
    <row r="519" spans="1:34" ht="15.75" customHeight="1">
      <c r="A519" s="234"/>
      <c r="B519" s="234"/>
      <c r="C519" s="234"/>
      <c r="D519" s="234"/>
      <c r="E519" s="234"/>
      <c r="F519" s="234"/>
      <c r="G519" s="234"/>
      <c r="H519" s="234"/>
      <c r="I519" s="234"/>
      <c r="J519" s="300"/>
      <c r="K519" s="300"/>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row>
    <row r="520" spans="1:34" ht="15.75" customHeight="1">
      <c r="A520" s="234"/>
      <c r="B520" s="234"/>
      <c r="C520" s="234"/>
      <c r="D520" s="234"/>
      <c r="E520" s="234"/>
      <c r="F520" s="234"/>
      <c r="G520" s="234"/>
      <c r="H520" s="234"/>
      <c r="I520" s="234"/>
      <c r="J520" s="300"/>
      <c r="K520" s="300"/>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row>
    <row r="521" spans="1:34" ht="15.75" customHeight="1">
      <c r="A521" s="234"/>
      <c r="B521" s="234"/>
      <c r="C521" s="234"/>
      <c r="D521" s="234"/>
      <c r="E521" s="234"/>
      <c r="F521" s="234"/>
      <c r="G521" s="234"/>
      <c r="H521" s="234"/>
      <c r="I521" s="234"/>
      <c r="J521" s="300"/>
      <c r="K521" s="300"/>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row>
    <row r="522" spans="1:34" ht="15.75" customHeight="1">
      <c r="A522" s="234"/>
      <c r="B522" s="234"/>
      <c r="C522" s="234"/>
      <c r="D522" s="234"/>
      <c r="E522" s="234"/>
      <c r="F522" s="234"/>
      <c r="G522" s="234"/>
      <c r="H522" s="234"/>
      <c r="I522" s="234"/>
      <c r="J522" s="300"/>
      <c r="K522" s="300"/>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row>
    <row r="523" spans="1:34" ht="15.75" customHeight="1">
      <c r="A523" s="234"/>
      <c r="B523" s="234"/>
      <c r="C523" s="234"/>
      <c r="D523" s="234"/>
      <c r="E523" s="234"/>
      <c r="F523" s="234"/>
      <c r="G523" s="234"/>
      <c r="H523" s="234"/>
      <c r="I523" s="234"/>
      <c r="J523" s="300"/>
      <c r="K523" s="300"/>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row>
    <row r="524" spans="1:34" ht="15.75" customHeight="1">
      <c r="A524" s="234"/>
      <c r="B524" s="234"/>
      <c r="C524" s="234"/>
      <c r="D524" s="234"/>
      <c r="E524" s="234"/>
      <c r="F524" s="234"/>
      <c r="G524" s="234"/>
      <c r="H524" s="234"/>
      <c r="I524" s="234"/>
      <c r="J524" s="300"/>
      <c r="K524" s="300"/>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row>
    <row r="525" spans="1:34" ht="15.75" customHeight="1">
      <c r="A525" s="234"/>
      <c r="B525" s="234"/>
      <c r="C525" s="234"/>
      <c r="D525" s="234"/>
      <c r="E525" s="234"/>
      <c r="F525" s="234"/>
      <c r="G525" s="234"/>
      <c r="H525" s="234"/>
      <c r="I525" s="234"/>
      <c r="J525" s="300"/>
      <c r="K525" s="300"/>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row>
    <row r="526" spans="1:34" ht="15.75" customHeight="1">
      <c r="A526" s="234"/>
      <c r="B526" s="234"/>
      <c r="C526" s="234"/>
      <c r="D526" s="234"/>
      <c r="E526" s="234"/>
      <c r="F526" s="234"/>
      <c r="G526" s="234"/>
      <c r="H526" s="234"/>
      <c r="I526" s="234"/>
      <c r="J526" s="300"/>
      <c r="K526" s="300"/>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row>
    <row r="527" spans="1:34" ht="15.75" customHeight="1">
      <c r="A527" s="234"/>
      <c r="B527" s="234"/>
      <c r="C527" s="234"/>
      <c r="D527" s="234"/>
      <c r="E527" s="234"/>
      <c r="F527" s="234"/>
      <c r="G527" s="234"/>
      <c r="H527" s="234"/>
      <c r="I527" s="234"/>
      <c r="J527" s="300"/>
      <c r="K527" s="300"/>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row>
    <row r="528" spans="1:34" ht="15.75" customHeight="1">
      <c r="A528" s="234"/>
      <c r="B528" s="234"/>
      <c r="C528" s="234"/>
      <c r="D528" s="234"/>
      <c r="E528" s="234"/>
      <c r="F528" s="234"/>
      <c r="G528" s="234"/>
      <c r="H528" s="234"/>
      <c r="I528" s="234"/>
      <c r="J528" s="300"/>
      <c r="K528" s="300"/>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row>
    <row r="529" spans="1:34" ht="15.75" customHeight="1">
      <c r="A529" s="234"/>
      <c r="B529" s="234"/>
      <c r="C529" s="234"/>
      <c r="D529" s="234"/>
      <c r="E529" s="234"/>
      <c r="F529" s="234"/>
      <c r="G529" s="234"/>
      <c r="H529" s="234"/>
      <c r="I529" s="234"/>
      <c r="J529" s="300"/>
      <c r="K529" s="300"/>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row>
    <row r="530" spans="1:34" ht="15.75" customHeight="1">
      <c r="A530" s="234"/>
      <c r="B530" s="234"/>
      <c r="C530" s="234"/>
      <c r="D530" s="234"/>
      <c r="E530" s="234"/>
      <c r="F530" s="234"/>
      <c r="G530" s="234"/>
      <c r="H530" s="234"/>
      <c r="I530" s="234"/>
      <c r="J530" s="300"/>
      <c r="K530" s="300"/>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row>
    <row r="531" spans="1:34" ht="15.75" customHeight="1">
      <c r="A531" s="234"/>
      <c r="B531" s="234"/>
      <c r="C531" s="234"/>
      <c r="D531" s="234"/>
      <c r="E531" s="234"/>
      <c r="F531" s="234"/>
      <c r="G531" s="234"/>
      <c r="H531" s="234"/>
      <c r="I531" s="234"/>
      <c r="J531" s="300"/>
      <c r="K531" s="300"/>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row>
    <row r="532" spans="1:34" ht="15.75" customHeight="1">
      <c r="A532" s="234"/>
      <c r="B532" s="234"/>
      <c r="C532" s="234"/>
      <c r="D532" s="234"/>
      <c r="E532" s="234"/>
      <c r="F532" s="234"/>
      <c r="G532" s="234"/>
      <c r="H532" s="234"/>
      <c r="I532" s="234"/>
      <c r="J532" s="300"/>
      <c r="K532" s="300"/>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row>
    <row r="533" spans="1:34" ht="15.75" customHeight="1">
      <c r="A533" s="234"/>
      <c r="B533" s="234"/>
      <c r="C533" s="234"/>
      <c r="D533" s="234"/>
      <c r="E533" s="234"/>
      <c r="F533" s="234"/>
      <c r="G533" s="234"/>
      <c r="H533" s="234"/>
      <c r="I533" s="234"/>
      <c r="J533" s="300"/>
      <c r="K533" s="300"/>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row>
    <row r="534" spans="1:34" ht="15.75" customHeight="1">
      <c r="A534" s="234"/>
      <c r="B534" s="234"/>
      <c r="C534" s="234"/>
      <c r="D534" s="234"/>
      <c r="E534" s="234"/>
      <c r="F534" s="234"/>
      <c r="G534" s="234"/>
      <c r="H534" s="234"/>
      <c r="I534" s="234"/>
      <c r="J534" s="300"/>
      <c r="K534" s="300"/>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row>
    <row r="535" spans="1:34" ht="15.75" customHeight="1">
      <c r="A535" s="234"/>
      <c r="B535" s="234"/>
      <c r="C535" s="234"/>
      <c r="D535" s="234"/>
      <c r="E535" s="234"/>
      <c r="F535" s="234"/>
      <c r="G535" s="234"/>
      <c r="H535" s="234"/>
      <c r="I535" s="234"/>
      <c r="J535" s="300"/>
      <c r="K535" s="300"/>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row>
    <row r="536" spans="1:34" ht="15.75" customHeight="1">
      <c r="A536" s="234"/>
      <c r="B536" s="234"/>
      <c r="C536" s="234"/>
      <c r="D536" s="234"/>
      <c r="E536" s="234"/>
      <c r="F536" s="234"/>
      <c r="G536" s="234"/>
      <c r="H536" s="234"/>
      <c r="I536" s="234"/>
      <c r="J536" s="300"/>
      <c r="K536" s="300"/>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row>
    <row r="537" spans="1:34" ht="15.75" customHeight="1">
      <c r="A537" s="234"/>
      <c r="B537" s="234"/>
      <c r="C537" s="234"/>
      <c r="D537" s="234"/>
      <c r="E537" s="234"/>
      <c r="F537" s="234"/>
      <c r="G537" s="234"/>
      <c r="H537" s="234"/>
      <c r="I537" s="234"/>
      <c r="J537" s="300"/>
      <c r="K537" s="300"/>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row>
    <row r="538" spans="1:34" ht="15.75" customHeight="1">
      <c r="A538" s="234"/>
      <c r="B538" s="234"/>
      <c r="C538" s="234"/>
      <c r="D538" s="234"/>
      <c r="E538" s="234"/>
      <c r="F538" s="234"/>
      <c r="G538" s="234"/>
      <c r="H538" s="234"/>
      <c r="I538" s="234"/>
      <c r="J538" s="300"/>
      <c r="K538" s="300"/>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row>
    <row r="539" spans="1:34" ht="15.75" customHeight="1">
      <c r="A539" s="234"/>
      <c r="B539" s="234"/>
      <c r="C539" s="234"/>
      <c r="D539" s="234"/>
      <c r="E539" s="234"/>
      <c r="F539" s="234"/>
      <c r="G539" s="234"/>
      <c r="H539" s="234"/>
      <c r="I539" s="234"/>
      <c r="J539" s="300"/>
      <c r="K539" s="300"/>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row>
    <row r="540" spans="1:34" ht="15.75" customHeight="1">
      <c r="A540" s="234"/>
      <c r="B540" s="234"/>
      <c r="C540" s="234"/>
      <c r="D540" s="234"/>
      <c r="E540" s="234"/>
      <c r="F540" s="234"/>
      <c r="G540" s="234"/>
      <c r="H540" s="234"/>
      <c r="I540" s="234"/>
      <c r="J540" s="300"/>
      <c r="K540" s="300"/>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row>
    <row r="541" spans="1:34" ht="15.75" customHeight="1">
      <c r="A541" s="234"/>
      <c r="B541" s="234"/>
      <c r="C541" s="234"/>
      <c r="D541" s="234"/>
      <c r="E541" s="234"/>
      <c r="F541" s="234"/>
      <c r="G541" s="234"/>
      <c r="H541" s="234"/>
      <c r="I541" s="234"/>
      <c r="J541" s="300"/>
      <c r="K541" s="300"/>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row>
    <row r="542" spans="1:34" ht="15.75" customHeight="1">
      <c r="A542" s="234"/>
      <c r="B542" s="234"/>
      <c r="C542" s="234"/>
      <c r="D542" s="234"/>
      <c r="E542" s="234"/>
      <c r="F542" s="234"/>
      <c r="G542" s="234"/>
      <c r="H542" s="234"/>
      <c r="I542" s="234"/>
      <c r="J542" s="300"/>
      <c r="K542" s="300"/>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row>
    <row r="543" spans="1:34" ht="15.75" customHeight="1">
      <c r="A543" s="234"/>
      <c r="B543" s="234"/>
      <c r="C543" s="234"/>
      <c r="D543" s="234"/>
      <c r="E543" s="234"/>
      <c r="F543" s="234"/>
      <c r="G543" s="234"/>
      <c r="H543" s="234"/>
      <c r="I543" s="234"/>
      <c r="J543" s="300"/>
      <c r="K543" s="300"/>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row>
    <row r="544" spans="1:34" ht="15.75" customHeight="1">
      <c r="A544" s="234"/>
      <c r="B544" s="234"/>
      <c r="C544" s="234"/>
      <c r="D544" s="234"/>
      <c r="E544" s="234"/>
      <c r="F544" s="234"/>
      <c r="G544" s="234"/>
      <c r="H544" s="234"/>
      <c r="I544" s="234"/>
      <c r="J544" s="300"/>
      <c r="K544" s="300"/>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row>
    <row r="545" spans="1:34" ht="15.75" customHeight="1">
      <c r="A545" s="234"/>
      <c r="B545" s="234"/>
      <c r="C545" s="234"/>
      <c r="D545" s="234"/>
      <c r="E545" s="234"/>
      <c r="F545" s="234"/>
      <c r="G545" s="234"/>
      <c r="H545" s="234"/>
      <c r="I545" s="234"/>
      <c r="J545" s="300"/>
      <c r="K545" s="300"/>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row>
    <row r="546" spans="1:34" ht="15.75" customHeight="1">
      <c r="A546" s="234"/>
      <c r="B546" s="234"/>
      <c r="C546" s="234"/>
      <c r="D546" s="234"/>
      <c r="E546" s="234"/>
      <c r="F546" s="234"/>
      <c r="G546" s="234"/>
      <c r="H546" s="234"/>
      <c r="I546" s="234"/>
      <c r="J546" s="300"/>
      <c r="K546" s="300"/>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row>
    <row r="547" spans="1:34" ht="15.75" customHeight="1">
      <c r="A547" s="234"/>
      <c r="B547" s="234"/>
      <c r="C547" s="234"/>
      <c r="D547" s="234"/>
      <c r="E547" s="234"/>
      <c r="F547" s="234"/>
      <c r="G547" s="234"/>
      <c r="H547" s="234"/>
      <c r="I547" s="234"/>
      <c r="J547" s="300"/>
      <c r="K547" s="300"/>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row>
    <row r="548" spans="1:34" ht="15.75" customHeight="1">
      <c r="A548" s="234"/>
      <c r="B548" s="234"/>
      <c r="C548" s="234"/>
      <c r="D548" s="234"/>
      <c r="E548" s="234"/>
      <c r="F548" s="234"/>
      <c r="G548" s="234"/>
      <c r="H548" s="234"/>
      <c r="I548" s="234"/>
      <c r="J548" s="300"/>
      <c r="K548" s="300"/>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row>
    <row r="549" spans="1:34" ht="15.75" customHeight="1">
      <c r="A549" s="234"/>
      <c r="B549" s="234"/>
      <c r="C549" s="234"/>
      <c r="D549" s="234"/>
      <c r="E549" s="234"/>
      <c r="F549" s="234"/>
      <c r="G549" s="234"/>
      <c r="H549" s="234"/>
      <c r="I549" s="234"/>
      <c r="J549" s="300"/>
      <c r="K549" s="300"/>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row>
    <row r="550" spans="1:34" ht="15.75" customHeight="1">
      <c r="A550" s="234"/>
      <c r="B550" s="234"/>
      <c r="C550" s="234"/>
      <c r="D550" s="234"/>
      <c r="E550" s="234"/>
      <c r="F550" s="234"/>
      <c r="G550" s="234"/>
      <c r="H550" s="234"/>
      <c r="I550" s="234"/>
      <c r="J550" s="300"/>
      <c r="K550" s="300"/>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row>
    <row r="551" spans="1:34" ht="15.75" customHeight="1">
      <c r="A551" s="234"/>
      <c r="B551" s="234"/>
      <c r="C551" s="234"/>
      <c r="D551" s="234"/>
      <c r="E551" s="234"/>
      <c r="F551" s="234"/>
      <c r="G551" s="234"/>
      <c r="H551" s="234"/>
      <c r="I551" s="234"/>
      <c r="J551" s="300"/>
      <c r="K551" s="300"/>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row>
    <row r="552" spans="1:34" ht="15.75" customHeight="1">
      <c r="A552" s="234"/>
      <c r="B552" s="234"/>
      <c r="C552" s="234"/>
      <c r="D552" s="234"/>
      <c r="E552" s="234"/>
      <c r="F552" s="234"/>
      <c r="G552" s="234"/>
      <c r="H552" s="234"/>
      <c r="I552" s="234"/>
      <c r="J552" s="300"/>
      <c r="K552" s="300"/>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row>
    <row r="553" spans="1:34" ht="15.75" customHeight="1">
      <c r="A553" s="234"/>
      <c r="B553" s="234"/>
      <c r="C553" s="234"/>
      <c r="D553" s="234"/>
      <c r="E553" s="234"/>
      <c r="F553" s="234"/>
      <c r="G553" s="234"/>
      <c r="H553" s="234"/>
      <c r="I553" s="234"/>
      <c r="J553" s="300"/>
      <c r="K553" s="300"/>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row>
    <row r="554" spans="1:34" ht="15.75" customHeight="1">
      <c r="A554" s="234"/>
      <c r="B554" s="234"/>
      <c r="C554" s="234"/>
      <c r="D554" s="234"/>
      <c r="E554" s="234"/>
      <c r="F554" s="234"/>
      <c r="G554" s="234"/>
      <c r="H554" s="234"/>
      <c r="I554" s="234"/>
      <c r="J554" s="300"/>
      <c r="K554" s="300"/>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row>
    <row r="555" spans="1:34" ht="15.75" customHeight="1">
      <c r="A555" s="234"/>
      <c r="B555" s="234"/>
      <c r="C555" s="234"/>
      <c r="D555" s="234"/>
      <c r="E555" s="234"/>
      <c r="F555" s="234"/>
      <c r="G555" s="234"/>
      <c r="H555" s="234"/>
      <c r="I555" s="234"/>
      <c r="J555" s="300"/>
      <c r="K555" s="300"/>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row>
    <row r="556" spans="1:34" ht="15.75" customHeight="1">
      <c r="A556" s="234"/>
      <c r="B556" s="234"/>
      <c r="C556" s="234"/>
      <c r="D556" s="234"/>
      <c r="E556" s="234"/>
      <c r="F556" s="234"/>
      <c r="G556" s="234"/>
      <c r="H556" s="234"/>
      <c r="I556" s="234"/>
      <c r="J556" s="300"/>
      <c r="K556" s="300"/>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row>
    <row r="557" spans="1:34" ht="15.75" customHeight="1">
      <c r="A557" s="234"/>
      <c r="B557" s="234"/>
      <c r="C557" s="234"/>
      <c r="D557" s="234"/>
      <c r="E557" s="234"/>
      <c r="F557" s="234"/>
      <c r="G557" s="234"/>
      <c r="H557" s="234"/>
      <c r="I557" s="234"/>
      <c r="J557" s="300"/>
      <c r="K557" s="300"/>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row>
    <row r="558" spans="1:34" ht="15.75" customHeight="1">
      <c r="A558" s="234"/>
      <c r="B558" s="234"/>
      <c r="C558" s="234"/>
      <c r="D558" s="234"/>
      <c r="E558" s="234"/>
      <c r="F558" s="234"/>
      <c r="G558" s="234"/>
      <c r="H558" s="234"/>
      <c r="I558" s="234"/>
      <c r="J558" s="300"/>
      <c r="K558" s="300"/>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row>
    <row r="559" spans="1:34" ht="15.75" customHeight="1">
      <c r="A559" s="234"/>
      <c r="B559" s="234"/>
      <c r="C559" s="234"/>
      <c r="D559" s="234"/>
      <c r="E559" s="234"/>
      <c r="F559" s="234"/>
      <c r="G559" s="234"/>
      <c r="H559" s="234"/>
      <c r="I559" s="234"/>
      <c r="J559" s="300"/>
      <c r="K559" s="300"/>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row>
    <row r="560" spans="1:34" ht="15.75" customHeight="1">
      <c r="A560" s="234"/>
      <c r="B560" s="234"/>
      <c r="C560" s="234"/>
      <c r="D560" s="234"/>
      <c r="E560" s="234"/>
      <c r="F560" s="234"/>
      <c r="G560" s="234"/>
      <c r="H560" s="234"/>
      <c r="I560" s="234"/>
      <c r="J560" s="300"/>
      <c r="K560" s="300"/>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row>
    <row r="561" spans="1:34" ht="15.75" customHeight="1">
      <c r="A561" s="234"/>
      <c r="B561" s="234"/>
      <c r="C561" s="234"/>
      <c r="D561" s="234"/>
      <c r="E561" s="234"/>
      <c r="F561" s="234"/>
      <c r="G561" s="234"/>
      <c r="H561" s="234"/>
      <c r="I561" s="234"/>
      <c r="J561" s="300"/>
      <c r="K561" s="300"/>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row>
    <row r="562" spans="1:34" ht="15.75" customHeight="1">
      <c r="A562" s="234"/>
      <c r="B562" s="234"/>
      <c r="C562" s="234"/>
      <c r="D562" s="234"/>
      <c r="E562" s="234"/>
      <c r="F562" s="234"/>
      <c r="G562" s="234"/>
      <c r="H562" s="234"/>
      <c r="I562" s="234"/>
      <c r="J562" s="300"/>
      <c r="K562" s="300"/>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row>
    <row r="563" spans="1:34" ht="15.75" customHeight="1">
      <c r="A563" s="234"/>
      <c r="B563" s="234"/>
      <c r="C563" s="234"/>
      <c r="D563" s="234"/>
      <c r="E563" s="234"/>
      <c r="F563" s="234"/>
      <c r="G563" s="234"/>
      <c r="H563" s="234"/>
      <c r="I563" s="234"/>
      <c r="J563" s="300"/>
      <c r="K563" s="300"/>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row>
    <row r="564" spans="1:34" ht="15.75" customHeight="1">
      <c r="A564" s="234"/>
      <c r="B564" s="234"/>
      <c r="C564" s="234"/>
      <c r="D564" s="234"/>
      <c r="E564" s="234"/>
      <c r="F564" s="234"/>
      <c r="G564" s="234"/>
      <c r="H564" s="234"/>
      <c r="I564" s="234"/>
      <c r="J564" s="300"/>
      <c r="K564" s="300"/>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row>
    <row r="565" spans="1:34" ht="15.75" customHeight="1">
      <c r="A565" s="234"/>
      <c r="B565" s="234"/>
      <c r="C565" s="234"/>
      <c r="D565" s="234"/>
      <c r="E565" s="234"/>
      <c r="F565" s="234"/>
      <c r="G565" s="234"/>
      <c r="H565" s="234"/>
      <c r="I565" s="234"/>
      <c r="J565" s="300"/>
      <c r="K565" s="300"/>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row>
    <row r="566" spans="1:34" ht="15.75" customHeight="1">
      <c r="A566" s="234"/>
      <c r="B566" s="234"/>
      <c r="C566" s="234"/>
      <c r="D566" s="234"/>
      <c r="E566" s="234"/>
      <c r="F566" s="234"/>
      <c r="G566" s="234"/>
      <c r="H566" s="234"/>
      <c r="I566" s="234"/>
      <c r="J566" s="300"/>
      <c r="K566" s="300"/>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row>
    <row r="567" spans="1:34" ht="15.75" customHeight="1">
      <c r="A567" s="234"/>
      <c r="B567" s="234"/>
      <c r="C567" s="234"/>
      <c r="D567" s="234"/>
      <c r="E567" s="234"/>
      <c r="F567" s="234"/>
      <c r="G567" s="234"/>
      <c r="H567" s="234"/>
      <c r="I567" s="234"/>
      <c r="J567" s="300"/>
      <c r="K567" s="300"/>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row>
    <row r="568" spans="1:34" ht="15.75" customHeight="1">
      <c r="A568" s="234"/>
      <c r="B568" s="234"/>
      <c r="C568" s="234"/>
      <c r="D568" s="234"/>
      <c r="E568" s="234"/>
      <c r="F568" s="234"/>
      <c r="G568" s="234"/>
      <c r="H568" s="234"/>
      <c r="I568" s="234"/>
      <c r="J568" s="300"/>
      <c r="K568" s="300"/>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row>
    <row r="569" spans="1:34" ht="15.75" customHeight="1">
      <c r="A569" s="234"/>
      <c r="B569" s="234"/>
      <c r="C569" s="234"/>
      <c r="D569" s="234"/>
      <c r="E569" s="234"/>
      <c r="F569" s="234"/>
      <c r="G569" s="234"/>
      <c r="H569" s="234"/>
      <c r="I569" s="234"/>
      <c r="J569" s="300"/>
      <c r="K569" s="300"/>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row>
    <row r="570" spans="1:34" ht="15.75" customHeight="1">
      <c r="A570" s="234"/>
      <c r="B570" s="234"/>
      <c r="C570" s="234"/>
      <c r="D570" s="234"/>
      <c r="E570" s="234"/>
      <c r="F570" s="234"/>
      <c r="G570" s="234"/>
      <c r="H570" s="234"/>
      <c r="I570" s="234"/>
      <c r="J570" s="300"/>
      <c r="K570" s="300"/>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row>
    <row r="571" spans="1:34" ht="15.75" customHeight="1">
      <c r="A571" s="234"/>
      <c r="B571" s="234"/>
      <c r="C571" s="234"/>
      <c r="D571" s="234"/>
      <c r="E571" s="234"/>
      <c r="F571" s="234"/>
      <c r="G571" s="234"/>
      <c r="H571" s="234"/>
      <c r="I571" s="234"/>
      <c r="J571" s="300"/>
      <c r="K571" s="300"/>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row>
    <row r="572" spans="1:34" ht="15.75" customHeight="1">
      <c r="A572" s="234"/>
      <c r="B572" s="234"/>
      <c r="C572" s="234"/>
      <c r="D572" s="234"/>
      <c r="E572" s="234"/>
      <c r="F572" s="234"/>
      <c r="G572" s="234"/>
      <c r="H572" s="234"/>
      <c r="I572" s="234"/>
      <c r="J572" s="300"/>
      <c r="K572" s="300"/>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row>
    <row r="573" spans="1:34" ht="15.75" customHeight="1">
      <c r="A573" s="234"/>
      <c r="B573" s="234"/>
      <c r="C573" s="234"/>
      <c r="D573" s="234"/>
      <c r="E573" s="234"/>
      <c r="F573" s="234"/>
      <c r="G573" s="234"/>
      <c r="H573" s="234"/>
      <c r="I573" s="234"/>
      <c r="J573" s="300"/>
      <c r="K573" s="300"/>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row>
    <row r="574" spans="1:34" ht="15.75" customHeight="1">
      <c r="A574" s="234"/>
      <c r="B574" s="234"/>
      <c r="C574" s="234"/>
      <c r="D574" s="234"/>
      <c r="E574" s="234"/>
      <c r="F574" s="234"/>
      <c r="G574" s="234"/>
      <c r="H574" s="234"/>
      <c r="I574" s="234"/>
      <c r="J574" s="300"/>
      <c r="K574" s="300"/>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row>
    <row r="575" spans="1:34" ht="15.75" customHeight="1">
      <c r="A575" s="234"/>
      <c r="B575" s="234"/>
      <c r="C575" s="234"/>
      <c r="D575" s="234"/>
      <c r="E575" s="234"/>
      <c r="F575" s="234"/>
      <c r="G575" s="234"/>
      <c r="H575" s="234"/>
      <c r="I575" s="234"/>
      <c r="J575" s="300"/>
      <c r="K575" s="300"/>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row>
    <row r="576" spans="1:34" ht="15.75" customHeight="1">
      <c r="A576" s="234"/>
      <c r="B576" s="234"/>
      <c r="C576" s="234"/>
      <c r="D576" s="234"/>
      <c r="E576" s="234"/>
      <c r="F576" s="234"/>
      <c r="G576" s="234"/>
      <c r="H576" s="234"/>
      <c r="I576" s="234"/>
      <c r="J576" s="300"/>
      <c r="K576" s="300"/>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row>
    <row r="577" spans="1:34" ht="15.75" customHeight="1">
      <c r="A577" s="234"/>
      <c r="B577" s="234"/>
      <c r="C577" s="234"/>
      <c r="D577" s="234"/>
      <c r="E577" s="234"/>
      <c r="F577" s="234"/>
      <c r="G577" s="234"/>
      <c r="H577" s="234"/>
      <c r="I577" s="234"/>
      <c r="J577" s="300"/>
      <c r="K577" s="300"/>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row>
    <row r="578" spans="1:34" ht="15.75" customHeight="1">
      <c r="A578" s="234"/>
      <c r="B578" s="234"/>
      <c r="C578" s="234"/>
      <c r="D578" s="234"/>
      <c r="E578" s="234"/>
      <c r="F578" s="234"/>
      <c r="G578" s="234"/>
      <c r="H578" s="234"/>
      <c r="I578" s="234"/>
      <c r="J578" s="300"/>
      <c r="K578" s="300"/>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row>
    <row r="579" spans="1:34" ht="15.75" customHeight="1">
      <c r="A579" s="234"/>
      <c r="B579" s="234"/>
      <c r="C579" s="234"/>
      <c r="D579" s="234"/>
      <c r="E579" s="234"/>
      <c r="F579" s="234"/>
      <c r="G579" s="234"/>
      <c r="H579" s="234"/>
      <c r="I579" s="234"/>
      <c r="J579" s="300"/>
      <c r="K579" s="300"/>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row>
    <row r="580" spans="1:34" ht="15.75" customHeight="1">
      <c r="A580" s="234"/>
      <c r="B580" s="234"/>
      <c r="C580" s="234"/>
      <c r="D580" s="234"/>
      <c r="E580" s="234"/>
      <c r="F580" s="234"/>
      <c r="G580" s="234"/>
      <c r="H580" s="234"/>
      <c r="I580" s="234"/>
      <c r="J580" s="300"/>
      <c r="K580" s="300"/>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row>
    <row r="581" spans="1:34" ht="15.75" customHeight="1">
      <c r="A581" s="234"/>
      <c r="B581" s="234"/>
      <c r="C581" s="234"/>
      <c r="D581" s="234"/>
      <c r="E581" s="234"/>
      <c r="F581" s="234"/>
      <c r="G581" s="234"/>
      <c r="H581" s="234"/>
      <c r="I581" s="234"/>
      <c r="J581" s="300"/>
      <c r="K581" s="300"/>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row>
    <row r="582" spans="1:34" ht="15.75" customHeight="1">
      <c r="A582" s="234"/>
      <c r="B582" s="234"/>
      <c r="C582" s="234"/>
      <c r="D582" s="234"/>
      <c r="E582" s="234"/>
      <c r="F582" s="234"/>
      <c r="G582" s="234"/>
      <c r="H582" s="234"/>
      <c r="I582" s="234"/>
      <c r="J582" s="300"/>
      <c r="K582" s="300"/>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row>
    <row r="583" spans="1:34" ht="15.75" customHeight="1">
      <c r="A583" s="234"/>
      <c r="B583" s="234"/>
      <c r="C583" s="234"/>
      <c r="D583" s="234"/>
      <c r="E583" s="234"/>
      <c r="F583" s="234"/>
      <c r="G583" s="234"/>
      <c r="H583" s="234"/>
      <c r="I583" s="234"/>
      <c r="J583" s="300"/>
      <c r="K583" s="300"/>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row>
    <row r="584" spans="1:34" ht="15.75" customHeight="1">
      <c r="A584" s="234"/>
      <c r="B584" s="234"/>
      <c r="C584" s="234"/>
      <c r="D584" s="234"/>
      <c r="E584" s="234"/>
      <c r="F584" s="234"/>
      <c r="G584" s="234"/>
      <c r="H584" s="234"/>
      <c r="I584" s="234"/>
      <c r="J584" s="300"/>
      <c r="K584" s="300"/>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row>
    <row r="585" spans="1:34" ht="15.75" customHeight="1">
      <c r="A585" s="234"/>
      <c r="B585" s="234"/>
      <c r="C585" s="234"/>
      <c r="D585" s="234"/>
      <c r="E585" s="234"/>
      <c r="F585" s="234"/>
      <c r="G585" s="234"/>
      <c r="H585" s="234"/>
      <c r="I585" s="234"/>
      <c r="J585" s="300"/>
      <c r="K585" s="300"/>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row>
    <row r="586" spans="1:34" ht="15.75" customHeight="1">
      <c r="A586" s="234"/>
      <c r="B586" s="234"/>
      <c r="C586" s="234"/>
      <c r="D586" s="234"/>
      <c r="E586" s="234"/>
      <c r="F586" s="234"/>
      <c r="G586" s="234"/>
      <c r="H586" s="234"/>
      <c r="I586" s="234"/>
      <c r="J586" s="300"/>
      <c r="K586" s="300"/>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row>
    <row r="587" spans="1:34" ht="15.75" customHeight="1">
      <c r="A587" s="234"/>
      <c r="B587" s="234"/>
      <c r="C587" s="234"/>
      <c r="D587" s="234"/>
      <c r="E587" s="234"/>
      <c r="F587" s="234"/>
      <c r="G587" s="234"/>
      <c r="H587" s="234"/>
      <c r="I587" s="234"/>
      <c r="J587" s="300"/>
      <c r="K587" s="300"/>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row>
    <row r="588" spans="1:34" ht="15.75" customHeight="1">
      <c r="A588" s="234"/>
      <c r="B588" s="234"/>
      <c r="C588" s="234"/>
      <c r="D588" s="234"/>
      <c r="E588" s="234"/>
      <c r="F588" s="234"/>
      <c r="G588" s="234"/>
      <c r="H588" s="234"/>
      <c r="I588" s="234"/>
      <c r="J588" s="300"/>
      <c r="K588" s="300"/>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row>
    <row r="589" spans="1:34" ht="15.75" customHeight="1">
      <c r="A589" s="234"/>
      <c r="B589" s="234"/>
      <c r="C589" s="234"/>
      <c r="D589" s="234"/>
      <c r="E589" s="234"/>
      <c r="F589" s="234"/>
      <c r="G589" s="234"/>
      <c r="H589" s="234"/>
      <c r="I589" s="234"/>
      <c r="J589" s="300"/>
      <c r="K589" s="300"/>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row>
    <row r="590" spans="1:34" ht="15.75" customHeight="1">
      <c r="A590" s="234"/>
      <c r="B590" s="234"/>
      <c r="C590" s="234"/>
      <c r="D590" s="234"/>
      <c r="E590" s="234"/>
      <c r="F590" s="234"/>
      <c r="G590" s="234"/>
      <c r="H590" s="234"/>
      <c r="I590" s="234"/>
      <c r="J590" s="300"/>
      <c r="K590" s="300"/>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row>
    <row r="591" spans="1:34" ht="15.75" customHeight="1">
      <c r="A591" s="234"/>
      <c r="B591" s="234"/>
      <c r="C591" s="234"/>
      <c r="D591" s="234"/>
      <c r="E591" s="234"/>
      <c r="F591" s="234"/>
      <c r="G591" s="234"/>
      <c r="H591" s="234"/>
      <c r="I591" s="234"/>
      <c r="J591" s="300"/>
      <c r="K591" s="300"/>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row>
    <row r="592" spans="1:34" ht="15.75" customHeight="1">
      <c r="A592" s="234"/>
      <c r="B592" s="234"/>
      <c r="C592" s="234"/>
      <c r="D592" s="234"/>
      <c r="E592" s="234"/>
      <c r="F592" s="234"/>
      <c r="G592" s="234"/>
      <c r="H592" s="234"/>
      <c r="I592" s="234"/>
      <c r="J592" s="300"/>
      <c r="K592" s="300"/>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row>
    <row r="593" spans="1:34" ht="15.75" customHeight="1">
      <c r="A593" s="234"/>
      <c r="B593" s="234"/>
      <c r="C593" s="234"/>
      <c r="D593" s="234"/>
      <c r="E593" s="234"/>
      <c r="F593" s="234"/>
      <c r="G593" s="234"/>
      <c r="H593" s="234"/>
      <c r="I593" s="234"/>
      <c r="J593" s="300"/>
      <c r="K593" s="300"/>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row>
    <row r="594" spans="1:34" ht="15.75" customHeight="1">
      <c r="A594" s="234"/>
      <c r="B594" s="234"/>
      <c r="C594" s="234"/>
      <c r="D594" s="234"/>
      <c r="E594" s="234"/>
      <c r="F594" s="234"/>
      <c r="G594" s="234"/>
      <c r="H594" s="234"/>
      <c r="I594" s="234"/>
      <c r="J594" s="300"/>
      <c r="K594" s="300"/>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row>
    <row r="595" spans="1:34" ht="15.75" customHeight="1">
      <c r="A595" s="234"/>
      <c r="B595" s="234"/>
      <c r="C595" s="234"/>
      <c r="D595" s="234"/>
      <c r="E595" s="234"/>
      <c r="F595" s="234"/>
      <c r="G595" s="234"/>
      <c r="H595" s="234"/>
      <c r="I595" s="234"/>
      <c r="J595" s="300"/>
      <c r="K595" s="300"/>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row>
    <row r="596" spans="1:34" ht="15.75" customHeight="1">
      <c r="A596" s="234"/>
      <c r="B596" s="234"/>
      <c r="C596" s="234"/>
      <c r="D596" s="234"/>
      <c r="E596" s="234"/>
      <c r="F596" s="234"/>
      <c r="G596" s="234"/>
      <c r="H596" s="234"/>
      <c r="I596" s="234"/>
      <c r="J596" s="300"/>
      <c r="K596" s="300"/>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row>
    <row r="597" spans="1:34" ht="15.75" customHeight="1">
      <c r="A597" s="234"/>
      <c r="B597" s="234"/>
      <c r="C597" s="234"/>
      <c r="D597" s="234"/>
      <c r="E597" s="234"/>
      <c r="F597" s="234"/>
      <c r="G597" s="234"/>
      <c r="H597" s="234"/>
      <c r="I597" s="234"/>
      <c r="J597" s="300"/>
      <c r="K597" s="300"/>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row>
    <row r="598" spans="1:34" ht="15.75" customHeight="1">
      <c r="A598" s="234"/>
      <c r="B598" s="234"/>
      <c r="C598" s="234"/>
      <c r="D598" s="234"/>
      <c r="E598" s="234"/>
      <c r="F598" s="234"/>
      <c r="G598" s="234"/>
      <c r="H598" s="234"/>
      <c r="I598" s="234"/>
      <c r="J598" s="300"/>
      <c r="K598" s="300"/>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row>
    <row r="599" spans="1:34" ht="15.75" customHeight="1">
      <c r="A599" s="234"/>
      <c r="B599" s="234"/>
      <c r="C599" s="234"/>
      <c r="D599" s="234"/>
      <c r="E599" s="234"/>
      <c r="F599" s="234"/>
      <c r="G599" s="234"/>
      <c r="H599" s="234"/>
      <c r="I599" s="234"/>
      <c r="J599" s="300"/>
      <c r="K599" s="300"/>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row>
    <row r="600" spans="1:34" ht="15.75" customHeight="1">
      <c r="A600" s="234"/>
      <c r="B600" s="234"/>
      <c r="C600" s="234"/>
      <c r="D600" s="234"/>
      <c r="E600" s="234"/>
      <c r="F600" s="234"/>
      <c r="G600" s="234"/>
      <c r="H600" s="234"/>
      <c r="I600" s="234"/>
      <c r="J600" s="300"/>
      <c r="K600" s="300"/>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row>
    <row r="601" spans="1:34" ht="15.75" customHeight="1">
      <c r="A601" s="234"/>
      <c r="B601" s="234"/>
      <c r="C601" s="234"/>
      <c r="D601" s="234"/>
      <c r="E601" s="234"/>
      <c r="F601" s="234"/>
      <c r="G601" s="234"/>
      <c r="H601" s="234"/>
      <c r="I601" s="234"/>
      <c r="J601" s="300"/>
      <c r="K601" s="300"/>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row>
    <row r="602" spans="1:34" ht="15.75" customHeight="1">
      <c r="A602" s="234"/>
      <c r="B602" s="234"/>
      <c r="C602" s="234"/>
      <c r="D602" s="234"/>
      <c r="E602" s="234"/>
      <c r="F602" s="234"/>
      <c r="G602" s="234"/>
      <c r="H602" s="234"/>
      <c r="I602" s="234"/>
      <c r="J602" s="300"/>
      <c r="K602" s="300"/>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row>
    <row r="603" spans="1:34" ht="15.75" customHeight="1">
      <c r="A603" s="234"/>
      <c r="B603" s="234"/>
      <c r="C603" s="234"/>
      <c r="D603" s="234"/>
      <c r="E603" s="234"/>
      <c r="F603" s="234"/>
      <c r="G603" s="234"/>
      <c r="H603" s="234"/>
      <c r="I603" s="234"/>
      <c r="J603" s="300"/>
      <c r="K603" s="300"/>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row>
    <row r="604" spans="1:34" ht="15.75" customHeight="1">
      <c r="A604" s="234"/>
      <c r="B604" s="234"/>
      <c r="C604" s="234"/>
      <c r="D604" s="234"/>
      <c r="E604" s="234"/>
      <c r="F604" s="234"/>
      <c r="G604" s="234"/>
      <c r="H604" s="234"/>
      <c r="I604" s="234"/>
      <c r="J604" s="300"/>
      <c r="K604" s="300"/>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row>
    <row r="605" spans="1:34" ht="15.75" customHeight="1">
      <c r="A605" s="234"/>
      <c r="B605" s="234"/>
      <c r="C605" s="234"/>
      <c r="D605" s="234"/>
      <c r="E605" s="234"/>
      <c r="F605" s="234"/>
      <c r="G605" s="234"/>
      <c r="H605" s="234"/>
      <c r="I605" s="234"/>
      <c r="J605" s="300"/>
      <c r="K605" s="300"/>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row>
    <row r="606" spans="1:34" ht="15.75" customHeight="1">
      <c r="A606" s="234"/>
      <c r="B606" s="234"/>
      <c r="C606" s="234"/>
      <c r="D606" s="234"/>
      <c r="E606" s="234"/>
      <c r="F606" s="234"/>
      <c r="G606" s="234"/>
      <c r="H606" s="234"/>
      <c r="I606" s="234"/>
      <c r="J606" s="300"/>
      <c r="K606" s="300"/>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row>
    <row r="607" spans="1:34" ht="15.75" customHeight="1">
      <c r="A607" s="234"/>
      <c r="B607" s="234"/>
      <c r="C607" s="234"/>
      <c r="D607" s="234"/>
      <c r="E607" s="234"/>
      <c r="F607" s="234"/>
      <c r="G607" s="234"/>
      <c r="H607" s="234"/>
      <c r="I607" s="234"/>
      <c r="J607" s="300"/>
      <c r="K607" s="300"/>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row>
    <row r="608" spans="1:34" ht="15.75" customHeight="1">
      <c r="A608" s="234"/>
      <c r="B608" s="234"/>
      <c r="C608" s="234"/>
      <c r="D608" s="234"/>
      <c r="E608" s="234"/>
      <c r="F608" s="234"/>
      <c r="G608" s="234"/>
      <c r="H608" s="234"/>
      <c r="I608" s="234"/>
      <c r="J608" s="300"/>
      <c r="K608" s="300"/>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row>
    <row r="609" spans="1:34" ht="15.75" customHeight="1">
      <c r="A609" s="234"/>
      <c r="B609" s="234"/>
      <c r="C609" s="234"/>
      <c r="D609" s="234"/>
      <c r="E609" s="234"/>
      <c r="F609" s="234"/>
      <c r="G609" s="234"/>
      <c r="H609" s="234"/>
      <c r="I609" s="234"/>
      <c r="J609" s="300"/>
      <c r="K609" s="300"/>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row>
    <row r="610" spans="1:34" ht="15.75" customHeight="1">
      <c r="A610" s="234"/>
      <c r="B610" s="234"/>
      <c r="C610" s="234"/>
      <c r="D610" s="234"/>
      <c r="E610" s="234"/>
      <c r="F610" s="234"/>
      <c r="G610" s="234"/>
      <c r="H610" s="234"/>
      <c r="I610" s="234"/>
      <c r="J610" s="300"/>
      <c r="K610" s="300"/>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row>
    <row r="611" spans="1:34" ht="15.75" customHeight="1">
      <c r="A611" s="234"/>
      <c r="B611" s="234"/>
      <c r="C611" s="234"/>
      <c r="D611" s="234"/>
      <c r="E611" s="234"/>
      <c r="F611" s="234"/>
      <c r="G611" s="234"/>
      <c r="H611" s="234"/>
      <c r="I611" s="234"/>
      <c r="J611" s="300"/>
      <c r="K611" s="300"/>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row>
    <row r="612" spans="1:34" ht="15.75" customHeight="1">
      <c r="A612" s="234"/>
      <c r="B612" s="234"/>
      <c r="C612" s="234"/>
      <c r="D612" s="234"/>
      <c r="E612" s="234"/>
      <c r="F612" s="234"/>
      <c r="G612" s="234"/>
      <c r="H612" s="234"/>
      <c r="I612" s="234"/>
      <c r="J612" s="300"/>
      <c r="K612" s="300"/>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row>
    <row r="613" spans="1:34" ht="15.75" customHeight="1">
      <c r="A613" s="234"/>
      <c r="B613" s="234"/>
      <c r="C613" s="234"/>
      <c r="D613" s="234"/>
      <c r="E613" s="234"/>
      <c r="F613" s="234"/>
      <c r="G613" s="234"/>
      <c r="H613" s="234"/>
      <c r="I613" s="234"/>
      <c r="J613" s="300"/>
      <c r="K613" s="300"/>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row>
    <row r="614" spans="1:34" ht="15.75" customHeight="1">
      <c r="A614" s="234"/>
      <c r="B614" s="234"/>
      <c r="C614" s="234"/>
      <c r="D614" s="234"/>
      <c r="E614" s="234"/>
      <c r="F614" s="234"/>
      <c r="G614" s="234"/>
      <c r="H614" s="234"/>
      <c r="I614" s="234"/>
      <c r="J614" s="300"/>
      <c r="K614" s="300"/>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row>
    <row r="615" spans="1:34" ht="15.75" customHeight="1">
      <c r="A615" s="234"/>
      <c r="B615" s="234"/>
      <c r="C615" s="234"/>
      <c r="D615" s="234"/>
      <c r="E615" s="234"/>
      <c r="F615" s="234"/>
      <c r="G615" s="234"/>
      <c r="H615" s="234"/>
      <c r="I615" s="234"/>
      <c r="J615" s="300"/>
      <c r="K615" s="300"/>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row>
    <row r="616" spans="1:34" ht="15.75" customHeight="1">
      <c r="A616" s="234"/>
      <c r="B616" s="234"/>
      <c r="C616" s="234"/>
      <c r="D616" s="234"/>
      <c r="E616" s="234"/>
      <c r="F616" s="234"/>
      <c r="G616" s="234"/>
      <c r="H616" s="234"/>
      <c r="I616" s="234"/>
      <c r="J616" s="300"/>
      <c r="K616" s="300"/>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row>
    <row r="617" spans="1:34" ht="15.75" customHeight="1">
      <c r="A617" s="234"/>
      <c r="B617" s="234"/>
      <c r="C617" s="234"/>
      <c r="D617" s="234"/>
      <c r="E617" s="234"/>
      <c r="F617" s="234"/>
      <c r="G617" s="234"/>
      <c r="H617" s="234"/>
      <c r="I617" s="234"/>
      <c r="J617" s="300"/>
      <c r="K617" s="300"/>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row>
    <row r="618" spans="1:34" ht="15.75" customHeight="1">
      <c r="A618" s="234"/>
      <c r="B618" s="234"/>
      <c r="C618" s="234"/>
      <c r="D618" s="234"/>
      <c r="E618" s="234"/>
      <c r="F618" s="234"/>
      <c r="G618" s="234"/>
      <c r="H618" s="234"/>
      <c r="I618" s="234"/>
      <c r="J618" s="300"/>
      <c r="K618" s="300"/>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row>
    <row r="619" spans="1:34" ht="15.75" customHeight="1">
      <c r="A619" s="234"/>
      <c r="B619" s="234"/>
      <c r="C619" s="234"/>
      <c r="D619" s="234"/>
      <c r="E619" s="234"/>
      <c r="F619" s="234"/>
      <c r="G619" s="234"/>
      <c r="H619" s="234"/>
      <c r="I619" s="234"/>
      <c r="J619" s="300"/>
      <c r="K619" s="300"/>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row>
    <row r="620" spans="1:34" ht="15.75" customHeight="1">
      <c r="A620" s="234"/>
      <c r="B620" s="234"/>
      <c r="C620" s="234"/>
      <c r="D620" s="234"/>
      <c r="E620" s="234"/>
      <c r="F620" s="234"/>
      <c r="G620" s="234"/>
      <c r="H620" s="234"/>
      <c r="I620" s="234"/>
      <c r="J620" s="300"/>
      <c r="K620" s="300"/>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row>
    <row r="621" spans="1:34" ht="15.75" customHeight="1">
      <c r="A621" s="234"/>
      <c r="B621" s="234"/>
      <c r="C621" s="234"/>
      <c r="D621" s="234"/>
      <c r="E621" s="234"/>
      <c r="F621" s="234"/>
      <c r="G621" s="234"/>
      <c r="H621" s="234"/>
      <c r="I621" s="234"/>
      <c r="J621" s="300"/>
      <c r="K621" s="300"/>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row>
    <row r="622" spans="1:34" ht="15.75" customHeight="1">
      <c r="A622" s="234"/>
      <c r="B622" s="234"/>
      <c r="C622" s="234"/>
      <c r="D622" s="234"/>
      <c r="E622" s="234"/>
      <c r="F622" s="234"/>
      <c r="G622" s="234"/>
      <c r="H622" s="234"/>
      <c r="I622" s="234"/>
      <c r="J622" s="300"/>
      <c r="K622" s="300"/>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row>
    <row r="623" spans="1:34" ht="15.75" customHeight="1">
      <c r="A623" s="234"/>
      <c r="B623" s="234"/>
      <c r="C623" s="234"/>
      <c r="D623" s="234"/>
      <c r="E623" s="234"/>
      <c r="F623" s="234"/>
      <c r="G623" s="234"/>
      <c r="H623" s="234"/>
      <c r="I623" s="234"/>
      <c r="J623" s="300"/>
      <c r="K623" s="300"/>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row>
    <row r="624" spans="1:34" ht="15.75" customHeight="1">
      <c r="A624" s="234"/>
      <c r="B624" s="234"/>
      <c r="C624" s="234"/>
      <c r="D624" s="234"/>
      <c r="E624" s="234"/>
      <c r="F624" s="234"/>
      <c r="G624" s="234"/>
      <c r="H624" s="234"/>
      <c r="I624" s="234"/>
      <c r="J624" s="300"/>
      <c r="K624" s="300"/>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row>
    <row r="625" spans="1:34" ht="15.75" customHeight="1">
      <c r="A625" s="234"/>
      <c r="B625" s="234"/>
      <c r="C625" s="234"/>
      <c r="D625" s="234"/>
      <c r="E625" s="234"/>
      <c r="F625" s="234"/>
      <c r="G625" s="234"/>
      <c r="H625" s="234"/>
      <c r="I625" s="234"/>
      <c r="J625" s="300"/>
      <c r="K625" s="300"/>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row>
    <row r="626" spans="1:34" ht="15.75" customHeight="1">
      <c r="A626" s="234"/>
      <c r="B626" s="234"/>
      <c r="C626" s="234"/>
      <c r="D626" s="234"/>
      <c r="E626" s="234"/>
      <c r="F626" s="234"/>
      <c r="G626" s="234"/>
      <c r="H626" s="234"/>
      <c r="I626" s="234"/>
      <c r="J626" s="300"/>
      <c r="K626" s="300"/>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row>
    <row r="627" spans="1:34" ht="15.75" customHeight="1">
      <c r="A627" s="234"/>
      <c r="B627" s="234"/>
      <c r="C627" s="234"/>
      <c r="D627" s="234"/>
      <c r="E627" s="234"/>
      <c r="F627" s="234"/>
      <c r="G627" s="234"/>
      <c r="H627" s="234"/>
      <c r="I627" s="234"/>
      <c r="J627" s="300"/>
      <c r="K627" s="300"/>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row>
    <row r="628" spans="1:34" ht="15.75" customHeight="1">
      <c r="A628" s="234"/>
      <c r="B628" s="234"/>
      <c r="C628" s="234"/>
      <c r="D628" s="234"/>
      <c r="E628" s="234"/>
      <c r="F628" s="234"/>
      <c r="G628" s="234"/>
      <c r="H628" s="234"/>
      <c r="I628" s="234"/>
      <c r="J628" s="300"/>
      <c r="K628" s="300"/>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row>
    <row r="629" spans="1:34" ht="15.75" customHeight="1">
      <c r="A629" s="234"/>
      <c r="B629" s="234"/>
      <c r="C629" s="234"/>
      <c r="D629" s="234"/>
      <c r="E629" s="234"/>
      <c r="F629" s="234"/>
      <c r="G629" s="234"/>
      <c r="H629" s="234"/>
      <c r="I629" s="234"/>
      <c r="J629" s="300"/>
      <c r="K629" s="300"/>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row>
    <row r="630" spans="1:34" ht="15.75" customHeight="1">
      <c r="A630" s="234"/>
      <c r="B630" s="234"/>
      <c r="C630" s="234"/>
      <c r="D630" s="234"/>
      <c r="E630" s="234"/>
      <c r="F630" s="234"/>
      <c r="G630" s="234"/>
      <c r="H630" s="234"/>
      <c r="I630" s="234"/>
      <c r="J630" s="300"/>
      <c r="K630" s="300"/>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row>
    <row r="631" spans="1:34" ht="15.75" customHeight="1">
      <c r="A631" s="234"/>
      <c r="B631" s="234"/>
      <c r="C631" s="234"/>
      <c r="D631" s="234"/>
      <c r="E631" s="234"/>
      <c r="F631" s="234"/>
      <c r="G631" s="234"/>
      <c r="H631" s="234"/>
      <c r="I631" s="234"/>
      <c r="J631" s="300"/>
      <c r="K631" s="300"/>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row>
    <row r="632" spans="1:34" ht="15.75" customHeight="1">
      <c r="A632" s="234"/>
      <c r="B632" s="234"/>
      <c r="C632" s="234"/>
      <c r="D632" s="234"/>
      <c r="E632" s="234"/>
      <c r="F632" s="234"/>
      <c r="G632" s="234"/>
      <c r="H632" s="234"/>
      <c r="I632" s="234"/>
      <c r="J632" s="300"/>
      <c r="K632" s="300"/>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row>
    <row r="633" spans="1:34" ht="15.75" customHeight="1">
      <c r="A633" s="234"/>
      <c r="B633" s="234"/>
      <c r="C633" s="234"/>
      <c r="D633" s="234"/>
      <c r="E633" s="234"/>
      <c r="F633" s="234"/>
      <c r="G633" s="234"/>
      <c r="H633" s="234"/>
      <c r="I633" s="234"/>
      <c r="J633" s="300"/>
      <c r="K633" s="300"/>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row>
    <row r="634" spans="1:34" ht="15.75" customHeight="1">
      <c r="A634" s="234"/>
      <c r="B634" s="234"/>
      <c r="C634" s="234"/>
      <c r="D634" s="234"/>
      <c r="E634" s="234"/>
      <c r="F634" s="234"/>
      <c r="G634" s="234"/>
      <c r="H634" s="234"/>
      <c r="I634" s="234"/>
      <c r="J634" s="300"/>
      <c r="K634" s="300"/>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row>
    <row r="635" spans="1:34" ht="15.75" customHeight="1">
      <c r="A635" s="234"/>
      <c r="B635" s="234"/>
      <c r="C635" s="234"/>
      <c r="D635" s="234"/>
      <c r="E635" s="234"/>
      <c r="F635" s="234"/>
      <c r="G635" s="234"/>
      <c r="H635" s="234"/>
      <c r="I635" s="234"/>
      <c r="J635" s="300"/>
      <c r="K635" s="300"/>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row>
    <row r="636" spans="1:34" ht="15.75" customHeight="1">
      <c r="A636" s="234"/>
      <c r="B636" s="234"/>
      <c r="C636" s="234"/>
      <c r="D636" s="234"/>
      <c r="E636" s="234"/>
      <c r="F636" s="234"/>
      <c r="G636" s="234"/>
      <c r="H636" s="234"/>
      <c r="I636" s="234"/>
      <c r="J636" s="300"/>
      <c r="K636" s="300"/>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row>
    <row r="637" spans="1:34" ht="15.75" customHeight="1">
      <c r="A637" s="234"/>
      <c r="B637" s="234"/>
      <c r="C637" s="234"/>
      <c r="D637" s="234"/>
      <c r="E637" s="234"/>
      <c r="F637" s="234"/>
      <c r="G637" s="234"/>
      <c r="H637" s="234"/>
      <c r="I637" s="234"/>
      <c r="J637" s="300"/>
      <c r="K637" s="300"/>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row>
    <row r="638" spans="1:34" ht="15.75" customHeight="1">
      <c r="A638" s="234"/>
      <c r="B638" s="234"/>
      <c r="C638" s="234"/>
      <c r="D638" s="234"/>
      <c r="E638" s="234"/>
      <c r="F638" s="234"/>
      <c r="G638" s="234"/>
      <c r="H638" s="234"/>
      <c r="I638" s="234"/>
      <c r="J638" s="300"/>
      <c r="K638" s="300"/>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row>
    <row r="639" spans="1:34" ht="15.75" customHeight="1">
      <c r="A639" s="234"/>
      <c r="B639" s="234"/>
      <c r="C639" s="234"/>
      <c r="D639" s="234"/>
      <c r="E639" s="234"/>
      <c r="F639" s="234"/>
      <c r="G639" s="234"/>
      <c r="H639" s="234"/>
      <c r="I639" s="234"/>
      <c r="J639" s="300"/>
      <c r="K639" s="300"/>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row>
    <row r="640" spans="1:34" ht="15.75" customHeight="1">
      <c r="A640" s="234"/>
      <c r="B640" s="234"/>
      <c r="C640" s="234"/>
      <c r="D640" s="234"/>
      <c r="E640" s="234"/>
      <c r="F640" s="234"/>
      <c r="G640" s="234"/>
      <c r="H640" s="234"/>
      <c r="I640" s="234"/>
      <c r="J640" s="300"/>
      <c r="K640" s="300"/>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row>
    <row r="641" spans="1:34" ht="15.75" customHeight="1">
      <c r="A641" s="234"/>
      <c r="B641" s="234"/>
      <c r="C641" s="234"/>
      <c r="D641" s="234"/>
      <c r="E641" s="234"/>
      <c r="F641" s="234"/>
      <c r="G641" s="234"/>
      <c r="H641" s="234"/>
      <c r="I641" s="234"/>
      <c r="J641" s="300"/>
      <c r="K641" s="300"/>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row>
    <row r="642" spans="1:34" ht="15.75" customHeight="1">
      <c r="A642" s="234"/>
      <c r="B642" s="234"/>
      <c r="C642" s="234"/>
      <c r="D642" s="234"/>
      <c r="E642" s="234"/>
      <c r="F642" s="234"/>
      <c r="G642" s="234"/>
      <c r="H642" s="234"/>
      <c r="I642" s="234"/>
      <c r="J642" s="300"/>
      <c r="K642" s="300"/>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row>
    <row r="643" spans="1:34" ht="15.75" customHeight="1">
      <c r="A643" s="234"/>
      <c r="B643" s="234"/>
      <c r="C643" s="234"/>
      <c r="D643" s="234"/>
      <c r="E643" s="234"/>
      <c r="F643" s="234"/>
      <c r="G643" s="234"/>
      <c r="H643" s="234"/>
      <c r="I643" s="234"/>
      <c r="J643" s="300"/>
      <c r="K643" s="300"/>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row>
    <row r="644" spans="1:34" ht="15.75" customHeight="1">
      <c r="A644" s="234"/>
      <c r="B644" s="234"/>
      <c r="C644" s="234"/>
      <c r="D644" s="234"/>
      <c r="E644" s="234"/>
      <c r="F644" s="234"/>
      <c r="G644" s="234"/>
      <c r="H644" s="234"/>
      <c r="I644" s="234"/>
      <c r="J644" s="300"/>
      <c r="K644" s="300"/>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row>
    <row r="645" spans="1:34" ht="15.75" customHeight="1">
      <c r="A645" s="234"/>
      <c r="B645" s="234"/>
      <c r="C645" s="234"/>
      <c r="D645" s="234"/>
      <c r="E645" s="234"/>
      <c r="F645" s="234"/>
      <c r="G645" s="234"/>
      <c r="H645" s="234"/>
      <c r="I645" s="234"/>
      <c r="J645" s="300"/>
      <c r="K645" s="300"/>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row>
    <row r="646" spans="1:34" ht="15.75" customHeight="1">
      <c r="A646" s="234"/>
      <c r="B646" s="234"/>
      <c r="C646" s="234"/>
      <c r="D646" s="234"/>
      <c r="E646" s="234"/>
      <c r="F646" s="234"/>
      <c r="G646" s="234"/>
      <c r="H646" s="234"/>
      <c r="I646" s="234"/>
      <c r="J646" s="300"/>
      <c r="K646" s="300"/>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row>
    <row r="647" spans="1:34" ht="15.75" customHeight="1">
      <c r="A647" s="234"/>
      <c r="B647" s="234"/>
      <c r="C647" s="234"/>
      <c r="D647" s="234"/>
      <c r="E647" s="234"/>
      <c r="F647" s="234"/>
      <c r="G647" s="234"/>
      <c r="H647" s="234"/>
      <c r="I647" s="234"/>
      <c r="J647" s="300"/>
      <c r="K647" s="300"/>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row>
    <row r="648" spans="1:34" ht="15.75" customHeight="1">
      <c r="A648" s="234"/>
      <c r="B648" s="234"/>
      <c r="C648" s="234"/>
      <c r="D648" s="234"/>
      <c r="E648" s="234"/>
      <c r="F648" s="234"/>
      <c r="G648" s="234"/>
      <c r="H648" s="234"/>
      <c r="I648" s="234"/>
      <c r="J648" s="300"/>
      <c r="K648" s="300"/>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row>
    <row r="649" spans="1:34" ht="15.75" customHeight="1">
      <c r="A649" s="234"/>
      <c r="B649" s="234"/>
      <c r="C649" s="234"/>
      <c r="D649" s="234"/>
      <c r="E649" s="234"/>
      <c r="F649" s="234"/>
      <c r="G649" s="234"/>
      <c r="H649" s="234"/>
      <c r="I649" s="234"/>
      <c r="J649" s="300"/>
      <c r="K649" s="300"/>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row>
    <row r="650" spans="1:34" ht="15.75" customHeight="1">
      <c r="A650" s="234"/>
      <c r="B650" s="234"/>
      <c r="C650" s="234"/>
      <c r="D650" s="234"/>
      <c r="E650" s="234"/>
      <c r="F650" s="234"/>
      <c r="G650" s="234"/>
      <c r="H650" s="234"/>
      <c r="I650" s="234"/>
      <c r="J650" s="300"/>
      <c r="K650" s="300"/>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row>
    <row r="651" spans="1:34" ht="15.75" customHeight="1">
      <c r="A651" s="234"/>
      <c r="B651" s="234"/>
      <c r="C651" s="234"/>
      <c r="D651" s="234"/>
      <c r="E651" s="234"/>
      <c r="F651" s="234"/>
      <c r="G651" s="234"/>
      <c r="H651" s="234"/>
      <c r="I651" s="234"/>
      <c r="J651" s="300"/>
      <c r="K651" s="300"/>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row>
    <row r="652" spans="1:34" ht="15.75" customHeight="1">
      <c r="A652" s="234"/>
      <c r="B652" s="234"/>
      <c r="C652" s="234"/>
      <c r="D652" s="234"/>
      <c r="E652" s="234"/>
      <c r="F652" s="234"/>
      <c r="G652" s="234"/>
      <c r="H652" s="234"/>
      <c r="I652" s="234"/>
      <c r="J652" s="300"/>
      <c r="K652" s="300"/>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row>
    <row r="653" spans="1:34" ht="15.75" customHeight="1">
      <c r="A653" s="234"/>
      <c r="B653" s="234"/>
      <c r="C653" s="234"/>
      <c r="D653" s="234"/>
      <c r="E653" s="234"/>
      <c r="F653" s="234"/>
      <c r="G653" s="234"/>
      <c r="H653" s="234"/>
      <c r="I653" s="234"/>
      <c r="J653" s="300"/>
      <c r="K653" s="300"/>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row>
    <row r="654" spans="1:34" ht="15.75" customHeight="1">
      <c r="A654" s="234"/>
      <c r="B654" s="234"/>
      <c r="C654" s="234"/>
      <c r="D654" s="234"/>
      <c r="E654" s="234"/>
      <c r="F654" s="234"/>
      <c r="G654" s="234"/>
      <c r="H654" s="234"/>
      <c r="I654" s="234"/>
      <c r="J654" s="300"/>
      <c r="K654" s="300"/>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row>
    <row r="655" spans="1:34" ht="15.75" customHeight="1">
      <c r="A655" s="234"/>
      <c r="B655" s="234"/>
      <c r="C655" s="234"/>
      <c r="D655" s="234"/>
      <c r="E655" s="234"/>
      <c r="F655" s="234"/>
      <c r="G655" s="234"/>
      <c r="H655" s="234"/>
      <c r="I655" s="234"/>
      <c r="J655" s="300"/>
      <c r="K655" s="300"/>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row>
    <row r="656" spans="1:34" ht="15.75" customHeight="1">
      <c r="A656" s="234"/>
      <c r="B656" s="234"/>
      <c r="C656" s="234"/>
      <c r="D656" s="234"/>
      <c r="E656" s="234"/>
      <c r="F656" s="234"/>
      <c r="G656" s="234"/>
      <c r="H656" s="234"/>
      <c r="I656" s="234"/>
      <c r="J656" s="300"/>
      <c r="K656" s="300"/>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row>
    <row r="657" spans="1:34" ht="15.75" customHeight="1">
      <c r="A657" s="234"/>
      <c r="B657" s="234"/>
      <c r="C657" s="234"/>
      <c r="D657" s="234"/>
      <c r="E657" s="234"/>
      <c r="F657" s="234"/>
      <c r="G657" s="234"/>
      <c r="H657" s="234"/>
      <c r="I657" s="234"/>
      <c r="J657" s="300"/>
      <c r="K657" s="300"/>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row>
    <row r="658" spans="1:34" ht="15.75" customHeight="1">
      <c r="A658" s="234"/>
      <c r="B658" s="234"/>
      <c r="C658" s="234"/>
      <c r="D658" s="234"/>
      <c r="E658" s="234"/>
      <c r="F658" s="234"/>
      <c r="G658" s="234"/>
      <c r="H658" s="234"/>
      <c r="I658" s="234"/>
      <c r="J658" s="300"/>
      <c r="K658" s="300"/>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row>
    <row r="659" spans="1:34" ht="15.75" customHeight="1">
      <c r="A659" s="234"/>
      <c r="B659" s="234"/>
      <c r="C659" s="234"/>
      <c r="D659" s="234"/>
      <c r="E659" s="234"/>
      <c r="F659" s="234"/>
      <c r="G659" s="234"/>
      <c r="H659" s="234"/>
      <c r="I659" s="234"/>
      <c r="J659" s="300"/>
      <c r="K659" s="300"/>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row>
    <row r="660" spans="1:34" ht="15.75" customHeight="1">
      <c r="A660" s="234"/>
      <c r="B660" s="234"/>
      <c r="C660" s="234"/>
      <c r="D660" s="234"/>
      <c r="E660" s="234"/>
      <c r="F660" s="234"/>
      <c r="G660" s="234"/>
      <c r="H660" s="234"/>
      <c r="I660" s="234"/>
      <c r="J660" s="300"/>
      <c r="K660" s="300"/>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row>
    <row r="661" spans="1:34" ht="15.75" customHeight="1">
      <c r="A661" s="234"/>
      <c r="B661" s="234"/>
      <c r="C661" s="234"/>
      <c r="D661" s="234"/>
      <c r="E661" s="234"/>
      <c r="F661" s="234"/>
      <c r="G661" s="234"/>
      <c r="H661" s="234"/>
      <c r="I661" s="234"/>
      <c r="J661" s="300"/>
      <c r="K661" s="300"/>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row>
    <row r="662" spans="1:34" ht="15.75" customHeight="1">
      <c r="A662" s="234"/>
      <c r="B662" s="234"/>
      <c r="C662" s="234"/>
      <c r="D662" s="234"/>
      <c r="E662" s="234"/>
      <c r="F662" s="234"/>
      <c r="G662" s="234"/>
      <c r="H662" s="234"/>
      <c r="I662" s="234"/>
      <c r="J662" s="300"/>
      <c r="K662" s="300"/>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row>
    <row r="663" spans="1:34" ht="15.75" customHeight="1">
      <c r="A663" s="234"/>
      <c r="B663" s="234"/>
      <c r="C663" s="234"/>
      <c r="D663" s="234"/>
      <c r="E663" s="234"/>
      <c r="F663" s="234"/>
      <c r="G663" s="234"/>
      <c r="H663" s="234"/>
      <c r="I663" s="234"/>
      <c r="J663" s="300"/>
      <c r="K663" s="300"/>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row>
    <row r="664" spans="1:34" ht="15.75" customHeight="1">
      <c r="A664" s="234"/>
      <c r="B664" s="234"/>
      <c r="C664" s="234"/>
      <c r="D664" s="234"/>
      <c r="E664" s="234"/>
      <c r="F664" s="234"/>
      <c r="G664" s="234"/>
      <c r="H664" s="234"/>
      <c r="I664" s="234"/>
      <c r="J664" s="300"/>
      <c r="K664" s="300"/>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row>
    <row r="665" spans="1:34" ht="15.75" customHeight="1">
      <c r="A665" s="234"/>
      <c r="B665" s="234"/>
      <c r="C665" s="234"/>
      <c r="D665" s="234"/>
      <c r="E665" s="234"/>
      <c r="F665" s="234"/>
      <c r="G665" s="234"/>
      <c r="H665" s="234"/>
      <c r="I665" s="234"/>
      <c r="J665" s="300"/>
      <c r="K665" s="300"/>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row>
    <row r="666" spans="1:34" ht="15.75" customHeight="1">
      <c r="A666" s="234"/>
      <c r="B666" s="234"/>
      <c r="C666" s="234"/>
      <c r="D666" s="234"/>
      <c r="E666" s="234"/>
      <c r="F666" s="234"/>
      <c r="G666" s="234"/>
      <c r="H666" s="234"/>
      <c r="I666" s="234"/>
      <c r="J666" s="300"/>
      <c r="K666" s="300"/>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row>
    <row r="667" spans="1:34" ht="15.75" customHeight="1">
      <c r="A667" s="234"/>
      <c r="B667" s="234"/>
      <c r="C667" s="234"/>
      <c r="D667" s="234"/>
      <c r="E667" s="234"/>
      <c r="F667" s="234"/>
      <c r="G667" s="234"/>
      <c r="H667" s="234"/>
      <c r="I667" s="234"/>
      <c r="J667" s="300"/>
      <c r="K667" s="300"/>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row>
    <row r="668" spans="1:34" ht="15.75" customHeight="1">
      <c r="A668" s="234"/>
      <c r="B668" s="234"/>
      <c r="C668" s="234"/>
      <c r="D668" s="234"/>
      <c r="E668" s="234"/>
      <c r="F668" s="234"/>
      <c r="G668" s="234"/>
      <c r="H668" s="234"/>
      <c r="I668" s="234"/>
      <c r="J668" s="300"/>
      <c r="K668" s="300"/>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row>
    <row r="669" spans="1:34" ht="15.75" customHeight="1">
      <c r="A669" s="234"/>
      <c r="B669" s="234"/>
      <c r="C669" s="234"/>
      <c r="D669" s="234"/>
      <c r="E669" s="234"/>
      <c r="F669" s="234"/>
      <c r="G669" s="234"/>
      <c r="H669" s="234"/>
      <c r="I669" s="234"/>
      <c r="J669" s="300"/>
      <c r="K669" s="300"/>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row>
    <row r="670" spans="1:34" ht="15.75" customHeight="1">
      <c r="A670" s="234"/>
      <c r="B670" s="234"/>
      <c r="C670" s="234"/>
      <c r="D670" s="234"/>
      <c r="E670" s="234"/>
      <c r="F670" s="234"/>
      <c r="G670" s="234"/>
      <c r="H670" s="234"/>
      <c r="I670" s="234"/>
      <c r="J670" s="300"/>
      <c r="K670" s="300"/>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row>
    <row r="671" spans="1:34" ht="15.75" customHeight="1">
      <c r="A671" s="234"/>
      <c r="B671" s="234"/>
      <c r="C671" s="234"/>
      <c r="D671" s="234"/>
      <c r="E671" s="234"/>
      <c r="F671" s="234"/>
      <c r="G671" s="234"/>
      <c r="H671" s="234"/>
      <c r="I671" s="234"/>
      <c r="J671" s="300"/>
      <c r="K671" s="300"/>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row>
    <row r="672" spans="1:34" ht="15.75" customHeight="1">
      <c r="A672" s="234"/>
      <c r="B672" s="234"/>
      <c r="C672" s="234"/>
      <c r="D672" s="234"/>
      <c r="E672" s="234"/>
      <c r="F672" s="234"/>
      <c r="G672" s="234"/>
      <c r="H672" s="234"/>
      <c r="I672" s="234"/>
      <c r="J672" s="300"/>
      <c r="K672" s="300"/>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row>
    <row r="673" spans="1:34" ht="15.75" customHeight="1">
      <c r="A673" s="234"/>
      <c r="B673" s="234"/>
      <c r="C673" s="234"/>
      <c r="D673" s="234"/>
      <c r="E673" s="234"/>
      <c r="F673" s="234"/>
      <c r="G673" s="234"/>
      <c r="H673" s="234"/>
      <c r="I673" s="234"/>
      <c r="J673" s="300"/>
      <c r="K673" s="300"/>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row>
    <row r="674" spans="1:34" ht="15.75" customHeight="1">
      <c r="A674" s="234"/>
      <c r="B674" s="234"/>
      <c r="C674" s="234"/>
      <c r="D674" s="234"/>
      <c r="E674" s="234"/>
      <c r="F674" s="234"/>
      <c r="G674" s="234"/>
      <c r="H674" s="234"/>
      <c r="I674" s="234"/>
      <c r="J674" s="300"/>
      <c r="K674" s="300"/>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row>
    <row r="675" spans="1:34" ht="15.75" customHeight="1">
      <c r="A675" s="234"/>
      <c r="B675" s="234"/>
      <c r="C675" s="234"/>
      <c r="D675" s="234"/>
      <c r="E675" s="234"/>
      <c r="F675" s="234"/>
      <c r="G675" s="234"/>
      <c r="H675" s="234"/>
      <c r="I675" s="234"/>
      <c r="J675" s="300"/>
      <c r="K675" s="300"/>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row>
    <row r="676" spans="1:34" ht="15.75" customHeight="1">
      <c r="A676" s="234"/>
      <c r="B676" s="234"/>
      <c r="C676" s="234"/>
      <c r="D676" s="234"/>
      <c r="E676" s="234"/>
      <c r="F676" s="234"/>
      <c r="G676" s="234"/>
      <c r="H676" s="234"/>
      <c r="I676" s="234"/>
      <c r="J676" s="300"/>
      <c r="K676" s="300"/>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row>
    <row r="677" spans="1:34" ht="15.75" customHeight="1">
      <c r="A677" s="234"/>
      <c r="B677" s="234"/>
      <c r="C677" s="234"/>
      <c r="D677" s="234"/>
      <c r="E677" s="234"/>
      <c r="F677" s="234"/>
      <c r="G677" s="234"/>
      <c r="H677" s="234"/>
      <c r="I677" s="234"/>
      <c r="J677" s="300"/>
      <c r="K677" s="300"/>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row>
    <row r="678" spans="1:34" ht="15.75" customHeight="1">
      <c r="A678" s="234"/>
      <c r="B678" s="234"/>
      <c r="C678" s="234"/>
      <c r="D678" s="234"/>
      <c r="E678" s="234"/>
      <c r="F678" s="234"/>
      <c r="G678" s="234"/>
      <c r="H678" s="234"/>
      <c r="I678" s="234"/>
      <c r="J678" s="300"/>
      <c r="K678" s="300"/>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row>
    <row r="679" spans="1:34" ht="15.75" customHeight="1">
      <c r="A679" s="234"/>
      <c r="B679" s="234"/>
      <c r="C679" s="234"/>
      <c r="D679" s="234"/>
      <c r="E679" s="234"/>
      <c r="F679" s="234"/>
      <c r="G679" s="234"/>
      <c r="H679" s="234"/>
      <c r="I679" s="234"/>
      <c r="J679" s="300"/>
      <c r="K679" s="300"/>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row>
    <row r="680" spans="1:34" ht="15.75" customHeight="1">
      <c r="A680" s="234"/>
      <c r="B680" s="234"/>
      <c r="C680" s="234"/>
      <c r="D680" s="234"/>
      <c r="E680" s="234"/>
      <c r="F680" s="234"/>
      <c r="G680" s="234"/>
      <c r="H680" s="234"/>
      <c r="I680" s="234"/>
      <c r="J680" s="300"/>
      <c r="K680" s="300"/>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row>
    <row r="681" spans="1:34" ht="15.75" customHeight="1">
      <c r="A681" s="234"/>
      <c r="B681" s="234"/>
      <c r="C681" s="234"/>
      <c r="D681" s="234"/>
      <c r="E681" s="234"/>
      <c r="F681" s="234"/>
      <c r="G681" s="234"/>
      <c r="H681" s="234"/>
      <c r="I681" s="234"/>
      <c r="J681" s="300"/>
      <c r="K681" s="300"/>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row>
    <row r="682" spans="1:34" ht="15.75" customHeight="1">
      <c r="A682" s="234"/>
      <c r="B682" s="234"/>
      <c r="C682" s="234"/>
      <c r="D682" s="234"/>
      <c r="E682" s="234"/>
      <c r="F682" s="234"/>
      <c r="G682" s="234"/>
      <c r="H682" s="234"/>
      <c r="I682" s="234"/>
      <c r="J682" s="300"/>
      <c r="K682" s="300"/>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row>
    <row r="683" spans="1:34" ht="15.75" customHeight="1">
      <c r="A683" s="234"/>
      <c r="B683" s="234"/>
      <c r="C683" s="234"/>
      <c r="D683" s="234"/>
      <c r="E683" s="234"/>
      <c r="F683" s="234"/>
      <c r="G683" s="234"/>
      <c r="H683" s="234"/>
      <c r="I683" s="234"/>
      <c r="J683" s="300"/>
      <c r="K683" s="300"/>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row>
    <row r="684" spans="1:34" ht="15.75" customHeight="1">
      <c r="A684" s="234"/>
      <c r="B684" s="234"/>
      <c r="C684" s="234"/>
      <c r="D684" s="234"/>
      <c r="E684" s="234"/>
      <c r="F684" s="234"/>
      <c r="G684" s="234"/>
      <c r="H684" s="234"/>
      <c r="I684" s="234"/>
      <c r="J684" s="300"/>
      <c r="K684" s="300"/>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row>
    <row r="685" spans="1:34" ht="15.75" customHeight="1">
      <c r="A685" s="234"/>
      <c r="B685" s="234"/>
      <c r="C685" s="234"/>
      <c r="D685" s="234"/>
      <c r="E685" s="234"/>
      <c r="F685" s="234"/>
      <c r="G685" s="234"/>
      <c r="H685" s="234"/>
      <c r="I685" s="234"/>
      <c r="J685" s="300"/>
      <c r="K685" s="300"/>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row>
    <row r="686" spans="1:34" ht="15.75" customHeight="1">
      <c r="A686" s="234"/>
      <c r="B686" s="234"/>
      <c r="C686" s="234"/>
      <c r="D686" s="234"/>
      <c r="E686" s="234"/>
      <c r="F686" s="234"/>
      <c r="G686" s="234"/>
      <c r="H686" s="234"/>
      <c r="I686" s="234"/>
      <c r="J686" s="300"/>
      <c r="K686" s="300"/>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row>
    <row r="687" spans="1:34" ht="15.75" customHeight="1">
      <c r="A687" s="234"/>
      <c r="B687" s="234"/>
      <c r="C687" s="234"/>
      <c r="D687" s="234"/>
      <c r="E687" s="234"/>
      <c r="F687" s="234"/>
      <c r="G687" s="234"/>
      <c r="H687" s="234"/>
      <c r="I687" s="234"/>
      <c r="J687" s="300"/>
      <c r="K687" s="300"/>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row>
    <row r="688" spans="1:34" ht="15.75" customHeight="1">
      <c r="A688" s="234"/>
      <c r="B688" s="234"/>
      <c r="C688" s="234"/>
      <c r="D688" s="234"/>
      <c r="E688" s="234"/>
      <c r="F688" s="234"/>
      <c r="G688" s="234"/>
      <c r="H688" s="234"/>
      <c r="I688" s="234"/>
      <c r="J688" s="300"/>
      <c r="K688" s="300"/>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row>
    <row r="689" spans="1:34" ht="15.75" customHeight="1">
      <c r="A689" s="234"/>
      <c r="B689" s="234"/>
      <c r="C689" s="234"/>
      <c r="D689" s="234"/>
      <c r="E689" s="234"/>
      <c r="F689" s="234"/>
      <c r="G689" s="234"/>
      <c r="H689" s="234"/>
      <c r="I689" s="234"/>
      <c r="J689" s="300"/>
      <c r="K689" s="300"/>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row>
    <row r="690" spans="1:34" ht="15.75" customHeight="1">
      <c r="A690" s="234"/>
      <c r="B690" s="234"/>
      <c r="C690" s="234"/>
      <c r="D690" s="234"/>
      <c r="E690" s="234"/>
      <c r="F690" s="234"/>
      <c r="G690" s="234"/>
      <c r="H690" s="234"/>
      <c r="I690" s="234"/>
      <c r="J690" s="300"/>
      <c r="K690" s="300"/>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row>
    <row r="691" spans="1:34" ht="15.75" customHeight="1">
      <c r="A691" s="234"/>
      <c r="B691" s="234"/>
      <c r="C691" s="234"/>
      <c r="D691" s="234"/>
      <c r="E691" s="234"/>
      <c r="F691" s="234"/>
      <c r="G691" s="234"/>
      <c r="H691" s="234"/>
      <c r="I691" s="234"/>
      <c r="J691" s="300"/>
      <c r="K691" s="300"/>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row>
    <row r="692" spans="1:34" ht="15.75" customHeight="1">
      <c r="A692" s="234"/>
      <c r="B692" s="234"/>
      <c r="C692" s="234"/>
      <c r="D692" s="234"/>
      <c r="E692" s="234"/>
      <c r="F692" s="234"/>
      <c r="G692" s="234"/>
      <c r="H692" s="234"/>
      <c r="I692" s="234"/>
      <c r="J692" s="300"/>
      <c r="K692" s="300"/>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row>
    <row r="693" spans="1:34" ht="15.75" customHeight="1">
      <c r="A693" s="234"/>
      <c r="B693" s="234"/>
      <c r="C693" s="234"/>
      <c r="D693" s="234"/>
      <c r="E693" s="234"/>
      <c r="F693" s="234"/>
      <c r="G693" s="234"/>
      <c r="H693" s="234"/>
      <c r="I693" s="234"/>
      <c r="J693" s="300"/>
      <c r="K693" s="300"/>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row>
    <row r="694" spans="1:34" ht="15.75" customHeight="1">
      <c r="A694" s="234"/>
      <c r="B694" s="234"/>
      <c r="C694" s="234"/>
      <c r="D694" s="234"/>
      <c r="E694" s="234"/>
      <c r="F694" s="234"/>
      <c r="G694" s="234"/>
      <c r="H694" s="234"/>
      <c r="I694" s="234"/>
      <c r="J694" s="300"/>
      <c r="K694" s="300"/>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row>
    <row r="695" spans="1:34" ht="15.75" customHeight="1">
      <c r="A695" s="234"/>
      <c r="B695" s="234"/>
      <c r="C695" s="234"/>
      <c r="D695" s="234"/>
      <c r="E695" s="234"/>
      <c r="F695" s="234"/>
      <c r="G695" s="234"/>
      <c r="H695" s="234"/>
      <c r="I695" s="234"/>
      <c r="J695" s="300"/>
      <c r="K695" s="300"/>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row>
    <row r="696" spans="1:34" ht="15.75" customHeight="1">
      <c r="A696" s="234"/>
      <c r="B696" s="234"/>
      <c r="C696" s="234"/>
      <c r="D696" s="234"/>
      <c r="E696" s="234"/>
      <c r="F696" s="234"/>
      <c r="G696" s="234"/>
      <c r="H696" s="234"/>
      <c r="I696" s="234"/>
      <c r="J696" s="300"/>
      <c r="K696" s="300"/>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row>
    <row r="697" spans="1:34" ht="15.75" customHeight="1">
      <c r="A697" s="234"/>
      <c r="B697" s="234"/>
      <c r="C697" s="234"/>
      <c r="D697" s="234"/>
      <c r="E697" s="234"/>
      <c r="F697" s="234"/>
      <c r="G697" s="234"/>
      <c r="H697" s="234"/>
      <c r="I697" s="234"/>
      <c r="J697" s="300"/>
      <c r="K697" s="300"/>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row>
    <row r="698" spans="1:34" ht="15.75" customHeight="1">
      <c r="A698" s="234"/>
      <c r="B698" s="234"/>
      <c r="C698" s="234"/>
      <c r="D698" s="234"/>
      <c r="E698" s="234"/>
      <c r="F698" s="234"/>
      <c r="G698" s="234"/>
      <c r="H698" s="234"/>
      <c r="I698" s="234"/>
      <c r="J698" s="300"/>
      <c r="K698" s="300"/>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row>
    <row r="699" spans="1:34" ht="15.75" customHeight="1">
      <c r="A699" s="234"/>
      <c r="B699" s="234"/>
      <c r="C699" s="234"/>
      <c r="D699" s="234"/>
      <c r="E699" s="234"/>
      <c r="F699" s="234"/>
      <c r="G699" s="234"/>
      <c r="H699" s="234"/>
      <c r="I699" s="234"/>
      <c r="J699" s="300"/>
      <c r="K699" s="300"/>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row>
    <row r="700" spans="1:34" ht="15.75" customHeight="1">
      <c r="A700" s="234"/>
      <c r="B700" s="234"/>
      <c r="C700" s="234"/>
      <c r="D700" s="234"/>
      <c r="E700" s="234"/>
      <c r="F700" s="234"/>
      <c r="G700" s="234"/>
      <c r="H700" s="234"/>
      <c r="I700" s="234"/>
      <c r="J700" s="300"/>
      <c r="K700" s="300"/>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row>
    <row r="701" spans="1:34" ht="15.75" customHeight="1">
      <c r="A701" s="234"/>
      <c r="B701" s="234"/>
      <c r="C701" s="234"/>
      <c r="D701" s="234"/>
      <c r="E701" s="234"/>
      <c r="F701" s="234"/>
      <c r="G701" s="234"/>
      <c r="H701" s="234"/>
      <c r="I701" s="234"/>
      <c r="J701" s="300"/>
      <c r="K701" s="300"/>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row>
    <row r="702" spans="1:34" ht="15.75" customHeight="1">
      <c r="A702" s="234"/>
      <c r="B702" s="234"/>
      <c r="C702" s="234"/>
      <c r="D702" s="234"/>
      <c r="E702" s="234"/>
      <c r="F702" s="234"/>
      <c r="G702" s="234"/>
      <c r="H702" s="234"/>
      <c r="I702" s="234"/>
      <c r="J702" s="300"/>
      <c r="K702" s="300"/>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row>
    <row r="703" spans="1:34" ht="15.75" customHeight="1">
      <c r="A703" s="234"/>
      <c r="B703" s="234"/>
      <c r="C703" s="234"/>
      <c r="D703" s="234"/>
      <c r="E703" s="234"/>
      <c r="F703" s="234"/>
      <c r="G703" s="234"/>
      <c r="H703" s="234"/>
      <c r="I703" s="234"/>
      <c r="J703" s="300"/>
      <c r="K703" s="300"/>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row>
    <row r="704" spans="1:34" ht="15.75" customHeight="1">
      <c r="A704" s="234"/>
      <c r="B704" s="234"/>
      <c r="C704" s="234"/>
      <c r="D704" s="234"/>
      <c r="E704" s="234"/>
      <c r="F704" s="234"/>
      <c r="G704" s="234"/>
      <c r="H704" s="234"/>
      <c r="I704" s="234"/>
      <c r="J704" s="300"/>
      <c r="K704" s="300"/>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row>
    <row r="705" spans="1:34" ht="15.75" customHeight="1">
      <c r="A705" s="234"/>
      <c r="B705" s="234"/>
      <c r="C705" s="234"/>
      <c r="D705" s="234"/>
      <c r="E705" s="234"/>
      <c r="F705" s="234"/>
      <c r="G705" s="234"/>
      <c r="H705" s="234"/>
      <c r="I705" s="234"/>
      <c r="J705" s="300"/>
      <c r="K705" s="300"/>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row>
    <row r="706" spans="1:34" ht="15.75" customHeight="1">
      <c r="A706" s="234"/>
      <c r="B706" s="234"/>
      <c r="C706" s="234"/>
      <c r="D706" s="234"/>
      <c r="E706" s="234"/>
      <c r="F706" s="234"/>
      <c r="G706" s="234"/>
      <c r="H706" s="234"/>
      <c r="I706" s="234"/>
      <c r="J706" s="300"/>
      <c r="K706" s="300"/>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row>
    <row r="707" spans="1:34" ht="15.75" customHeight="1">
      <c r="A707" s="234"/>
      <c r="B707" s="234"/>
      <c r="C707" s="234"/>
      <c r="D707" s="234"/>
      <c r="E707" s="234"/>
      <c r="F707" s="234"/>
      <c r="G707" s="234"/>
      <c r="H707" s="234"/>
      <c r="I707" s="234"/>
      <c r="J707" s="300"/>
      <c r="K707" s="300"/>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row>
    <row r="708" spans="1:34" ht="15.75" customHeight="1">
      <c r="A708" s="234"/>
      <c r="B708" s="234"/>
      <c r="C708" s="234"/>
      <c r="D708" s="234"/>
      <c r="E708" s="234"/>
      <c r="F708" s="234"/>
      <c r="G708" s="234"/>
      <c r="H708" s="234"/>
      <c r="I708" s="234"/>
      <c r="J708" s="300"/>
      <c r="K708" s="300"/>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row>
    <row r="709" spans="1:34" ht="15.75" customHeight="1">
      <c r="A709" s="234"/>
      <c r="B709" s="234"/>
      <c r="C709" s="234"/>
      <c r="D709" s="234"/>
      <c r="E709" s="234"/>
      <c r="F709" s="234"/>
      <c r="G709" s="234"/>
      <c r="H709" s="234"/>
      <c r="I709" s="234"/>
      <c r="J709" s="300"/>
      <c r="K709" s="300"/>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row>
    <row r="710" spans="1:34" ht="15.75" customHeight="1">
      <c r="A710" s="234"/>
      <c r="B710" s="234"/>
      <c r="C710" s="234"/>
      <c r="D710" s="234"/>
      <c r="E710" s="234"/>
      <c r="F710" s="234"/>
      <c r="G710" s="234"/>
      <c r="H710" s="234"/>
      <c r="I710" s="234"/>
      <c r="J710" s="300"/>
      <c r="K710" s="300"/>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row>
    <row r="711" spans="1:34" ht="15.75" customHeight="1">
      <c r="A711" s="234"/>
      <c r="B711" s="234"/>
      <c r="C711" s="234"/>
      <c r="D711" s="234"/>
      <c r="E711" s="234"/>
      <c r="F711" s="234"/>
      <c r="G711" s="234"/>
      <c r="H711" s="234"/>
      <c r="I711" s="234"/>
      <c r="J711" s="300"/>
      <c r="K711" s="300"/>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row>
    <row r="712" spans="1:34" ht="15.75" customHeight="1">
      <c r="A712" s="234"/>
      <c r="B712" s="234"/>
      <c r="C712" s="234"/>
      <c r="D712" s="234"/>
      <c r="E712" s="234"/>
      <c r="F712" s="234"/>
      <c r="G712" s="234"/>
      <c r="H712" s="234"/>
      <c r="I712" s="234"/>
      <c r="J712" s="300"/>
      <c r="K712" s="300"/>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row>
    <row r="713" spans="1:34" ht="15.75" customHeight="1">
      <c r="A713" s="234"/>
      <c r="B713" s="234"/>
      <c r="C713" s="234"/>
      <c r="D713" s="234"/>
      <c r="E713" s="234"/>
      <c r="F713" s="234"/>
      <c r="G713" s="234"/>
      <c r="H713" s="234"/>
      <c r="I713" s="234"/>
      <c r="J713" s="300"/>
      <c r="K713" s="300"/>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row>
    <row r="714" spans="1:34" ht="15.75" customHeight="1">
      <c r="A714" s="234"/>
      <c r="B714" s="234"/>
      <c r="C714" s="234"/>
      <c r="D714" s="234"/>
      <c r="E714" s="234"/>
      <c r="F714" s="234"/>
      <c r="G714" s="234"/>
      <c r="H714" s="234"/>
      <c r="I714" s="234"/>
      <c r="J714" s="300"/>
      <c r="K714" s="300"/>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row>
    <row r="715" spans="1:34" ht="15.75" customHeight="1">
      <c r="A715" s="234"/>
      <c r="B715" s="234"/>
      <c r="C715" s="234"/>
      <c r="D715" s="234"/>
      <c r="E715" s="234"/>
      <c r="F715" s="234"/>
      <c r="G715" s="234"/>
      <c r="H715" s="234"/>
      <c r="I715" s="234"/>
      <c r="J715" s="300"/>
      <c r="K715" s="300"/>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row>
    <row r="716" spans="1:34" ht="15.75" customHeight="1">
      <c r="A716" s="234"/>
      <c r="B716" s="234"/>
      <c r="C716" s="234"/>
      <c r="D716" s="234"/>
      <c r="E716" s="234"/>
      <c r="F716" s="234"/>
      <c r="G716" s="234"/>
      <c r="H716" s="234"/>
      <c r="I716" s="234"/>
      <c r="J716" s="300"/>
      <c r="K716" s="300"/>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row>
    <row r="717" spans="1:34" ht="15.75" customHeight="1">
      <c r="A717" s="234"/>
      <c r="B717" s="234"/>
      <c r="C717" s="234"/>
      <c r="D717" s="234"/>
      <c r="E717" s="234"/>
      <c r="F717" s="234"/>
      <c r="G717" s="234"/>
      <c r="H717" s="234"/>
      <c r="I717" s="234"/>
      <c r="J717" s="300"/>
      <c r="K717" s="300"/>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row>
    <row r="718" spans="1:34" ht="15.75" customHeight="1">
      <c r="A718" s="234"/>
      <c r="B718" s="234"/>
      <c r="C718" s="234"/>
      <c r="D718" s="234"/>
      <c r="E718" s="234"/>
      <c r="F718" s="234"/>
      <c r="G718" s="234"/>
      <c r="H718" s="234"/>
      <c r="I718" s="234"/>
      <c r="J718" s="300"/>
      <c r="K718" s="300"/>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row>
    <row r="719" spans="1:34" ht="15.75" customHeight="1">
      <c r="A719" s="234"/>
      <c r="B719" s="234"/>
      <c r="C719" s="234"/>
      <c r="D719" s="234"/>
      <c r="E719" s="234"/>
      <c r="F719" s="234"/>
      <c r="G719" s="234"/>
      <c r="H719" s="234"/>
      <c r="I719" s="234"/>
      <c r="J719" s="300"/>
      <c r="K719" s="300"/>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row>
    <row r="720" spans="1:34" ht="15.75" customHeight="1">
      <c r="A720" s="234"/>
      <c r="B720" s="234"/>
      <c r="C720" s="234"/>
      <c r="D720" s="234"/>
      <c r="E720" s="234"/>
      <c r="F720" s="234"/>
      <c r="G720" s="234"/>
      <c r="H720" s="234"/>
      <c r="I720" s="234"/>
      <c r="J720" s="300"/>
      <c r="K720" s="300"/>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c r="AH720" s="234"/>
    </row>
    <row r="721" spans="1:34" ht="15.75" customHeight="1">
      <c r="A721" s="234"/>
      <c r="B721" s="234"/>
      <c r="C721" s="234"/>
      <c r="D721" s="234"/>
      <c r="E721" s="234"/>
      <c r="F721" s="234"/>
      <c r="G721" s="234"/>
      <c r="H721" s="234"/>
      <c r="I721" s="234"/>
      <c r="J721" s="300"/>
      <c r="K721" s="300"/>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row>
    <row r="722" spans="1:34" ht="15.75" customHeight="1">
      <c r="A722" s="234"/>
      <c r="B722" s="234"/>
      <c r="C722" s="234"/>
      <c r="D722" s="234"/>
      <c r="E722" s="234"/>
      <c r="F722" s="234"/>
      <c r="G722" s="234"/>
      <c r="H722" s="234"/>
      <c r="I722" s="234"/>
      <c r="J722" s="300"/>
      <c r="K722" s="300"/>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row>
    <row r="723" spans="1:34" ht="15.75" customHeight="1">
      <c r="A723" s="234"/>
      <c r="B723" s="234"/>
      <c r="C723" s="234"/>
      <c r="D723" s="234"/>
      <c r="E723" s="234"/>
      <c r="F723" s="234"/>
      <c r="G723" s="234"/>
      <c r="H723" s="234"/>
      <c r="I723" s="234"/>
      <c r="J723" s="300"/>
      <c r="K723" s="300"/>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row>
    <row r="724" spans="1:34" ht="15.75" customHeight="1">
      <c r="A724" s="234"/>
      <c r="B724" s="234"/>
      <c r="C724" s="234"/>
      <c r="D724" s="234"/>
      <c r="E724" s="234"/>
      <c r="F724" s="234"/>
      <c r="G724" s="234"/>
      <c r="H724" s="234"/>
      <c r="I724" s="234"/>
      <c r="J724" s="300"/>
      <c r="K724" s="300"/>
      <c r="L724" s="234"/>
      <c r="M724" s="234"/>
      <c r="N724" s="234"/>
      <c r="O724" s="234"/>
      <c r="P724" s="234"/>
      <c r="Q724" s="234"/>
      <c r="R724" s="234"/>
      <c r="S724" s="234"/>
      <c r="T724" s="234"/>
      <c r="U724" s="234"/>
      <c r="V724" s="234"/>
      <c r="W724" s="234"/>
      <c r="X724" s="234"/>
      <c r="Y724" s="234"/>
      <c r="Z724" s="234"/>
      <c r="AA724" s="234"/>
      <c r="AB724" s="234"/>
      <c r="AC724" s="234"/>
      <c r="AD724" s="234"/>
      <c r="AE724" s="234"/>
      <c r="AF724" s="234"/>
      <c r="AG724" s="234"/>
      <c r="AH724" s="234"/>
    </row>
    <row r="725" spans="1:34" ht="15.75" customHeight="1">
      <c r="A725" s="234"/>
      <c r="B725" s="234"/>
      <c r="C725" s="234"/>
      <c r="D725" s="234"/>
      <c r="E725" s="234"/>
      <c r="F725" s="234"/>
      <c r="G725" s="234"/>
      <c r="H725" s="234"/>
      <c r="I725" s="234"/>
      <c r="J725" s="300"/>
      <c r="K725" s="300"/>
      <c r="L725" s="234"/>
      <c r="M725" s="234"/>
      <c r="N725" s="234"/>
      <c r="O725" s="234"/>
      <c r="P725" s="234"/>
      <c r="Q725" s="234"/>
      <c r="R725" s="234"/>
      <c r="S725" s="234"/>
      <c r="T725" s="234"/>
      <c r="U725" s="234"/>
      <c r="V725" s="234"/>
      <c r="W725" s="234"/>
      <c r="X725" s="234"/>
      <c r="Y725" s="234"/>
      <c r="Z725" s="234"/>
      <c r="AA725" s="234"/>
      <c r="AB725" s="234"/>
      <c r="AC725" s="234"/>
      <c r="AD725" s="234"/>
      <c r="AE725" s="234"/>
      <c r="AF725" s="234"/>
      <c r="AG725" s="234"/>
      <c r="AH725" s="234"/>
    </row>
    <row r="726" spans="1:34" ht="15.75" customHeight="1">
      <c r="A726" s="234"/>
      <c r="B726" s="234"/>
      <c r="C726" s="234"/>
      <c r="D726" s="234"/>
      <c r="E726" s="234"/>
      <c r="F726" s="234"/>
      <c r="G726" s="234"/>
      <c r="H726" s="234"/>
      <c r="I726" s="234"/>
      <c r="J726" s="300"/>
      <c r="K726" s="300"/>
      <c r="L726" s="234"/>
      <c r="M726" s="234"/>
      <c r="N726" s="234"/>
      <c r="O726" s="234"/>
      <c r="P726" s="234"/>
      <c r="Q726" s="234"/>
      <c r="R726" s="234"/>
      <c r="S726" s="234"/>
      <c r="T726" s="234"/>
      <c r="U726" s="234"/>
      <c r="V726" s="234"/>
      <c r="W726" s="234"/>
      <c r="X726" s="234"/>
      <c r="Y726" s="234"/>
      <c r="Z726" s="234"/>
      <c r="AA726" s="234"/>
      <c r="AB726" s="234"/>
      <c r="AC726" s="234"/>
      <c r="AD726" s="234"/>
      <c r="AE726" s="234"/>
      <c r="AF726" s="234"/>
      <c r="AG726" s="234"/>
      <c r="AH726" s="234"/>
    </row>
    <row r="727" spans="1:34" ht="15.75" customHeight="1">
      <c r="A727" s="234"/>
      <c r="B727" s="234"/>
      <c r="C727" s="234"/>
      <c r="D727" s="234"/>
      <c r="E727" s="234"/>
      <c r="F727" s="234"/>
      <c r="G727" s="234"/>
      <c r="H727" s="234"/>
      <c r="I727" s="234"/>
      <c r="J727" s="300"/>
      <c r="K727" s="300"/>
      <c r="L727" s="234"/>
      <c r="M727" s="234"/>
      <c r="N727" s="234"/>
      <c r="O727" s="234"/>
      <c r="P727" s="234"/>
      <c r="Q727" s="234"/>
      <c r="R727" s="234"/>
      <c r="S727" s="234"/>
      <c r="T727" s="234"/>
      <c r="U727" s="234"/>
      <c r="V727" s="234"/>
      <c r="W727" s="234"/>
      <c r="X727" s="234"/>
      <c r="Y727" s="234"/>
      <c r="Z727" s="234"/>
      <c r="AA727" s="234"/>
      <c r="AB727" s="234"/>
      <c r="AC727" s="234"/>
      <c r="AD727" s="234"/>
      <c r="AE727" s="234"/>
      <c r="AF727" s="234"/>
      <c r="AG727" s="234"/>
      <c r="AH727" s="234"/>
    </row>
    <row r="728" spans="1:34" ht="15.75" customHeight="1">
      <c r="A728" s="234"/>
      <c r="B728" s="234"/>
      <c r="C728" s="234"/>
      <c r="D728" s="234"/>
      <c r="E728" s="234"/>
      <c r="F728" s="234"/>
      <c r="G728" s="234"/>
      <c r="H728" s="234"/>
      <c r="I728" s="234"/>
      <c r="J728" s="300"/>
      <c r="K728" s="300"/>
      <c r="L728" s="234"/>
      <c r="M728" s="234"/>
      <c r="N728" s="234"/>
      <c r="O728" s="234"/>
      <c r="P728" s="234"/>
      <c r="Q728" s="234"/>
      <c r="R728" s="234"/>
      <c r="S728" s="234"/>
      <c r="T728" s="234"/>
      <c r="U728" s="234"/>
      <c r="V728" s="234"/>
      <c r="W728" s="234"/>
      <c r="X728" s="234"/>
      <c r="Y728" s="234"/>
      <c r="Z728" s="234"/>
      <c r="AA728" s="234"/>
      <c r="AB728" s="234"/>
      <c r="AC728" s="234"/>
      <c r="AD728" s="234"/>
      <c r="AE728" s="234"/>
      <c r="AF728" s="234"/>
      <c r="AG728" s="234"/>
      <c r="AH728" s="234"/>
    </row>
    <row r="729" spans="1:34" ht="15.75" customHeight="1">
      <c r="A729" s="234"/>
      <c r="B729" s="234"/>
      <c r="C729" s="234"/>
      <c r="D729" s="234"/>
      <c r="E729" s="234"/>
      <c r="F729" s="234"/>
      <c r="G729" s="234"/>
      <c r="H729" s="234"/>
      <c r="I729" s="234"/>
      <c r="J729" s="300"/>
      <c r="K729" s="300"/>
      <c r="L729" s="234"/>
      <c r="M729" s="234"/>
      <c r="N729" s="234"/>
      <c r="O729" s="234"/>
      <c r="P729" s="234"/>
      <c r="Q729" s="234"/>
      <c r="R729" s="234"/>
      <c r="S729" s="234"/>
      <c r="T729" s="234"/>
      <c r="U729" s="234"/>
      <c r="V729" s="234"/>
      <c r="W729" s="234"/>
      <c r="X729" s="234"/>
      <c r="Y729" s="234"/>
      <c r="Z729" s="234"/>
      <c r="AA729" s="234"/>
      <c r="AB729" s="234"/>
      <c r="AC729" s="234"/>
      <c r="AD729" s="234"/>
      <c r="AE729" s="234"/>
      <c r="AF729" s="234"/>
      <c r="AG729" s="234"/>
      <c r="AH729" s="234"/>
    </row>
    <row r="730" spans="1:34" ht="15.75" customHeight="1">
      <c r="A730" s="234"/>
      <c r="B730" s="234"/>
      <c r="C730" s="234"/>
      <c r="D730" s="234"/>
      <c r="E730" s="234"/>
      <c r="F730" s="234"/>
      <c r="G730" s="234"/>
      <c r="H730" s="234"/>
      <c r="I730" s="234"/>
      <c r="J730" s="300"/>
      <c r="K730" s="300"/>
      <c r="L730" s="234"/>
      <c r="M730" s="234"/>
      <c r="N730" s="234"/>
      <c r="O730" s="234"/>
      <c r="P730" s="234"/>
      <c r="Q730" s="234"/>
      <c r="R730" s="234"/>
      <c r="S730" s="234"/>
      <c r="T730" s="234"/>
      <c r="U730" s="234"/>
      <c r="V730" s="234"/>
      <c r="W730" s="234"/>
      <c r="X730" s="234"/>
      <c r="Y730" s="234"/>
      <c r="Z730" s="234"/>
      <c r="AA730" s="234"/>
      <c r="AB730" s="234"/>
      <c r="AC730" s="234"/>
      <c r="AD730" s="234"/>
      <c r="AE730" s="234"/>
      <c r="AF730" s="234"/>
      <c r="AG730" s="234"/>
      <c r="AH730" s="234"/>
    </row>
    <row r="731" spans="1:34" ht="15.75" customHeight="1">
      <c r="A731" s="234"/>
      <c r="B731" s="234"/>
      <c r="C731" s="234"/>
      <c r="D731" s="234"/>
      <c r="E731" s="234"/>
      <c r="F731" s="234"/>
      <c r="G731" s="234"/>
      <c r="H731" s="234"/>
      <c r="I731" s="234"/>
      <c r="J731" s="300"/>
      <c r="K731" s="300"/>
      <c r="L731" s="234"/>
      <c r="M731" s="234"/>
      <c r="N731" s="234"/>
      <c r="O731" s="234"/>
      <c r="P731" s="234"/>
      <c r="Q731" s="234"/>
      <c r="R731" s="234"/>
      <c r="S731" s="234"/>
      <c r="T731" s="234"/>
      <c r="U731" s="234"/>
      <c r="V731" s="234"/>
      <c r="W731" s="234"/>
      <c r="X731" s="234"/>
      <c r="Y731" s="234"/>
      <c r="Z731" s="234"/>
      <c r="AA731" s="234"/>
      <c r="AB731" s="234"/>
      <c r="AC731" s="234"/>
      <c r="AD731" s="234"/>
      <c r="AE731" s="234"/>
      <c r="AF731" s="234"/>
      <c r="AG731" s="234"/>
      <c r="AH731" s="234"/>
    </row>
    <row r="732" spans="1:34" ht="15.75" customHeight="1">
      <c r="A732" s="234"/>
      <c r="B732" s="234"/>
      <c r="C732" s="234"/>
      <c r="D732" s="234"/>
      <c r="E732" s="234"/>
      <c r="F732" s="234"/>
      <c r="G732" s="234"/>
      <c r="H732" s="234"/>
      <c r="I732" s="234"/>
      <c r="J732" s="300"/>
      <c r="K732" s="300"/>
      <c r="L732" s="234"/>
      <c r="M732" s="234"/>
      <c r="N732" s="234"/>
      <c r="O732" s="234"/>
      <c r="P732" s="234"/>
      <c r="Q732" s="234"/>
      <c r="R732" s="234"/>
      <c r="S732" s="234"/>
      <c r="T732" s="234"/>
      <c r="U732" s="234"/>
      <c r="V732" s="234"/>
      <c r="W732" s="234"/>
      <c r="X732" s="234"/>
      <c r="Y732" s="234"/>
      <c r="Z732" s="234"/>
      <c r="AA732" s="234"/>
      <c r="AB732" s="234"/>
      <c r="AC732" s="234"/>
      <c r="AD732" s="234"/>
      <c r="AE732" s="234"/>
      <c r="AF732" s="234"/>
      <c r="AG732" s="234"/>
      <c r="AH732" s="234"/>
    </row>
    <row r="733" spans="1:34" ht="15.75" customHeight="1">
      <c r="A733" s="234"/>
      <c r="B733" s="234"/>
      <c r="C733" s="234"/>
      <c r="D733" s="234"/>
      <c r="E733" s="234"/>
      <c r="F733" s="234"/>
      <c r="G733" s="234"/>
      <c r="H733" s="234"/>
      <c r="I733" s="234"/>
      <c r="J733" s="300"/>
      <c r="K733" s="300"/>
      <c r="L733" s="234"/>
      <c r="M733" s="234"/>
      <c r="N733" s="234"/>
      <c r="O733" s="234"/>
      <c r="P733" s="234"/>
      <c r="Q733" s="234"/>
      <c r="R733" s="234"/>
      <c r="S733" s="234"/>
      <c r="T733" s="234"/>
      <c r="U733" s="234"/>
      <c r="V733" s="234"/>
      <c r="W733" s="234"/>
      <c r="X733" s="234"/>
      <c r="Y733" s="234"/>
      <c r="Z733" s="234"/>
      <c r="AA733" s="234"/>
      <c r="AB733" s="234"/>
      <c r="AC733" s="234"/>
      <c r="AD733" s="234"/>
      <c r="AE733" s="234"/>
      <c r="AF733" s="234"/>
      <c r="AG733" s="234"/>
      <c r="AH733" s="234"/>
    </row>
    <row r="734" spans="1:34" ht="15.75" customHeight="1">
      <c r="A734" s="234"/>
      <c r="B734" s="234"/>
      <c r="C734" s="234"/>
      <c r="D734" s="234"/>
      <c r="E734" s="234"/>
      <c r="F734" s="234"/>
      <c r="G734" s="234"/>
      <c r="H734" s="234"/>
      <c r="I734" s="234"/>
      <c r="J734" s="300"/>
      <c r="K734" s="300"/>
      <c r="L734" s="234"/>
      <c r="M734" s="234"/>
      <c r="N734" s="234"/>
      <c r="O734" s="234"/>
      <c r="P734" s="234"/>
      <c r="Q734" s="234"/>
      <c r="R734" s="234"/>
      <c r="S734" s="234"/>
      <c r="T734" s="234"/>
      <c r="U734" s="234"/>
      <c r="V734" s="234"/>
      <c r="W734" s="234"/>
      <c r="X734" s="234"/>
      <c r="Y734" s="234"/>
      <c r="Z734" s="234"/>
      <c r="AA734" s="234"/>
      <c r="AB734" s="234"/>
      <c r="AC734" s="234"/>
      <c r="AD734" s="234"/>
      <c r="AE734" s="234"/>
      <c r="AF734" s="234"/>
      <c r="AG734" s="234"/>
      <c r="AH734" s="234"/>
    </row>
    <row r="735" spans="1:34" ht="15.75" customHeight="1">
      <c r="A735" s="234"/>
      <c r="B735" s="234"/>
      <c r="C735" s="234"/>
      <c r="D735" s="234"/>
      <c r="E735" s="234"/>
      <c r="F735" s="234"/>
      <c r="G735" s="234"/>
      <c r="H735" s="234"/>
      <c r="I735" s="234"/>
      <c r="J735" s="300"/>
      <c r="K735" s="300"/>
      <c r="L735" s="234"/>
      <c r="M735" s="234"/>
      <c r="N735" s="234"/>
      <c r="O735" s="234"/>
      <c r="P735" s="234"/>
      <c r="Q735" s="234"/>
      <c r="R735" s="234"/>
      <c r="S735" s="234"/>
      <c r="T735" s="234"/>
      <c r="U735" s="234"/>
      <c r="V735" s="234"/>
      <c r="W735" s="234"/>
      <c r="X735" s="234"/>
      <c r="Y735" s="234"/>
      <c r="Z735" s="234"/>
      <c r="AA735" s="234"/>
      <c r="AB735" s="234"/>
      <c r="AC735" s="234"/>
      <c r="AD735" s="234"/>
      <c r="AE735" s="234"/>
      <c r="AF735" s="234"/>
      <c r="AG735" s="234"/>
      <c r="AH735" s="234"/>
    </row>
    <row r="736" spans="1:34" ht="15.75" customHeight="1">
      <c r="A736" s="234"/>
      <c r="B736" s="234"/>
      <c r="C736" s="234"/>
      <c r="D736" s="234"/>
      <c r="E736" s="234"/>
      <c r="F736" s="234"/>
      <c r="G736" s="234"/>
      <c r="H736" s="234"/>
      <c r="I736" s="234"/>
      <c r="J736" s="300"/>
      <c r="K736" s="300"/>
      <c r="L736" s="234"/>
      <c r="M736" s="234"/>
      <c r="N736" s="234"/>
      <c r="O736" s="234"/>
      <c r="P736" s="234"/>
      <c r="Q736" s="234"/>
      <c r="R736" s="234"/>
      <c r="S736" s="234"/>
      <c r="T736" s="234"/>
      <c r="U736" s="234"/>
      <c r="V736" s="234"/>
      <c r="W736" s="234"/>
      <c r="X736" s="234"/>
      <c r="Y736" s="234"/>
      <c r="Z736" s="234"/>
      <c r="AA736" s="234"/>
      <c r="AB736" s="234"/>
      <c r="AC736" s="234"/>
      <c r="AD736" s="234"/>
      <c r="AE736" s="234"/>
      <c r="AF736" s="234"/>
      <c r="AG736" s="234"/>
      <c r="AH736" s="234"/>
    </row>
    <row r="737" spans="1:34" ht="15.75" customHeight="1">
      <c r="A737" s="234"/>
      <c r="B737" s="234"/>
      <c r="C737" s="234"/>
      <c r="D737" s="234"/>
      <c r="E737" s="234"/>
      <c r="F737" s="234"/>
      <c r="G737" s="234"/>
      <c r="H737" s="234"/>
      <c r="I737" s="234"/>
      <c r="J737" s="300"/>
      <c r="K737" s="300"/>
      <c r="L737" s="234"/>
      <c r="M737" s="234"/>
      <c r="N737" s="234"/>
      <c r="O737" s="234"/>
      <c r="P737" s="234"/>
      <c r="Q737" s="234"/>
      <c r="R737" s="234"/>
      <c r="S737" s="234"/>
      <c r="T737" s="234"/>
      <c r="U737" s="234"/>
      <c r="V737" s="234"/>
      <c r="W737" s="234"/>
      <c r="X737" s="234"/>
      <c r="Y737" s="234"/>
      <c r="Z737" s="234"/>
      <c r="AA737" s="234"/>
      <c r="AB737" s="234"/>
      <c r="AC737" s="234"/>
      <c r="AD737" s="234"/>
      <c r="AE737" s="234"/>
      <c r="AF737" s="234"/>
      <c r="AG737" s="234"/>
      <c r="AH737" s="234"/>
    </row>
    <row r="738" spans="1:34" ht="15.75" customHeight="1">
      <c r="A738" s="234"/>
      <c r="B738" s="234"/>
      <c r="C738" s="234"/>
      <c r="D738" s="234"/>
      <c r="E738" s="234"/>
      <c r="F738" s="234"/>
      <c r="G738" s="234"/>
      <c r="H738" s="234"/>
      <c r="I738" s="234"/>
      <c r="J738" s="300"/>
      <c r="K738" s="300"/>
      <c r="L738" s="234"/>
      <c r="M738" s="234"/>
      <c r="N738" s="234"/>
      <c r="O738" s="234"/>
      <c r="P738" s="234"/>
      <c r="Q738" s="234"/>
      <c r="R738" s="234"/>
      <c r="S738" s="234"/>
      <c r="T738" s="234"/>
      <c r="U738" s="234"/>
      <c r="V738" s="234"/>
      <c r="W738" s="234"/>
      <c r="X738" s="234"/>
      <c r="Y738" s="234"/>
      <c r="Z738" s="234"/>
      <c r="AA738" s="234"/>
      <c r="AB738" s="234"/>
      <c r="AC738" s="234"/>
      <c r="AD738" s="234"/>
      <c r="AE738" s="234"/>
      <c r="AF738" s="234"/>
      <c r="AG738" s="234"/>
      <c r="AH738" s="234"/>
    </row>
    <row r="739" spans="1:34" ht="15.75" customHeight="1">
      <c r="A739" s="234"/>
      <c r="B739" s="234"/>
      <c r="C739" s="234"/>
      <c r="D739" s="234"/>
      <c r="E739" s="234"/>
      <c r="F739" s="234"/>
      <c r="G739" s="234"/>
      <c r="H739" s="234"/>
      <c r="I739" s="234"/>
      <c r="J739" s="300"/>
      <c r="K739" s="300"/>
      <c r="L739" s="234"/>
      <c r="M739" s="234"/>
      <c r="N739" s="234"/>
      <c r="O739" s="234"/>
      <c r="P739" s="234"/>
      <c r="Q739" s="234"/>
      <c r="R739" s="234"/>
      <c r="S739" s="234"/>
      <c r="T739" s="234"/>
      <c r="U739" s="234"/>
      <c r="V739" s="234"/>
      <c r="W739" s="234"/>
      <c r="X739" s="234"/>
      <c r="Y739" s="234"/>
      <c r="Z739" s="234"/>
      <c r="AA739" s="234"/>
      <c r="AB739" s="234"/>
      <c r="AC739" s="234"/>
      <c r="AD739" s="234"/>
      <c r="AE739" s="234"/>
      <c r="AF739" s="234"/>
      <c r="AG739" s="234"/>
      <c r="AH739" s="234"/>
    </row>
    <row r="740" spans="1:34" ht="15.75" customHeight="1">
      <c r="A740" s="234"/>
      <c r="B740" s="234"/>
      <c r="C740" s="234"/>
      <c r="D740" s="234"/>
      <c r="E740" s="234"/>
      <c r="F740" s="234"/>
      <c r="G740" s="234"/>
      <c r="H740" s="234"/>
      <c r="I740" s="234"/>
      <c r="J740" s="300"/>
      <c r="K740" s="300"/>
      <c r="L740" s="234"/>
      <c r="M740" s="234"/>
      <c r="N740" s="234"/>
      <c r="O740" s="234"/>
      <c r="P740" s="234"/>
      <c r="Q740" s="234"/>
      <c r="R740" s="234"/>
      <c r="S740" s="234"/>
      <c r="T740" s="234"/>
      <c r="U740" s="234"/>
      <c r="V740" s="234"/>
      <c r="W740" s="234"/>
      <c r="X740" s="234"/>
      <c r="Y740" s="234"/>
      <c r="Z740" s="234"/>
      <c r="AA740" s="234"/>
      <c r="AB740" s="234"/>
      <c r="AC740" s="234"/>
      <c r="AD740" s="234"/>
      <c r="AE740" s="234"/>
      <c r="AF740" s="234"/>
      <c r="AG740" s="234"/>
      <c r="AH740" s="234"/>
    </row>
    <row r="741" spans="1:34" ht="15.75" customHeight="1">
      <c r="A741" s="234"/>
      <c r="B741" s="234"/>
      <c r="C741" s="234"/>
      <c r="D741" s="234"/>
      <c r="E741" s="234"/>
      <c r="F741" s="234"/>
      <c r="G741" s="234"/>
      <c r="H741" s="234"/>
      <c r="I741" s="234"/>
      <c r="J741" s="300"/>
      <c r="K741" s="300"/>
      <c r="L741" s="234"/>
      <c r="M741" s="234"/>
      <c r="N741" s="234"/>
      <c r="O741" s="234"/>
      <c r="P741" s="234"/>
      <c r="Q741" s="234"/>
      <c r="R741" s="234"/>
      <c r="S741" s="234"/>
      <c r="T741" s="234"/>
      <c r="U741" s="234"/>
      <c r="V741" s="234"/>
      <c r="W741" s="234"/>
      <c r="X741" s="234"/>
      <c r="Y741" s="234"/>
      <c r="Z741" s="234"/>
      <c r="AA741" s="234"/>
      <c r="AB741" s="234"/>
      <c r="AC741" s="234"/>
      <c r="AD741" s="234"/>
      <c r="AE741" s="234"/>
      <c r="AF741" s="234"/>
      <c r="AG741" s="234"/>
      <c r="AH741" s="234"/>
    </row>
    <row r="742" spans="1:34" ht="15.75" customHeight="1">
      <c r="A742" s="234"/>
      <c r="B742" s="234"/>
      <c r="C742" s="234"/>
      <c r="D742" s="234"/>
      <c r="E742" s="234"/>
      <c r="F742" s="234"/>
      <c r="G742" s="234"/>
      <c r="H742" s="234"/>
      <c r="I742" s="234"/>
      <c r="J742" s="300"/>
      <c r="K742" s="300"/>
      <c r="L742" s="234"/>
      <c r="M742" s="234"/>
      <c r="N742" s="234"/>
      <c r="O742" s="234"/>
      <c r="P742" s="234"/>
      <c r="Q742" s="234"/>
      <c r="R742" s="234"/>
      <c r="S742" s="234"/>
      <c r="T742" s="234"/>
      <c r="U742" s="234"/>
      <c r="V742" s="234"/>
      <c r="W742" s="234"/>
      <c r="X742" s="234"/>
      <c r="Y742" s="234"/>
      <c r="Z742" s="234"/>
      <c r="AA742" s="234"/>
      <c r="AB742" s="234"/>
      <c r="AC742" s="234"/>
      <c r="AD742" s="234"/>
      <c r="AE742" s="234"/>
      <c r="AF742" s="234"/>
      <c r="AG742" s="234"/>
      <c r="AH742" s="234"/>
    </row>
    <row r="743" spans="1:34" ht="15.75" customHeight="1">
      <c r="A743" s="234"/>
      <c r="B743" s="234"/>
      <c r="C743" s="234"/>
      <c r="D743" s="234"/>
      <c r="E743" s="234"/>
      <c r="F743" s="234"/>
      <c r="G743" s="234"/>
      <c r="H743" s="234"/>
      <c r="I743" s="234"/>
      <c r="J743" s="300"/>
      <c r="K743" s="300"/>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row>
    <row r="744" spans="1:34" ht="15.75" customHeight="1">
      <c r="A744" s="234"/>
      <c r="B744" s="234"/>
      <c r="C744" s="234"/>
      <c r="D744" s="234"/>
      <c r="E744" s="234"/>
      <c r="F744" s="234"/>
      <c r="G744" s="234"/>
      <c r="H744" s="234"/>
      <c r="I744" s="234"/>
      <c r="J744" s="300"/>
      <c r="K744" s="300"/>
      <c r="L744" s="234"/>
      <c r="M744" s="234"/>
      <c r="N744" s="234"/>
      <c r="O744" s="234"/>
      <c r="P744" s="234"/>
      <c r="Q744" s="234"/>
      <c r="R744" s="234"/>
      <c r="S744" s="234"/>
      <c r="T744" s="234"/>
      <c r="U744" s="234"/>
      <c r="V744" s="234"/>
      <c r="W744" s="234"/>
      <c r="X744" s="234"/>
      <c r="Y744" s="234"/>
      <c r="Z744" s="234"/>
      <c r="AA744" s="234"/>
      <c r="AB744" s="234"/>
      <c r="AC744" s="234"/>
      <c r="AD744" s="234"/>
      <c r="AE744" s="234"/>
      <c r="AF744" s="234"/>
      <c r="AG744" s="234"/>
      <c r="AH744" s="234"/>
    </row>
    <row r="745" spans="1:34" ht="15.75" customHeight="1">
      <c r="A745" s="234"/>
      <c r="B745" s="234"/>
      <c r="C745" s="234"/>
      <c r="D745" s="234"/>
      <c r="E745" s="234"/>
      <c r="F745" s="234"/>
      <c r="G745" s="234"/>
      <c r="H745" s="234"/>
      <c r="I745" s="234"/>
      <c r="J745" s="300"/>
      <c r="K745" s="300"/>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row>
    <row r="746" spans="1:34" ht="15.75" customHeight="1">
      <c r="A746" s="234"/>
      <c r="B746" s="234"/>
      <c r="C746" s="234"/>
      <c r="D746" s="234"/>
      <c r="E746" s="234"/>
      <c r="F746" s="234"/>
      <c r="G746" s="234"/>
      <c r="H746" s="234"/>
      <c r="I746" s="234"/>
      <c r="J746" s="300"/>
      <c r="K746" s="300"/>
      <c r="L746" s="234"/>
      <c r="M746" s="234"/>
      <c r="N746" s="234"/>
      <c r="O746" s="234"/>
      <c r="P746" s="234"/>
      <c r="Q746" s="234"/>
      <c r="R746" s="234"/>
      <c r="S746" s="234"/>
      <c r="T746" s="234"/>
      <c r="U746" s="234"/>
      <c r="V746" s="234"/>
      <c r="W746" s="234"/>
      <c r="X746" s="234"/>
      <c r="Y746" s="234"/>
      <c r="Z746" s="234"/>
      <c r="AA746" s="234"/>
      <c r="AB746" s="234"/>
      <c r="AC746" s="234"/>
      <c r="AD746" s="234"/>
      <c r="AE746" s="234"/>
      <c r="AF746" s="234"/>
      <c r="AG746" s="234"/>
      <c r="AH746" s="234"/>
    </row>
    <row r="747" spans="1:34" ht="15.75" customHeight="1">
      <c r="A747" s="234"/>
      <c r="B747" s="234"/>
      <c r="C747" s="234"/>
      <c r="D747" s="234"/>
      <c r="E747" s="234"/>
      <c r="F747" s="234"/>
      <c r="G747" s="234"/>
      <c r="H747" s="234"/>
      <c r="I747" s="234"/>
      <c r="J747" s="300"/>
      <c r="K747" s="300"/>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4"/>
    </row>
    <row r="748" spans="1:34" ht="15.75" customHeight="1">
      <c r="A748" s="234"/>
      <c r="B748" s="234"/>
      <c r="C748" s="234"/>
      <c r="D748" s="234"/>
      <c r="E748" s="234"/>
      <c r="F748" s="234"/>
      <c r="G748" s="234"/>
      <c r="H748" s="234"/>
      <c r="I748" s="234"/>
      <c r="J748" s="300"/>
      <c r="K748" s="300"/>
      <c r="L748" s="234"/>
      <c r="M748" s="234"/>
      <c r="N748" s="234"/>
      <c r="O748" s="234"/>
      <c r="P748" s="234"/>
      <c r="Q748" s="234"/>
      <c r="R748" s="234"/>
      <c r="S748" s="234"/>
      <c r="T748" s="234"/>
      <c r="U748" s="234"/>
      <c r="V748" s="234"/>
      <c r="W748" s="234"/>
      <c r="X748" s="234"/>
      <c r="Y748" s="234"/>
      <c r="Z748" s="234"/>
      <c r="AA748" s="234"/>
      <c r="AB748" s="234"/>
      <c r="AC748" s="234"/>
      <c r="AD748" s="234"/>
      <c r="AE748" s="234"/>
      <c r="AF748" s="234"/>
      <c r="AG748" s="234"/>
      <c r="AH748" s="234"/>
    </row>
    <row r="749" spans="1:34" ht="15.75" customHeight="1">
      <c r="A749" s="234"/>
      <c r="B749" s="234"/>
      <c r="C749" s="234"/>
      <c r="D749" s="234"/>
      <c r="E749" s="234"/>
      <c r="F749" s="234"/>
      <c r="G749" s="234"/>
      <c r="H749" s="234"/>
      <c r="I749" s="234"/>
      <c r="J749" s="300"/>
      <c r="K749" s="300"/>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row>
    <row r="750" spans="1:34" ht="15.75" customHeight="1">
      <c r="A750" s="234"/>
      <c r="B750" s="234"/>
      <c r="C750" s="234"/>
      <c r="D750" s="234"/>
      <c r="E750" s="234"/>
      <c r="F750" s="234"/>
      <c r="G750" s="234"/>
      <c r="H750" s="234"/>
      <c r="I750" s="234"/>
      <c r="J750" s="300"/>
      <c r="K750" s="300"/>
      <c r="L750" s="234"/>
      <c r="M750" s="234"/>
      <c r="N750" s="234"/>
      <c r="O750" s="234"/>
      <c r="P750" s="234"/>
      <c r="Q750" s="234"/>
      <c r="R750" s="234"/>
      <c r="S750" s="234"/>
      <c r="T750" s="234"/>
      <c r="U750" s="234"/>
      <c r="V750" s="234"/>
      <c r="W750" s="234"/>
      <c r="X750" s="234"/>
      <c r="Y750" s="234"/>
      <c r="Z750" s="234"/>
      <c r="AA750" s="234"/>
      <c r="AB750" s="234"/>
      <c r="AC750" s="234"/>
      <c r="AD750" s="234"/>
      <c r="AE750" s="234"/>
      <c r="AF750" s="234"/>
      <c r="AG750" s="234"/>
      <c r="AH750" s="234"/>
    </row>
    <row r="751" spans="1:34" ht="15.75" customHeight="1">
      <c r="A751" s="234"/>
      <c r="B751" s="234"/>
      <c r="C751" s="234"/>
      <c r="D751" s="234"/>
      <c r="E751" s="234"/>
      <c r="F751" s="234"/>
      <c r="G751" s="234"/>
      <c r="H751" s="234"/>
      <c r="I751" s="234"/>
      <c r="J751" s="300"/>
      <c r="K751" s="300"/>
      <c r="L751" s="234"/>
      <c r="M751" s="234"/>
      <c r="N751" s="234"/>
      <c r="O751" s="234"/>
      <c r="P751" s="234"/>
      <c r="Q751" s="234"/>
      <c r="R751" s="234"/>
      <c r="S751" s="234"/>
      <c r="T751" s="234"/>
      <c r="U751" s="234"/>
      <c r="V751" s="234"/>
      <c r="W751" s="234"/>
      <c r="X751" s="234"/>
      <c r="Y751" s="234"/>
      <c r="Z751" s="234"/>
      <c r="AA751" s="234"/>
      <c r="AB751" s="234"/>
      <c r="AC751" s="234"/>
      <c r="AD751" s="234"/>
      <c r="AE751" s="234"/>
      <c r="AF751" s="234"/>
      <c r="AG751" s="234"/>
      <c r="AH751" s="234"/>
    </row>
    <row r="752" spans="1:34" ht="15.75" customHeight="1">
      <c r="A752" s="234"/>
      <c r="B752" s="234"/>
      <c r="C752" s="234"/>
      <c r="D752" s="234"/>
      <c r="E752" s="234"/>
      <c r="F752" s="234"/>
      <c r="G752" s="234"/>
      <c r="H752" s="234"/>
      <c r="I752" s="234"/>
      <c r="J752" s="300"/>
      <c r="K752" s="300"/>
      <c r="L752" s="234"/>
      <c r="M752" s="234"/>
      <c r="N752" s="234"/>
      <c r="O752" s="234"/>
      <c r="P752" s="234"/>
      <c r="Q752" s="234"/>
      <c r="R752" s="234"/>
      <c r="S752" s="234"/>
      <c r="T752" s="234"/>
      <c r="U752" s="234"/>
      <c r="V752" s="234"/>
      <c r="W752" s="234"/>
      <c r="X752" s="234"/>
      <c r="Y752" s="234"/>
      <c r="Z752" s="234"/>
      <c r="AA752" s="234"/>
      <c r="AB752" s="234"/>
      <c r="AC752" s="234"/>
      <c r="AD752" s="234"/>
      <c r="AE752" s="234"/>
      <c r="AF752" s="234"/>
      <c r="AG752" s="234"/>
      <c r="AH752" s="234"/>
    </row>
    <row r="753" spans="1:34" ht="15.75" customHeight="1">
      <c r="A753" s="234"/>
      <c r="B753" s="234"/>
      <c r="C753" s="234"/>
      <c r="D753" s="234"/>
      <c r="E753" s="234"/>
      <c r="F753" s="234"/>
      <c r="G753" s="234"/>
      <c r="H753" s="234"/>
      <c r="I753" s="234"/>
      <c r="J753" s="300"/>
      <c r="K753" s="300"/>
      <c r="L753" s="234"/>
      <c r="M753" s="234"/>
      <c r="N753" s="234"/>
      <c r="O753" s="234"/>
      <c r="P753" s="234"/>
      <c r="Q753" s="234"/>
      <c r="R753" s="234"/>
      <c r="S753" s="234"/>
      <c r="T753" s="234"/>
      <c r="U753" s="234"/>
      <c r="V753" s="234"/>
      <c r="W753" s="234"/>
      <c r="X753" s="234"/>
      <c r="Y753" s="234"/>
      <c r="Z753" s="234"/>
      <c r="AA753" s="234"/>
      <c r="AB753" s="234"/>
      <c r="AC753" s="234"/>
      <c r="AD753" s="234"/>
      <c r="AE753" s="234"/>
      <c r="AF753" s="234"/>
      <c r="AG753" s="234"/>
      <c r="AH753" s="234"/>
    </row>
    <row r="754" spans="1:34" ht="15.75" customHeight="1">
      <c r="A754" s="234"/>
      <c r="B754" s="234"/>
      <c r="C754" s="234"/>
      <c r="D754" s="234"/>
      <c r="E754" s="234"/>
      <c r="F754" s="234"/>
      <c r="G754" s="234"/>
      <c r="H754" s="234"/>
      <c r="I754" s="234"/>
      <c r="J754" s="300"/>
      <c r="K754" s="300"/>
      <c r="L754" s="234"/>
      <c r="M754" s="234"/>
      <c r="N754" s="234"/>
      <c r="O754" s="234"/>
      <c r="P754" s="234"/>
      <c r="Q754" s="234"/>
      <c r="R754" s="234"/>
      <c r="S754" s="234"/>
      <c r="T754" s="234"/>
      <c r="U754" s="234"/>
      <c r="V754" s="234"/>
      <c r="W754" s="234"/>
      <c r="X754" s="234"/>
      <c r="Y754" s="234"/>
      <c r="Z754" s="234"/>
      <c r="AA754" s="234"/>
      <c r="AB754" s="234"/>
      <c r="AC754" s="234"/>
      <c r="AD754" s="234"/>
      <c r="AE754" s="234"/>
      <c r="AF754" s="234"/>
      <c r="AG754" s="234"/>
      <c r="AH754" s="234"/>
    </row>
    <row r="755" spans="1:34" ht="15.75" customHeight="1">
      <c r="A755" s="234"/>
      <c r="B755" s="234"/>
      <c r="C755" s="234"/>
      <c r="D755" s="234"/>
      <c r="E755" s="234"/>
      <c r="F755" s="234"/>
      <c r="G755" s="234"/>
      <c r="H755" s="234"/>
      <c r="I755" s="234"/>
      <c r="J755" s="300"/>
      <c r="K755" s="300"/>
      <c r="L755" s="234"/>
      <c r="M755" s="234"/>
      <c r="N755" s="234"/>
      <c r="O755" s="234"/>
      <c r="P755" s="234"/>
      <c r="Q755" s="234"/>
      <c r="R755" s="234"/>
      <c r="S755" s="234"/>
      <c r="T755" s="234"/>
      <c r="U755" s="234"/>
      <c r="V755" s="234"/>
      <c r="W755" s="234"/>
      <c r="X755" s="234"/>
      <c r="Y755" s="234"/>
      <c r="Z755" s="234"/>
      <c r="AA755" s="234"/>
      <c r="AB755" s="234"/>
      <c r="AC755" s="234"/>
      <c r="AD755" s="234"/>
      <c r="AE755" s="234"/>
      <c r="AF755" s="234"/>
      <c r="AG755" s="234"/>
      <c r="AH755" s="234"/>
    </row>
    <row r="756" spans="1:34" ht="15.75" customHeight="1">
      <c r="A756" s="234"/>
      <c r="B756" s="234"/>
      <c r="C756" s="234"/>
      <c r="D756" s="234"/>
      <c r="E756" s="234"/>
      <c r="F756" s="234"/>
      <c r="G756" s="234"/>
      <c r="H756" s="234"/>
      <c r="I756" s="234"/>
      <c r="J756" s="300"/>
      <c r="K756" s="300"/>
      <c r="L756" s="234"/>
      <c r="M756" s="234"/>
      <c r="N756" s="234"/>
      <c r="O756" s="234"/>
      <c r="P756" s="234"/>
      <c r="Q756" s="234"/>
      <c r="R756" s="234"/>
      <c r="S756" s="234"/>
      <c r="T756" s="234"/>
      <c r="U756" s="234"/>
      <c r="V756" s="234"/>
      <c r="W756" s="234"/>
      <c r="X756" s="234"/>
      <c r="Y756" s="234"/>
      <c r="Z756" s="234"/>
      <c r="AA756" s="234"/>
      <c r="AB756" s="234"/>
      <c r="AC756" s="234"/>
      <c r="AD756" s="234"/>
      <c r="AE756" s="234"/>
      <c r="AF756" s="234"/>
      <c r="AG756" s="234"/>
      <c r="AH756" s="234"/>
    </row>
    <row r="757" spans="1:34" ht="15.75" customHeight="1">
      <c r="A757" s="234"/>
      <c r="B757" s="234"/>
      <c r="C757" s="234"/>
      <c r="D757" s="234"/>
      <c r="E757" s="234"/>
      <c r="F757" s="234"/>
      <c r="G757" s="234"/>
      <c r="H757" s="234"/>
      <c r="I757" s="234"/>
      <c r="J757" s="300"/>
      <c r="K757" s="300"/>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row>
    <row r="758" spans="1:34" ht="15.75" customHeight="1">
      <c r="A758" s="234"/>
      <c r="B758" s="234"/>
      <c r="C758" s="234"/>
      <c r="D758" s="234"/>
      <c r="E758" s="234"/>
      <c r="F758" s="234"/>
      <c r="G758" s="234"/>
      <c r="H758" s="234"/>
      <c r="I758" s="234"/>
      <c r="J758" s="300"/>
      <c r="K758" s="300"/>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row>
    <row r="759" spans="1:34" ht="15.75" customHeight="1">
      <c r="A759" s="234"/>
      <c r="B759" s="234"/>
      <c r="C759" s="234"/>
      <c r="D759" s="234"/>
      <c r="E759" s="234"/>
      <c r="F759" s="234"/>
      <c r="G759" s="234"/>
      <c r="H759" s="234"/>
      <c r="I759" s="234"/>
      <c r="J759" s="300"/>
      <c r="K759" s="300"/>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row>
    <row r="760" spans="1:34" ht="15.75" customHeight="1">
      <c r="A760" s="234"/>
      <c r="B760" s="234"/>
      <c r="C760" s="234"/>
      <c r="D760" s="234"/>
      <c r="E760" s="234"/>
      <c r="F760" s="234"/>
      <c r="G760" s="234"/>
      <c r="H760" s="234"/>
      <c r="I760" s="234"/>
      <c r="J760" s="300"/>
      <c r="K760" s="300"/>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row>
    <row r="761" spans="1:34" ht="15.75" customHeight="1">
      <c r="A761" s="234"/>
      <c r="B761" s="234"/>
      <c r="C761" s="234"/>
      <c r="D761" s="234"/>
      <c r="E761" s="234"/>
      <c r="F761" s="234"/>
      <c r="G761" s="234"/>
      <c r="H761" s="234"/>
      <c r="I761" s="234"/>
      <c r="J761" s="300"/>
      <c r="K761" s="300"/>
      <c r="L761" s="234"/>
      <c r="M761" s="234"/>
      <c r="N761" s="234"/>
      <c r="O761" s="234"/>
      <c r="P761" s="234"/>
      <c r="Q761" s="234"/>
      <c r="R761" s="234"/>
      <c r="S761" s="234"/>
      <c r="T761" s="234"/>
      <c r="U761" s="234"/>
      <c r="V761" s="234"/>
      <c r="W761" s="234"/>
      <c r="X761" s="234"/>
      <c r="Y761" s="234"/>
      <c r="Z761" s="234"/>
      <c r="AA761" s="234"/>
      <c r="AB761" s="234"/>
      <c r="AC761" s="234"/>
      <c r="AD761" s="234"/>
      <c r="AE761" s="234"/>
      <c r="AF761" s="234"/>
      <c r="AG761" s="234"/>
      <c r="AH761" s="234"/>
    </row>
    <row r="762" spans="1:34" ht="15.75" customHeight="1">
      <c r="A762" s="234"/>
      <c r="B762" s="234"/>
      <c r="C762" s="234"/>
      <c r="D762" s="234"/>
      <c r="E762" s="234"/>
      <c r="F762" s="234"/>
      <c r="G762" s="234"/>
      <c r="H762" s="234"/>
      <c r="I762" s="234"/>
      <c r="J762" s="300"/>
      <c r="K762" s="300"/>
      <c r="L762" s="234"/>
      <c r="M762" s="234"/>
      <c r="N762" s="234"/>
      <c r="O762" s="234"/>
      <c r="P762" s="234"/>
      <c r="Q762" s="234"/>
      <c r="R762" s="234"/>
      <c r="S762" s="234"/>
      <c r="T762" s="234"/>
      <c r="U762" s="234"/>
      <c r="V762" s="234"/>
      <c r="W762" s="234"/>
      <c r="X762" s="234"/>
      <c r="Y762" s="234"/>
      <c r="Z762" s="234"/>
      <c r="AA762" s="234"/>
      <c r="AB762" s="234"/>
      <c r="AC762" s="234"/>
      <c r="AD762" s="234"/>
      <c r="AE762" s="234"/>
      <c r="AF762" s="234"/>
      <c r="AG762" s="234"/>
      <c r="AH762" s="234"/>
    </row>
    <row r="763" spans="1:34" ht="15.75" customHeight="1">
      <c r="A763" s="234"/>
      <c r="B763" s="234"/>
      <c r="C763" s="234"/>
      <c r="D763" s="234"/>
      <c r="E763" s="234"/>
      <c r="F763" s="234"/>
      <c r="G763" s="234"/>
      <c r="H763" s="234"/>
      <c r="I763" s="234"/>
      <c r="J763" s="300"/>
      <c r="K763" s="300"/>
      <c r="L763" s="234"/>
      <c r="M763" s="234"/>
      <c r="N763" s="234"/>
      <c r="O763" s="234"/>
      <c r="P763" s="234"/>
      <c r="Q763" s="234"/>
      <c r="R763" s="234"/>
      <c r="S763" s="234"/>
      <c r="T763" s="234"/>
      <c r="U763" s="234"/>
      <c r="V763" s="234"/>
      <c r="W763" s="234"/>
      <c r="X763" s="234"/>
      <c r="Y763" s="234"/>
      <c r="Z763" s="234"/>
      <c r="AA763" s="234"/>
      <c r="AB763" s="234"/>
      <c r="AC763" s="234"/>
      <c r="AD763" s="234"/>
      <c r="AE763" s="234"/>
      <c r="AF763" s="234"/>
      <c r="AG763" s="234"/>
      <c r="AH763" s="234"/>
    </row>
    <row r="764" spans="1:34" ht="15.75" customHeight="1">
      <c r="A764" s="234"/>
      <c r="B764" s="234"/>
      <c r="C764" s="234"/>
      <c r="D764" s="234"/>
      <c r="E764" s="234"/>
      <c r="F764" s="234"/>
      <c r="G764" s="234"/>
      <c r="H764" s="234"/>
      <c r="I764" s="234"/>
      <c r="J764" s="300"/>
      <c r="K764" s="300"/>
      <c r="L764" s="234"/>
      <c r="M764" s="234"/>
      <c r="N764" s="234"/>
      <c r="O764" s="234"/>
      <c r="P764" s="234"/>
      <c r="Q764" s="234"/>
      <c r="R764" s="234"/>
      <c r="S764" s="234"/>
      <c r="T764" s="234"/>
      <c r="U764" s="234"/>
      <c r="V764" s="234"/>
      <c r="W764" s="234"/>
      <c r="X764" s="234"/>
      <c r="Y764" s="234"/>
      <c r="Z764" s="234"/>
      <c r="AA764" s="234"/>
      <c r="AB764" s="234"/>
      <c r="AC764" s="234"/>
      <c r="AD764" s="234"/>
      <c r="AE764" s="234"/>
      <c r="AF764" s="234"/>
      <c r="AG764" s="234"/>
      <c r="AH764" s="234"/>
    </row>
    <row r="765" spans="1:34" ht="15.75" customHeight="1">
      <c r="A765" s="234"/>
      <c r="B765" s="234"/>
      <c r="C765" s="234"/>
      <c r="D765" s="234"/>
      <c r="E765" s="234"/>
      <c r="F765" s="234"/>
      <c r="G765" s="234"/>
      <c r="H765" s="234"/>
      <c r="I765" s="234"/>
      <c r="J765" s="300"/>
      <c r="K765" s="300"/>
      <c r="L765" s="234"/>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row>
    <row r="766" spans="1:34" ht="15.75" customHeight="1">
      <c r="A766" s="234"/>
      <c r="B766" s="234"/>
      <c r="C766" s="234"/>
      <c r="D766" s="234"/>
      <c r="E766" s="234"/>
      <c r="F766" s="234"/>
      <c r="G766" s="234"/>
      <c r="H766" s="234"/>
      <c r="I766" s="234"/>
      <c r="J766" s="300"/>
      <c r="K766" s="300"/>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row>
    <row r="767" spans="1:34" ht="15.75" customHeight="1">
      <c r="A767" s="234"/>
      <c r="B767" s="234"/>
      <c r="C767" s="234"/>
      <c r="D767" s="234"/>
      <c r="E767" s="234"/>
      <c r="F767" s="234"/>
      <c r="G767" s="234"/>
      <c r="H767" s="234"/>
      <c r="I767" s="234"/>
      <c r="J767" s="300"/>
      <c r="K767" s="300"/>
      <c r="L767" s="234"/>
      <c r="M767" s="234"/>
      <c r="N767" s="234"/>
      <c r="O767" s="234"/>
      <c r="P767" s="234"/>
      <c r="Q767" s="234"/>
      <c r="R767" s="234"/>
      <c r="S767" s="234"/>
      <c r="T767" s="234"/>
      <c r="U767" s="234"/>
      <c r="V767" s="234"/>
      <c r="W767" s="234"/>
      <c r="X767" s="234"/>
      <c r="Y767" s="234"/>
      <c r="Z767" s="234"/>
      <c r="AA767" s="234"/>
      <c r="AB767" s="234"/>
      <c r="AC767" s="234"/>
      <c r="AD767" s="234"/>
      <c r="AE767" s="234"/>
      <c r="AF767" s="234"/>
      <c r="AG767" s="234"/>
      <c r="AH767" s="234"/>
    </row>
    <row r="768" spans="1:34" ht="15.75" customHeight="1">
      <c r="A768" s="234"/>
      <c r="B768" s="234"/>
      <c r="C768" s="234"/>
      <c r="D768" s="234"/>
      <c r="E768" s="234"/>
      <c r="F768" s="234"/>
      <c r="G768" s="234"/>
      <c r="H768" s="234"/>
      <c r="I768" s="234"/>
      <c r="J768" s="300"/>
      <c r="K768" s="300"/>
      <c r="L768" s="234"/>
      <c r="M768" s="234"/>
      <c r="N768" s="234"/>
      <c r="O768" s="234"/>
      <c r="P768" s="234"/>
      <c r="Q768" s="234"/>
      <c r="R768" s="234"/>
      <c r="S768" s="234"/>
      <c r="T768" s="234"/>
      <c r="U768" s="234"/>
      <c r="V768" s="234"/>
      <c r="W768" s="234"/>
      <c r="X768" s="234"/>
      <c r="Y768" s="234"/>
      <c r="Z768" s="234"/>
      <c r="AA768" s="234"/>
      <c r="AB768" s="234"/>
      <c r="AC768" s="234"/>
      <c r="AD768" s="234"/>
      <c r="AE768" s="234"/>
      <c r="AF768" s="234"/>
      <c r="AG768" s="234"/>
      <c r="AH768" s="234"/>
    </row>
    <row r="769" spans="1:34" ht="15.75" customHeight="1">
      <c r="A769" s="234"/>
      <c r="B769" s="234"/>
      <c r="C769" s="234"/>
      <c r="D769" s="234"/>
      <c r="E769" s="234"/>
      <c r="F769" s="234"/>
      <c r="G769" s="234"/>
      <c r="H769" s="234"/>
      <c r="I769" s="234"/>
      <c r="J769" s="300"/>
      <c r="K769" s="300"/>
      <c r="L769" s="234"/>
      <c r="M769" s="234"/>
      <c r="N769" s="234"/>
      <c r="O769" s="234"/>
      <c r="P769" s="234"/>
      <c r="Q769" s="234"/>
      <c r="R769" s="234"/>
      <c r="S769" s="234"/>
      <c r="T769" s="234"/>
      <c r="U769" s="234"/>
      <c r="V769" s="234"/>
      <c r="W769" s="234"/>
      <c r="X769" s="234"/>
      <c r="Y769" s="234"/>
      <c r="Z769" s="234"/>
      <c r="AA769" s="234"/>
      <c r="AB769" s="234"/>
      <c r="AC769" s="234"/>
      <c r="AD769" s="234"/>
      <c r="AE769" s="234"/>
      <c r="AF769" s="234"/>
      <c r="AG769" s="234"/>
      <c r="AH769" s="234"/>
    </row>
    <row r="770" spans="1:34" ht="15.75" customHeight="1">
      <c r="A770" s="234"/>
      <c r="B770" s="234"/>
      <c r="C770" s="234"/>
      <c r="D770" s="234"/>
      <c r="E770" s="234"/>
      <c r="F770" s="234"/>
      <c r="G770" s="234"/>
      <c r="H770" s="234"/>
      <c r="I770" s="234"/>
      <c r="J770" s="300"/>
      <c r="K770" s="300"/>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row>
    <row r="771" spans="1:34" ht="15.75" customHeight="1">
      <c r="A771" s="234"/>
      <c r="B771" s="234"/>
      <c r="C771" s="234"/>
      <c r="D771" s="234"/>
      <c r="E771" s="234"/>
      <c r="F771" s="234"/>
      <c r="G771" s="234"/>
      <c r="H771" s="234"/>
      <c r="I771" s="234"/>
      <c r="J771" s="300"/>
      <c r="K771" s="300"/>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c r="AH771" s="234"/>
    </row>
    <row r="772" spans="1:34" ht="15.75" customHeight="1">
      <c r="A772" s="234"/>
      <c r="B772" s="234"/>
      <c r="C772" s="234"/>
      <c r="D772" s="234"/>
      <c r="E772" s="234"/>
      <c r="F772" s="234"/>
      <c r="G772" s="234"/>
      <c r="H772" s="234"/>
      <c r="I772" s="234"/>
      <c r="J772" s="300"/>
      <c r="K772" s="300"/>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row>
    <row r="773" spans="1:34" ht="15.75" customHeight="1">
      <c r="A773" s="234"/>
      <c r="B773" s="234"/>
      <c r="C773" s="234"/>
      <c r="D773" s="234"/>
      <c r="E773" s="234"/>
      <c r="F773" s="234"/>
      <c r="G773" s="234"/>
      <c r="H773" s="234"/>
      <c r="I773" s="234"/>
      <c r="J773" s="300"/>
      <c r="K773" s="300"/>
      <c r="L773" s="234"/>
      <c r="M773" s="234"/>
      <c r="N773" s="234"/>
      <c r="O773" s="234"/>
      <c r="P773" s="234"/>
      <c r="Q773" s="234"/>
      <c r="R773" s="234"/>
      <c r="S773" s="234"/>
      <c r="T773" s="234"/>
      <c r="U773" s="234"/>
      <c r="V773" s="234"/>
      <c r="W773" s="234"/>
      <c r="X773" s="234"/>
      <c r="Y773" s="234"/>
      <c r="Z773" s="234"/>
      <c r="AA773" s="234"/>
      <c r="AB773" s="234"/>
      <c r="AC773" s="234"/>
      <c r="AD773" s="234"/>
      <c r="AE773" s="234"/>
      <c r="AF773" s="234"/>
      <c r="AG773" s="234"/>
      <c r="AH773" s="234"/>
    </row>
    <row r="774" spans="1:34" ht="15.75" customHeight="1">
      <c r="A774" s="234"/>
      <c r="B774" s="234"/>
      <c r="C774" s="234"/>
      <c r="D774" s="234"/>
      <c r="E774" s="234"/>
      <c r="F774" s="234"/>
      <c r="G774" s="234"/>
      <c r="H774" s="234"/>
      <c r="I774" s="234"/>
      <c r="J774" s="300"/>
      <c r="K774" s="300"/>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row>
    <row r="775" spans="1:34" ht="15.75" customHeight="1">
      <c r="A775" s="234"/>
      <c r="B775" s="234"/>
      <c r="C775" s="234"/>
      <c r="D775" s="234"/>
      <c r="E775" s="234"/>
      <c r="F775" s="234"/>
      <c r="G775" s="234"/>
      <c r="H775" s="234"/>
      <c r="I775" s="234"/>
      <c r="J775" s="300"/>
      <c r="K775" s="300"/>
      <c r="L775" s="234"/>
      <c r="M775" s="234"/>
      <c r="N775" s="234"/>
      <c r="O775" s="234"/>
      <c r="P775" s="234"/>
      <c r="Q775" s="234"/>
      <c r="R775" s="234"/>
      <c r="S775" s="234"/>
      <c r="T775" s="234"/>
      <c r="U775" s="234"/>
      <c r="V775" s="234"/>
      <c r="W775" s="234"/>
      <c r="X775" s="234"/>
      <c r="Y775" s="234"/>
      <c r="Z775" s="234"/>
      <c r="AA775" s="234"/>
      <c r="AB775" s="234"/>
      <c r="AC775" s="234"/>
      <c r="AD775" s="234"/>
      <c r="AE775" s="234"/>
      <c r="AF775" s="234"/>
      <c r="AG775" s="234"/>
      <c r="AH775" s="234"/>
    </row>
    <row r="776" spans="1:34" ht="15.75" customHeight="1">
      <c r="A776" s="234"/>
      <c r="B776" s="234"/>
      <c r="C776" s="234"/>
      <c r="D776" s="234"/>
      <c r="E776" s="234"/>
      <c r="F776" s="234"/>
      <c r="G776" s="234"/>
      <c r="H776" s="234"/>
      <c r="I776" s="234"/>
      <c r="J776" s="300"/>
      <c r="K776" s="300"/>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row>
    <row r="777" spans="1:34" ht="15.75" customHeight="1">
      <c r="A777" s="234"/>
      <c r="B777" s="234"/>
      <c r="C777" s="234"/>
      <c r="D777" s="234"/>
      <c r="E777" s="234"/>
      <c r="F777" s="234"/>
      <c r="G777" s="234"/>
      <c r="H777" s="234"/>
      <c r="I777" s="234"/>
      <c r="J777" s="300"/>
      <c r="K777" s="300"/>
      <c r="L777" s="234"/>
      <c r="M777" s="234"/>
      <c r="N777" s="234"/>
      <c r="O777" s="234"/>
      <c r="P777" s="234"/>
      <c r="Q777" s="234"/>
      <c r="R777" s="234"/>
      <c r="S777" s="234"/>
      <c r="T777" s="234"/>
      <c r="U777" s="234"/>
      <c r="V777" s="234"/>
      <c r="W777" s="234"/>
      <c r="X777" s="234"/>
      <c r="Y777" s="234"/>
      <c r="Z777" s="234"/>
      <c r="AA777" s="234"/>
      <c r="AB777" s="234"/>
      <c r="AC777" s="234"/>
      <c r="AD777" s="234"/>
      <c r="AE777" s="234"/>
      <c r="AF777" s="234"/>
      <c r="AG777" s="234"/>
      <c r="AH777" s="234"/>
    </row>
    <row r="778" spans="1:34" ht="15.75" customHeight="1">
      <c r="A778" s="234"/>
      <c r="B778" s="234"/>
      <c r="C778" s="234"/>
      <c r="D778" s="234"/>
      <c r="E778" s="234"/>
      <c r="F778" s="234"/>
      <c r="G778" s="234"/>
      <c r="H778" s="234"/>
      <c r="I778" s="234"/>
      <c r="J778" s="300"/>
      <c r="K778" s="300"/>
      <c r="L778" s="234"/>
      <c r="M778" s="234"/>
      <c r="N778" s="234"/>
      <c r="O778" s="234"/>
      <c r="P778" s="234"/>
      <c r="Q778" s="234"/>
      <c r="R778" s="234"/>
      <c r="S778" s="234"/>
      <c r="T778" s="234"/>
      <c r="U778" s="234"/>
      <c r="V778" s="234"/>
      <c r="W778" s="234"/>
      <c r="X778" s="234"/>
      <c r="Y778" s="234"/>
      <c r="Z778" s="234"/>
      <c r="AA778" s="234"/>
      <c r="AB778" s="234"/>
      <c r="AC778" s="234"/>
      <c r="AD778" s="234"/>
      <c r="AE778" s="234"/>
      <c r="AF778" s="234"/>
      <c r="AG778" s="234"/>
      <c r="AH778" s="234"/>
    </row>
    <row r="779" spans="1:34" ht="15.75" customHeight="1">
      <c r="A779" s="234"/>
      <c r="B779" s="234"/>
      <c r="C779" s="234"/>
      <c r="D779" s="234"/>
      <c r="E779" s="234"/>
      <c r="F779" s="234"/>
      <c r="G779" s="234"/>
      <c r="H779" s="234"/>
      <c r="I779" s="234"/>
      <c r="J779" s="300"/>
      <c r="K779" s="300"/>
      <c r="L779" s="234"/>
      <c r="M779" s="234"/>
      <c r="N779" s="234"/>
      <c r="O779" s="234"/>
      <c r="P779" s="234"/>
      <c r="Q779" s="234"/>
      <c r="R779" s="234"/>
      <c r="S779" s="234"/>
      <c r="T779" s="234"/>
      <c r="U779" s="234"/>
      <c r="V779" s="234"/>
      <c r="W779" s="234"/>
      <c r="X779" s="234"/>
      <c r="Y779" s="234"/>
      <c r="Z779" s="234"/>
      <c r="AA779" s="234"/>
      <c r="AB779" s="234"/>
      <c r="AC779" s="234"/>
      <c r="AD779" s="234"/>
      <c r="AE779" s="234"/>
      <c r="AF779" s="234"/>
      <c r="AG779" s="234"/>
      <c r="AH779" s="234"/>
    </row>
    <row r="780" spans="1:34" ht="15.75" customHeight="1">
      <c r="A780" s="234"/>
      <c r="B780" s="234"/>
      <c r="C780" s="234"/>
      <c r="D780" s="234"/>
      <c r="E780" s="234"/>
      <c r="F780" s="234"/>
      <c r="G780" s="234"/>
      <c r="H780" s="234"/>
      <c r="I780" s="234"/>
      <c r="J780" s="300"/>
      <c r="K780" s="300"/>
      <c r="L780" s="234"/>
      <c r="M780" s="234"/>
      <c r="N780" s="234"/>
      <c r="O780" s="234"/>
      <c r="P780" s="234"/>
      <c r="Q780" s="234"/>
      <c r="R780" s="234"/>
      <c r="S780" s="234"/>
      <c r="T780" s="234"/>
      <c r="U780" s="234"/>
      <c r="V780" s="234"/>
      <c r="W780" s="234"/>
      <c r="X780" s="234"/>
      <c r="Y780" s="234"/>
      <c r="Z780" s="234"/>
      <c r="AA780" s="234"/>
      <c r="AB780" s="234"/>
      <c r="AC780" s="234"/>
      <c r="AD780" s="234"/>
      <c r="AE780" s="234"/>
      <c r="AF780" s="234"/>
      <c r="AG780" s="234"/>
      <c r="AH780" s="234"/>
    </row>
    <row r="781" spans="1:34" ht="15.75" customHeight="1">
      <c r="A781" s="234"/>
      <c r="B781" s="234"/>
      <c r="C781" s="234"/>
      <c r="D781" s="234"/>
      <c r="E781" s="234"/>
      <c r="F781" s="234"/>
      <c r="G781" s="234"/>
      <c r="H781" s="234"/>
      <c r="I781" s="234"/>
      <c r="J781" s="300"/>
      <c r="K781" s="300"/>
      <c r="L781" s="234"/>
      <c r="M781" s="234"/>
      <c r="N781" s="234"/>
      <c r="O781" s="234"/>
      <c r="P781" s="234"/>
      <c r="Q781" s="234"/>
      <c r="R781" s="234"/>
      <c r="S781" s="234"/>
      <c r="T781" s="234"/>
      <c r="U781" s="234"/>
      <c r="V781" s="234"/>
      <c r="W781" s="234"/>
      <c r="X781" s="234"/>
      <c r="Y781" s="234"/>
      <c r="Z781" s="234"/>
      <c r="AA781" s="234"/>
      <c r="AB781" s="234"/>
      <c r="AC781" s="234"/>
      <c r="AD781" s="234"/>
      <c r="AE781" s="234"/>
      <c r="AF781" s="234"/>
      <c r="AG781" s="234"/>
      <c r="AH781" s="234"/>
    </row>
    <row r="782" spans="1:34" ht="15.75" customHeight="1">
      <c r="A782" s="234"/>
      <c r="B782" s="234"/>
      <c r="C782" s="234"/>
      <c r="D782" s="234"/>
      <c r="E782" s="234"/>
      <c r="F782" s="234"/>
      <c r="G782" s="234"/>
      <c r="H782" s="234"/>
      <c r="I782" s="234"/>
      <c r="J782" s="300"/>
      <c r="K782" s="300"/>
      <c r="L782" s="234"/>
      <c r="M782" s="234"/>
      <c r="N782" s="234"/>
      <c r="O782" s="234"/>
      <c r="P782" s="234"/>
      <c r="Q782" s="234"/>
      <c r="R782" s="234"/>
      <c r="S782" s="234"/>
      <c r="T782" s="234"/>
      <c r="U782" s="234"/>
      <c r="V782" s="234"/>
      <c r="W782" s="234"/>
      <c r="X782" s="234"/>
      <c r="Y782" s="234"/>
      <c r="Z782" s="234"/>
      <c r="AA782" s="234"/>
      <c r="AB782" s="234"/>
      <c r="AC782" s="234"/>
      <c r="AD782" s="234"/>
      <c r="AE782" s="234"/>
      <c r="AF782" s="234"/>
      <c r="AG782" s="234"/>
      <c r="AH782" s="234"/>
    </row>
    <row r="783" spans="1:34" ht="15.75" customHeight="1">
      <c r="A783" s="234"/>
      <c r="B783" s="234"/>
      <c r="C783" s="234"/>
      <c r="D783" s="234"/>
      <c r="E783" s="234"/>
      <c r="F783" s="234"/>
      <c r="G783" s="234"/>
      <c r="H783" s="234"/>
      <c r="I783" s="234"/>
      <c r="J783" s="300"/>
      <c r="K783" s="300"/>
      <c r="L783" s="234"/>
      <c r="M783" s="234"/>
      <c r="N783" s="234"/>
      <c r="O783" s="234"/>
      <c r="P783" s="234"/>
      <c r="Q783" s="234"/>
      <c r="R783" s="234"/>
      <c r="S783" s="234"/>
      <c r="T783" s="234"/>
      <c r="U783" s="234"/>
      <c r="V783" s="234"/>
      <c r="W783" s="234"/>
      <c r="X783" s="234"/>
      <c r="Y783" s="234"/>
      <c r="Z783" s="234"/>
      <c r="AA783" s="234"/>
      <c r="AB783" s="234"/>
      <c r="AC783" s="234"/>
      <c r="AD783" s="234"/>
      <c r="AE783" s="234"/>
      <c r="AF783" s="234"/>
      <c r="AG783" s="234"/>
      <c r="AH783" s="234"/>
    </row>
    <row r="784" spans="1:34" ht="15.75" customHeight="1">
      <c r="A784" s="234"/>
      <c r="B784" s="234"/>
      <c r="C784" s="234"/>
      <c r="D784" s="234"/>
      <c r="E784" s="234"/>
      <c r="F784" s="234"/>
      <c r="G784" s="234"/>
      <c r="H784" s="234"/>
      <c r="I784" s="234"/>
      <c r="J784" s="300"/>
      <c r="K784" s="300"/>
      <c r="L784" s="234"/>
      <c r="M784" s="234"/>
      <c r="N784" s="234"/>
      <c r="O784" s="234"/>
      <c r="P784" s="234"/>
      <c r="Q784" s="234"/>
      <c r="R784" s="234"/>
      <c r="S784" s="234"/>
      <c r="T784" s="234"/>
      <c r="U784" s="234"/>
      <c r="V784" s="234"/>
      <c r="W784" s="234"/>
      <c r="X784" s="234"/>
      <c r="Y784" s="234"/>
      <c r="Z784" s="234"/>
      <c r="AA784" s="234"/>
      <c r="AB784" s="234"/>
      <c r="AC784" s="234"/>
      <c r="AD784" s="234"/>
      <c r="AE784" s="234"/>
      <c r="AF784" s="234"/>
      <c r="AG784" s="234"/>
      <c r="AH784" s="234"/>
    </row>
    <row r="785" spans="1:34" ht="15.75" customHeight="1">
      <c r="A785" s="234"/>
      <c r="B785" s="234"/>
      <c r="C785" s="234"/>
      <c r="D785" s="234"/>
      <c r="E785" s="234"/>
      <c r="F785" s="234"/>
      <c r="G785" s="234"/>
      <c r="H785" s="234"/>
      <c r="I785" s="234"/>
      <c r="J785" s="300"/>
      <c r="K785" s="300"/>
      <c r="L785" s="234"/>
      <c r="M785" s="234"/>
      <c r="N785" s="234"/>
      <c r="O785" s="234"/>
      <c r="P785" s="234"/>
      <c r="Q785" s="234"/>
      <c r="R785" s="234"/>
      <c r="S785" s="234"/>
      <c r="T785" s="234"/>
      <c r="U785" s="234"/>
      <c r="V785" s="234"/>
      <c r="W785" s="234"/>
      <c r="X785" s="234"/>
      <c r="Y785" s="234"/>
      <c r="Z785" s="234"/>
      <c r="AA785" s="234"/>
      <c r="AB785" s="234"/>
      <c r="AC785" s="234"/>
      <c r="AD785" s="234"/>
      <c r="AE785" s="234"/>
      <c r="AF785" s="234"/>
      <c r="AG785" s="234"/>
      <c r="AH785" s="234"/>
    </row>
    <row r="786" spans="1:34" ht="15.75" customHeight="1">
      <c r="A786" s="234"/>
      <c r="B786" s="234"/>
      <c r="C786" s="234"/>
      <c r="D786" s="234"/>
      <c r="E786" s="234"/>
      <c r="F786" s="234"/>
      <c r="G786" s="234"/>
      <c r="H786" s="234"/>
      <c r="I786" s="234"/>
      <c r="J786" s="300"/>
      <c r="K786" s="300"/>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row>
    <row r="787" spans="1:34" ht="15.75" customHeight="1">
      <c r="A787" s="234"/>
      <c r="B787" s="234"/>
      <c r="C787" s="234"/>
      <c r="D787" s="234"/>
      <c r="E787" s="234"/>
      <c r="F787" s="234"/>
      <c r="G787" s="234"/>
      <c r="H787" s="234"/>
      <c r="I787" s="234"/>
      <c r="J787" s="300"/>
      <c r="K787" s="300"/>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row>
    <row r="788" spans="1:34" ht="15.75" customHeight="1">
      <c r="A788" s="234"/>
      <c r="B788" s="234"/>
      <c r="C788" s="234"/>
      <c r="D788" s="234"/>
      <c r="E788" s="234"/>
      <c r="F788" s="234"/>
      <c r="G788" s="234"/>
      <c r="H788" s="234"/>
      <c r="I788" s="234"/>
      <c r="J788" s="300"/>
      <c r="K788" s="300"/>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row>
    <row r="789" spans="1:34" ht="15.75" customHeight="1">
      <c r="A789" s="234"/>
      <c r="B789" s="234"/>
      <c r="C789" s="234"/>
      <c r="D789" s="234"/>
      <c r="E789" s="234"/>
      <c r="F789" s="234"/>
      <c r="G789" s="234"/>
      <c r="H789" s="234"/>
      <c r="I789" s="234"/>
      <c r="J789" s="300"/>
      <c r="K789" s="300"/>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row>
    <row r="790" spans="1:34" ht="15.75" customHeight="1">
      <c r="A790" s="234"/>
      <c r="B790" s="234"/>
      <c r="C790" s="234"/>
      <c r="D790" s="234"/>
      <c r="E790" s="234"/>
      <c r="F790" s="234"/>
      <c r="G790" s="234"/>
      <c r="H790" s="234"/>
      <c r="I790" s="234"/>
      <c r="J790" s="300"/>
      <c r="K790" s="300"/>
      <c r="L790" s="234"/>
      <c r="M790" s="234"/>
      <c r="N790" s="234"/>
      <c r="O790" s="234"/>
      <c r="P790" s="234"/>
      <c r="Q790" s="234"/>
      <c r="R790" s="234"/>
      <c r="S790" s="234"/>
      <c r="T790" s="234"/>
      <c r="U790" s="234"/>
      <c r="V790" s="234"/>
      <c r="W790" s="234"/>
      <c r="X790" s="234"/>
      <c r="Y790" s="234"/>
      <c r="Z790" s="234"/>
      <c r="AA790" s="234"/>
      <c r="AB790" s="234"/>
      <c r="AC790" s="234"/>
      <c r="AD790" s="234"/>
      <c r="AE790" s="234"/>
      <c r="AF790" s="234"/>
      <c r="AG790" s="234"/>
      <c r="AH790" s="234"/>
    </row>
    <row r="791" spans="1:34" ht="15.75" customHeight="1">
      <c r="A791" s="234"/>
      <c r="B791" s="234"/>
      <c r="C791" s="234"/>
      <c r="D791" s="234"/>
      <c r="E791" s="234"/>
      <c r="F791" s="234"/>
      <c r="G791" s="234"/>
      <c r="H791" s="234"/>
      <c r="I791" s="234"/>
      <c r="J791" s="300"/>
      <c r="K791" s="300"/>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row>
    <row r="792" spans="1:34" ht="15.75" customHeight="1">
      <c r="A792" s="234"/>
      <c r="B792" s="234"/>
      <c r="C792" s="234"/>
      <c r="D792" s="234"/>
      <c r="E792" s="234"/>
      <c r="F792" s="234"/>
      <c r="G792" s="234"/>
      <c r="H792" s="234"/>
      <c r="I792" s="234"/>
      <c r="J792" s="300"/>
      <c r="K792" s="300"/>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row>
    <row r="793" spans="1:34" ht="15.75" customHeight="1">
      <c r="A793" s="234"/>
      <c r="B793" s="234"/>
      <c r="C793" s="234"/>
      <c r="D793" s="234"/>
      <c r="E793" s="234"/>
      <c r="F793" s="234"/>
      <c r="G793" s="234"/>
      <c r="H793" s="234"/>
      <c r="I793" s="234"/>
      <c r="J793" s="300"/>
      <c r="K793" s="300"/>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row>
    <row r="794" spans="1:34" ht="15.75" customHeight="1">
      <c r="A794" s="234"/>
      <c r="B794" s="234"/>
      <c r="C794" s="234"/>
      <c r="D794" s="234"/>
      <c r="E794" s="234"/>
      <c r="F794" s="234"/>
      <c r="G794" s="234"/>
      <c r="H794" s="234"/>
      <c r="I794" s="234"/>
      <c r="J794" s="300"/>
      <c r="K794" s="300"/>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row>
    <row r="795" spans="1:34" ht="15.75" customHeight="1">
      <c r="A795" s="234"/>
      <c r="B795" s="234"/>
      <c r="C795" s="234"/>
      <c r="D795" s="234"/>
      <c r="E795" s="234"/>
      <c r="F795" s="234"/>
      <c r="G795" s="234"/>
      <c r="H795" s="234"/>
      <c r="I795" s="234"/>
      <c r="J795" s="300"/>
      <c r="K795" s="300"/>
      <c r="L795" s="234"/>
      <c r="M795" s="234"/>
      <c r="N795" s="234"/>
      <c r="O795" s="234"/>
      <c r="P795" s="234"/>
      <c r="Q795" s="234"/>
      <c r="R795" s="234"/>
      <c r="S795" s="234"/>
      <c r="T795" s="234"/>
      <c r="U795" s="234"/>
      <c r="V795" s="234"/>
      <c r="W795" s="234"/>
      <c r="X795" s="234"/>
      <c r="Y795" s="234"/>
      <c r="Z795" s="234"/>
      <c r="AA795" s="234"/>
      <c r="AB795" s="234"/>
      <c r="AC795" s="234"/>
      <c r="AD795" s="234"/>
      <c r="AE795" s="234"/>
      <c r="AF795" s="234"/>
      <c r="AG795" s="234"/>
      <c r="AH795" s="234"/>
    </row>
    <row r="796" spans="1:34" ht="15.75" customHeight="1">
      <c r="A796" s="234"/>
      <c r="B796" s="234"/>
      <c r="C796" s="234"/>
      <c r="D796" s="234"/>
      <c r="E796" s="234"/>
      <c r="F796" s="234"/>
      <c r="G796" s="234"/>
      <c r="H796" s="234"/>
      <c r="I796" s="234"/>
      <c r="J796" s="300"/>
      <c r="K796" s="300"/>
      <c r="L796" s="234"/>
      <c r="M796" s="234"/>
      <c r="N796" s="234"/>
      <c r="O796" s="234"/>
      <c r="P796" s="234"/>
      <c r="Q796" s="234"/>
      <c r="R796" s="234"/>
      <c r="S796" s="234"/>
      <c r="T796" s="234"/>
      <c r="U796" s="234"/>
      <c r="V796" s="234"/>
      <c r="W796" s="234"/>
      <c r="X796" s="234"/>
      <c r="Y796" s="234"/>
      <c r="Z796" s="234"/>
      <c r="AA796" s="234"/>
      <c r="AB796" s="234"/>
      <c r="AC796" s="234"/>
      <c r="AD796" s="234"/>
      <c r="AE796" s="234"/>
      <c r="AF796" s="234"/>
      <c r="AG796" s="234"/>
      <c r="AH796" s="234"/>
    </row>
    <row r="797" spans="1:34" ht="15.75" customHeight="1">
      <c r="A797" s="234"/>
      <c r="B797" s="234"/>
      <c r="C797" s="234"/>
      <c r="D797" s="234"/>
      <c r="E797" s="234"/>
      <c r="F797" s="234"/>
      <c r="G797" s="234"/>
      <c r="H797" s="234"/>
      <c r="I797" s="234"/>
      <c r="J797" s="300"/>
      <c r="K797" s="300"/>
      <c r="L797" s="234"/>
      <c r="M797" s="234"/>
      <c r="N797" s="234"/>
      <c r="O797" s="234"/>
      <c r="P797" s="234"/>
      <c r="Q797" s="234"/>
      <c r="R797" s="234"/>
      <c r="S797" s="234"/>
      <c r="T797" s="234"/>
      <c r="U797" s="234"/>
      <c r="V797" s="234"/>
      <c r="W797" s="234"/>
      <c r="X797" s="234"/>
      <c r="Y797" s="234"/>
      <c r="Z797" s="234"/>
      <c r="AA797" s="234"/>
      <c r="AB797" s="234"/>
      <c r="AC797" s="234"/>
      <c r="AD797" s="234"/>
      <c r="AE797" s="234"/>
      <c r="AF797" s="234"/>
      <c r="AG797" s="234"/>
      <c r="AH797" s="234"/>
    </row>
    <row r="798" spans="1:34" ht="15.75" customHeight="1">
      <c r="A798" s="234"/>
      <c r="B798" s="234"/>
      <c r="C798" s="234"/>
      <c r="D798" s="234"/>
      <c r="E798" s="234"/>
      <c r="F798" s="234"/>
      <c r="G798" s="234"/>
      <c r="H798" s="234"/>
      <c r="I798" s="234"/>
      <c r="J798" s="300"/>
      <c r="K798" s="300"/>
      <c r="L798" s="234"/>
      <c r="M798" s="234"/>
      <c r="N798" s="234"/>
      <c r="O798" s="234"/>
      <c r="P798" s="234"/>
      <c r="Q798" s="234"/>
      <c r="R798" s="234"/>
      <c r="S798" s="234"/>
      <c r="T798" s="234"/>
      <c r="U798" s="234"/>
      <c r="V798" s="234"/>
      <c r="W798" s="234"/>
      <c r="X798" s="234"/>
      <c r="Y798" s="234"/>
      <c r="Z798" s="234"/>
      <c r="AA798" s="234"/>
      <c r="AB798" s="234"/>
      <c r="AC798" s="234"/>
      <c r="AD798" s="234"/>
      <c r="AE798" s="234"/>
      <c r="AF798" s="234"/>
      <c r="AG798" s="234"/>
      <c r="AH798" s="234"/>
    </row>
    <row r="799" spans="1:34" ht="15.75" customHeight="1">
      <c r="A799" s="234"/>
      <c r="B799" s="234"/>
      <c r="C799" s="234"/>
      <c r="D799" s="234"/>
      <c r="E799" s="234"/>
      <c r="F799" s="234"/>
      <c r="G799" s="234"/>
      <c r="H799" s="234"/>
      <c r="I799" s="234"/>
      <c r="J799" s="300"/>
      <c r="K799" s="300"/>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row>
    <row r="800" spans="1:34" ht="15.75" customHeight="1">
      <c r="A800" s="234"/>
      <c r="B800" s="234"/>
      <c r="C800" s="234"/>
      <c r="D800" s="234"/>
      <c r="E800" s="234"/>
      <c r="F800" s="234"/>
      <c r="G800" s="234"/>
      <c r="H800" s="234"/>
      <c r="I800" s="234"/>
      <c r="J800" s="300"/>
      <c r="K800" s="300"/>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row>
    <row r="801" spans="1:34" ht="15.75" customHeight="1">
      <c r="A801" s="234"/>
      <c r="B801" s="234"/>
      <c r="C801" s="234"/>
      <c r="D801" s="234"/>
      <c r="E801" s="234"/>
      <c r="F801" s="234"/>
      <c r="G801" s="234"/>
      <c r="H801" s="234"/>
      <c r="I801" s="234"/>
      <c r="J801" s="300"/>
      <c r="K801" s="300"/>
      <c r="L801" s="234"/>
      <c r="M801" s="234"/>
      <c r="N801" s="234"/>
      <c r="O801" s="234"/>
      <c r="P801" s="234"/>
      <c r="Q801" s="234"/>
      <c r="R801" s="234"/>
      <c r="S801" s="234"/>
      <c r="T801" s="234"/>
      <c r="U801" s="234"/>
      <c r="V801" s="234"/>
      <c r="W801" s="234"/>
      <c r="X801" s="234"/>
      <c r="Y801" s="234"/>
      <c r="Z801" s="234"/>
      <c r="AA801" s="234"/>
      <c r="AB801" s="234"/>
      <c r="AC801" s="234"/>
      <c r="AD801" s="234"/>
      <c r="AE801" s="234"/>
      <c r="AF801" s="234"/>
      <c r="AG801" s="234"/>
      <c r="AH801" s="234"/>
    </row>
    <row r="802" spans="1:34" ht="15.75" customHeight="1">
      <c r="A802" s="234"/>
      <c r="B802" s="234"/>
      <c r="C802" s="234"/>
      <c r="D802" s="234"/>
      <c r="E802" s="234"/>
      <c r="F802" s="234"/>
      <c r="G802" s="234"/>
      <c r="H802" s="234"/>
      <c r="I802" s="234"/>
      <c r="J802" s="300"/>
      <c r="K802" s="300"/>
      <c r="L802" s="234"/>
      <c r="M802" s="234"/>
      <c r="N802" s="234"/>
      <c r="O802" s="234"/>
      <c r="P802" s="234"/>
      <c r="Q802" s="234"/>
      <c r="R802" s="234"/>
      <c r="S802" s="234"/>
      <c r="T802" s="234"/>
      <c r="U802" s="234"/>
      <c r="V802" s="234"/>
      <c r="W802" s="234"/>
      <c r="X802" s="234"/>
      <c r="Y802" s="234"/>
      <c r="Z802" s="234"/>
      <c r="AA802" s="234"/>
      <c r="AB802" s="234"/>
      <c r="AC802" s="234"/>
      <c r="AD802" s="234"/>
      <c r="AE802" s="234"/>
      <c r="AF802" s="234"/>
      <c r="AG802" s="234"/>
      <c r="AH802" s="234"/>
    </row>
    <row r="803" spans="1:34" ht="15.75" customHeight="1">
      <c r="A803" s="234"/>
      <c r="B803" s="234"/>
      <c r="C803" s="234"/>
      <c r="D803" s="234"/>
      <c r="E803" s="234"/>
      <c r="F803" s="234"/>
      <c r="G803" s="234"/>
      <c r="H803" s="234"/>
      <c r="I803" s="234"/>
      <c r="J803" s="300"/>
      <c r="K803" s="300"/>
      <c r="L803" s="234"/>
      <c r="M803" s="234"/>
      <c r="N803" s="234"/>
      <c r="O803" s="234"/>
      <c r="P803" s="234"/>
      <c r="Q803" s="234"/>
      <c r="R803" s="234"/>
      <c r="S803" s="234"/>
      <c r="T803" s="234"/>
      <c r="U803" s="234"/>
      <c r="V803" s="234"/>
      <c r="W803" s="234"/>
      <c r="X803" s="234"/>
      <c r="Y803" s="234"/>
      <c r="Z803" s="234"/>
      <c r="AA803" s="234"/>
      <c r="AB803" s="234"/>
      <c r="AC803" s="234"/>
      <c r="AD803" s="234"/>
      <c r="AE803" s="234"/>
      <c r="AF803" s="234"/>
      <c r="AG803" s="234"/>
      <c r="AH803" s="234"/>
    </row>
    <row r="804" spans="1:34" ht="15.75" customHeight="1">
      <c r="A804" s="234"/>
      <c r="B804" s="234"/>
      <c r="C804" s="234"/>
      <c r="D804" s="234"/>
      <c r="E804" s="234"/>
      <c r="F804" s="234"/>
      <c r="G804" s="234"/>
      <c r="H804" s="234"/>
      <c r="I804" s="234"/>
      <c r="J804" s="300"/>
      <c r="K804" s="300"/>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row>
    <row r="805" spans="1:34" ht="15.75" customHeight="1">
      <c r="A805" s="234"/>
      <c r="B805" s="234"/>
      <c r="C805" s="234"/>
      <c r="D805" s="234"/>
      <c r="E805" s="234"/>
      <c r="F805" s="234"/>
      <c r="G805" s="234"/>
      <c r="H805" s="234"/>
      <c r="I805" s="234"/>
      <c r="J805" s="300"/>
      <c r="K805" s="300"/>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row>
    <row r="806" spans="1:34" ht="15.75" customHeight="1">
      <c r="A806" s="234"/>
      <c r="B806" s="234"/>
      <c r="C806" s="234"/>
      <c r="D806" s="234"/>
      <c r="E806" s="234"/>
      <c r="F806" s="234"/>
      <c r="G806" s="234"/>
      <c r="H806" s="234"/>
      <c r="I806" s="234"/>
      <c r="J806" s="300"/>
      <c r="K806" s="300"/>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row>
    <row r="807" spans="1:34" ht="15.75" customHeight="1">
      <c r="A807" s="234"/>
      <c r="B807" s="234"/>
      <c r="C807" s="234"/>
      <c r="D807" s="234"/>
      <c r="E807" s="234"/>
      <c r="F807" s="234"/>
      <c r="G807" s="234"/>
      <c r="H807" s="234"/>
      <c r="I807" s="234"/>
      <c r="J807" s="300"/>
      <c r="K807" s="300"/>
      <c r="L807" s="234"/>
      <c r="M807" s="234"/>
      <c r="N807" s="234"/>
      <c r="O807" s="234"/>
      <c r="P807" s="234"/>
      <c r="Q807" s="234"/>
      <c r="R807" s="234"/>
      <c r="S807" s="234"/>
      <c r="T807" s="234"/>
      <c r="U807" s="234"/>
      <c r="V807" s="234"/>
      <c r="W807" s="234"/>
      <c r="X807" s="234"/>
      <c r="Y807" s="234"/>
      <c r="Z807" s="234"/>
      <c r="AA807" s="234"/>
      <c r="AB807" s="234"/>
      <c r="AC807" s="234"/>
      <c r="AD807" s="234"/>
      <c r="AE807" s="234"/>
      <c r="AF807" s="234"/>
      <c r="AG807" s="234"/>
      <c r="AH807" s="234"/>
    </row>
    <row r="808" spans="1:34" ht="15.75" customHeight="1">
      <c r="A808" s="234"/>
      <c r="B808" s="234"/>
      <c r="C808" s="234"/>
      <c r="D808" s="234"/>
      <c r="E808" s="234"/>
      <c r="F808" s="234"/>
      <c r="G808" s="234"/>
      <c r="H808" s="234"/>
      <c r="I808" s="234"/>
      <c r="J808" s="300"/>
      <c r="K808" s="300"/>
      <c r="L808" s="234"/>
      <c r="M808" s="234"/>
      <c r="N808" s="234"/>
      <c r="O808" s="234"/>
      <c r="P808" s="234"/>
      <c r="Q808" s="234"/>
      <c r="R808" s="234"/>
      <c r="S808" s="234"/>
      <c r="T808" s="234"/>
      <c r="U808" s="234"/>
      <c r="V808" s="234"/>
      <c r="W808" s="234"/>
      <c r="X808" s="234"/>
      <c r="Y808" s="234"/>
      <c r="Z808" s="234"/>
      <c r="AA808" s="234"/>
      <c r="AB808" s="234"/>
      <c r="AC808" s="234"/>
      <c r="AD808" s="234"/>
      <c r="AE808" s="234"/>
      <c r="AF808" s="234"/>
      <c r="AG808" s="234"/>
      <c r="AH808" s="234"/>
    </row>
    <row r="809" spans="1:34" ht="15.75" customHeight="1">
      <c r="A809" s="234"/>
      <c r="B809" s="234"/>
      <c r="C809" s="234"/>
      <c r="D809" s="234"/>
      <c r="E809" s="234"/>
      <c r="F809" s="234"/>
      <c r="G809" s="234"/>
      <c r="H809" s="234"/>
      <c r="I809" s="234"/>
      <c r="J809" s="300"/>
      <c r="K809" s="300"/>
      <c r="L809" s="234"/>
      <c r="M809" s="234"/>
      <c r="N809" s="234"/>
      <c r="O809" s="234"/>
      <c r="P809" s="234"/>
      <c r="Q809" s="234"/>
      <c r="R809" s="234"/>
      <c r="S809" s="234"/>
      <c r="T809" s="234"/>
      <c r="U809" s="234"/>
      <c r="V809" s="234"/>
      <c r="W809" s="234"/>
      <c r="X809" s="234"/>
      <c r="Y809" s="234"/>
      <c r="Z809" s="234"/>
      <c r="AA809" s="234"/>
      <c r="AB809" s="234"/>
      <c r="AC809" s="234"/>
      <c r="AD809" s="234"/>
      <c r="AE809" s="234"/>
      <c r="AF809" s="234"/>
      <c r="AG809" s="234"/>
      <c r="AH809" s="234"/>
    </row>
    <row r="810" spans="1:34" ht="15.75" customHeight="1">
      <c r="A810" s="234"/>
      <c r="B810" s="234"/>
      <c r="C810" s="234"/>
      <c r="D810" s="234"/>
      <c r="E810" s="234"/>
      <c r="F810" s="234"/>
      <c r="G810" s="234"/>
      <c r="H810" s="234"/>
      <c r="I810" s="234"/>
      <c r="J810" s="300"/>
      <c r="K810" s="300"/>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row>
    <row r="811" spans="1:34" ht="15.75" customHeight="1">
      <c r="A811" s="234"/>
      <c r="B811" s="234"/>
      <c r="C811" s="234"/>
      <c r="D811" s="234"/>
      <c r="E811" s="234"/>
      <c r="F811" s="234"/>
      <c r="G811" s="234"/>
      <c r="H811" s="234"/>
      <c r="I811" s="234"/>
      <c r="J811" s="300"/>
      <c r="K811" s="300"/>
      <c r="L811" s="234"/>
      <c r="M811" s="234"/>
      <c r="N811" s="234"/>
      <c r="O811" s="234"/>
      <c r="P811" s="234"/>
      <c r="Q811" s="234"/>
      <c r="R811" s="234"/>
      <c r="S811" s="234"/>
      <c r="T811" s="234"/>
      <c r="U811" s="234"/>
      <c r="V811" s="234"/>
      <c r="W811" s="234"/>
      <c r="X811" s="234"/>
      <c r="Y811" s="234"/>
      <c r="Z811" s="234"/>
      <c r="AA811" s="234"/>
      <c r="AB811" s="234"/>
      <c r="AC811" s="234"/>
      <c r="AD811" s="234"/>
      <c r="AE811" s="234"/>
      <c r="AF811" s="234"/>
      <c r="AG811" s="234"/>
      <c r="AH811" s="234"/>
    </row>
    <row r="812" spans="1:34" ht="15.75" customHeight="1">
      <c r="A812" s="234"/>
      <c r="B812" s="234"/>
      <c r="C812" s="234"/>
      <c r="D812" s="234"/>
      <c r="E812" s="234"/>
      <c r="F812" s="234"/>
      <c r="G812" s="234"/>
      <c r="H812" s="234"/>
      <c r="I812" s="234"/>
      <c r="J812" s="300"/>
      <c r="K812" s="300"/>
      <c r="L812" s="234"/>
      <c r="M812" s="234"/>
      <c r="N812" s="234"/>
      <c r="O812" s="234"/>
      <c r="P812" s="234"/>
      <c r="Q812" s="234"/>
      <c r="R812" s="234"/>
      <c r="S812" s="234"/>
      <c r="T812" s="234"/>
      <c r="U812" s="234"/>
      <c r="V812" s="234"/>
      <c r="W812" s="234"/>
      <c r="X812" s="234"/>
      <c r="Y812" s="234"/>
      <c r="Z812" s="234"/>
      <c r="AA812" s="234"/>
      <c r="AB812" s="234"/>
      <c r="AC812" s="234"/>
      <c r="AD812" s="234"/>
      <c r="AE812" s="234"/>
      <c r="AF812" s="234"/>
      <c r="AG812" s="234"/>
      <c r="AH812" s="234"/>
    </row>
    <row r="813" spans="1:34" ht="15.75" customHeight="1">
      <c r="A813" s="234"/>
      <c r="B813" s="234"/>
      <c r="C813" s="234"/>
      <c r="D813" s="234"/>
      <c r="E813" s="234"/>
      <c r="F813" s="234"/>
      <c r="G813" s="234"/>
      <c r="H813" s="234"/>
      <c r="I813" s="234"/>
      <c r="J813" s="300"/>
      <c r="K813" s="300"/>
      <c r="L813" s="23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row>
    <row r="814" spans="1:34" ht="15.75" customHeight="1">
      <c r="A814" s="234"/>
      <c r="B814" s="234"/>
      <c r="C814" s="234"/>
      <c r="D814" s="234"/>
      <c r="E814" s="234"/>
      <c r="F814" s="234"/>
      <c r="G814" s="234"/>
      <c r="H814" s="234"/>
      <c r="I814" s="234"/>
      <c r="J814" s="300"/>
      <c r="K814" s="300"/>
      <c r="L814" s="23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row>
    <row r="815" spans="1:34" ht="15.75" customHeight="1">
      <c r="A815" s="234"/>
      <c r="B815" s="234"/>
      <c r="C815" s="234"/>
      <c r="D815" s="234"/>
      <c r="E815" s="234"/>
      <c r="F815" s="234"/>
      <c r="G815" s="234"/>
      <c r="H815" s="234"/>
      <c r="I815" s="234"/>
      <c r="J815" s="300"/>
      <c r="K815" s="300"/>
      <c r="L815" s="23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row>
    <row r="816" spans="1:34" ht="15.75" customHeight="1">
      <c r="A816" s="234"/>
      <c r="B816" s="234"/>
      <c r="C816" s="234"/>
      <c r="D816" s="234"/>
      <c r="E816" s="234"/>
      <c r="F816" s="234"/>
      <c r="G816" s="234"/>
      <c r="H816" s="234"/>
      <c r="I816" s="234"/>
      <c r="J816" s="300"/>
      <c r="K816" s="300"/>
      <c r="L816" s="234"/>
      <c r="M816" s="234"/>
      <c r="N816" s="234"/>
      <c r="O816" s="234"/>
      <c r="P816" s="234"/>
      <c r="Q816" s="234"/>
      <c r="R816" s="234"/>
      <c r="S816" s="234"/>
      <c r="T816" s="234"/>
      <c r="U816" s="234"/>
      <c r="V816" s="234"/>
      <c r="W816" s="234"/>
      <c r="X816" s="234"/>
      <c r="Y816" s="234"/>
      <c r="Z816" s="234"/>
      <c r="AA816" s="234"/>
      <c r="AB816" s="234"/>
      <c r="AC816" s="234"/>
      <c r="AD816" s="234"/>
      <c r="AE816" s="234"/>
      <c r="AF816" s="234"/>
      <c r="AG816" s="234"/>
      <c r="AH816" s="234"/>
    </row>
    <row r="817" spans="1:34" ht="15.75" customHeight="1">
      <c r="A817" s="234"/>
      <c r="B817" s="234"/>
      <c r="C817" s="234"/>
      <c r="D817" s="234"/>
      <c r="E817" s="234"/>
      <c r="F817" s="234"/>
      <c r="G817" s="234"/>
      <c r="H817" s="234"/>
      <c r="I817" s="234"/>
      <c r="J817" s="300"/>
      <c r="K817" s="300"/>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row>
    <row r="818" spans="1:34" ht="15.75" customHeight="1">
      <c r="A818" s="234"/>
      <c r="B818" s="234"/>
      <c r="C818" s="234"/>
      <c r="D818" s="234"/>
      <c r="E818" s="234"/>
      <c r="F818" s="234"/>
      <c r="G818" s="234"/>
      <c r="H818" s="234"/>
      <c r="I818" s="234"/>
      <c r="J818" s="300"/>
      <c r="K818" s="300"/>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row>
    <row r="819" spans="1:34" ht="15.75" customHeight="1">
      <c r="A819" s="234"/>
      <c r="B819" s="234"/>
      <c r="C819" s="234"/>
      <c r="D819" s="234"/>
      <c r="E819" s="234"/>
      <c r="F819" s="234"/>
      <c r="G819" s="234"/>
      <c r="H819" s="234"/>
      <c r="I819" s="234"/>
      <c r="J819" s="300"/>
      <c r="K819" s="300"/>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row>
    <row r="820" spans="1:34" ht="15.75" customHeight="1">
      <c r="A820" s="234"/>
      <c r="B820" s="234"/>
      <c r="C820" s="234"/>
      <c r="D820" s="234"/>
      <c r="E820" s="234"/>
      <c r="F820" s="234"/>
      <c r="G820" s="234"/>
      <c r="H820" s="234"/>
      <c r="I820" s="234"/>
      <c r="J820" s="300"/>
      <c r="K820" s="300"/>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row>
    <row r="821" spans="1:34" ht="15.75" customHeight="1">
      <c r="A821" s="234"/>
      <c r="B821" s="234"/>
      <c r="C821" s="234"/>
      <c r="D821" s="234"/>
      <c r="E821" s="234"/>
      <c r="F821" s="234"/>
      <c r="G821" s="234"/>
      <c r="H821" s="234"/>
      <c r="I821" s="234"/>
      <c r="J821" s="300"/>
      <c r="K821" s="300"/>
      <c r="L821" s="234"/>
      <c r="M821" s="234"/>
      <c r="N821" s="234"/>
      <c r="O821" s="234"/>
      <c r="P821" s="234"/>
      <c r="Q821" s="234"/>
      <c r="R821" s="234"/>
      <c r="S821" s="234"/>
      <c r="T821" s="234"/>
      <c r="U821" s="234"/>
      <c r="V821" s="234"/>
      <c r="W821" s="234"/>
      <c r="X821" s="234"/>
      <c r="Y821" s="234"/>
      <c r="Z821" s="234"/>
      <c r="AA821" s="234"/>
      <c r="AB821" s="234"/>
      <c r="AC821" s="234"/>
      <c r="AD821" s="234"/>
      <c r="AE821" s="234"/>
      <c r="AF821" s="234"/>
      <c r="AG821" s="234"/>
      <c r="AH821" s="234"/>
    </row>
    <row r="822" spans="1:34" ht="15.75" customHeight="1">
      <c r="A822" s="234"/>
      <c r="B822" s="234"/>
      <c r="C822" s="234"/>
      <c r="D822" s="234"/>
      <c r="E822" s="234"/>
      <c r="F822" s="234"/>
      <c r="G822" s="234"/>
      <c r="H822" s="234"/>
      <c r="I822" s="234"/>
      <c r="J822" s="300"/>
      <c r="K822" s="300"/>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row>
    <row r="823" spans="1:34" ht="15.75" customHeight="1">
      <c r="A823" s="234"/>
      <c r="B823" s="234"/>
      <c r="C823" s="234"/>
      <c r="D823" s="234"/>
      <c r="E823" s="234"/>
      <c r="F823" s="234"/>
      <c r="G823" s="234"/>
      <c r="H823" s="234"/>
      <c r="I823" s="234"/>
      <c r="J823" s="300"/>
      <c r="K823" s="300"/>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row>
    <row r="824" spans="1:34" ht="15.75" customHeight="1">
      <c r="A824" s="234"/>
      <c r="B824" s="234"/>
      <c r="C824" s="234"/>
      <c r="D824" s="234"/>
      <c r="E824" s="234"/>
      <c r="F824" s="234"/>
      <c r="G824" s="234"/>
      <c r="H824" s="234"/>
      <c r="I824" s="234"/>
      <c r="J824" s="300"/>
      <c r="K824" s="300"/>
      <c r="L824" s="234"/>
      <c r="M824" s="234"/>
      <c r="N824" s="234"/>
      <c r="O824" s="234"/>
      <c r="P824" s="234"/>
      <c r="Q824" s="234"/>
      <c r="R824" s="234"/>
      <c r="S824" s="234"/>
      <c r="T824" s="234"/>
      <c r="U824" s="234"/>
      <c r="V824" s="234"/>
      <c r="W824" s="234"/>
      <c r="X824" s="234"/>
      <c r="Y824" s="234"/>
      <c r="Z824" s="234"/>
      <c r="AA824" s="234"/>
      <c r="AB824" s="234"/>
      <c r="AC824" s="234"/>
      <c r="AD824" s="234"/>
      <c r="AE824" s="234"/>
      <c r="AF824" s="234"/>
      <c r="AG824" s="234"/>
      <c r="AH824" s="234"/>
    </row>
    <row r="825" spans="1:34" ht="15.75" customHeight="1">
      <c r="A825" s="234"/>
      <c r="B825" s="234"/>
      <c r="C825" s="234"/>
      <c r="D825" s="234"/>
      <c r="E825" s="234"/>
      <c r="F825" s="234"/>
      <c r="G825" s="234"/>
      <c r="H825" s="234"/>
      <c r="I825" s="234"/>
      <c r="J825" s="300"/>
      <c r="K825" s="300"/>
      <c r="L825" s="234"/>
      <c r="M825" s="234"/>
      <c r="N825" s="234"/>
      <c r="O825" s="234"/>
      <c r="P825" s="234"/>
      <c r="Q825" s="234"/>
      <c r="R825" s="234"/>
      <c r="S825" s="234"/>
      <c r="T825" s="234"/>
      <c r="U825" s="234"/>
      <c r="V825" s="234"/>
      <c r="W825" s="234"/>
      <c r="X825" s="234"/>
      <c r="Y825" s="234"/>
      <c r="Z825" s="234"/>
      <c r="AA825" s="234"/>
      <c r="AB825" s="234"/>
      <c r="AC825" s="234"/>
      <c r="AD825" s="234"/>
      <c r="AE825" s="234"/>
      <c r="AF825" s="234"/>
      <c r="AG825" s="234"/>
      <c r="AH825" s="234"/>
    </row>
    <row r="826" spans="1:34" ht="15.75" customHeight="1">
      <c r="A826" s="234"/>
      <c r="B826" s="234"/>
      <c r="C826" s="234"/>
      <c r="D826" s="234"/>
      <c r="E826" s="234"/>
      <c r="F826" s="234"/>
      <c r="G826" s="234"/>
      <c r="H826" s="234"/>
      <c r="I826" s="234"/>
      <c r="J826" s="300"/>
      <c r="K826" s="300"/>
      <c r="L826" s="234"/>
      <c r="M826" s="234"/>
      <c r="N826" s="234"/>
      <c r="O826" s="234"/>
      <c r="P826" s="234"/>
      <c r="Q826" s="234"/>
      <c r="R826" s="234"/>
      <c r="S826" s="234"/>
      <c r="T826" s="234"/>
      <c r="U826" s="234"/>
      <c r="V826" s="234"/>
      <c r="W826" s="234"/>
      <c r="X826" s="234"/>
      <c r="Y826" s="234"/>
      <c r="Z826" s="234"/>
      <c r="AA826" s="234"/>
      <c r="AB826" s="234"/>
      <c r="AC826" s="234"/>
      <c r="AD826" s="234"/>
      <c r="AE826" s="234"/>
      <c r="AF826" s="234"/>
      <c r="AG826" s="234"/>
      <c r="AH826" s="234"/>
    </row>
    <row r="827" spans="1:34" ht="15.75" customHeight="1">
      <c r="A827" s="234"/>
      <c r="B827" s="234"/>
      <c r="C827" s="234"/>
      <c r="D827" s="234"/>
      <c r="E827" s="234"/>
      <c r="F827" s="234"/>
      <c r="G827" s="234"/>
      <c r="H827" s="234"/>
      <c r="I827" s="234"/>
      <c r="J827" s="300"/>
      <c r="K827" s="300"/>
      <c r="L827" s="234"/>
      <c r="M827" s="234"/>
      <c r="N827" s="234"/>
      <c r="O827" s="234"/>
      <c r="P827" s="234"/>
      <c r="Q827" s="234"/>
      <c r="R827" s="234"/>
      <c r="S827" s="234"/>
      <c r="T827" s="234"/>
      <c r="U827" s="234"/>
      <c r="V827" s="234"/>
      <c r="W827" s="234"/>
      <c r="X827" s="234"/>
      <c r="Y827" s="234"/>
      <c r="Z827" s="234"/>
      <c r="AA827" s="234"/>
      <c r="AB827" s="234"/>
      <c r="AC827" s="234"/>
      <c r="AD827" s="234"/>
      <c r="AE827" s="234"/>
      <c r="AF827" s="234"/>
      <c r="AG827" s="234"/>
      <c r="AH827" s="234"/>
    </row>
    <row r="828" spans="1:34" ht="15.75" customHeight="1">
      <c r="A828" s="234"/>
      <c r="B828" s="234"/>
      <c r="C828" s="234"/>
      <c r="D828" s="234"/>
      <c r="E828" s="234"/>
      <c r="F828" s="234"/>
      <c r="G828" s="234"/>
      <c r="H828" s="234"/>
      <c r="I828" s="234"/>
      <c r="J828" s="300"/>
      <c r="K828" s="300"/>
      <c r="L828" s="234"/>
      <c r="M828" s="234"/>
      <c r="N828" s="234"/>
      <c r="O828" s="234"/>
      <c r="P828" s="234"/>
      <c r="Q828" s="234"/>
      <c r="R828" s="234"/>
      <c r="S828" s="234"/>
      <c r="T828" s="234"/>
      <c r="U828" s="234"/>
      <c r="V828" s="234"/>
      <c r="W828" s="234"/>
      <c r="X828" s="234"/>
      <c r="Y828" s="234"/>
      <c r="Z828" s="234"/>
      <c r="AA828" s="234"/>
      <c r="AB828" s="234"/>
      <c r="AC828" s="234"/>
      <c r="AD828" s="234"/>
      <c r="AE828" s="234"/>
      <c r="AF828" s="234"/>
      <c r="AG828" s="234"/>
      <c r="AH828" s="234"/>
    </row>
    <row r="829" spans="1:34" ht="15.75" customHeight="1">
      <c r="A829" s="234"/>
      <c r="B829" s="234"/>
      <c r="C829" s="234"/>
      <c r="D829" s="234"/>
      <c r="E829" s="234"/>
      <c r="F829" s="234"/>
      <c r="G829" s="234"/>
      <c r="H829" s="234"/>
      <c r="I829" s="234"/>
      <c r="J829" s="300"/>
      <c r="K829" s="300"/>
      <c r="L829" s="234"/>
      <c r="M829" s="234"/>
      <c r="N829" s="234"/>
      <c r="O829" s="234"/>
      <c r="P829" s="234"/>
      <c r="Q829" s="234"/>
      <c r="R829" s="234"/>
      <c r="S829" s="234"/>
      <c r="T829" s="234"/>
      <c r="U829" s="234"/>
      <c r="V829" s="234"/>
      <c r="W829" s="234"/>
      <c r="X829" s="234"/>
      <c r="Y829" s="234"/>
      <c r="Z829" s="234"/>
      <c r="AA829" s="234"/>
      <c r="AB829" s="234"/>
      <c r="AC829" s="234"/>
      <c r="AD829" s="234"/>
      <c r="AE829" s="234"/>
      <c r="AF829" s="234"/>
      <c r="AG829" s="234"/>
      <c r="AH829" s="234"/>
    </row>
    <row r="830" spans="1:34" ht="15.75" customHeight="1">
      <c r="A830" s="234"/>
      <c r="B830" s="234"/>
      <c r="C830" s="234"/>
      <c r="D830" s="234"/>
      <c r="E830" s="234"/>
      <c r="F830" s="234"/>
      <c r="G830" s="234"/>
      <c r="H830" s="234"/>
      <c r="I830" s="234"/>
      <c r="J830" s="300"/>
      <c r="K830" s="300"/>
      <c r="L830" s="234"/>
      <c r="M830" s="234"/>
      <c r="N830" s="234"/>
      <c r="O830" s="234"/>
      <c r="P830" s="234"/>
      <c r="Q830" s="234"/>
      <c r="R830" s="234"/>
      <c r="S830" s="234"/>
      <c r="T830" s="234"/>
      <c r="U830" s="234"/>
      <c r="V830" s="234"/>
      <c r="W830" s="234"/>
      <c r="X830" s="234"/>
      <c r="Y830" s="234"/>
      <c r="Z830" s="234"/>
      <c r="AA830" s="234"/>
      <c r="AB830" s="234"/>
      <c r="AC830" s="234"/>
      <c r="AD830" s="234"/>
      <c r="AE830" s="234"/>
      <c r="AF830" s="234"/>
      <c r="AG830" s="234"/>
      <c r="AH830" s="234"/>
    </row>
    <row r="831" spans="1:34" ht="15.75" customHeight="1">
      <c r="A831" s="234"/>
      <c r="B831" s="234"/>
      <c r="C831" s="234"/>
      <c r="D831" s="234"/>
      <c r="E831" s="234"/>
      <c r="F831" s="234"/>
      <c r="G831" s="234"/>
      <c r="H831" s="234"/>
      <c r="I831" s="234"/>
      <c r="J831" s="300"/>
      <c r="K831" s="300"/>
      <c r="L831" s="234"/>
      <c r="M831" s="234"/>
      <c r="N831" s="234"/>
      <c r="O831" s="234"/>
      <c r="P831" s="234"/>
      <c r="Q831" s="234"/>
      <c r="R831" s="234"/>
      <c r="S831" s="234"/>
      <c r="T831" s="234"/>
      <c r="U831" s="234"/>
      <c r="V831" s="234"/>
      <c r="W831" s="234"/>
      <c r="X831" s="234"/>
      <c r="Y831" s="234"/>
      <c r="Z831" s="234"/>
      <c r="AA831" s="234"/>
      <c r="AB831" s="234"/>
      <c r="AC831" s="234"/>
      <c r="AD831" s="234"/>
      <c r="AE831" s="234"/>
      <c r="AF831" s="234"/>
      <c r="AG831" s="234"/>
      <c r="AH831" s="234"/>
    </row>
    <row r="832" spans="1:34" ht="15.75" customHeight="1">
      <c r="A832" s="234"/>
      <c r="B832" s="234"/>
      <c r="C832" s="234"/>
      <c r="D832" s="234"/>
      <c r="E832" s="234"/>
      <c r="F832" s="234"/>
      <c r="G832" s="234"/>
      <c r="H832" s="234"/>
      <c r="I832" s="234"/>
      <c r="J832" s="300"/>
      <c r="K832" s="300"/>
      <c r="L832" s="234"/>
      <c r="M832" s="234"/>
      <c r="N832" s="234"/>
      <c r="O832" s="234"/>
      <c r="P832" s="234"/>
      <c r="Q832" s="234"/>
      <c r="R832" s="234"/>
      <c r="S832" s="234"/>
      <c r="T832" s="234"/>
      <c r="U832" s="234"/>
      <c r="V832" s="234"/>
      <c r="W832" s="234"/>
      <c r="X832" s="234"/>
      <c r="Y832" s="234"/>
      <c r="Z832" s="234"/>
      <c r="AA832" s="234"/>
      <c r="AB832" s="234"/>
      <c r="AC832" s="234"/>
      <c r="AD832" s="234"/>
      <c r="AE832" s="234"/>
      <c r="AF832" s="234"/>
      <c r="AG832" s="234"/>
      <c r="AH832" s="234"/>
    </row>
    <row r="833" spans="1:34" ht="15.75" customHeight="1">
      <c r="A833" s="234"/>
      <c r="B833" s="234"/>
      <c r="C833" s="234"/>
      <c r="D833" s="234"/>
      <c r="E833" s="234"/>
      <c r="F833" s="234"/>
      <c r="G833" s="234"/>
      <c r="H833" s="234"/>
      <c r="I833" s="234"/>
      <c r="J833" s="300"/>
      <c r="K833" s="300"/>
      <c r="L833" s="234"/>
      <c r="M833" s="234"/>
      <c r="N833" s="234"/>
      <c r="O833" s="234"/>
      <c r="P833" s="234"/>
      <c r="Q833" s="234"/>
      <c r="R833" s="234"/>
      <c r="S833" s="234"/>
      <c r="T833" s="234"/>
      <c r="U833" s="234"/>
      <c r="V833" s="234"/>
      <c r="W833" s="234"/>
      <c r="X833" s="234"/>
      <c r="Y833" s="234"/>
      <c r="Z833" s="234"/>
      <c r="AA833" s="234"/>
      <c r="AB833" s="234"/>
      <c r="AC833" s="234"/>
      <c r="AD833" s="234"/>
      <c r="AE833" s="234"/>
      <c r="AF833" s="234"/>
      <c r="AG833" s="234"/>
      <c r="AH833" s="234"/>
    </row>
    <row r="834" spans="1:34" ht="15.75" customHeight="1">
      <c r="A834" s="234"/>
      <c r="B834" s="234"/>
      <c r="C834" s="234"/>
      <c r="D834" s="234"/>
      <c r="E834" s="234"/>
      <c r="F834" s="234"/>
      <c r="G834" s="234"/>
      <c r="H834" s="234"/>
      <c r="I834" s="234"/>
      <c r="J834" s="300"/>
      <c r="K834" s="300"/>
      <c r="L834" s="234"/>
      <c r="M834" s="234"/>
      <c r="N834" s="234"/>
      <c r="O834" s="234"/>
      <c r="P834" s="234"/>
      <c r="Q834" s="234"/>
      <c r="R834" s="234"/>
      <c r="S834" s="234"/>
      <c r="T834" s="234"/>
      <c r="U834" s="234"/>
      <c r="V834" s="234"/>
      <c r="W834" s="234"/>
      <c r="X834" s="234"/>
      <c r="Y834" s="234"/>
      <c r="Z834" s="234"/>
      <c r="AA834" s="234"/>
      <c r="AB834" s="234"/>
      <c r="AC834" s="234"/>
      <c r="AD834" s="234"/>
      <c r="AE834" s="234"/>
      <c r="AF834" s="234"/>
      <c r="AG834" s="234"/>
      <c r="AH834" s="234"/>
    </row>
    <row r="835" spans="1:34" ht="15.75" customHeight="1">
      <c r="A835" s="234"/>
      <c r="B835" s="234"/>
      <c r="C835" s="234"/>
      <c r="D835" s="234"/>
      <c r="E835" s="234"/>
      <c r="F835" s="234"/>
      <c r="G835" s="234"/>
      <c r="H835" s="234"/>
      <c r="I835" s="234"/>
      <c r="J835" s="300"/>
      <c r="K835" s="300"/>
      <c r="L835" s="234"/>
      <c r="M835" s="234"/>
      <c r="N835" s="234"/>
      <c r="O835" s="234"/>
      <c r="P835" s="234"/>
      <c r="Q835" s="234"/>
      <c r="R835" s="234"/>
      <c r="S835" s="234"/>
      <c r="T835" s="234"/>
      <c r="U835" s="234"/>
      <c r="V835" s="234"/>
      <c r="W835" s="234"/>
      <c r="X835" s="234"/>
      <c r="Y835" s="234"/>
      <c r="Z835" s="234"/>
      <c r="AA835" s="234"/>
      <c r="AB835" s="234"/>
      <c r="AC835" s="234"/>
      <c r="AD835" s="234"/>
      <c r="AE835" s="234"/>
      <c r="AF835" s="234"/>
      <c r="AG835" s="234"/>
      <c r="AH835" s="234"/>
    </row>
    <row r="836" spans="1:34" ht="15.75" customHeight="1">
      <c r="A836" s="234"/>
      <c r="B836" s="234"/>
      <c r="C836" s="234"/>
      <c r="D836" s="234"/>
      <c r="E836" s="234"/>
      <c r="F836" s="234"/>
      <c r="G836" s="234"/>
      <c r="H836" s="234"/>
      <c r="I836" s="234"/>
      <c r="J836" s="300"/>
      <c r="K836" s="300"/>
      <c r="L836" s="234"/>
      <c r="M836" s="234"/>
      <c r="N836" s="234"/>
      <c r="O836" s="234"/>
      <c r="P836" s="234"/>
      <c r="Q836" s="234"/>
      <c r="R836" s="234"/>
      <c r="S836" s="234"/>
      <c r="T836" s="234"/>
      <c r="U836" s="234"/>
      <c r="V836" s="234"/>
      <c r="W836" s="234"/>
      <c r="X836" s="234"/>
      <c r="Y836" s="234"/>
      <c r="Z836" s="234"/>
      <c r="AA836" s="234"/>
      <c r="AB836" s="234"/>
      <c r="AC836" s="234"/>
      <c r="AD836" s="234"/>
      <c r="AE836" s="234"/>
      <c r="AF836" s="234"/>
      <c r="AG836" s="234"/>
      <c r="AH836" s="234"/>
    </row>
    <row r="837" spans="1:34" ht="15.75" customHeight="1">
      <c r="A837" s="234"/>
      <c r="B837" s="234"/>
      <c r="C837" s="234"/>
      <c r="D837" s="234"/>
      <c r="E837" s="234"/>
      <c r="F837" s="234"/>
      <c r="G837" s="234"/>
      <c r="H837" s="234"/>
      <c r="I837" s="234"/>
      <c r="J837" s="300"/>
      <c r="K837" s="300"/>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row>
    <row r="838" spans="1:34" ht="15.75" customHeight="1">
      <c r="A838" s="234"/>
      <c r="B838" s="234"/>
      <c r="C838" s="234"/>
      <c r="D838" s="234"/>
      <c r="E838" s="234"/>
      <c r="F838" s="234"/>
      <c r="G838" s="234"/>
      <c r="H838" s="234"/>
      <c r="I838" s="234"/>
      <c r="J838" s="300"/>
      <c r="K838" s="300"/>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row>
    <row r="839" spans="1:34" ht="15.75" customHeight="1">
      <c r="A839" s="234"/>
      <c r="B839" s="234"/>
      <c r="C839" s="234"/>
      <c r="D839" s="234"/>
      <c r="E839" s="234"/>
      <c r="F839" s="234"/>
      <c r="G839" s="234"/>
      <c r="H839" s="234"/>
      <c r="I839" s="234"/>
      <c r="J839" s="300"/>
      <c r="K839" s="300"/>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row>
    <row r="840" spans="1:34" ht="15.75" customHeight="1">
      <c r="A840" s="234"/>
      <c r="B840" s="234"/>
      <c r="C840" s="234"/>
      <c r="D840" s="234"/>
      <c r="E840" s="234"/>
      <c r="F840" s="234"/>
      <c r="G840" s="234"/>
      <c r="H840" s="234"/>
      <c r="I840" s="234"/>
      <c r="J840" s="300"/>
      <c r="K840" s="300"/>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row>
    <row r="841" spans="1:34" ht="15.75" customHeight="1">
      <c r="A841" s="234"/>
      <c r="B841" s="234"/>
      <c r="C841" s="234"/>
      <c r="D841" s="234"/>
      <c r="E841" s="234"/>
      <c r="F841" s="234"/>
      <c r="G841" s="234"/>
      <c r="H841" s="234"/>
      <c r="I841" s="234"/>
      <c r="J841" s="300"/>
      <c r="K841" s="300"/>
      <c r="L841" s="234"/>
      <c r="M841" s="234"/>
      <c r="N841" s="234"/>
      <c r="O841" s="234"/>
      <c r="P841" s="234"/>
      <c r="Q841" s="234"/>
      <c r="R841" s="234"/>
      <c r="S841" s="234"/>
      <c r="T841" s="234"/>
      <c r="U841" s="234"/>
      <c r="V841" s="234"/>
      <c r="W841" s="234"/>
      <c r="X841" s="234"/>
      <c r="Y841" s="234"/>
      <c r="Z841" s="234"/>
      <c r="AA841" s="234"/>
      <c r="AB841" s="234"/>
      <c r="AC841" s="234"/>
      <c r="AD841" s="234"/>
      <c r="AE841" s="234"/>
      <c r="AF841" s="234"/>
      <c r="AG841" s="234"/>
      <c r="AH841" s="234"/>
    </row>
    <row r="842" spans="1:34" ht="15.75" customHeight="1">
      <c r="A842" s="234"/>
      <c r="B842" s="234"/>
      <c r="C842" s="234"/>
      <c r="D842" s="234"/>
      <c r="E842" s="234"/>
      <c r="F842" s="234"/>
      <c r="G842" s="234"/>
      <c r="H842" s="234"/>
      <c r="I842" s="234"/>
      <c r="J842" s="300"/>
      <c r="K842" s="300"/>
      <c r="L842" s="234"/>
      <c r="M842" s="234"/>
      <c r="N842" s="234"/>
      <c r="O842" s="234"/>
      <c r="P842" s="234"/>
      <c r="Q842" s="234"/>
      <c r="R842" s="234"/>
      <c r="S842" s="234"/>
      <c r="T842" s="234"/>
      <c r="U842" s="234"/>
      <c r="V842" s="234"/>
      <c r="W842" s="234"/>
      <c r="X842" s="234"/>
      <c r="Y842" s="234"/>
      <c r="Z842" s="234"/>
      <c r="AA842" s="234"/>
      <c r="AB842" s="234"/>
      <c r="AC842" s="234"/>
      <c r="AD842" s="234"/>
      <c r="AE842" s="234"/>
      <c r="AF842" s="234"/>
      <c r="AG842" s="234"/>
      <c r="AH842" s="234"/>
    </row>
    <row r="843" spans="1:34" ht="15.75" customHeight="1">
      <c r="A843" s="234"/>
      <c r="B843" s="234"/>
      <c r="C843" s="234"/>
      <c r="D843" s="234"/>
      <c r="E843" s="234"/>
      <c r="F843" s="234"/>
      <c r="G843" s="234"/>
      <c r="H843" s="234"/>
      <c r="I843" s="234"/>
      <c r="J843" s="300"/>
      <c r="K843" s="300"/>
      <c r="L843" s="234"/>
      <c r="M843" s="234"/>
      <c r="N843" s="234"/>
      <c r="O843" s="234"/>
      <c r="P843" s="234"/>
      <c r="Q843" s="234"/>
      <c r="R843" s="234"/>
      <c r="S843" s="234"/>
      <c r="T843" s="234"/>
      <c r="U843" s="234"/>
      <c r="V843" s="234"/>
      <c r="W843" s="234"/>
      <c r="X843" s="234"/>
      <c r="Y843" s="234"/>
      <c r="Z843" s="234"/>
      <c r="AA843" s="234"/>
      <c r="AB843" s="234"/>
      <c r="AC843" s="234"/>
      <c r="AD843" s="234"/>
      <c r="AE843" s="234"/>
      <c r="AF843" s="234"/>
      <c r="AG843" s="234"/>
      <c r="AH843" s="234"/>
    </row>
    <row r="844" spans="1:34" ht="15.75" customHeight="1">
      <c r="A844" s="234"/>
      <c r="B844" s="234"/>
      <c r="C844" s="234"/>
      <c r="D844" s="234"/>
      <c r="E844" s="234"/>
      <c r="F844" s="234"/>
      <c r="G844" s="234"/>
      <c r="H844" s="234"/>
      <c r="I844" s="234"/>
      <c r="J844" s="300"/>
      <c r="K844" s="300"/>
      <c r="L844" s="234"/>
      <c r="M844" s="234"/>
      <c r="N844" s="234"/>
      <c r="O844" s="234"/>
      <c r="P844" s="234"/>
      <c r="Q844" s="234"/>
      <c r="R844" s="234"/>
      <c r="S844" s="234"/>
      <c r="T844" s="234"/>
      <c r="U844" s="234"/>
      <c r="V844" s="234"/>
      <c r="W844" s="234"/>
      <c r="X844" s="234"/>
      <c r="Y844" s="234"/>
      <c r="Z844" s="234"/>
      <c r="AA844" s="234"/>
      <c r="AB844" s="234"/>
      <c r="AC844" s="234"/>
      <c r="AD844" s="234"/>
      <c r="AE844" s="234"/>
      <c r="AF844" s="234"/>
      <c r="AG844" s="234"/>
      <c r="AH844" s="234"/>
    </row>
    <row r="845" spans="1:34" ht="15.75" customHeight="1">
      <c r="A845" s="234"/>
      <c r="B845" s="234"/>
      <c r="C845" s="234"/>
      <c r="D845" s="234"/>
      <c r="E845" s="234"/>
      <c r="F845" s="234"/>
      <c r="G845" s="234"/>
      <c r="H845" s="234"/>
      <c r="I845" s="234"/>
      <c r="J845" s="300"/>
      <c r="K845" s="300"/>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row>
    <row r="846" spans="1:34" ht="15.75" customHeight="1">
      <c r="A846" s="234"/>
      <c r="B846" s="234"/>
      <c r="C846" s="234"/>
      <c r="D846" s="234"/>
      <c r="E846" s="234"/>
      <c r="F846" s="234"/>
      <c r="G846" s="234"/>
      <c r="H846" s="234"/>
      <c r="I846" s="234"/>
      <c r="J846" s="300"/>
      <c r="K846" s="300"/>
      <c r="L846" s="234"/>
      <c r="M846" s="234"/>
      <c r="N846" s="234"/>
      <c r="O846" s="234"/>
      <c r="P846" s="234"/>
      <c r="Q846" s="234"/>
      <c r="R846" s="234"/>
      <c r="S846" s="234"/>
      <c r="T846" s="234"/>
      <c r="U846" s="234"/>
      <c r="V846" s="234"/>
      <c r="W846" s="234"/>
      <c r="X846" s="234"/>
      <c r="Y846" s="234"/>
      <c r="Z846" s="234"/>
      <c r="AA846" s="234"/>
      <c r="AB846" s="234"/>
      <c r="AC846" s="234"/>
      <c r="AD846" s="234"/>
      <c r="AE846" s="234"/>
      <c r="AF846" s="234"/>
      <c r="AG846" s="234"/>
      <c r="AH846" s="234"/>
    </row>
    <row r="847" spans="1:34" ht="15.75" customHeight="1">
      <c r="A847" s="234"/>
      <c r="B847" s="234"/>
      <c r="C847" s="234"/>
      <c r="D847" s="234"/>
      <c r="E847" s="234"/>
      <c r="F847" s="234"/>
      <c r="G847" s="234"/>
      <c r="H847" s="234"/>
      <c r="I847" s="234"/>
      <c r="J847" s="300"/>
      <c r="K847" s="300"/>
      <c r="L847" s="234"/>
      <c r="M847" s="234"/>
      <c r="N847" s="234"/>
      <c r="O847" s="234"/>
      <c r="P847" s="234"/>
      <c r="Q847" s="234"/>
      <c r="R847" s="234"/>
      <c r="S847" s="234"/>
      <c r="T847" s="234"/>
      <c r="U847" s="234"/>
      <c r="V847" s="234"/>
      <c r="W847" s="234"/>
      <c r="X847" s="234"/>
      <c r="Y847" s="234"/>
      <c r="Z847" s="234"/>
      <c r="AA847" s="234"/>
      <c r="AB847" s="234"/>
      <c r="AC847" s="234"/>
      <c r="AD847" s="234"/>
      <c r="AE847" s="234"/>
      <c r="AF847" s="234"/>
      <c r="AG847" s="234"/>
      <c r="AH847" s="234"/>
    </row>
    <row r="848" spans="1:34" ht="15.75" customHeight="1">
      <c r="A848" s="234"/>
      <c r="B848" s="234"/>
      <c r="C848" s="234"/>
      <c r="D848" s="234"/>
      <c r="E848" s="234"/>
      <c r="F848" s="234"/>
      <c r="G848" s="234"/>
      <c r="H848" s="234"/>
      <c r="I848" s="234"/>
      <c r="J848" s="300"/>
      <c r="K848" s="300"/>
      <c r="L848" s="234"/>
      <c r="M848" s="234"/>
      <c r="N848" s="234"/>
      <c r="O848" s="234"/>
      <c r="P848" s="234"/>
      <c r="Q848" s="234"/>
      <c r="R848" s="234"/>
      <c r="S848" s="234"/>
      <c r="T848" s="234"/>
      <c r="U848" s="234"/>
      <c r="V848" s="234"/>
      <c r="W848" s="234"/>
      <c r="X848" s="234"/>
      <c r="Y848" s="234"/>
      <c r="Z848" s="234"/>
      <c r="AA848" s="234"/>
      <c r="AB848" s="234"/>
      <c r="AC848" s="234"/>
      <c r="AD848" s="234"/>
      <c r="AE848" s="234"/>
      <c r="AF848" s="234"/>
      <c r="AG848" s="234"/>
      <c r="AH848" s="234"/>
    </row>
    <row r="849" spans="1:34" ht="15.75" customHeight="1">
      <c r="A849" s="234"/>
      <c r="B849" s="234"/>
      <c r="C849" s="234"/>
      <c r="D849" s="234"/>
      <c r="E849" s="234"/>
      <c r="F849" s="234"/>
      <c r="G849" s="234"/>
      <c r="H849" s="234"/>
      <c r="I849" s="234"/>
      <c r="J849" s="300"/>
      <c r="K849" s="300"/>
      <c r="L849" s="234"/>
      <c r="M849" s="234"/>
      <c r="N849" s="234"/>
      <c r="O849" s="234"/>
      <c r="P849" s="234"/>
      <c r="Q849" s="234"/>
      <c r="R849" s="234"/>
      <c r="S849" s="234"/>
      <c r="T849" s="234"/>
      <c r="U849" s="234"/>
      <c r="V849" s="234"/>
      <c r="W849" s="234"/>
      <c r="X849" s="234"/>
      <c r="Y849" s="234"/>
      <c r="Z849" s="234"/>
      <c r="AA849" s="234"/>
      <c r="AB849" s="234"/>
      <c r="AC849" s="234"/>
      <c r="AD849" s="234"/>
      <c r="AE849" s="234"/>
      <c r="AF849" s="234"/>
      <c r="AG849" s="234"/>
      <c r="AH849" s="234"/>
    </row>
    <row r="850" spans="1:34" ht="15.75" customHeight="1">
      <c r="A850" s="234"/>
      <c r="B850" s="234"/>
      <c r="C850" s="234"/>
      <c r="D850" s="234"/>
      <c r="E850" s="234"/>
      <c r="F850" s="234"/>
      <c r="G850" s="234"/>
      <c r="H850" s="234"/>
      <c r="I850" s="234"/>
      <c r="J850" s="300"/>
      <c r="K850" s="300"/>
      <c r="L850" s="234"/>
      <c r="M850" s="234"/>
      <c r="N850" s="234"/>
      <c r="O850" s="234"/>
      <c r="P850" s="234"/>
      <c r="Q850" s="234"/>
      <c r="R850" s="234"/>
      <c r="S850" s="234"/>
      <c r="T850" s="234"/>
      <c r="U850" s="234"/>
      <c r="V850" s="234"/>
      <c r="W850" s="234"/>
      <c r="X850" s="234"/>
      <c r="Y850" s="234"/>
      <c r="Z850" s="234"/>
      <c r="AA850" s="234"/>
      <c r="AB850" s="234"/>
      <c r="AC850" s="234"/>
      <c r="AD850" s="234"/>
      <c r="AE850" s="234"/>
      <c r="AF850" s="234"/>
      <c r="AG850" s="234"/>
      <c r="AH850" s="234"/>
    </row>
    <row r="851" spans="1:34" ht="15.75" customHeight="1">
      <c r="A851" s="234"/>
      <c r="B851" s="234"/>
      <c r="C851" s="234"/>
      <c r="D851" s="234"/>
      <c r="E851" s="234"/>
      <c r="F851" s="234"/>
      <c r="G851" s="234"/>
      <c r="H851" s="234"/>
      <c r="I851" s="234"/>
      <c r="J851" s="300"/>
      <c r="K851" s="300"/>
      <c r="L851" s="234"/>
      <c r="M851" s="234"/>
      <c r="N851" s="234"/>
      <c r="O851" s="234"/>
      <c r="P851" s="234"/>
      <c r="Q851" s="234"/>
      <c r="R851" s="234"/>
      <c r="S851" s="234"/>
      <c r="T851" s="234"/>
      <c r="U851" s="234"/>
      <c r="V851" s="234"/>
      <c r="W851" s="234"/>
      <c r="X851" s="234"/>
      <c r="Y851" s="234"/>
      <c r="Z851" s="234"/>
      <c r="AA851" s="234"/>
      <c r="AB851" s="234"/>
      <c r="AC851" s="234"/>
      <c r="AD851" s="234"/>
      <c r="AE851" s="234"/>
      <c r="AF851" s="234"/>
      <c r="AG851" s="234"/>
      <c r="AH851" s="234"/>
    </row>
    <row r="852" spans="1:34" ht="15.75" customHeight="1">
      <c r="A852" s="234"/>
      <c r="B852" s="234"/>
      <c r="C852" s="234"/>
      <c r="D852" s="234"/>
      <c r="E852" s="234"/>
      <c r="F852" s="234"/>
      <c r="G852" s="234"/>
      <c r="H852" s="234"/>
      <c r="I852" s="234"/>
      <c r="J852" s="300"/>
      <c r="K852" s="300"/>
      <c r="L852" s="234"/>
      <c r="M852" s="234"/>
      <c r="N852" s="234"/>
      <c r="O852" s="234"/>
      <c r="P852" s="234"/>
      <c r="Q852" s="234"/>
      <c r="R852" s="234"/>
      <c r="S852" s="234"/>
      <c r="T852" s="234"/>
      <c r="U852" s="234"/>
      <c r="V852" s="234"/>
      <c r="W852" s="234"/>
      <c r="X852" s="234"/>
      <c r="Y852" s="234"/>
      <c r="Z852" s="234"/>
      <c r="AA852" s="234"/>
      <c r="AB852" s="234"/>
      <c r="AC852" s="234"/>
      <c r="AD852" s="234"/>
      <c r="AE852" s="234"/>
      <c r="AF852" s="234"/>
      <c r="AG852" s="234"/>
      <c r="AH852" s="234"/>
    </row>
    <row r="853" spans="1:34" ht="15.75" customHeight="1">
      <c r="A853" s="234"/>
      <c r="B853" s="234"/>
      <c r="C853" s="234"/>
      <c r="D853" s="234"/>
      <c r="E853" s="234"/>
      <c r="F853" s="234"/>
      <c r="G853" s="234"/>
      <c r="H853" s="234"/>
      <c r="I853" s="234"/>
      <c r="J853" s="300"/>
      <c r="K853" s="300"/>
      <c r="L853" s="234"/>
      <c r="M853" s="234"/>
      <c r="N853" s="234"/>
      <c r="O853" s="234"/>
      <c r="P853" s="234"/>
      <c r="Q853" s="234"/>
      <c r="R853" s="234"/>
      <c r="S853" s="234"/>
      <c r="T853" s="234"/>
      <c r="U853" s="234"/>
      <c r="V853" s="234"/>
      <c r="W853" s="234"/>
      <c r="X853" s="234"/>
      <c r="Y853" s="234"/>
      <c r="Z853" s="234"/>
      <c r="AA853" s="234"/>
      <c r="AB853" s="234"/>
      <c r="AC853" s="234"/>
      <c r="AD853" s="234"/>
      <c r="AE853" s="234"/>
      <c r="AF853" s="234"/>
      <c r="AG853" s="234"/>
      <c r="AH853" s="234"/>
    </row>
    <row r="854" spans="1:34" ht="15.75" customHeight="1">
      <c r="A854" s="234"/>
      <c r="B854" s="234"/>
      <c r="C854" s="234"/>
      <c r="D854" s="234"/>
      <c r="E854" s="234"/>
      <c r="F854" s="234"/>
      <c r="G854" s="234"/>
      <c r="H854" s="234"/>
      <c r="I854" s="234"/>
      <c r="J854" s="300"/>
      <c r="K854" s="300"/>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row>
    <row r="855" spans="1:34" ht="15.75" customHeight="1">
      <c r="A855" s="234"/>
      <c r="B855" s="234"/>
      <c r="C855" s="234"/>
      <c r="D855" s="234"/>
      <c r="E855" s="234"/>
      <c r="F855" s="234"/>
      <c r="G855" s="234"/>
      <c r="H855" s="234"/>
      <c r="I855" s="234"/>
      <c r="J855" s="300"/>
      <c r="K855" s="300"/>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c r="AH855" s="234"/>
    </row>
    <row r="856" spans="1:34" ht="15.75" customHeight="1">
      <c r="A856" s="234"/>
      <c r="B856" s="234"/>
      <c r="C856" s="234"/>
      <c r="D856" s="234"/>
      <c r="E856" s="234"/>
      <c r="F856" s="234"/>
      <c r="G856" s="234"/>
      <c r="H856" s="234"/>
      <c r="I856" s="234"/>
      <c r="J856" s="300"/>
      <c r="K856" s="300"/>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row>
    <row r="857" spans="1:34" ht="15.75" customHeight="1">
      <c r="A857" s="234"/>
      <c r="B857" s="234"/>
      <c r="C857" s="234"/>
      <c r="D857" s="234"/>
      <c r="E857" s="234"/>
      <c r="F857" s="234"/>
      <c r="G857" s="234"/>
      <c r="H857" s="234"/>
      <c r="I857" s="234"/>
      <c r="J857" s="300"/>
      <c r="K857" s="300"/>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row>
    <row r="858" spans="1:34" ht="15.75" customHeight="1">
      <c r="A858" s="234"/>
      <c r="B858" s="234"/>
      <c r="C858" s="234"/>
      <c r="D858" s="234"/>
      <c r="E858" s="234"/>
      <c r="F858" s="234"/>
      <c r="G858" s="234"/>
      <c r="H858" s="234"/>
      <c r="I858" s="234"/>
      <c r="J858" s="300"/>
      <c r="K858" s="300"/>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c r="AH858" s="234"/>
    </row>
    <row r="859" spans="1:34" ht="15.75" customHeight="1">
      <c r="A859" s="234"/>
      <c r="B859" s="234"/>
      <c r="C859" s="234"/>
      <c r="D859" s="234"/>
      <c r="E859" s="234"/>
      <c r="F859" s="234"/>
      <c r="G859" s="234"/>
      <c r="H859" s="234"/>
      <c r="I859" s="234"/>
      <c r="J859" s="300"/>
      <c r="K859" s="300"/>
      <c r="L859" s="234"/>
      <c r="M859" s="234"/>
      <c r="N859" s="234"/>
      <c r="O859" s="234"/>
      <c r="P859" s="234"/>
      <c r="Q859" s="234"/>
      <c r="R859" s="234"/>
      <c r="S859" s="234"/>
      <c r="T859" s="234"/>
      <c r="U859" s="234"/>
      <c r="V859" s="234"/>
      <c r="W859" s="234"/>
      <c r="X859" s="234"/>
      <c r="Y859" s="234"/>
      <c r="Z859" s="234"/>
      <c r="AA859" s="234"/>
      <c r="AB859" s="234"/>
      <c r="AC859" s="234"/>
      <c r="AD859" s="234"/>
      <c r="AE859" s="234"/>
      <c r="AF859" s="234"/>
      <c r="AG859" s="234"/>
      <c r="AH859" s="234"/>
    </row>
    <row r="860" spans="1:34" ht="15.75" customHeight="1">
      <c r="A860" s="234"/>
      <c r="B860" s="234"/>
      <c r="C860" s="234"/>
      <c r="D860" s="234"/>
      <c r="E860" s="234"/>
      <c r="F860" s="234"/>
      <c r="G860" s="234"/>
      <c r="H860" s="234"/>
      <c r="I860" s="234"/>
      <c r="J860" s="300"/>
      <c r="K860" s="300"/>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row>
    <row r="861" spans="1:34" ht="15.75" customHeight="1">
      <c r="A861" s="234"/>
      <c r="B861" s="234"/>
      <c r="C861" s="234"/>
      <c r="D861" s="234"/>
      <c r="E861" s="234"/>
      <c r="F861" s="234"/>
      <c r="G861" s="234"/>
      <c r="H861" s="234"/>
      <c r="I861" s="234"/>
      <c r="J861" s="300"/>
      <c r="K861" s="300"/>
      <c r="L861" s="234"/>
      <c r="M861" s="234"/>
      <c r="N861" s="234"/>
      <c r="O861" s="234"/>
      <c r="P861" s="234"/>
      <c r="Q861" s="234"/>
      <c r="R861" s="234"/>
      <c r="S861" s="234"/>
      <c r="T861" s="234"/>
      <c r="U861" s="234"/>
      <c r="V861" s="234"/>
      <c r="W861" s="234"/>
      <c r="X861" s="234"/>
      <c r="Y861" s="234"/>
      <c r="Z861" s="234"/>
      <c r="AA861" s="234"/>
      <c r="AB861" s="234"/>
      <c r="AC861" s="234"/>
      <c r="AD861" s="234"/>
      <c r="AE861" s="234"/>
      <c r="AF861" s="234"/>
      <c r="AG861" s="234"/>
      <c r="AH861" s="234"/>
    </row>
    <row r="862" spans="1:34" ht="15.75" customHeight="1">
      <c r="A862" s="234"/>
      <c r="B862" s="234"/>
      <c r="C862" s="234"/>
      <c r="D862" s="234"/>
      <c r="E862" s="234"/>
      <c r="F862" s="234"/>
      <c r="G862" s="234"/>
      <c r="H862" s="234"/>
      <c r="I862" s="234"/>
      <c r="J862" s="300"/>
      <c r="K862" s="300"/>
      <c r="L862" s="234"/>
      <c r="M862" s="234"/>
      <c r="N862" s="234"/>
      <c r="O862" s="234"/>
      <c r="P862" s="234"/>
      <c r="Q862" s="234"/>
      <c r="R862" s="234"/>
      <c r="S862" s="234"/>
      <c r="T862" s="234"/>
      <c r="U862" s="234"/>
      <c r="V862" s="234"/>
      <c r="W862" s="234"/>
      <c r="X862" s="234"/>
      <c r="Y862" s="234"/>
      <c r="Z862" s="234"/>
      <c r="AA862" s="234"/>
      <c r="AB862" s="234"/>
      <c r="AC862" s="234"/>
      <c r="AD862" s="234"/>
      <c r="AE862" s="234"/>
      <c r="AF862" s="234"/>
      <c r="AG862" s="234"/>
      <c r="AH862" s="234"/>
    </row>
    <row r="863" spans="1:34" ht="15.75" customHeight="1">
      <c r="A863" s="234"/>
      <c r="B863" s="234"/>
      <c r="C863" s="234"/>
      <c r="D863" s="234"/>
      <c r="E863" s="234"/>
      <c r="F863" s="234"/>
      <c r="G863" s="234"/>
      <c r="H863" s="234"/>
      <c r="I863" s="234"/>
      <c r="J863" s="300"/>
      <c r="K863" s="300"/>
      <c r="L863" s="234"/>
      <c r="M863" s="234"/>
      <c r="N863" s="234"/>
      <c r="O863" s="234"/>
      <c r="P863" s="234"/>
      <c r="Q863" s="234"/>
      <c r="R863" s="234"/>
      <c r="S863" s="234"/>
      <c r="T863" s="234"/>
      <c r="U863" s="234"/>
      <c r="V863" s="234"/>
      <c r="W863" s="234"/>
      <c r="X863" s="234"/>
      <c r="Y863" s="234"/>
      <c r="Z863" s="234"/>
      <c r="AA863" s="234"/>
      <c r="AB863" s="234"/>
      <c r="AC863" s="234"/>
      <c r="AD863" s="234"/>
      <c r="AE863" s="234"/>
      <c r="AF863" s="234"/>
      <c r="AG863" s="234"/>
      <c r="AH863" s="234"/>
    </row>
    <row r="864" spans="1:34" ht="15.75" customHeight="1">
      <c r="A864" s="234"/>
      <c r="B864" s="234"/>
      <c r="C864" s="234"/>
      <c r="D864" s="234"/>
      <c r="E864" s="234"/>
      <c r="F864" s="234"/>
      <c r="G864" s="234"/>
      <c r="H864" s="234"/>
      <c r="I864" s="234"/>
      <c r="J864" s="300"/>
      <c r="K864" s="300"/>
      <c r="L864" s="234"/>
      <c r="M864" s="234"/>
      <c r="N864" s="234"/>
      <c r="O864" s="234"/>
      <c r="P864" s="234"/>
      <c r="Q864" s="234"/>
      <c r="R864" s="234"/>
      <c r="S864" s="234"/>
      <c r="T864" s="234"/>
      <c r="U864" s="234"/>
      <c r="V864" s="234"/>
      <c r="W864" s="234"/>
      <c r="X864" s="234"/>
      <c r="Y864" s="234"/>
      <c r="Z864" s="234"/>
      <c r="AA864" s="234"/>
      <c r="AB864" s="234"/>
      <c r="AC864" s="234"/>
      <c r="AD864" s="234"/>
      <c r="AE864" s="234"/>
      <c r="AF864" s="234"/>
      <c r="AG864" s="234"/>
      <c r="AH864" s="234"/>
    </row>
    <row r="865" spans="1:34" ht="15.75" customHeight="1">
      <c r="A865" s="234"/>
      <c r="B865" s="234"/>
      <c r="C865" s="234"/>
      <c r="D865" s="234"/>
      <c r="E865" s="234"/>
      <c r="F865" s="234"/>
      <c r="G865" s="234"/>
      <c r="H865" s="234"/>
      <c r="I865" s="234"/>
      <c r="J865" s="300"/>
      <c r="K865" s="300"/>
      <c r="L865" s="234"/>
      <c r="M865" s="234"/>
      <c r="N865" s="234"/>
      <c r="O865" s="234"/>
      <c r="P865" s="234"/>
      <c r="Q865" s="234"/>
      <c r="R865" s="234"/>
      <c r="S865" s="234"/>
      <c r="T865" s="234"/>
      <c r="U865" s="234"/>
      <c r="V865" s="234"/>
      <c r="W865" s="234"/>
      <c r="X865" s="234"/>
      <c r="Y865" s="234"/>
      <c r="Z865" s="234"/>
      <c r="AA865" s="234"/>
      <c r="AB865" s="234"/>
      <c r="AC865" s="234"/>
      <c r="AD865" s="234"/>
      <c r="AE865" s="234"/>
      <c r="AF865" s="234"/>
      <c r="AG865" s="234"/>
      <c r="AH865" s="234"/>
    </row>
    <row r="866" spans="1:34" ht="15.75" customHeight="1">
      <c r="A866" s="234"/>
      <c r="B866" s="234"/>
      <c r="C866" s="234"/>
      <c r="D866" s="234"/>
      <c r="E866" s="234"/>
      <c r="F866" s="234"/>
      <c r="G866" s="234"/>
      <c r="H866" s="234"/>
      <c r="I866" s="234"/>
      <c r="J866" s="300"/>
      <c r="K866" s="300"/>
      <c r="L866" s="234"/>
      <c r="M866" s="234"/>
      <c r="N866" s="234"/>
      <c r="O866" s="234"/>
      <c r="P866" s="234"/>
      <c r="Q866" s="234"/>
      <c r="R866" s="234"/>
      <c r="S866" s="234"/>
      <c r="T866" s="234"/>
      <c r="U866" s="234"/>
      <c r="V866" s="234"/>
      <c r="W866" s="234"/>
      <c r="X866" s="234"/>
      <c r="Y866" s="234"/>
      <c r="Z866" s="234"/>
      <c r="AA866" s="234"/>
      <c r="AB866" s="234"/>
      <c r="AC866" s="234"/>
      <c r="AD866" s="234"/>
      <c r="AE866" s="234"/>
      <c r="AF866" s="234"/>
      <c r="AG866" s="234"/>
      <c r="AH866" s="234"/>
    </row>
    <row r="867" spans="1:34" ht="15.75" customHeight="1">
      <c r="A867" s="234"/>
      <c r="B867" s="234"/>
      <c r="C867" s="234"/>
      <c r="D867" s="234"/>
      <c r="E867" s="234"/>
      <c r="F867" s="234"/>
      <c r="G867" s="234"/>
      <c r="H867" s="234"/>
      <c r="I867" s="234"/>
      <c r="J867" s="300"/>
      <c r="K867" s="300"/>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row>
    <row r="868" spans="1:34" ht="15.75" customHeight="1">
      <c r="A868" s="234"/>
      <c r="B868" s="234"/>
      <c r="C868" s="234"/>
      <c r="D868" s="234"/>
      <c r="E868" s="234"/>
      <c r="F868" s="234"/>
      <c r="G868" s="234"/>
      <c r="H868" s="234"/>
      <c r="I868" s="234"/>
      <c r="J868" s="300"/>
      <c r="K868" s="300"/>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row>
    <row r="869" spans="1:34" ht="15.75" customHeight="1">
      <c r="A869" s="234"/>
      <c r="B869" s="234"/>
      <c r="C869" s="234"/>
      <c r="D869" s="234"/>
      <c r="E869" s="234"/>
      <c r="F869" s="234"/>
      <c r="G869" s="234"/>
      <c r="H869" s="234"/>
      <c r="I869" s="234"/>
      <c r="J869" s="300"/>
      <c r="K869" s="300"/>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row>
    <row r="870" spans="1:34" ht="15.75" customHeight="1">
      <c r="A870" s="234"/>
      <c r="B870" s="234"/>
      <c r="C870" s="234"/>
      <c r="D870" s="234"/>
      <c r="E870" s="234"/>
      <c r="F870" s="234"/>
      <c r="G870" s="234"/>
      <c r="H870" s="234"/>
      <c r="I870" s="234"/>
      <c r="J870" s="300"/>
      <c r="K870" s="300"/>
      <c r="L870" s="234"/>
      <c r="M870" s="234"/>
      <c r="N870" s="234"/>
      <c r="O870" s="234"/>
      <c r="P870" s="234"/>
      <c r="Q870" s="234"/>
      <c r="R870" s="234"/>
      <c r="S870" s="234"/>
      <c r="T870" s="234"/>
      <c r="U870" s="234"/>
      <c r="V870" s="234"/>
      <c r="W870" s="234"/>
      <c r="X870" s="234"/>
      <c r="Y870" s="234"/>
      <c r="Z870" s="234"/>
      <c r="AA870" s="234"/>
      <c r="AB870" s="234"/>
      <c r="AC870" s="234"/>
      <c r="AD870" s="234"/>
      <c r="AE870" s="234"/>
      <c r="AF870" s="234"/>
      <c r="AG870" s="234"/>
      <c r="AH870" s="234"/>
    </row>
    <row r="871" spans="1:34" ht="15.75" customHeight="1">
      <c r="A871" s="234"/>
      <c r="B871" s="234"/>
      <c r="C871" s="234"/>
      <c r="D871" s="234"/>
      <c r="E871" s="234"/>
      <c r="F871" s="234"/>
      <c r="G871" s="234"/>
      <c r="H871" s="234"/>
      <c r="I871" s="234"/>
      <c r="J871" s="300"/>
      <c r="K871" s="300"/>
      <c r="L871" s="234"/>
      <c r="M871" s="234"/>
      <c r="N871" s="234"/>
      <c r="O871" s="234"/>
      <c r="P871" s="234"/>
      <c r="Q871" s="234"/>
      <c r="R871" s="234"/>
      <c r="S871" s="234"/>
      <c r="T871" s="234"/>
      <c r="U871" s="234"/>
      <c r="V871" s="234"/>
      <c r="W871" s="234"/>
      <c r="X871" s="234"/>
      <c r="Y871" s="234"/>
      <c r="Z871" s="234"/>
      <c r="AA871" s="234"/>
      <c r="AB871" s="234"/>
      <c r="AC871" s="234"/>
      <c r="AD871" s="234"/>
      <c r="AE871" s="234"/>
      <c r="AF871" s="234"/>
      <c r="AG871" s="234"/>
      <c r="AH871" s="234"/>
    </row>
    <row r="872" spans="1:34" ht="15.75" customHeight="1">
      <c r="A872" s="234"/>
      <c r="B872" s="234"/>
      <c r="C872" s="234"/>
      <c r="D872" s="234"/>
      <c r="E872" s="234"/>
      <c r="F872" s="234"/>
      <c r="G872" s="234"/>
      <c r="H872" s="234"/>
      <c r="I872" s="234"/>
      <c r="J872" s="300"/>
      <c r="K872" s="300"/>
      <c r="L872" s="234"/>
      <c r="M872" s="234"/>
      <c r="N872" s="234"/>
      <c r="O872" s="234"/>
      <c r="P872" s="234"/>
      <c r="Q872" s="234"/>
      <c r="R872" s="234"/>
      <c r="S872" s="234"/>
      <c r="T872" s="234"/>
      <c r="U872" s="234"/>
      <c r="V872" s="234"/>
      <c r="W872" s="234"/>
      <c r="X872" s="234"/>
      <c r="Y872" s="234"/>
      <c r="Z872" s="234"/>
      <c r="AA872" s="234"/>
      <c r="AB872" s="234"/>
      <c r="AC872" s="234"/>
      <c r="AD872" s="234"/>
      <c r="AE872" s="234"/>
      <c r="AF872" s="234"/>
      <c r="AG872" s="234"/>
      <c r="AH872" s="234"/>
    </row>
    <row r="873" spans="1:34" ht="15.75" customHeight="1">
      <c r="A873" s="234"/>
      <c r="B873" s="234"/>
      <c r="C873" s="234"/>
      <c r="D873" s="234"/>
      <c r="E873" s="234"/>
      <c r="F873" s="234"/>
      <c r="G873" s="234"/>
      <c r="H873" s="234"/>
      <c r="I873" s="234"/>
      <c r="J873" s="300"/>
      <c r="K873" s="300"/>
      <c r="L873" s="234"/>
      <c r="M873" s="234"/>
      <c r="N873" s="234"/>
      <c r="O873" s="234"/>
      <c r="P873" s="234"/>
      <c r="Q873" s="234"/>
      <c r="R873" s="234"/>
      <c r="S873" s="234"/>
      <c r="T873" s="234"/>
      <c r="U873" s="234"/>
      <c r="V873" s="234"/>
      <c r="W873" s="234"/>
      <c r="X873" s="234"/>
      <c r="Y873" s="234"/>
      <c r="Z873" s="234"/>
      <c r="AA873" s="234"/>
      <c r="AB873" s="234"/>
      <c r="AC873" s="234"/>
      <c r="AD873" s="234"/>
      <c r="AE873" s="234"/>
      <c r="AF873" s="234"/>
      <c r="AG873" s="234"/>
      <c r="AH873" s="234"/>
    </row>
    <row r="874" spans="1:34" ht="15.75" customHeight="1">
      <c r="A874" s="234"/>
      <c r="B874" s="234"/>
      <c r="C874" s="234"/>
      <c r="D874" s="234"/>
      <c r="E874" s="234"/>
      <c r="F874" s="234"/>
      <c r="G874" s="234"/>
      <c r="H874" s="234"/>
      <c r="I874" s="234"/>
      <c r="J874" s="300"/>
      <c r="K874" s="300"/>
      <c r="L874" s="234"/>
      <c r="M874" s="234"/>
      <c r="N874" s="234"/>
      <c r="O874" s="234"/>
      <c r="P874" s="234"/>
      <c r="Q874" s="234"/>
      <c r="R874" s="234"/>
      <c r="S874" s="234"/>
      <c r="T874" s="234"/>
      <c r="U874" s="234"/>
      <c r="V874" s="234"/>
      <c r="W874" s="234"/>
      <c r="X874" s="234"/>
      <c r="Y874" s="234"/>
      <c r="Z874" s="234"/>
      <c r="AA874" s="234"/>
      <c r="AB874" s="234"/>
      <c r="AC874" s="234"/>
      <c r="AD874" s="234"/>
      <c r="AE874" s="234"/>
      <c r="AF874" s="234"/>
      <c r="AG874" s="234"/>
      <c r="AH874" s="234"/>
    </row>
    <row r="875" spans="1:34" ht="15.75" customHeight="1">
      <c r="A875" s="234"/>
      <c r="B875" s="234"/>
      <c r="C875" s="234"/>
      <c r="D875" s="234"/>
      <c r="E875" s="234"/>
      <c r="F875" s="234"/>
      <c r="G875" s="234"/>
      <c r="H875" s="234"/>
      <c r="I875" s="234"/>
      <c r="J875" s="300"/>
      <c r="K875" s="300"/>
      <c r="L875" s="234"/>
      <c r="M875" s="234"/>
      <c r="N875" s="234"/>
      <c r="O875" s="234"/>
      <c r="P875" s="234"/>
      <c r="Q875" s="234"/>
      <c r="R875" s="234"/>
      <c r="S875" s="234"/>
      <c r="T875" s="234"/>
      <c r="U875" s="234"/>
      <c r="V875" s="234"/>
      <c r="W875" s="234"/>
      <c r="X875" s="234"/>
      <c r="Y875" s="234"/>
      <c r="Z875" s="234"/>
      <c r="AA875" s="234"/>
      <c r="AB875" s="234"/>
      <c r="AC875" s="234"/>
      <c r="AD875" s="234"/>
      <c r="AE875" s="234"/>
      <c r="AF875" s="234"/>
      <c r="AG875" s="234"/>
      <c r="AH875" s="234"/>
    </row>
    <row r="876" spans="1:34" ht="15.75" customHeight="1">
      <c r="A876" s="234"/>
      <c r="B876" s="234"/>
      <c r="C876" s="234"/>
      <c r="D876" s="234"/>
      <c r="E876" s="234"/>
      <c r="F876" s="234"/>
      <c r="G876" s="234"/>
      <c r="H876" s="234"/>
      <c r="I876" s="234"/>
      <c r="J876" s="300"/>
      <c r="K876" s="300"/>
      <c r="L876" s="234"/>
      <c r="M876" s="234"/>
      <c r="N876" s="234"/>
      <c r="O876" s="234"/>
      <c r="P876" s="234"/>
      <c r="Q876" s="234"/>
      <c r="R876" s="234"/>
      <c r="S876" s="234"/>
      <c r="T876" s="234"/>
      <c r="U876" s="234"/>
      <c r="V876" s="234"/>
      <c r="W876" s="234"/>
      <c r="X876" s="234"/>
      <c r="Y876" s="234"/>
      <c r="Z876" s="234"/>
      <c r="AA876" s="234"/>
      <c r="AB876" s="234"/>
      <c r="AC876" s="234"/>
      <c r="AD876" s="234"/>
      <c r="AE876" s="234"/>
      <c r="AF876" s="234"/>
      <c r="AG876" s="234"/>
      <c r="AH876" s="234"/>
    </row>
    <row r="877" spans="1:34" ht="15.75" customHeight="1">
      <c r="A877" s="234"/>
      <c r="B877" s="234"/>
      <c r="C877" s="234"/>
      <c r="D877" s="234"/>
      <c r="E877" s="234"/>
      <c r="F877" s="234"/>
      <c r="G877" s="234"/>
      <c r="H877" s="234"/>
      <c r="I877" s="234"/>
      <c r="J877" s="300"/>
      <c r="K877" s="300"/>
      <c r="L877" s="234"/>
      <c r="M877" s="234"/>
      <c r="N877" s="234"/>
      <c r="O877" s="234"/>
      <c r="P877" s="234"/>
      <c r="Q877" s="234"/>
      <c r="R877" s="234"/>
      <c r="S877" s="234"/>
      <c r="T877" s="234"/>
      <c r="U877" s="234"/>
      <c r="V877" s="234"/>
      <c r="W877" s="234"/>
      <c r="X877" s="234"/>
      <c r="Y877" s="234"/>
      <c r="Z877" s="234"/>
      <c r="AA877" s="234"/>
      <c r="AB877" s="234"/>
      <c r="AC877" s="234"/>
      <c r="AD877" s="234"/>
      <c r="AE877" s="234"/>
      <c r="AF877" s="234"/>
      <c r="AG877" s="234"/>
      <c r="AH877" s="234"/>
    </row>
    <row r="878" spans="1:34" ht="15.75" customHeight="1">
      <c r="A878" s="234"/>
      <c r="B878" s="234"/>
      <c r="C878" s="234"/>
      <c r="D878" s="234"/>
      <c r="E878" s="234"/>
      <c r="F878" s="234"/>
      <c r="G878" s="234"/>
      <c r="H878" s="234"/>
      <c r="I878" s="234"/>
      <c r="J878" s="300"/>
      <c r="K878" s="300"/>
      <c r="L878" s="234"/>
      <c r="M878" s="234"/>
      <c r="N878" s="234"/>
      <c r="O878" s="234"/>
      <c r="P878" s="234"/>
      <c r="Q878" s="234"/>
      <c r="R878" s="234"/>
      <c r="S878" s="234"/>
      <c r="T878" s="234"/>
      <c r="U878" s="234"/>
      <c r="V878" s="234"/>
      <c r="W878" s="234"/>
      <c r="X878" s="234"/>
      <c r="Y878" s="234"/>
      <c r="Z878" s="234"/>
      <c r="AA878" s="234"/>
      <c r="AB878" s="234"/>
      <c r="AC878" s="234"/>
      <c r="AD878" s="234"/>
      <c r="AE878" s="234"/>
      <c r="AF878" s="234"/>
      <c r="AG878" s="234"/>
      <c r="AH878" s="234"/>
    </row>
    <row r="879" spans="1:34" ht="15.75" customHeight="1">
      <c r="A879" s="234"/>
      <c r="B879" s="234"/>
      <c r="C879" s="234"/>
      <c r="D879" s="234"/>
      <c r="E879" s="234"/>
      <c r="F879" s="234"/>
      <c r="G879" s="234"/>
      <c r="H879" s="234"/>
      <c r="I879" s="234"/>
      <c r="J879" s="300"/>
      <c r="K879" s="300"/>
      <c r="L879" s="234"/>
      <c r="M879" s="234"/>
      <c r="N879" s="234"/>
      <c r="O879" s="234"/>
      <c r="P879" s="234"/>
      <c r="Q879" s="234"/>
      <c r="R879" s="234"/>
      <c r="S879" s="234"/>
      <c r="T879" s="234"/>
      <c r="U879" s="234"/>
      <c r="V879" s="234"/>
      <c r="W879" s="234"/>
      <c r="X879" s="234"/>
      <c r="Y879" s="234"/>
      <c r="Z879" s="234"/>
      <c r="AA879" s="234"/>
      <c r="AB879" s="234"/>
      <c r="AC879" s="234"/>
      <c r="AD879" s="234"/>
      <c r="AE879" s="234"/>
      <c r="AF879" s="234"/>
      <c r="AG879" s="234"/>
      <c r="AH879" s="234"/>
    </row>
    <row r="880" spans="1:34" ht="15.75" customHeight="1">
      <c r="A880" s="234"/>
      <c r="B880" s="234"/>
      <c r="C880" s="234"/>
      <c r="D880" s="234"/>
      <c r="E880" s="234"/>
      <c r="F880" s="234"/>
      <c r="G880" s="234"/>
      <c r="H880" s="234"/>
      <c r="I880" s="234"/>
      <c r="J880" s="300"/>
      <c r="K880" s="300"/>
      <c r="L880" s="234"/>
      <c r="M880" s="234"/>
      <c r="N880" s="234"/>
      <c r="O880" s="234"/>
      <c r="P880" s="234"/>
      <c r="Q880" s="234"/>
      <c r="R880" s="234"/>
      <c r="S880" s="234"/>
      <c r="T880" s="234"/>
      <c r="U880" s="234"/>
      <c r="V880" s="234"/>
      <c r="W880" s="234"/>
      <c r="X880" s="234"/>
      <c r="Y880" s="234"/>
      <c r="Z880" s="234"/>
      <c r="AA880" s="234"/>
      <c r="AB880" s="234"/>
      <c r="AC880" s="234"/>
      <c r="AD880" s="234"/>
      <c r="AE880" s="234"/>
      <c r="AF880" s="234"/>
      <c r="AG880" s="234"/>
      <c r="AH880" s="234"/>
    </row>
    <row r="881" spans="1:34" ht="15.75" customHeight="1">
      <c r="A881" s="234"/>
      <c r="B881" s="234"/>
      <c r="C881" s="234"/>
      <c r="D881" s="234"/>
      <c r="E881" s="234"/>
      <c r="F881" s="234"/>
      <c r="G881" s="234"/>
      <c r="H881" s="234"/>
      <c r="I881" s="234"/>
      <c r="J881" s="300"/>
      <c r="K881" s="300"/>
      <c r="L881" s="234"/>
      <c r="M881" s="234"/>
      <c r="N881" s="234"/>
      <c r="O881" s="234"/>
      <c r="P881" s="234"/>
      <c r="Q881" s="234"/>
      <c r="R881" s="234"/>
      <c r="S881" s="234"/>
      <c r="T881" s="234"/>
      <c r="U881" s="234"/>
      <c r="V881" s="234"/>
      <c r="W881" s="234"/>
      <c r="X881" s="234"/>
      <c r="Y881" s="234"/>
      <c r="Z881" s="234"/>
      <c r="AA881" s="234"/>
      <c r="AB881" s="234"/>
      <c r="AC881" s="234"/>
      <c r="AD881" s="234"/>
      <c r="AE881" s="234"/>
      <c r="AF881" s="234"/>
      <c r="AG881" s="234"/>
      <c r="AH881" s="234"/>
    </row>
    <row r="882" spans="1:34" ht="15.75" customHeight="1">
      <c r="A882" s="234"/>
      <c r="B882" s="234"/>
      <c r="C882" s="234"/>
      <c r="D882" s="234"/>
      <c r="E882" s="234"/>
      <c r="F882" s="234"/>
      <c r="G882" s="234"/>
      <c r="H882" s="234"/>
      <c r="I882" s="234"/>
      <c r="J882" s="300"/>
      <c r="K882" s="300"/>
      <c r="L882" s="234"/>
      <c r="M882" s="234"/>
      <c r="N882" s="234"/>
      <c r="O882" s="234"/>
      <c r="P882" s="234"/>
      <c r="Q882" s="234"/>
      <c r="R882" s="234"/>
      <c r="S882" s="234"/>
      <c r="T882" s="234"/>
      <c r="U882" s="234"/>
      <c r="V882" s="234"/>
      <c r="W882" s="234"/>
      <c r="X882" s="234"/>
      <c r="Y882" s="234"/>
      <c r="Z882" s="234"/>
      <c r="AA882" s="234"/>
      <c r="AB882" s="234"/>
      <c r="AC882" s="234"/>
      <c r="AD882" s="234"/>
      <c r="AE882" s="234"/>
      <c r="AF882" s="234"/>
      <c r="AG882" s="234"/>
      <c r="AH882" s="234"/>
    </row>
    <row r="883" spans="1:34" ht="15.75" customHeight="1">
      <c r="A883" s="234"/>
      <c r="B883" s="234"/>
      <c r="C883" s="234"/>
      <c r="D883" s="234"/>
      <c r="E883" s="234"/>
      <c r="F883" s="234"/>
      <c r="G883" s="234"/>
      <c r="H883" s="234"/>
      <c r="I883" s="234"/>
      <c r="J883" s="300"/>
      <c r="K883" s="300"/>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row>
    <row r="884" spans="1:34" ht="15.75" customHeight="1">
      <c r="A884" s="234"/>
      <c r="B884" s="234"/>
      <c r="C884" s="234"/>
      <c r="D884" s="234"/>
      <c r="E884" s="234"/>
      <c r="F884" s="234"/>
      <c r="G884" s="234"/>
      <c r="H884" s="234"/>
      <c r="I884" s="234"/>
      <c r="J884" s="300"/>
      <c r="K884" s="300"/>
      <c r="L884" s="234"/>
      <c r="M884" s="234"/>
      <c r="N884" s="234"/>
      <c r="O884" s="234"/>
      <c r="P884" s="234"/>
      <c r="Q884" s="234"/>
      <c r="R884" s="234"/>
      <c r="S884" s="234"/>
      <c r="T884" s="234"/>
      <c r="U884" s="234"/>
      <c r="V884" s="234"/>
      <c r="W884" s="234"/>
      <c r="X884" s="234"/>
      <c r="Y884" s="234"/>
      <c r="Z884" s="234"/>
      <c r="AA884" s="234"/>
      <c r="AB884" s="234"/>
      <c r="AC884" s="234"/>
      <c r="AD884" s="234"/>
      <c r="AE884" s="234"/>
      <c r="AF884" s="234"/>
      <c r="AG884" s="234"/>
      <c r="AH884" s="234"/>
    </row>
    <row r="885" spans="1:34" ht="15.75" customHeight="1">
      <c r="A885" s="234"/>
      <c r="B885" s="234"/>
      <c r="C885" s="234"/>
      <c r="D885" s="234"/>
      <c r="E885" s="234"/>
      <c r="F885" s="234"/>
      <c r="G885" s="234"/>
      <c r="H885" s="234"/>
      <c r="I885" s="234"/>
      <c r="J885" s="300"/>
      <c r="K885" s="300"/>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row>
    <row r="886" spans="1:34" ht="15.75" customHeight="1">
      <c r="A886" s="234"/>
      <c r="B886" s="234"/>
      <c r="C886" s="234"/>
      <c r="D886" s="234"/>
      <c r="E886" s="234"/>
      <c r="F886" s="234"/>
      <c r="G886" s="234"/>
      <c r="H886" s="234"/>
      <c r="I886" s="234"/>
      <c r="J886" s="300"/>
      <c r="K886" s="300"/>
      <c r="L886" s="234"/>
      <c r="M886" s="234"/>
      <c r="N886" s="234"/>
      <c r="O886" s="234"/>
      <c r="P886" s="234"/>
      <c r="Q886" s="234"/>
      <c r="R886" s="234"/>
      <c r="S886" s="234"/>
      <c r="T886" s="234"/>
      <c r="U886" s="234"/>
      <c r="V886" s="234"/>
      <c r="W886" s="234"/>
      <c r="X886" s="234"/>
      <c r="Y886" s="234"/>
      <c r="Z886" s="234"/>
      <c r="AA886" s="234"/>
      <c r="AB886" s="234"/>
      <c r="AC886" s="234"/>
      <c r="AD886" s="234"/>
      <c r="AE886" s="234"/>
      <c r="AF886" s="234"/>
      <c r="AG886" s="234"/>
      <c r="AH886" s="234"/>
    </row>
    <row r="887" spans="1:34" ht="15.75" customHeight="1">
      <c r="A887" s="234"/>
      <c r="B887" s="234"/>
      <c r="C887" s="234"/>
      <c r="D887" s="234"/>
      <c r="E887" s="234"/>
      <c r="F887" s="234"/>
      <c r="G887" s="234"/>
      <c r="H887" s="234"/>
      <c r="I887" s="234"/>
      <c r="J887" s="300"/>
      <c r="K887" s="300"/>
      <c r="L887" s="234"/>
      <c r="M887" s="234"/>
      <c r="N887" s="234"/>
      <c r="O887" s="234"/>
      <c r="P887" s="234"/>
      <c r="Q887" s="234"/>
      <c r="R887" s="234"/>
      <c r="S887" s="234"/>
      <c r="T887" s="234"/>
      <c r="U887" s="234"/>
      <c r="V887" s="234"/>
      <c r="W887" s="234"/>
      <c r="X887" s="234"/>
      <c r="Y887" s="234"/>
      <c r="Z887" s="234"/>
      <c r="AA887" s="234"/>
      <c r="AB887" s="234"/>
      <c r="AC887" s="234"/>
      <c r="AD887" s="234"/>
      <c r="AE887" s="234"/>
      <c r="AF887" s="234"/>
      <c r="AG887" s="234"/>
      <c r="AH887" s="234"/>
    </row>
    <row r="888" spans="1:34" ht="15.75" customHeight="1">
      <c r="A888" s="234"/>
      <c r="B888" s="234"/>
      <c r="C888" s="234"/>
      <c r="D888" s="234"/>
      <c r="E888" s="234"/>
      <c r="F888" s="234"/>
      <c r="G888" s="234"/>
      <c r="H888" s="234"/>
      <c r="I888" s="234"/>
      <c r="J888" s="300"/>
      <c r="K888" s="300"/>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row>
    <row r="889" spans="1:34" ht="15.75" customHeight="1">
      <c r="A889" s="234"/>
      <c r="B889" s="234"/>
      <c r="C889" s="234"/>
      <c r="D889" s="234"/>
      <c r="E889" s="234"/>
      <c r="F889" s="234"/>
      <c r="G889" s="234"/>
      <c r="H889" s="234"/>
      <c r="I889" s="234"/>
      <c r="J889" s="300"/>
      <c r="K889" s="300"/>
      <c r="L889" s="234"/>
      <c r="M889" s="234"/>
      <c r="N889" s="234"/>
      <c r="O889" s="234"/>
      <c r="P889" s="234"/>
      <c r="Q889" s="234"/>
      <c r="R889" s="234"/>
      <c r="S889" s="234"/>
      <c r="T889" s="234"/>
      <c r="U889" s="234"/>
      <c r="V889" s="234"/>
      <c r="W889" s="234"/>
      <c r="X889" s="234"/>
      <c r="Y889" s="234"/>
      <c r="Z889" s="234"/>
      <c r="AA889" s="234"/>
      <c r="AB889" s="234"/>
      <c r="AC889" s="234"/>
      <c r="AD889" s="234"/>
      <c r="AE889" s="234"/>
      <c r="AF889" s="234"/>
      <c r="AG889" s="234"/>
      <c r="AH889" s="234"/>
    </row>
    <row r="890" spans="1:34" ht="15.75" customHeight="1">
      <c r="A890" s="234"/>
      <c r="B890" s="234"/>
      <c r="C890" s="234"/>
      <c r="D890" s="234"/>
      <c r="E890" s="234"/>
      <c r="F890" s="234"/>
      <c r="G890" s="234"/>
      <c r="H890" s="234"/>
      <c r="I890" s="234"/>
      <c r="J890" s="300"/>
      <c r="K890" s="300"/>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row>
    <row r="891" spans="1:34" ht="15.75" customHeight="1">
      <c r="A891" s="234"/>
      <c r="B891" s="234"/>
      <c r="C891" s="234"/>
      <c r="D891" s="234"/>
      <c r="E891" s="234"/>
      <c r="F891" s="234"/>
      <c r="G891" s="234"/>
      <c r="H891" s="234"/>
      <c r="I891" s="234"/>
      <c r="J891" s="300"/>
      <c r="K891" s="300"/>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row>
    <row r="892" spans="1:34" ht="15.75" customHeight="1">
      <c r="A892" s="234"/>
      <c r="B892" s="234"/>
      <c r="C892" s="234"/>
      <c r="D892" s="234"/>
      <c r="E892" s="234"/>
      <c r="F892" s="234"/>
      <c r="G892" s="234"/>
      <c r="H892" s="234"/>
      <c r="I892" s="234"/>
      <c r="J892" s="300"/>
      <c r="K892" s="300"/>
      <c r="L892" s="234"/>
      <c r="M892" s="234"/>
      <c r="N892" s="234"/>
      <c r="O892" s="234"/>
      <c r="P892" s="234"/>
      <c r="Q892" s="234"/>
      <c r="R892" s="234"/>
      <c r="S892" s="234"/>
      <c r="T892" s="234"/>
      <c r="U892" s="234"/>
      <c r="V892" s="234"/>
      <c r="W892" s="234"/>
      <c r="X892" s="234"/>
      <c r="Y892" s="234"/>
      <c r="Z892" s="234"/>
      <c r="AA892" s="234"/>
      <c r="AB892" s="234"/>
      <c r="AC892" s="234"/>
      <c r="AD892" s="234"/>
      <c r="AE892" s="234"/>
      <c r="AF892" s="234"/>
      <c r="AG892" s="234"/>
      <c r="AH892" s="234"/>
    </row>
    <row r="893" spans="1:34" ht="15.75" customHeight="1">
      <c r="A893" s="234"/>
      <c r="B893" s="234"/>
      <c r="C893" s="234"/>
      <c r="D893" s="234"/>
      <c r="E893" s="234"/>
      <c r="F893" s="234"/>
      <c r="G893" s="234"/>
      <c r="H893" s="234"/>
      <c r="I893" s="234"/>
      <c r="J893" s="300"/>
      <c r="K893" s="300"/>
      <c r="L893" s="234"/>
      <c r="M893" s="234"/>
      <c r="N893" s="234"/>
      <c r="O893" s="234"/>
      <c r="P893" s="234"/>
      <c r="Q893" s="234"/>
      <c r="R893" s="234"/>
      <c r="S893" s="234"/>
      <c r="T893" s="234"/>
      <c r="U893" s="234"/>
      <c r="V893" s="234"/>
      <c r="W893" s="234"/>
      <c r="X893" s="234"/>
      <c r="Y893" s="234"/>
      <c r="Z893" s="234"/>
      <c r="AA893" s="234"/>
      <c r="AB893" s="234"/>
      <c r="AC893" s="234"/>
      <c r="AD893" s="234"/>
      <c r="AE893" s="234"/>
      <c r="AF893" s="234"/>
      <c r="AG893" s="234"/>
      <c r="AH893" s="234"/>
    </row>
    <row r="894" spans="1:34" ht="15.75" customHeight="1">
      <c r="A894" s="234"/>
      <c r="B894" s="234"/>
      <c r="C894" s="234"/>
      <c r="D894" s="234"/>
      <c r="E894" s="234"/>
      <c r="F894" s="234"/>
      <c r="G894" s="234"/>
      <c r="H894" s="234"/>
      <c r="I894" s="234"/>
      <c r="J894" s="300"/>
      <c r="K894" s="300"/>
      <c r="L894" s="234"/>
      <c r="M894" s="234"/>
      <c r="N894" s="234"/>
      <c r="O894" s="234"/>
      <c r="P894" s="234"/>
      <c r="Q894" s="234"/>
      <c r="R894" s="234"/>
      <c r="S894" s="234"/>
      <c r="T894" s="234"/>
      <c r="U894" s="234"/>
      <c r="V894" s="234"/>
      <c r="W894" s="234"/>
      <c r="X894" s="234"/>
      <c r="Y894" s="234"/>
      <c r="Z894" s="234"/>
      <c r="AA894" s="234"/>
      <c r="AB894" s="234"/>
      <c r="AC894" s="234"/>
      <c r="AD894" s="234"/>
      <c r="AE894" s="234"/>
      <c r="AF894" s="234"/>
      <c r="AG894" s="234"/>
      <c r="AH894" s="234"/>
    </row>
    <row r="895" spans="1:34" ht="15.75" customHeight="1">
      <c r="A895" s="234"/>
      <c r="B895" s="234"/>
      <c r="C895" s="234"/>
      <c r="D895" s="234"/>
      <c r="E895" s="234"/>
      <c r="F895" s="234"/>
      <c r="G895" s="234"/>
      <c r="H895" s="234"/>
      <c r="I895" s="234"/>
      <c r="J895" s="300"/>
      <c r="K895" s="300"/>
      <c r="L895" s="234"/>
      <c r="M895" s="234"/>
      <c r="N895" s="234"/>
      <c r="O895" s="234"/>
      <c r="P895" s="234"/>
      <c r="Q895" s="234"/>
      <c r="R895" s="234"/>
      <c r="S895" s="234"/>
      <c r="T895" s="234"/>
      <c r="U895" s="234"/>
      <c r="V895" s="234"/>
      <c r="W895" s="234"/>
      <c r="X895" s="234"/>
      <c r="Y895" s="234"/>
      <c r="Z895" s="234"/>
      <c r="AA895" s="234"/>
      <c r="AB895" s="234"/>
      <c r="AC895" s="234"/>
      <c r="AD895" s="234"/>
      <c r="AE895" s="234"/>
      <c r="AF895" s="234"/>
      <c r="AG895" s="234"/>
      <c r="AH895" s="234"/>
    </row>
    <row r="896" spans="1:34" ht="15.75" customHeight="1">
      <c r="A896" s="234"/>
      <c r="B896" s="234"/>
      <c r="C896" s="234"/>
      <c r="D896" s="234"/>
      <c r="E896" s="234"/>
      <c r="F896" s="234"/>
      <c r="G896" s="234"/>
      <c r="H896" s="234"/>
      <c r="I896" s="234"/>
      <c r="J896" s="300"/>
      <c r="K896" s="300"/>
      <c r="L896" s="234"/>
      <c r="M896" s="234"/>
      <c r="N896" s="234"/>
      <c r="O896" s="234"/>
      <c r="P896" s="234"/>
      <c r="Q896" s="234"/>
      <c r="R896" s="234"/>
      <c r="S896" s="234"/>
      <c r="T896" s="234"/>
      <c r="U896" s="234"/>
      <c r="V896" s="234"/>
      <c r="W896" s="234"/>
      <c r="X896" s="234"/>
      <c r="Y896" s="234"/>
      <c r="Z896" s="234"/>
      <c r="AA896" s="234"/>
      <c r="AB896" s="234"/>
      <c r="AC896" s="234"/>
      <c r="AD896" s="234"/>
      <c r="AE896" s="234"/>
      <c r="AF896" s="234"/>
      <c r="AG896" s="234"/>
      <c r="AH896" s="234"/>
    </row>
    <row r="897" spans="1:34" ht="15.75" customHeight="1">
      <c r="A897" s="234"/>
      <c r="B897" s="234"/>
      <c r="C897" s="234"/>
      <c r="D897" s="234"/>
      <c r="E897" s="234"/>
      <c r="F897" s="234"/>
      <c r="G897" s="234"/>
      <c r="H897" s="234"/>
      <c r="I897" s="234"/>
      <c r="J897" s="300"/>
      <c r="K897" s="300"/>
      <c r="L897" s="234"/>
      <c r="M897" s="234"/>
      <c r="N897" s="234"/>
      <c r="O897" s="234"/>
      <c r="P897" s="234"/>
      <c r="Q897" s="234"/>
      <c r="R897" s="234"/>
      <c r="S897" s="234"/>
      <c r="T897" s="234"/>
      <c r="U897" s="234"/>
      <c r="V897" s="234"/>
      <c r="W897" s="234"/>
      <c r="X897" s="234"/>
      <c r="Y897" s="234"/>
      <c r="Z897" s="234"/>
      <c r="AA897" s="234"/>
      <c r="AB897" s="234"/>
      <c r="AC897" s="234"/>
      <c r="AD897" s="234"/>
      <c r="AE897" s="234"/>
      <c r="AF897" s="234"/>
      <c r="AG897" s="234"/>
      <c r="AH897" s="234"/>
    </row>
    <row r="898" spans="1:34" ht="15.75" customHeight="1">
      <c r="A898" s="234"/>
      <c r="B898" s="234"/>
      <c r="C898" s="234"/>
      <c r="D898" s="234"/>
      <c r="E898" s="234"/>
      <c r="F898" s="234"/>
      <c r="G898" s="234"/>
      <c r="H898" s="234"/>
      <c r="I898" s="234"/>
      <c r="J898" s="300"/>
      <c r="K898" s="300"/>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row>
    <row r="899" spans="1:34" ht="15.75" customHeight="1">
      <c r="A899" s="234"/>
      <c r="B899" s="234"/>
      <c r="C899" s="234"/>
      <c r="D899" s="234"/>
      <c r="E899" s="234"/>
      <c r="F899" s="234"/>
      <c r="G899" s="234"/>
      <c r="H899" s="234"/>
      <c r="I899" s="234"/>
      <c r="J899" s="300"/>
      <c r="K899" s="300"/>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row>
    <row r="900" spans="1:34" ht="15.75" customHeight="1">
      <c r="A900" s="234"/>
      <c r="B900" s="234"/>
      <c r="C900" s="234"/>
      <c r="D900" s="234"/>
      <c r="E900" s="234"/>
      <c r="F900" s="234"/>
      <c r="G900" s="234"/>
      <c r="H900" s="234"/>
      <c r="I900" s="234"/>
      <c r="J900" s="300"/>
      <c r="K900" s="300"/>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row>
    <row r="901" spans="1:34" ht="15.75" customHeight="1">
      <c r="A901" s="234"/>
      <c r="B901" s="234"/>
      <c r="C901" s="234"/>
      <c r="D901" s="234"/>
      <c r="E901" s="234"/>
      <c r="F901" s="234"/>
      <c r="G901" s="234"/>
      <c r="H901" s="234"/>
      <c r="I901" s="234"/>
      <c r="J901" s="300"/>
      <c r="K901" s="300"/>
      <c r="L901" s="234"/>
      <c r="M901" s="234"/>
      <c r="N901" s="234"/>
      <c r="O901" s="234"/>
      <c r="P901" s="234"/>
      <c r="Q901" s="234"/>
      <c r="R901" s="234"/>
      <c r="S901" s="234"/>
      <c r="T901" s="234"/>
      <c r="U901" s="234"/>
      <c r="V901" s="234"/>
      <c r="W901" s="234"/>
      <c r="X901" s="234"/>
      <c r="Y901" s="234"/>
      <c r="Z901" s="234"/>
      <c r="AA901" s="234"/>
      <c r="AB901" s="234"/>
      <c r="AC901" s="234"/>
      <c r="AD901" s="234"/>
      <c r="AE901" s="234"/>
      <c r="AF901" s="234"/>
      <c r="AG901" s="234"/>
      <c r="AH901" s="234"/>
    </row>
    <row r="902" spans="1:34" ht="15.75" customHeight="1">
      <c r="A902" s="234"/>
      <c r="B902" s="234"/>
      <c r="C902" s="234"/>
      <c r="D902" s="234"/>
      <c r="E902" s="234"/>
      <c r="F902" s="234"/>
      <c r="G902" s="234"/>
      <c r="H902" s="234"/>
      <c r="I902" s="234"/>
      <c r="J902" s="300"/>
      <c r="K902" s="300"/>
      <c r="L902" s="234"/>
      <c r="M902" s="234"/>
      <c r="N902" s="234"/>
      <c r="O902" s="234"/>
      <c r="P902" s="234"/>
      <c r="Q902" s="234"/>
      <c r="R902" s="234"/>
      <c r="S902" s="234"/>
      <c r="T902" s="234"/>
      <c r="U902" s="234"/>
      <c r="V902" s="234"/>
      <c r="W902" s="234"/>
      <c r="X902" s="234"/>
      <c r="Y902" s="234"/>
      <c r="Z902" s="234"/>
      <c r="AA902" s="234"/>
      <c r="AB902" s="234"/>
      <c r="AC902" s="234"/>
      <c r="AD902" s="234"/>
      <c r="AE902" s="234"/>
      <c r="AF902" s="234"/>
      <c r="AG902" s="234"/>
      <c r="AH902" s="234"/>
    </row>
    <row r="903" spans="1:34" ht="15.75" customHeight="1">
      <c r="A903" s="234"/>
      <c r="B903" s="234"/>
      <c r="C903" s="234"/>
      <c r="D903" s="234"/>
      <c r="E903" s="234"/>
      <c r="F903" s="234"/>
      <c r="G903" s="234"/>
      <c r="H903" s="234"/>
      <c r="I903" s="234"/>
      <c r="J903" s="300"/>
      <c r="K903" s="300"/>
      <c r="L903" s="234"/>
      <c r="M903" s="234"/>
      <c r="N903" s="234"/>
      <c r="O903" s="234"/>
      <c r="P903" s="234"/>
      <c r="Q903" s="234"/>
      <c r="R903" s="234"/>
      <c r="S903" s="234"/>
      <c r="T903" s="234"/>
      <c r="U903" s="234"/>
      <c r="V903" s="234"/>
      <c r="W903" s="234"/>
      <c r="X903" s="234"/>
      <c r="Y903" s="234"/>
      <c r="Z903" s="234"/>
      <c r="AA903" s="234"/>
      <c r="AB903" s="234"/>
      <c r="AC903" s="234"/>
      <c r="AD903" s="234"/>
      <c r="AE903" s="234"/>
      <c r="AF903" s="234"/>
      <c r="AG903" s="234"/>
      <c r="AH903" s="234"/>
    </row>
    <row r="904" spans="1:34" ht="15.75" customHeight="1">
      <c r="A904" s="234"/>
      <c r="B904" s="234"/>
      <c r="C904" s="234"/>
      <c r="D904" s="234"/>
      <c r="E904" s="234"/>
      <c r="F904" s="234"/>
      <c r="G904" s="234"/>
      <c r="H904" s="234"/>
      <c r="I904" s="234"/>
      <c r="J904" s="300"/>
      <c r="K904" s="300"/>
      <c r="L904" s="234"/>
      <c r="M904" s="234"/>
      <c r="N904" s="234"/>
      <c r="O904" s="234"/>
      <c r="P904" s="234"/>
      <c r="Q904" s="234"/>
      <c r="R904" s="234"/>
      <c r="S904" s="234"/>
      <c r="T904" s="234"/>
      <c r="U904" s="234"/>
      <c r="V904" s="234"/>
      <c r="W904" s="234"/>
      <c r="X904" s="234"/>
      <c r="Y904" s="234"/>
      <c r="Z904" s="234"/>
      <c r="AA904" s="234"/>
      <c r="AB904" s="234"/>
      <c r="AC904" s="234"/>
      <c r="AD904" s="234"/>
      <c r="AE904" s="234"/>
      <c r="AF904" s="234"/>
      <c r="AG904" s="234"/>
      <c r="AH904" s="234"/>
    </row>
    <row r="905" spans="1:34" ht="15.75" customHeight="1">
      <c r="A905" s="234"/>
      <c r="B905" s="234"/>
      <c r="C905" s="234"/>
      <c r="D905" s="234"/>
      <c r="E905" s="234"/>
      <c r="F905" s="234"/>
      <c r="G905" s="234"/>
      <c r="H905" s="234"/>
      <c r="I905" s="234"/>
      <c r="J905" s="300"/>
      <c r="K905" s="300"/>
      <c r="L905" s="234"/>
      <c r="M905" s="234"/>
      <c r="N905" s="234"/>
      <c r="O905" s="234"/>
      <c r="P905" s="234"/>
      <c r="Q905" s="234"/>
      <c r="R905" s="234"/>
      <c r="S905" s="234"/>
      <c r="T905" s="234"/>
      <c r="U905" s="234"/>
      <c r="V905" s="234"/>
      <c r="W905" s="234"/>
      <c r="X905" s="234"/>
      <c r="Y905" s="234"/>
      <c r="Z905" s="234"/>
      <c r="AA905" s="234"/>
      <c r="AB905" s="234"/>
      <c r="AC905" s="234"/>
      <c r="AD905" s="234"/>
      <c r="AE905" s="234"/>
      <c r="AF905" s="234"/>
      <c r="AG905" s="234"/>
      <c r="AH905" s="234"/>
    </row>
    <row r="906" spans="1:34" ht="15.75" customHeight="1">
      <c r="A906" s="234"/>
      <c r="B906" s="234"/>
      <c r="C906" s="234"/>
      <c r="D906" s="234"/>
      <c r="E906" s="234"/>
      <c r="F906" s="234"/>
      <c r="G906" s="234"/>
      <c r="H906" s="234"/>
      <c r="I906" s="234"/>
      <c r="J906" s="300"/>
      <c r="K906" s="300"/>
      <c r="L906" s="234"/>
      <c r="M906" s="234"/>
      <c r="N906" s="234"/>
      <c r="O906" s="234"/>
      <c r="P906" s="234"/>
      <c r="Q906" s="234"/>
      <c r="R906" s="234"/>
      <c r="S906" s="234"/>
      <c r="T906" s="234"/>
      <c r="U906" s="234"/>
      <c r="V906" s="234"/>
      <c r="W906" s="234"/>
      <c r="X906" s="234"/>
      <c r="Y906" s="234"/>
      <c r="Z906" s="234"/>
      <c r="AA906" s="234"/>
      <c r="AB906" s="234"/>
      <c r="AC906" s="234"/>
      <c r="AD906" s="234"/>
      <c r="AE906" s="234"/>
      <c r="AF906" s="234"/>
      <c r="AG906" s="234"/>
      <c r="AH906" s="234"/>
    </row>
    <row r="907" spans="1:34" ht="15.75" customHeight="1">
      <c r="A907" s="234"/>
      <c r="B907" s="234"/>
      <c r="C907" s="234"/>
      <c r="D907" s="234"/>
      <c r="E907" s="234"/>
      <c r="F907" s="234"/>
      <c r="G907" s="234"/>
      <c r="H907" s="234"/>
      <c r="I907" s="234"/>
      <c r="J907" s="300"/>
      <c r="K907" s="300"/>
      <c r="L907" s="234"/>
      <c r="M907" s="234"/>
      <c r="N907" s="234"/>
      <c r="O907" s="234"/>
      <c r="P907" s="234"/>
      <c r="Q907" s="234"/>
      <c r="R907" s="234"/>
      <c r="S907" s="234"/>
      <c r="T907" s="234"/>
      <c r="U907" s="234"/>
      <c r="V907" s="234"/>
      <c r="W907" s="234"/>
      <c r="X907" s="234"/>
      <c r="Y907" s="234"/>
      <c r="Z907" s="234"/>
      <c r="AA907" s="234"/>
      <c r="AB907" s="234"/>
      <c r="AC907" s="234"/>
      <c r="AD907" s="234"/>
      <c r="AE907" s="234"/>
      <c r="AF907" s="234"/>
      <c r="AG907" s="234"/>
      <c r="AH907" s="234"/>
    </row>
    <row r="908" spans="1:34" ht="15.75" customHeight="1">
      <c r="A908" s="234"/>
      <c r="B908" s="234"/>
      <c r="C908" s="234"/>
      <c r="D908" s="234"/>
      <c r="E908" s="234"/>
      <c r="F908" s="234"/>
      <c r="G908" s="234"/>
      <c r="H908" s="234"/>
      <c r="I908" s="234"/>
      <c r="J908" s="300"/>
      <c r="K908" s="300"/>
      <c r="L908" s="234"/>
      <c r="M908" s="234"/>
      <c r="N908" s="234"/>
      <c r="O908" s="234"/>
      <c r="P908" s="234"/>
      <c r="Q908" s="234"/>
      <c r="R908" s="234"/>
      <c r="S908" s="234"/>
      <c r="T908" s="234"/>
      <c r="U908" s="234"/>
      <c r="V908" s="234"/>
      <c r="W908" s="234"/>
      <c r="X908" s="234"/>
      <c r="Y908" s="234"/>
      <c r="Z908" s="234"/>
      <c r="AA908" s="234"/>
      <c r="AB908" s="234"/>
      <c r="AC908" s="234"/>
      <c r="AD908" s="234"/>
      <c r="AE908" s="234"/>
      <c r="AF908" s="234"/>
      <c r="AG908" s="234"/>
      <c r="AH908" s="234"/>
    </row>
    <row r="909" spans="1:34" ht="15.75" customHeight="1">
      <c r="A909" s="234"/>
      <c r="B909" s="234"/>
      <c r="C909" s="234"/>
      <c r="D909" s="234"/>
      <c r="E909" s="234"/>
      <c r="F909" s="234"/>
      <c r="G909" s="234"/>
      <c r="H909" s="234"/>
      <c r="I909" s="234"/>
      <c r="J909" s="300"/>
      <c r="K909" s="300"/>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row>
    <row r="910" spans="1:34" ht="15.75" customHeight="1">
      <c r="A910" s="234"/>
      <c r="B910" s="234"/>
      <c r="C910" s="234"/>
      <c r="D910" s="234"/>
      <c r="E910" s="234"/>
      <c r="F910" s="234"/>
      <c r="G910" s="234"/>
      <c r="H910" s="234"/>
      <c r="I910" s="234"/>
      <c r="J910" s="300"/>
      <c r="K910" s="300"/>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row>
    <row r="911" spans="1:34" ht="15.75" customHeight="1">
      <c r="A911" s="234"/>
      <c r="B911" s="234"/>
      <c r="C911" s="234"/>
      <c r="D911" s="234"/>
      <c r="E911" s="234"/>
      <c r="F911" s="234"/>
      <c r="G911" s="234"/>
      <c r="H911" s="234"/>
      <c r="I911" s="234"/>
      <c r="J911" s="300"/>
      <c r="K911" s="300"/>
      <c r="L911" s="234"/>
      <c r="M911" s="234"/>
      <c r="N911" s="234"/>
      <c r="O911" s="234"/>
      <c r="P911" s="234"/>
      <c r="Q911" s="234"/>
      <c r="R911" s="234"/>
      <c r="S911" s="234"/>
      <c r="T911" s="234"/>
      <c r="U911" s="234"/>
      <c r="V911" s="234"/>
      <c r="W911" s="234"/>
      <c r="X911" s="234"/>
      <c r="Y911" s="234"/>
      <c r="Z911" s="234"/>
      <c r="AA911" s="234"/>
      <c r="AB911" s="234"/>
      <c r="AC911" s="234"/>
      <c r="AD911" s="234"/>
      <c r="AE911" s="234"/>
      <c r="AF911" s="234"/>
      <c r="AG911" s="234"/>
      <c r="AH911" s="234"/>
    </row>
    <row r="912" spans="1:34" ht="15.75" customHeight="1">
      <c r="A912" s="234"/>
      <c r="B912" s="234"/>
      <c r="C912" s="234"/>
      <c r="D912" s="234"/>
      <c r="E912" s="234"/>
      <c r="F912" s="234"/>
      <c r="G912" s="234"/>
      <c r="H912" s="234"/>
      <c r="I912" s="234"/>
      <c r="J912" s="300"/>
      <c r="K912" s="300"/>
      <c r="L912" s="234"/>
      <c r="M912" s="234"/>
      <c r="N912" s="234"/>
      <c r="O912" s="234"/>
      <c r="P912" s="234"/>
      <c r="Q912" s="234"/>
      <c r="R912" s="234"/>
      <c r="S912" s="234"/>
      <c r="T912" s="234"/>
      <c r="U912" s="234"/>
      <c r="V912" s="234"/>
      <c r="W912" s="234"/>
      <c r="X912" s="234"/>
      <c r="Y912" s="234"/>
      <c r="Z912" s="234"/>
      <c r="AA912" s="234"/>
      <c r="AB912" s="234"/>
      <c r="AC912" s="234"/>
      <c r="AD912" s="234"/>
      <c r="AE912" s="234"/>
      <c r="AF912" s="234"/>
      <c r="AG912" s="234"/>
      <c r="AH912" s="234"/>
    </row>
    <row r="913" spans="1:34" ht="15.75" customHeight="1">
      <c r="A913" s="234"/>
      <c r="B913" s="234"/>
      <c r="C913" s="234"/>
      <c r="D913" s="234"/>
      <c r="E913" s="234"/>
      <c r="F913" s="234"/>
      <c r="G913" s="234"/>
      <c r="H913" s="234"/>
      <c r="I913" s="234"/>
      <c r="J913" s="300"/>
      <c r="K913" s="300"/>
      <c r="L913" s="234"/>
      <c r="M913" s="234"/>
      <c r="N913" s="234"/>
      <c r="O913" s="234"/>
      <c r="P913" s="234"/>
      <c r="Q913" s="234"/>
      <c r="R913" s="234"/>
      <c r="S913" s="234"/>
      <c r="T913" s="234"/>
      <c r="U913" s="234"/>
      <c r="V913" s="234"/>
      <c r="W913" s="234"/>
      <c r="X913" s="234"/>
      <c r="Y913" s="234"/>
      <c r="Z913" s="234"/>
      <c r="AA913" s="234"/>
      <c r="AB913" s="234"/>
      <c r="AC913" s="234"/>
      <c r="AD913" s="234"/>
      <c r="AE913" s="234"/>
      <c r="AF913" s="234"/>
      <c r="AG913" s="234"/>
      <c r="AH913" s="234"/>
    </row>
    <row r="914" spans="1:34" ht="15.75" customHeight="1">
      <c r="A914" s="234"/>
      <c r="B914" s="234"/>
      <c r="C914" s="234"/>
      <c r="D914" s="234"/>
      <c r="E914" s="234"/>
      <c r="F914" s="234"/>
      <c r="G914" s="234"/>
      <c r="H914" s="234"/>
      <c r="I914" s="234"/>
      <c r="J914" s="300"/>
      <c r="K914" s="300"/>
      <c r="L914" s="234"/>
      <c r="M914" s="234"/>
      <c r="N914" s="234"/>
      <c r="O914" s="234"/>
      <c r="P914" s="234"/>
      <c r="Q914" s="234"/>
      <c r="R914" s="234"/>
      <c r="S914" s="234"/>
      <c r="T914" s="234"/>
      <c r="U914" s="234"/>
      <c r="V914" s="234"/>
      <c r="W914" s="234"/>
      <c r="X914" s="234"/>
      <c r="Y914" s="234"/>
      <c r="Z914" s="234"/>
      <c r="AA914" s="234"/>
      <c r="AB914" s="234"/>
      <c r="AC914" s="234"/>
      <c r="AD914" s="234"/>
      <c r="AE914" s="234"/>
      <c r="AF914" s="234"/>
      <c r="AG914" s="234"/>
      <c r="AH914" s="234"/>
    </row>
    <row r="915" spans="1:34" ht="15.75" customHeight="1">
      <c r="A915" s="234"/>
      <c r="B915" s="234"/>
      <c r="C915" s="234"/>
      <c r="D915" s="234"/>
      <c r="E915" s="234"/>
      <c r="F915" s="234"/>
      <c r="G915" s="234"/>
      <c r="H915" s="234"/>
      <c r="I915" s="234"/>
      <c r="J915" s="300"/>
      <c r="K915" s="300"/>
      <c r="L915" s="234"/>
      <c r="M915" s="234"/>
      <c r="N915" s="234"/>
      <c r="O915" s="234"/>
      <c r="P915" s="234"/>
      <c r="Q915" s="234"/>
      <c r="R915" s="234"/>
      <c r="S915" s="234"/>
      <c r="T915" s="234"/>
      <c r="U915" s="234"/>
      <c r="V915" s="234"/>
      <c r="W915" s="234"/>
      <c r="X915" s="234"/>
      <c r="Y915" s="234"/>
      <c r="Z915" s="234"/>
      <c r="AA915" s="234"/>
      <c r="AB915" s="234"/>
      <c r="AC915" s="234"/>
      <c r="AD915" s="234"/>
      <c r="AE915" s="234"/>
      <c r="AF915" s="234"/>
      <c r="AG915" s="234"/>
      <c r="AH915" s="234"/>
    </row>
    <row r="916" spans="1:34" ht="15.75" customHeight="1">
      <c r="A916" s="234"/>
      <c r="B916" s="234"/>
      <c r="C916" s="234"/>
      <c r="D916" s="234"/>
      <c r="E916" s="234"/>
      <c r="F916" s="234"/>
      <c r="G916" s="234"/>
      <c r="H916" s="234"/>
      <c r="I916" s="234"/>
      <c r="J916" s="300"/>
      <c r="K916" s="300"/>
      <c r="L916" s="234"/>
      <c r="M916" s="234"/>
      <c r="N916" s="234"/>
      <c r="O916" s="234"/>
      <c r="P916" s="234"/>
      <c r="Q916" s="234"/>
      <c r="R916" s="234"/>
      <c r="S916" s="234"/>
      <c r="T916" s="234"/>
      <c r="U916" s="234"/>
      <c r="V916" s="234"/>
      <c r="W916" s="234"/>
      <c r="X916" s="234"/>
      <c r="Y916" s="234"/>
      <c r="Z916" s="234"/>
      <c r="AA916" s="234"/>
      <c r="AB916" s="234"/>
      <c r="AC916" s="234"/>
      <c r="AD916" s="234"/>
      <c r="AE916" s="234"/>
      <c r="AF916" s="234"/>
      <c r="AG916" s="234"/>
      <c r="AH916" s="234"/>
    </row>
    <row r="917" spans="1:34" ht="15.75" customHeight="1">
      <c r="A917" s="234"/>
      <c r="B917" s="234"/>
      <c r="C917" s="234"/>
      <c r="D917" s="234"/>
      <c r="E917" s="234"/>
      <c r="F917" s="234"/>
      <c r="G917" s="234"/>
      <c r="H917" s="234"/>
      <c r="I917" s="234"/>
      <c r="J917" s="300"/>
      <c r="K917" s="300"/>
      <c r="L917" s="234"/>
      <c r="M917" s="234"/>
      <c r="N917" s="234"/>
      <c r="O917" s="234"/>
      <c r="P917" s="234"/>
      <c r="Q917" s="234"/>
      <c r="R917" s="234"/>
      <c r="S917" s="234"/>
      <c r="T917" s="234"/>
      <c r="U917" s="234"/>
      <c r="V917" s="234"/>
      <c r="W917" s="234"/>
      <c r="X917" s="234"/>
      <c r="Y917" s="234"/>
      <c r="Z917" s="234"/>
      <c r="AA917" s="234"/>
      <c r="AB917" s="234"/>
      <c r="AC917" s="234"/>
      <c r="AD917" s="234"/>
      <c r="AE917" s="234"/>
      <c r="AF917" s="234"/>
      <c r="AG917" s="234"/>
      <c r="AH917" s="234"/>
    </row>
    <row r="918" spans="1:34" ht="15.75" customHeight="1">
      <c r="A918" s="234"/>
      <c r="B918" s="234"/>
      <c r="C918" s="234"/>
      <c r="D918" s="234"/>
      <c r="E918" s="234"/>
      <c r="F918" s="234"/>
      <c r="G918" s="234"/>
      <c r="H918" s="234"/>
      <c r="I918" s="234"/>
      <c r="J918" s="300"/>
      <c r="K918" s="300"/>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row>
    <row r="919" spans="1:34" ht="15.75" customHeight="1">
      <c r="A919" s="234"/>
      <c r="B919" s="234"/>
      <c r="C919" s="234"/>
      <c r="D919" s="234"/>
      <c r="E919" s="234"/>
      <c r="F919" s="234"/>
      <c r="G919" s="234"/>
      <c r="H919" s="234"/>
      <c r="I919" s="234"/>
      <c r="J919" s="300"/>
      <c r="K919" s="300"/>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row>
    <row r="920" spans="1:34" ht="15.75" customHeight="1">
      <c r="A920" s="234"/>
      <c r="B920" s="234"/>
      <c r="C920" s="234"/>
      <c r="D920" s="234"/>
      <c r="E920" s="234"/>
      <c r="F920" s="234"/>
      <c r="G920" s="234"/>
      <c r="H920" s="234"/>
      <c r="I920" s="234"/>
      <c r="J920" s="300"/>
      <c r="K920" s="300"/>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row>
    <row r="921" spans="1:34" ht="15.75" customHeight="1">
      <c r="A921" s="234"/>
      <c r="B921" s="234"/>
      <c r="C921" s="234"/>
      <c r="D921" s="234"/>
      <c r="E921" s="234"/>
      <c r="F921" s="234"/>
      <c r="G921" s="234"/>
      <c r="H921" s="234"/>
      <c r="I921" s="234"/>
      <c r="J921" s="300"/>
      <c r="K921" s="300"/>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row>
    <row r="922" spans="1:34" ht="15.75" customHeight="1">
      <c r="A922" s="234"/>
      <c r="B922" s="234"/>
      <c r="C922" s="234"/>
      <c r="D922" s="234"/>
      <c r="E922" s="234"/>
      <c r="F922" s="234"/>
      <c r="G922" s="234"/>
      <c r="H922" s="234"/>
      <c r="I922" s="234"/>
      <c r="J922" s="300"/>
      <c r="K922" s="300"/>
      <c r="L922" s="234"/>
      <c r="M922" s="234"/>
      <c r="N922" s="234"/>
      <c r="O922" s="234"/>
      <c r="P922" s="234"/>
      <c r="Q922" s="234"/>
      <c r="R922" s="234"/>
      <c r="S922" s="234"/>
      <c r="T922" s="234"/>
      <c r="U922" s="234"/>
      <c r="V922" s="234"/>
      <c r="W922" s="234"/>
      <c r="X922" s="234"/>
      <c r="Y922" s="234"/>
      <c r="Z922" s="234"/>
      <c r="AA922" s="234"/>
      <c r="AB922" s="234"/>
      <c r="AC922" s="234"/>
      <c r="AD922" s="234"/>
      <c r="AE922" s="234"/>
      <c r="AF922" s="234"/>
      <c r="AG922" s="234"/>
      <c r="AH922" s="234"/>
    </row>
    <row r="923" spans="1:34" ht="15.75" customHeight="1">
      <c r="A923" s="234"/>
      <c r="B923" s="234"/>
      <c r="C923" s="234"/>
      <c r="D923" s="234"/>
      <c r="E923" s="234"/>
      <c r="F923" s="234"/>
      <c r="G923" s="234"/>
      <c r="H923" s="234"/>
      <c r="I923" s="234"/>
      <c r="J923" s="300"/>
      <c r="K923" s="300"/>
      <c r="L923" s="234"/>
      <c r="M923" s="234"/>
      <c r="N923" s="234"/>
      <c r="O923" s="234"/>
      <c r="P923" s="234"/>
      <c r="Q923" s="234"/>
      <c r="R923" s="234"/>
      <c r="S923" s="234"/>
      <c r="T923" s="234"/>
      <c r="U923" s="234"/>
      <c r="V923" s="234"/>
      <c r="W923" s="234"/>
      <c r="X923" s="234"/>
      <c r="Y923" s="234"/>
      <c r="Z923" s="234"/>
      <c r="AA923" s="234"/>
      <c r="AB923" s="234"/>
      <c r="AC923" s="234"/>
      <c r="AD923" s="234"/>
      <c r="AE923" s="234"/>
      <c r="AF923" s="234"/>
      <c r="AG923" s="234"/>
      <c r="AH923" s="234"/>
    </row>
    <row r="924" spans="1:34" ht="15.75" customHeight="1">
      <c r="A924" s="234"/>
      <c r="B924" s="234"/>
      <c r="C924" s="234"/>
      <c r="D924" s="234"/>
      <c r="E924" s="234"/>
      <c r="F924" s="234"/>
      <c r="G924" s="234"/>
      <c r="H924" s="234"/>
      <c r="I924" s="234"/>
      <c r="J924" s="300"/>
      <c r="K924" s="300"/>
      <c r="L924" s="234"/>
      <c r="M924" s="234"/>
      <c r="N924" s="234"/>
      <c r="O924" s="234"/>
      <c r="P924" s="234"/>
      <c r="Q924" s="234"/>
      <c r="R924" s="234"/>
      <c r="S924" s="234"/>
      <c r="T924" s="234"/>
      <c r="U924" s="234"/>
      <c r="V924" s="234"/>
      <c r="W924" s="234"/>
      <c r="X924" s="234"/>
      <c r="Y924" s="234"/>
      <c r="Z924" s="234"/>
      <c r="AA924" s="234"/>
      <c r="AB924" s="234"/>
      <c r="AC924" s="234"/>
      <c r="AD924" s="234"/>
      <c r="AE924" s="234"/>
      <c r="AF924" s="234"/>
      <c r="AG924" s="234"/>
      <c r="AH924" s="234"/>
    </row>
    <row r="925" spans="1:34" ht="15.75" customHeight="1">
      <c r="A925" s="234"/>
      <c r="B925" s="234"/>
      <c r="C925" s="234"/>
      <c r="D925" s="234"/>
      <c r="E925" s="234"/>
      <c r="F925" s="234"/>
      <c r="G925" s="234"/>
      <c r="H925" s="234"/>
      <c r="I925" s="234"/>
      <c r="J925" s="300"/>
      <c r="K925" s="300"/>
      <c r="L925" s="234"/>
      <c r="M925" s="234"/>
      <c r="N925" s="234"/>
      <c r="O925" s="234"/>
      <c r="P925" s="234"/>
      <c r="Q925" s="234"/>
      <c r="R925" s="234"/>
      <c r="S925" s="234"/>
      <c r="T925" s="234"/>
      <c r="U925" s="234"/>
      <c r="V925" s="234"/>
      <c r="W925" s="234"/>
      <c r="X925" s="234"/>
      <c r="Y925" s="234"/>
      <c r="Z925" s="234"/>
      <c r="AA925" s="234"/>
      <c r="AB925" s="234"/>
      <c r="AC925" s="234"/>
      <c r="AD925" s="234"/>
      <c r="AE925" s="234"/>
      <c r="AF925" s="234"/>
      <c r="AG925" s="234"/>
      <c r="AH925" s="234"/>
    </row>
    <row r="926" spans="1:34" ht="15.75" customHeight="1">
      <c r="A926" s="234"/>
      <c r="B926" s="234"/>
      <c r="C926" s="234"/>
      <c r="D926" s="234"/>
      <c r="E926" s="234"/>
      <c r="F926" s="234"/>
      <c r="G926" s="234"/>
      <c r="H926" s="234"/>
      <c r="I926" s="234"/>
      <c r="J926" s="300"/>
      <c r="K926" s="300"/>
      <c r="L926" s="234"/>
      <c r="M926" s="234"/>
      <c r="N926" s="234"/>
      <c r="O926" s="234"/>
      <c r="P926" s="234"/>
      <c r="Q926" s="234"/>
      <c r="R926" s="234"/>
      <c r="S926" s="234"/>
      <c r="T926" s="234"/>
      <c r="U926" s="234"/>
      <c r="V926" s="234"/>
      <c r="W926" s="234"/>
      <c r="X926" s="234"/>
      <c r="Y926" s="234"/>
      <c r="Z926" s="234"/>
      <c r="AA926" s="234"/>
      <c r="AB926" s="234"/>
      <c r="AC926" s="234"/>
      <c r="AD926" s="234"/>
      <c r="AE926" s="234"/>
      <c r="AF926" s="234"/>
      <c r="AG926" s="234"/>
      <c r="AH926" s="234"/>
    </row>
    <row r="927" spans="1:34" ht="15.75" customHeight="1">
      <c r="A927" s="234"/>
      <c r="B927" s="234"/>
      <c r="C927" s="234"/>
      <c r="D927" s="234"/>
      <c r="E927" s="234"/>
      <c r="F927" s="234"/>
      <c r="G927" s="234"/>
      <c r="H927" s="234"/>
      <c r="I927" s="234"/>
      <c r="J927" s="300"/>
      <c r="K927" s="300"/>
      <c r="L927" s="234"/>
      <c r="M927" s="234"/>
      <c r="N927" s="234"/>
      <c r="O927" s="234"/>
      <c r="P927" s="234"/>
      <c r="Q927" s="234"/>
      <c r="R927" s="234"/>
      <c r="S927" s="234"/>
      <c r="T927" s="234"/>
      <c r="U927" s="234"/>
      <c r="V927" s="234"/>
      <c r="W927" s="234"/>
      <c r="X927" s="234"/>
      <c r="Y927" s="234"/>
      <c r="Z927" s="234"/>
      <c r="AA927" s="234"/>
      <c r="AB927" s="234"/>
      <c r="AC927" s="234"/>
      <c r="AD927" s="234"/>
      <c r="AE927" s="234"/>
      <c r="AF927" s="234"/>
      <c r="AG927" s="234"/>
      <c r="AH927" s="234"/>
    </row>
    <row r="928" spans="1:34" ht="15.75" customHeight="1">
      <c r="A928" s="234"/>
      <c r="B928" s="234"/>
      <c r="C928" s="234"/>
      <c r="D928" s="234"/>
      <c r="E928" s="234"/>
      <c r="F928" s="234"/>
      <c r="G928" s="234"/>
      <c r="H928" s="234"/>
      <c r="I928" s="234"/>
      <c r="J928" s="300"/>
      <c r="K928" s="300"/>
      <c r="L928" s="234"/>
      <c r="M928" s="234"/>
      <c r="N928" s="234"/>
      <c r="O928" s="234"/>
      <c r="P928" s="234"/>
      <c r="Q928" s="234"/>
      <c r="R928" s="234"/>
      <c r="S928" s="234"/>
      <c r="T928" s="234"/>
      <c r="U928" s="234"/>
      <c r="V928" s="234"/>
      <c r="W928" s="234"/>
      <c r="X928" s="234"/>
      <c r="Y928" s="234"/>
      <c r="Z928" s="234"/>
      <c r="AA928" s="234"/>
      <c r="AB928" s="234"/>
      <c r="AC928" s="234"/>
      <c r="AD928" s="234"/>
      <c r="AE928" s="234"/>
      <c r="AF928" s="234"/>
      <c r="AG928" s="234"/>
      <c r="AH928" s="234"/>
    </row>
    <row r="929" spans="1:34" ht="15.75" customHeight="1">
      <c r="A929" s="234"/>
      <c r="B929" s="234"/>
      <c r="C929" s="234"/>
      <c r="D929" s="234"/>
      <c r="E929" s="234"/>
      <c r="F929" s="234"/>
      <c r="G929" s="234"/>
      <c r="H929" s="234"/>
      <c r="I929" s="234"/>
      <c r="J929" s="300"/>
      <c r="K929" s="300"/>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row>
    <row r="930" spans="1:34" ht="15.75" customHeight="1">
      <c r="A930" s="234"/>
      <c r="B930" s="234"/>
      <c r="C930" s="234"/>
      <c r="D930" s="234"/>
      <c r="E930" s="234"/>
      <c r="F930" s="234"/>
      <c r="G930" s="234"/>
      <c r="H930" s="234"/>
      <c r="I930" s="234"/>
      <c r="J930" s="300"/>
      <c r="K930" s="300"/>
      <c r="L930" s="234"/>
      <c r="M930" s="234"/>
      <c r="N930" s="234"/>
      <c r="O930" s="234"/>
      <c r="P930" s="234"/>
      <c r="Q930" s="234"/>
      <c r="R930" s="234"/>
      <c r="S930" s="234"/>
      <c r="T930" s="234"/>
      <c r="U930" s="234"/>
      <c r="V930" s="234"/>
      <c r="W930" s="234"/>
      <c r="X930" s="234"/>
      <c r="Y930" s="234"/>
      <c r="Z930" s="234"/>
      <c r="AA930" s="234"/>
      <c r="AB930" s="234"/>
      <c r="AC930" s="234"/>
      <c r="AD930" s="234"/>
      <c r="AE930" s="234"/>
      <c r="AF930" s="234"/>
      <c r="AG930" s="234"/>
      <c r="AH930" s="234"/>
    </row>
    <row r="931" spans="1:34" ht="15.75" customHeight="1">
      <c r="A931" s="234"/>
      <c r="B931" s="234"/>
      <c r="C931" s="234"/>
      <c r="D931" s="234"/>
      <c r="E931" s="234"/>
      <c r="F931" s="234"/>
      <c r="G931" s="234"/>
      <c r="H931" s="234"/>
      <c r="I931" s="234"/>
      <c r="J931" s="300"/>
      <c r="K931" s="300"/>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row>
    <row r="932" spans="1:34" ht="15.75" customHeight="1">
      <c r="A932" s="234"/>
      <c r="B932" s="234"/>
      <c r="C932" s="234"/>
      <c r="D932" s="234"/>
      <c r="E932" s="234"/>
      <c r="F932" s="234"/>
      <c r="G932" s="234"/>
      <c r="H932" s="234"/>
      <c r="I932" s="234"/>
      <c r="J932" s="300"/>
      <c r="K932" s="300"/>
      <c r="L932" s="234"/>
      <c r="M932" s="234"/>
      <c r="N932" s="234"/>
      <c r="O932" s="234"/>
      <c r="P932" s="234"/>
      <c r="Q932" s="234"/>
      <c r="R932" s="234"/>
      <c r="S932" s="234"/>
      <c r="T932" s="234"/>
      <c r="U932" s="234"/>
      <c r="V932" s="234"/>
      <c r="W932" s="234"/>
      <c r="X932" s="234"/>
      <c r="Y932" s="234"/>
      <c r="Z932" s="234"/>
      <c r="AA932" s="234"/>
      <c r="AB932" s="234"/>
      <c r="AC932" s="234"/>
      <c r="AD932" s="234"/>
      <c r="AE932" s="234"/>
      <c r="AF932" s="234"/>
      <c r="AG932" s="234"/>
      <c r="AH932" s="234"/>
    </row>
    <row r="933" spans="1:34" ht="15.75" customHeight="1">
      <c r="A933" s="234"/>
      <c r="B933" s="234"/>
      <c r="C933" s="234"/>
      <c r="D933" s="234"/>
      <c r="E933" s="234"/>
      <c r="F933" s="234"/>
      <c r="G933" s="234"/>
      <c r="H933" s="234"/>
      <c r="I933" s="234"/>
      <c r="J933" s="300"/>
      <c r="K933" s="300"/>
      <c r="L933" s="234"/>
      <c r="M933" s="234"/>
      <c r="N933" s="234"/>
      <c r="O933" s="234"/>
      <c r="P933" s="234"/>
      <c r="Q933" s="234"/>
      <c r="R933" s="234"/>
      <c r="S933" s="234"/>
      <c r="T933" s="234"/>
      <c r="U933" s="234"/>
      <c r="V933" s="234"/>
      <c r="W933" s="234"/>
      <c r="X933" s="234"/>
      <c r="Y933" s="234"/>
      <c r="Z933" s="234"/>
      <c r="AA933" s="234"/>
      <c r="AB933" s="234"/>
      <c r="AC933" s="234"/>
      <c r="AD933" s="234"/>
      <c r="AE933" s="234"/>
      <c r="AF933" s="234"/>
      <c r="AG933" s="234"/>
      <c r="AH933" s="234"/>
    </row>
    <row r="934" spans="1:34" ht="15.75" customHeight="1">
      <c r="A934" s="234"/>
      <c r="B934" s="234"/>
      <c r="C934" s="234"/>
      <c r="D934" s="234"/>
      <c r="E934" s="234"/>
      <c r="F934" s="234"/>
      <c r="G934" s="234"/>
      <c r="H934" s="234"/>
      <c r="I934" s="234"/>
      <c r="J934" s="300"/>
      <c r="K934" s="300"/>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row>
    <row r="935" spans="1:34" ht="15.75" customHeight="1">
      <c r="A935" s="234"/>
      <c r="B935" s="234"/>
      <c r="C935" s="234"/>
      <c r="D935" s="234"/>
      <c r="E935" s="234"/>
      <c r="F935" s="234"/>
      <c r="G935" s="234"/>
      <c r="H935" s="234"/>
      <c r="I935" s="234"/>
      <c r="J935" s="300"/>
      <c r="K935" s="300"/>
      <c r="L935" s="234"/>
      <c r="M935" s="234"/>
      <c r="N935" s="234"/>
      <c r="O935" s="234"/>
      <c r="P935" s="234"/>
      <c r="Q935" s="234"/>
      <c r="R935" s="234"/>
      <c r="S935" s="234"/>
      <c r="T935" s="234"/>
      <c r="U935" s="234"/>
      <c r="V935" s="234"/>
      <c r="W935" s="234"/>
      <c r="X935" s="234"/>
      <c r="Y935" s="234"/>
      <c r="Z935" s="234"/>
      <c r="AA935" s="234"/>
      <c r="AB935" s="234"/>
      <c r="AC935" s="234"/>
      <c r="AD935" s="234"/>
      <c r="AE935" s="234"/>
      <c r="AF935" s="234"/>
      <c r="AG935" s="234"/>
      <c r="AH935" s="234"/>
    </row>
    <row r="936" spans="1:34" ht="15.75" customHeight="1">
      <c r="A936" s="234"/>
      <c r="B936" s="234"/>
      <c r="C936" s="234"/>
      <c r="D936" s="234"/>
      <c r="E936" s="234"/>
      <c r="F936" s="234"/>
      <c r="G936" s="234"/>
      <c r="H936" s="234"/>
      <c r="I936" s="234"/>
      <c r="J936" s="300"/>
      <c r="K936" s="300"/>
      <c r="L936" s="234"/>
      <c r="M936" s="234"/>
      <c r="N936" s="234"/>
      <c r="O936" s="234"/>
      <c r="P936" s="234"/>
      <c r="Q936" s="234"/>
      <c r="R936" s="234"/>
      <c r="S936" s="234"/>
      <c r="T936" s="234"/>
      <c r="U936" s="234"/>
      <c r="V936" s="234"/>
      <c r="W936" s="234"/>
      <c r="X936" s="234"/>
      <c r="Y936" s="234"/>
      <c r="Z936" s="234"/>
      <c r="AA936" s="234"/>
      <c r="AB936" s="234"/>
      <c r="AC936" s="234"/>
      <c r="AD936" s="234"/>
      <c r="AE936" s="234"/>
      <c r="AF936" s="234"/>
      <c r="AG936" s="234"/>
      <c r="AH936" s="234"/>
    </row>
    <row r="937" spans="1:34" ht="15.75" customHeight="1">
      <c r="A937" s="234"/>
      <c r="B937" s="234"/>
      <c r="C937" s="234"/>
      <c r="D937" s="234"/>
      <c r="E937" s="234"/>
      <c r="F937" s="234"/>
      <c r="G937" s="234"/>
      <c r="H937" s="234"/>
      <c r="I937" s="234"/>
      <c r="J937" s="300"/>
      <c r="K937" s="300"/>
      <c r="L937" s="234"/>
      <c r="M937" s="234"/>
      <c r="N937" s="234"/>
      <c r="O937" s="234"/>
      <c r="P937" s="234"/>
      <c r="Q937" s="234"/>
      <c r="R937" s="234"/>
      <c r="S937" s="234"/>
      <c r="T937" s="234"/>
      <c r="U937" s="234"/>
      <c r="V937" s="234"/>
      <c r="W937" s="234"/>
      <c r="X937" s="234"/>
      <c r="Y937" s="234"/>
      <c r="Z937" s="234"/>
      <c r="AA937" s="234"/>
      <c r="AB937" s="234"/>
      <c r="AC937" s="234"/>
      <c r="AD937" s="234"/>
      <c r="AE937" s="234"/>
      <c r="AF937" s="234"/>
      <c r="AG937" s="234"/>
      <c r="AH937" s="234"/>
    </row>
    <row r="938" spans="1:34" ht="15.75" customHeight="1">
      <c r="A938" s="234"/>
      <c r="B938" s="234"/>
      <c r="C938" s="234"/>
      <c r="D938" s="234"/>
      <c r="E938" s="234"/>
      <c r="F938" s="234"/>
      <c r="G938" s="234"/>
      <c r="H938" s="234"/>
      <c r="I938" s="234"/>
      <c r="J938" s="300"/>
      <c r="K938" s="300"/>
      <c r="L938" s="234"/>
      <c r="M938" s="234"/>
      <c r="N938" s="234"/>
      <c r="O938" s="234"/>
      <c r="P938" s="234"/>
      <c r="Q938" s="234"/>
      <c r="R938" s="234"/>
      <c r="S938" s="234"/>
      <c r="T938" s="234"/>
      <c r="U938" s="234"/>
      <c r="V938" s="234"/>
      <c r="W938" s="234"/>
      <c r="X938" s="234"/>
      <c r="Y938" s="234"/>
      <c r="Z938" s="234"/>
      <c r="AA938" s="234"/>
      <c r="AB938" s="234"/>
      <c r="AC938" s="234"/>
      <c r="AD938" s="234"/>
      <c r="AE938" s="234"/>
      <c r="AF938" s="234"/>
      <c r="AG938" s="234"/>
      <c r="AH938" s="234"/>
    </row>
    <row r="939" spans="1:34" ht="15.75" customHeight="1">
      <c r="A939" s="234"/>
      <c r="B939" s="234"/>
      <c r="C939" s="234"/>
      <c r="D939" s="234"/>
      <c r="E939" s="234"/>
      <c r="F939" s="234"/>
      <c r="G939" s="234"/>
      <c r="H939" s="234"/>
      <c r="I939" s="234"/>
      <c r="J939" s="300"/>
      <c r="K939" s="300"/>
      <c r="L939" s="234"/>
      <c r="M939" s="234"/>
      <c r="N939" s="234"/>
      <c r="O939" s="234"/>
      <c r="P939" s="234"/>
      <c r="Q939" s="234"/>
      <c r="R939" s="234"/>
      <c r="S939" s="234"/>
      <c r="T939" s="234"/>
      <c r="U939" s="234"/>
      <c r="V939" s="234"/>
      <c r="W939" s="234"/>
      <c r="X939" s="234"/>
      <c r="Y939" s="234"/>
      <c r="Z939" s="234"/>
      <c r="AA939" s="234"/>
      <c r="AB939" s="234"/>
      <c r="AC939" s="234"/>
      <c r="AD939" s="234"/>
      <c r="AE939" s="234"/>
      <c r="AF939" s="234"/>
      <c r="AG939" s="234"/>
      <c r="AH939" s="234"/>
    </row>
    <row r="940" spans="1:34" ht="15.75" customHeight="1">
      <c r="A940" s="234"/>
      <c r="B940" s="234"/>
      <c r="C940" s="234"/>
      <c r="D940" s="234"/>
      <c r="E940" s="234"/>
      <c r="F940" s="234"/>
      <c r="G940" s="234"/>
      <c r="H940" s="234"/>
      <c r="I940" s="234"/>
      <c r="J940" s="300"/>
      <c r="K940" s="300"/>
      <c r="L940" s="234"/>
      <c r="M940" s="234"/>
      <c r="N940" s="234"/>
      <c r="O940" s="234"/>
      <c r="P940" s="234"/>
      <c r="Q940" s="234"/>
      <c r="R940" s="234"/>
      <c r="S940" s="234"/>
      <c r="T940" s="234"/>
      <c r="U940" s="234"/>
      <c r="V940" s="234"/>
      <c r="W940" s="234"/>
      <c r="X940" s="234"/>
      <c r="Y940" s="234"/>
      <c r="Z940" s="234"/>
      <c r="AA940" s="234"/>
      <c r="AB940" s="234"/>
      <c r="AC940" s="234"/>
      <c r="AD940" s="234"/>
      <c r="AE940" s="234"/>
      <c r="AF940" s="234"/>
      <c r="AG940" s="234"/>
      <c r="AH940" s="234"/>
    </row>
    <row r="941" spans="1:34" ht="15.75" customHeight="1">
      <c r="A941" s="234"/>
      <c r="B941" s="234"/>
      <c r="C941" s="234"/>
      <c r="D941" s="234"/>
      <c r="E941" s="234"/>
      <c r="F941" s="234"/>
      <c r="G941" s="234"/>
      <c r="H941" s="234"/>
      <c r="I941" s="234"/>
      <c r="J941" s="300"/>
      <c r="K941" s="300"/>
      <c r="L941" s="234"/>
      <c r="M941" s="234"/>
      <c r="N941" s="234"/>
      <c r="O941" s="234"/>
      <c r="P941" s="234"/>
      <c r="Q941" s="234"/>
      <c r="R941" s="234"/>
      <c r="S941" s="234"/>
      <c r="T941" s="234"/>
      <c r="U941" s="234"/>
      <c r="V941" s="234"/>
      <c r="W941" s="234"/>
      <c r="X941" s="234"/>
      <c r="Y941" s="234"/>
      <c r="Z941" s="234"/>
      <c r="AA941" s="234"/>
      <c r="AB941" s="234"/>
      <c r="AC941" s="234"/>
      <c r="AD941" s="234"/>
      <c r="AE941" s="234"/>
      <c r="AF941" s="234"/>
      <c r="AG941" s="234"/>
      <c r="AH941" s="234"/>
    </row>
    <row r="942" spans="1:34" ht="15.75" customHeight="1">
      <c r="A942" s="234"/>
      <c r="B942" s="234"/>
      <c r="C942" s="234"/>
      <c r="D942" s="234"/>
      <c r="E942" s="234"/>
      <c r="F942" s="234"/>
      <c r="G942" s="234"/>
      <c r="H942" s="234"/>
      <c r="I942" s="234"/>
      <c r="J942" s="300"/>
      <c r="K942" s="300"/>
      <c r="L942" s="234"/>
      <c r="M942" s="234"/>
      <c r="N942" s="234"/>
      <c r="O942" s="234"/>
      <c r="P942" s="234"/>
      <c r="Q942" s="234"/>
      <c r="R942" s="234"/>
      <c r="S942" s="234"/>
      <c r="T942" s="234"/>
      <c r="U942" s="234"/>
      <c r="V942" s="234"/>
      <c r="W942" s="234"/>
      <c r="X942" s="234"/>
      <c r="Y942" s="234"/>
      <c r="Z942" s="234"/>
      <c r="AA942" s="234"/>
      <c r="AB942" s="234"/>
      <c r="AC942" s="234"/>
      <c r="AD942" s="234"/>
      <c r="AE942" s="234"/>
      <c r="AF942" s="234"/>
      <c r="AG942" s="234"/>
      <c r="AH942" s="234"/>
    </row>
    <row r="943" spans="1:34" ht="15.75" customHeight="1">
      <c r="A943" s="234"/>
      <c r="B943" s="234"/>
      <c r="C943" s="234"/>
      <c r="D943" s="234"/>
      <c r="E943" s="234"/>
      <c r="F943" s="234"/>
      <c r="G943" s="234"/>
      <c r="H943" s="234"/>
      <c r="I943" s="234"/>
      <c r="J943" s="300"/>
      <c r="K943" s="300"/>
      <c r="L943" s="234"/>
      <c r="M943" s="234"/>
      <c r="N943" s="234"/>
      <c r="O943" s="234"/>
      <c r="P943" s="234"/>
      <c r="Q943" s="234"/>
      <c r="R943" s="234"/>
      <c r="S943" s="234"/>
      <c r="T943" s="234"/>
      <c r="U943" s="234"/>
      <c r="V943" s="234"/>
      <c r="W943" s="234"/>
      <c r="X943" s="234"/>
      <c r="Y943" s="234"/>
      <c r="Z943" s="234"/>
      <c r="AA943" s="234"/>
      <c r="AB943" s="234"/>
      <c r="AC943" s="234"/>
      <c r="AD943" s="234"/>
      <c r="AE943" s="234"/>
      <c r="AF943" s="234"/>
      <c r="AG943" s="234"/>
      <c r="AH943" s="234"/>
    </row>
    <row r="944" spans="1:34" ht="15.75" customHeight="1">
      <c r="A944" s="234"/>
      <c r="B944" s="234"/>
      <c r="C944" s="234"/>
      <c r="D944" s="234"/>
      <c r="E944" s="234"/>
      <c r="F944" s="234"/>
      <c r="G944" s="234"/>
      <c r="H944" s="234"/>
      <c r="I944" s="234"/>
      <c r="J944" s="300"/>
      <c r="K944" s="300"/>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row>
    <row r="945" spans="1:34" ht="15.75" customHeight="1">
      <c r="A945" s="234"/>
      <c r="B945" s="234"/>
      <c r="C945" s="234"/>
      <c r="D945" s="234"/>
      <c r="E945" s="234"/>
      <c r="F945" s="234"/>
      <c r="G945" s="234"/>
      <c r="H945" s="234"/>
      <c r="I945" s="234"/>
      <c r="J945" s="300"/>
      <c r="K945" s="300"/>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row>
    <row r="946" spans="1:34" ht="15.75" customHeight="1">
      <c r="A946" s="234"/>
      <c r="B946" s="234"/>
      <c r="C946" s="234"/>
      <c r="D946" s="234"/>
      <c r="E946" s="234"/>
      <c r="F946" s="234"/>
      <c r="G946" s="234"/>
      <c r="H946" s="234"/>
      <c r="I946" s="234"/>
      <c r="J946" s="300"/>
      <c r="K946" s="300"/>
      <c r="L946" s="234"/>
      <c r="M946" s="234"/>
      <c r="N946" s="234"/>
      <c r="O946" s="234"/>
      <c r="P946" s="234"/>
      <c r="Q946" s="234"/>
      <c r="R946" s="234"/>
      <c r="S946" s="234"/>
      <c r="T946" s="234"/>
      <c r="U946" s="234"/>
      <c r="V946" s="234"/>
      <c r="W946" s="234"/>
      <c r="X946" s="234"/>
      <c r="Y946" s="234"/>
      <c r="Z946" s="234"/>
      <c r="AA946" s="234"/>
      <c r="AB946" s="234"/>
      <c r="AC946" s="234"/>
      <c r="AD946" s="234"/>
      <c r="AE946" s="234"/>
      <c r="AF946" s="234"/>
      <c r="AG946" s="234"/>
      <c r="AH946" s="234"/>
    </row>
    <row r="947" spans="1:34" ht="15.75" customHeight="1">
      <c r="A947" s="234"/>
      <c r="B947" s="234"/>
      <c r="C947" s="234"/>
      <c r="D947" s="234"/>
      <c r="E947" s="234"/>
      <c r="F947" s="234"/>
      <c r="G947" s="234"/>
      <c r="H947" s="234"/>
      <c r="I947" s="234"/>
      <c r="J947" s="300"/>
      <c r="K947" s="300"/>
      <c r="L947" s="234"/>
      <c r="M947" s="234"/>
      <c r="N947" s="234"/>
      <c r="O947" s="234"/>
      <c r="P947" s="234"/>
      <c r="Q947" s="234"/>
      <c r="R947" s="234"/>
      <c r="S947" s="234"/>
      <c r="T947" s="234"/>
      <c r="U947" s="234"/>
      <c r="V947" s="234"/>
      <c r="W947" s="234"/>
      <c r="X947" s="234"/>
      <c r="Y947" s="234"/>
      <c r="Z947" s="234"/>
      <c r="AA947" s="234"/>
      <c r="AB947" s="234"/>
      <c r="AC947" s="234"/>
      <c r="AD947" s="234"/>
      <c r="AE947" s="234"/>
      <c r="AF947" s="234"/>
      <c r="AG947" s="234"/>
      <c r="AH947" s="234"/>
    </row>
    <row r="948" spans="1:34" ht="15.75" customHeight="1">
      <c r="A948" s="234"/>
      <c r="B948" s="234"/>
      <c r="C948" s="234"/>
      <c r="D948" s="234"/>
      <c r="E948" s="234"/>
      <c r="F948" s="234"/>
      <c r="G948" s="234"/>
      <c r="H948" s="234"/>
      <c r="I948" s="234"/>
      <c r="J948" s="300"/>
      <c r="K948" s="300"/>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row>
    <row r="949" spans="1:34" ht="15.75" customHeight="1">
      <c r="A949" s="234"/>
      <c r="B949" s="234"/>
      <c r="C949" s="234"/>
      <c r="D949" s="234"/>
      <c r="E949" s="234"/>
      <c r="F949" s="234"/>
      <c r="G949" s="234"/>
      <c r="H949" s="234"/>
      <c r="I949" s="234"/>
      <c r="J949" s="300"/>
      <c r="K949" s="300"/>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row>
    <row r="950" spans="1:34" ht="15.75" customHeight="1">
      <c r="A950" s="234"/>
      <c r="B950" s="234"/>
      <c r="C950" s="234"/>
      <c r="D950" s="234"/>
      <c r="E950" s="234"/>
      <c r="F950" s="234"/>
      <c r="G950" s="234"/>
      <c r="H950" s="234"/>
      <c r="I950" s="234"/>
      <c r="J950" s="300"/>
      <c r="K950" s="300"/>
      <c r="L950" s="234"/>
      <c r="M950" s="234"/>
      <c r="N950" s="234"/>
      <c r="O950" s="234"/>
      <c r="P950" s="234"/>
      <c r="Q950" s="234"/>
      <c r="R950" s="234"/>
      <c r="S950" s="234"/>
      <c r="T950" s="234"/>
      <c r="U950" s="234"/>
      <c r="V950" s="234"/>
      <c r="W950" s="234"/>
      <c r="X950" s="234"/>
      <c r="Y950" s="234"/>
      <c r="Z950" s="234"/>
      <c r="AA950" s="234"/>
      <c r="AB950" s="234"/>
      <c r="AC950" s="234"/>
      <c r="AD950" s="234"/>
      <c r="AE950" s="234"/>
      <c r="AF950" s="234"/>
      <c r="AG950" s="234"/>
      <c r="AH950" s="234"/>
    </row>
    <row r="951" spans="1:34" ht="15.75" customHeight="1">
      <c r="A951" s="234"/>
      <c r="B951" s="234"/>
      <c r="C951" s="234"/>
      <c r="D951" s="234"/>
      <c r="E951" s="234"/>
      <c r="F951" s="234"/>
      <c r="G951" s="234"/>
      <c r="H951" s="234"/>
      <c r="I951" s="234"/>
      <c r="J951" s="300"/>
      <c r="K951" s="300"/>
      <c r="L951" s="234"/>
      <c r="M951" s="234"/>
      <c r="N951" s="234"/>
      <c r="O951" s="234"/>
      <c r="P951" s="234"/>
      <c r="Q951" s="234"/>
      <c r="R951" s="234"/>
      <c r="S951" s="234"/>
      <c r="T951" s="234"/>
      <c r="U951" s="234"/>
      <c r="V951" s="234"/>
      <c r="W951" s="234"/>
      <c r="X951" s="234"/>
      <c r="Y951" s="234"/>
      <c r="Z951" s="234"/>
      <c r="AA951" s="234"/>
      <c r="AB951" s="234"/>
      <c r="AC951" s="234"/>
      <c r="AD951" s="234"/>
      <c r="AE951" s="234"/>
      <c r="AF951" s="234"/>
      <c r="AG951" s="234"/>
      <c r="AH951" s="234"/>
    </row>
    <row r="952" spans="1:34" ht="15.75" customHeight="1">
      <c r="A952" s="234"/>
      <c r="B952" s="234"/>
      <c r="C952" s="234"/>
      <c r="D952" s="234"/>
      <c r="E952" s="234"/>
      <c r="F952" s="234"/>
      <c r="G952" s="234"/>
      <c r="H952" s="234"/>
      <c r="I952" s="234"/>
      <c r="J952" s="300"/>
      <c r="K952" s="300"/>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row>
    <row r="953" spans="1:34" ht="15.75" customHeight="1">
      <c r="A953" s="234"/>
      <c r="B953" s="234"/>
      <c r="C953" s="234"/>
      <c r="D953" s="234"/>
      <c r="E953" s="234"/>
      <c r="F953" s="234"/>
      <c r="G953" s="234"/>
      <c r="H953" s="234"/>
      <c r="I953" s="234"/>
      <c r="J953" s="300"/>
      <c r="K953" s="300"/>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row>
    <row r="954" spans="1:34" ht="15.75" customHeight="1">
      <c r="A954" s="234"/>
      <c r="B954" s="234"/>
      <c r="C954" s="234"/>
      <c r="D954" s="234"/>
      <c r="E954" s="234"/>
      <c r="F954" s="234"/>
      <c r="G954" s="234"/>
      <c r="H954" s="234"/>
      <c r="I954" s="234"/>
      <c r="J954" s="300"/>
      <c r="K954" s="300"/>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row>
    <row r="955" spans="1:34" ht="15.75" customHeight="1">
      <c r="A955" s="234"/>
      <c r="B955" s="234"/>
      <c r="C955" s="234"/>
      <c r="D955" s="234"/>
      <c r="E955" s="234"/>
      <c r="F955" s="234"/>
      <c r="G955" s="234"/>
      <c r="H955" s="234"/>
      <c r="I955" s="234"/>
      <c r="J955" s="300"/>
      <c r="K955" s="300"/>
      <c r="L955" s="234"/>
      <c r="M955" s="234"/>
      <c r="N955" s="234"/>
      <c r="O955" s="234"/>
      <c r="P955" s="234"/>
      <c r="Q955" s="234"/>
      <c r="R955" s="234"/>
      <c r="S955" s="234"/>
      <c r="T955" s="234"/>
      <c r="U955" s="234"/>
      <c r="V955" s="234"/>
      <c r="W955" s="234"/>
      <c r="X955" s="234"/>
      <c r="Y955" s="234"/>
      <c r="Z955" s="234"/>
      <c r="AA955" s="234"/>
      <c r="AB955" s="234"/>
      <c r="AC955" s="234"/>
      <c r="AD955" s="234"/>
      <c r="AE955" s="234"/>
      <c r="AF955" s="234"/>
      <c r="AG955" s="234"/>
      <c r="AH955" s="234"/>
    </row>
    <row r="956" spans="1:34" ht="15.75" customHeight="1">
      <c r="A956" s="234"/>
      <c r="B956" s="234"/>
      <c r="C956" s="234"/>
      <c r="D956" s="234"/>
      <c r="E956" s="234"/>
      <c r="F956" s="234"/>
      <c r="G956" s="234"/>
      <c r="H956" s="234"/>
      <c r="I956" s="234"/>
      <c r="J956" s="300"/>
      <c r="K956" s="300"/>
      <c r="L956" s="234"/>
      <c r="M956" s="234"/>
      <c r="N956" s="234"/>
      <c r="O956" s="234"/>
      <c r="P956" s="234"/>
      <c r="Q956" s="234"/>
      <c r="R956" s="234"/>
      <c r="S956" s="234"/>
      <c r="T956" s="234"/>
      <c r="U956" s="234"/>
      <c r="V956" s="234"/>
      <c r="W956" s="234"/>
      <c r="X956" s="234"/>
      <c r="Y956" s="234"/>
      <c r="Z956" s="234"/>
      <c r="AA956" s="234"/>
      <c r="AB956" s="234"/>
      <c r="AC956" s="234"/>
      <c r="AD956" s="234"/>
      <c r="AE956" s="234"/>
      <c r="AF956" s="234"/>
      <c r="AG956" s="234"/>
      <c r="AH956" s="234"/>
    </row>
    <row r="957" spans="1:34" ht="15.75" customHeight="1">
      <c r="A957" s="234"/>
      <c r="B957" s="234"/>
      <c r="C957" s="234"/>
      <c r="D957" s="234"/>
      <c r="E957" s="234"/>
      <c r="F957" s="234"/>
      <c r="G957" s="234"/>
      <c r="H957" s="234"/>
      <c r="I957" s="234"/>
      <c r="J957" s="300"/>
      <c r="K957" s="300"/>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row>
    <row r="958" spans="1:34" ht="15.75" customHeight="1">
      <c r="A958" s="234"/>
      <c r="B958" s="234"/>
      <c r="C958" s="234"/>
      <c r="D958" s="234"/>
      <c r="E958" s="234"/>
      <c r="F958" s="234"/>
      <c r="G958" s="234"/>
      <c r="H958" s="234"/>
      <c r="I958" s="234"/>
      <c r="J958" s="300"/>
      <c r="K958" s="300"/>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row>
    <row r="959" spans="1:34" ht="15.75" customHeight="1">
      <c r="A959" s="234"/>
      <c r="B959" s="234"/>
      <c r="C959" s="234"/>
      <c r="D959" s="234"/>
      <c r="E959" s="234"/>
      <c r="F959" s="234"/>
      <c r="G959" s="234"/>
      <c r="H959" s="234"/>
      <c r="I959" s="234"/>
      <c r="J959" s="300"/>
      <c r="K959" s="300"/>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row>
    <row r="960" spans="1:34" ht="15.75" customHeight="1">
      <c r="A960" s="234"/>
      <c r="B960" s="234"/>
      <c r="C960" s="234"/>
      <c r="D960" s="234"/>
      <c r="E960" s="234"/>
      <c r="F960" s="234"/>
      <c r="G960" s="234"/>
      <c r="H960" s="234"/>
      <c r="I960" s="234"/>
      <c r="J960" s="300"/>
      <c r="K960" s="300"/>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row>
    <row r="961" spans="1:34" ht="15.75" customHeight="1">
      <c r="A961" s="234"/>
      <c r="B961" s="234"/>
      <c r="C961" s="234"/>
      <c r="D961" s="234"/>
      <c r="E961" s="234"/>
      <c r="F961" s="234"/>
      <c r="G961" s="234"/>
      <c r="H961" s="234"/>
      <c r="I961" s="234"/>
      <c r="J961" s="300"/>
      <c r="K961" s="300"/>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row>
    <row r="962" spans="1:34" ht="15.75" customHeight="1">
      <c r="A962" s="234"/>
      <c r="B962" s="234"/>
      <c r="C962" s="234"/>
      <c r="D962" s="234"/>
      <c r="E962" s="234"/>
      <c r="F962" s="234"/>
      <c r="G962" s="234"/>
      <c r="H962" s="234"/>
      <c r="I962" s="234"/>
      <c r="J962" s="300"/>
      <c r="K962" s="300"/>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row>
    <row r="963" spans="1:34" ht="15.75" customHeight="1">
      <c r="A963" s="234"/>
      <c r="B963" s="234"/>
      <c r="C963" s="234"/>
      <c r="D963" s="234"/>
      <c r="E963" s="234"/>
      <c r="F963" s="234"/>
      <c r="G963" s="234"/>
      <c r="H963" s="234"/>
      <c r="I963" s="234"/>
      <c r="J963" s="300"/>
      <c r="K963" s="300"/>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row>
    <row r="964" spans="1:34" ht="15.75" customHeight="1">
      <c r="A964" s="234"/>
      <c r="B964" s="234"/>
      <c r="C964" s="234"/>
      <c r="D964" s="234"/>
      <c r="E964" s="234"/>
      <c r="F964" s="234"/>
      <c r="G964" s="234"/>
      <c r="H964" s="234"/>
      <c r="I964" s="234"/>
      <c r="J964" s="300"/>
      <c r="K964" s="300"/>
      <c r="L964" s="234"/>
      <c r="M964" s="234"/>
      <c r="N964" s="234"/>
      <c r="O964" s="234"/>
      <c r="P964" s="234"/>
      <c r="Q964" s="234"/>
      <c r="R964" s="234"/>
      <c r="S964" s="234"/>
      <c r="T964" s="234"/>
      <c r="U964" s="234"/>
      <c r="V964" s="234"/>
      <c r="W964" s="234"/>
      <c r="X964" s="234"/>
      <c r="Y964" s="234"/>
      <c r="Z964" s="234"/>
      <c r="AA964" s="234"/>
      <c r="AB964" s="234"/>
      <c r="AC964" s="234"/>
      <c r="AD964" s="234"/>
      <c r="AE964" s="234"/>
      <c r="AF964" s="234"/>
      <c r="AG964" s="234"/>
      <c r="AH964" s="234"/>
    </row>
    <row r="965" spans="1:34" ht="15.75" customHeight="1">
      <c r="A965" s="234"/>
      <c r="B965" s="234"/>
      <c r="C965" s="234"/>
      <c r="D965" s="234"/>
      <c r="E965" s="234"/>
      <c r="F965" s="234"/>
      <c r="G965" s="234"/>
      <c r="H965" s="234"/>
      <c r="I965" s="234"/>
      <c r="J965" s="300"/>
      <c r="K965" s="300"/>
      <c r="L965" s="234"/>
      <c r="M965" s="234"/>
      <c r="N965" s="234"/>
      <c r="O965" s="234"/>
      <c r="P965" s="234"/>
      <c r="Q965" s="234"/>
      <c r="R965" s="234"/>
      <c r="S965" s="234"/>
      <c r="T965" s="234"/>
      <c r="U965" s="234"/>
      <c r="V965" s="234"/>
      <c r="W965" s="234"/>
      <c r="X965" s="234"/>
      <c r="Y965" s="234"/>
      <c r="Z965" s="234"/>
      <c r="AA965" s="234"/>
      <c r="AB965" s="234"/>
      <c r="AC965" s="234"/>
      <c r="AD965" s="234"/>
      <c r="AE965" s="234"/>
      <c r="AF965" s="234"/>
      <c r="AG965" s="234"/>
      <c r="AH965" s="234"/>
    </row>
    <row r="966" spans="1:34" ht="15.75" customHeight="1">
      <c r="A966" s="234"/>
      <c r="B966" s="234"/>
      <c r="C966" s="234"/>
      <c r="D966" s="234"/>
      <c r="E966" s="234"/>
      <c r="F966" s="234"/>
      <c r="G966" s="234"/>
      <c r="H966" s="234"/>
      <c r="I966" s="234"/>
      <c r="J966" s="300"/>
      <c r="K966" s="300"/>
      <c r="L966" s="234"/>
      <c r="M966" s="234"/>
      <c r="N966" s="234"/>
      <c r="O966" s="234"/>
      <c r="P966" s="234"/>
      <c r="Q966" s="234"/>
      <c r="R966" s="234"/>
      <c r="S966" s="234"/>
      <c r="T966" s="234"/>
      <c r="U966" s="234"/>
      <c r="V966" s="234"/>
      <c r="W966" s="234"/>
      <c r="X966" s="234"/>
      <c r="Y966" s="234"/>
      <c r="Z966" s="234"/>
      <c r="AA966" s="234"/>
      <c r="AB966" s="234"/>
      <c r="AC966" s="234"/>
      <c r="AD966" s="234"/>
      <c r="AE966" s="234"/>
      <c r="AF966" s="234"/>
      <c r="AG966" s="234"/>
      <c r="AH966" s="234"/>
    </row>
    <row r="967" spans="1:34" ht="15.75" customHeight="1">
      <c r="A967" s="234"/>
      <c r="B967" s="234"/>
      <c r="C967" s="234"/>
      <c r="D967" s="234"/>
      <c r="E967" s="234"/>
      <c r="F967" s="234"/>
      <c r="G967" s="234"/>
      <c r="H967" s="234"/>
      <c r="I967" s="234"/>
      <c r="J967" s="300"/>
      <c r="K967" s="300"/>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row>
    <row r="968" spans="1:34" ht="15.75" customHeight="1">
      <c r="A968" s="234"/>
      <c r="B968" s="234"/>
      <c r="C968" s="234"/>
      <c r="D968" s="234"/>
      <c r="E968" s="234"/>
      <c r="F968" s="234"/>
      <c r="G968" s="234"/>
      <c r="H968" s="234"/>
      <c r="I968" s="234"/>
      <c r="J968" s="300"/>
      <c r="K968" s="300"/>
      <c r="L968" s="234"/>
      <c r="M968" s="234"/>
      <c r="N968" s="234"/>
      <c r="O968" s="234"/>
      <c r="P968" s="234"/>
      <c r="Q968" s="234"/>
      <c r="R968" s="234"/>
      <c r="S968" s="234"/>
      <c r="T968" s="234"/>
      <c r="U968" s="234"/>
      <c r="V968" s="234"/>
      <c r="W968" s="234"/>
      <c r="X968" s="234"/>
      <c r="Y968" s="234"/>
      <c r="Z968" s="234"/>
      <c r="AA968" s="234"/>
      <c r="AB968" s="234"/>
      <c r="AC968" s="234"/>
      <c r="AD968" s="234"/>
      <c r="AE968" s="234"/>
      <c r="AF968" s="234"/>
      <c r="AG968" s="234"/>
      <c r="AH968" s="234"/>
    </row>
    <row r="969" spans="1:34" ht="15.75" customHeight="1">
      <c r="A969" s="234"/>
      <c r="B969" s="234"/>
      <c r="C969" s="234"/>
      <c r="D969" s="234"/>
      <c r="E969" s="234"/>
      <c r="F969" s="234"/>
      <c r="G969" s="234"/>
      <c r="H969" s="234"/>
      <c r="I969" s="234"/>
      <c r="J969" s="300"/>
      <c r="K969" s="300"/>
      <c r="L969" s="234"/>
      <c r="M969" s="234"/>
      <c r="N969" s="234"/>
      <c r="O969" s="234"/>
      <c r="P969" s="234"/>
      <c r="Q969" s="234"/>
      <c r="R969" s="234"/>
      <c r="S969" s="234"/>
      <c r="T969" s="234"/>
      <c r="U969" s="234"/>
      <c r="V969" s="234"/>
      <c r="W969" s="234"/>
      <c r="X969" s="234"/>
      <c r="Y969" s="234"/>
      <c r="Z969" s="234"/>
      <c r="AA969" s="234"/>
      <c r="AB969" s="234"/>
      <c r="AC969" s="234"/>
      <c r="AD969" s="234"/>
      <c r="AE969" s="234"/>
      <c r="AF969" s="234"/>
      <c r="AG969" s="234"/>
      <c r="AH969" s="234"/>
    </row>
    <row r="970" spans="1:34" ht="15.75" customHeight="1">
      <c r="A970" s="234"/>
      <c r="B970" s="234"/>
      <c r="C970" s="234"/>
      <c r="D970" s="234"/>
      <c r="E970" s="234"/>
      <c r="F970" s="234"/>
      <c r="G970" s="234"/>
      <c r="H970" s="234"/>
      <c r="I970" s="234"/>
      <c r="J970" s="300"/>
      <c r="K970" s="300"/>
      <c r="L970" s="234"/>
      <c r="M970" s="234"/>
      <c r="N970" s="234"/>
      <c r="O970" s="234"/>
      <c r="P970" s="234"/>
      <c r="Q970" s="234"/>
      <c r="R970" s="234"/>
      <c r="S970" s="234"/>
      <c r="T970" s="234"/>
      <c r="U970" s="234"/>
      <c r="V970" s="234"/>
      <c r="W970" s="234"/>
      <c r="X970" s="234"/>
      <c r="Y970" s="234"/>
      <c r="Z970" s="234"/>
      <c r="AA970" s="234"/>
      <c r="AB970" s="234"/>
      <c r="AC970" s="234"/>
      <c r="AD970" s="234"/>
      <c r="AE970" s="234"/>
      <c r="AF970" s="234"/>
      <c r="AG970" s="234"/>
      <c r="AH970" s="234"/>
    </row>
    <row r="971" spans="1:34" ht="15.75" customHeight="1">
      <c r="A971" s="234"/>
      <c r="B971" s="234"/>
      <c r="C971" s="234"/>
      <c r="D971" s="234"/>
      <c r="E971" s="234"/>
      <c r="F971" s="234"/>
      <c r="G971" s="234"/>
      <c r="H971" s="234"/>
      <c r="I971" s="234"/>
      <c r="J971" s="300"/>
      <c r="K971" s="300"/>
      <c r="L971" s="234"/>
      <c r="M971" s="234"/>
      <c r="N971" s="234"/>
      <c r="O971" s="234"/>
      <c r="P971" s="234"/>
      <c r="Q971" s="234"/>
      <c r="R971" s="234"/>
      <c r="S971" s="234"/>
      <c r="T971" s="234"/>
      <c r="U971" s="234"/>
      <c r="V971" s="234"/>
      <c r="W971" s="234"/>
      <c r="X971" s="234"/>
      <c r="Y971" s="234"/>
      <c r="Z971" s="234"/>
      <c r="AA971" s="234"/>
      <c r="AB971" s="234"/>
      <c r="AC971" s="234"/>
      <c r="AD971" s="234"/>
      <c r="AE971" s="234"/>
      <c r="AF971" s="234"/>
      <c r="AG971" s="234"/>
      <c r="AH971" s="234"/>
    </row>
    <row r="972" spans="1:34" ht="15.75" customHeight="1">
      <c r="A972" s="234"/>
      <c r="B972" s="234"/>
      <c r="C972" s="234"/>
      <c r="D972" s="234"/>
      <c r="E972" s="234"/>
      <c r="F972" s="234"/>
      <c r="G972" s="234"/>
      <c r="H972" s="234"/>
      <c r="I972" s="234"/>
      <c r="J972" s="300"/>
      <c r="K972" s="300"/>
      <c r="L972" s="234"/>
      <c r="M972" s="234"/>
      <c r="N972" s="234"/>
      <c r="O972" s="234"/>
      <c r="P972" s="234"/>
      <c r="Q972" s="234"/>
      <c r="R972" s="234"/>
      <c r="S972" s="234"/>
      <c r="T972" s="234"/>
      <c r="U972" s="234"/>
      <c r="V972" s="234"/>
      <c r="W972" s="234"/>
      <c r="X972" s="234"/>
      <c r="Y972" s="234"/>
      <c r="Z972" s="234"/>
      <c r="AA972" s="234"/>
      <c r="AB972" s="234"/>
      <c r="AC972" s="234"/>
      <c r="AD972" s="234"/>
      <c r="AE972" s="234"/>
      <c r="AF972" s="234"/>
      <c r="AG972" s="234"/>
      <c r="AH972" s="234"/>
    </row>
    <row r="973" spans="1:34" ht="15.75" customHeight="1">
      <c r="A973" s="234"/>
      <c r="B973" s="234"/>
      <c r="C973" s="234"/>
      <c r="D973" s="234"/>
      <c r="E973" s="234"/>
      <c r="F973" s="234"/>
      <c r="G973" s="234"/>
      <c r="H973" s="234"/>
      <c r="I973" s="234"/>
      <c r="J973" s="300"/>
      <c r="K973" s="300"/>
      <c r="L973" s="234"/>
      <c r="M973" s="234"/>
      <c r="N973" s="234"/>
      <c r="O973" s="234"/>
      <c r="P973" s="234"/>
      <c r="Q973" s="234"/>
      <c r="R973" s="234"/>
      <c r="S973" s="234"/>
      <c r="T973" s="234"/>
      <c r="U973" s="234"/>
      <c r="V973" s="234"/>
      <c r="W973" s="234"/>
      <c r="X973" s="234"/>
      <c r="Y973" s="234"/>
      <c r="Z973" s="234"/>
      <c r="AA973" s="234"/>
      <c r="AB973" s="234"/>
      <c r="AC973" s="234"/>
      <c r="AD973" s="234"/>
      <c r="AE973" s="234"/>
      <c r="AF973" s="234"/>
      <c r="AG973" s="234"/>
      <c r="AH973" s="234"/>
    </row>
    <row r="974" spans="1:34" ht="15.75" customHeight="1">
      <c r="A974" s="234"/>
      <c r="B974" s="234"/>
      <c r="C974" s="234"/>
      <c r="D974" s="234"/>
      <c r="E974" s="234"/>
      <c r="F974" s="234"/>
      <c r="G974" s="234"/>
      <c r="H974" s="234"/>
      <c r="I974" s="234"/>
      <c r="J974" s="300"/>
      <c r="K974" s="300"/>
      <c r="L974" s="234"/>
      <c r="M974" s="234"/>
      <c r="N974" s="234"/>
      <c r="O974" s="234"/>
      <c r="P974" s="234"/>
      <c r="Q974" s="234"/>
      <c r="R974" s="234"/>
      <c r="S974" s="234"/>
      <c r="T974" s="234"/>
      <c r="U974" s="234"/>
      <c r="V974" s="234"/>
      <c r="W974" s="234"/>
      <c r="X974" s="234"/>
      <c r="Y974" s="234"/>
      <c r="Z974" s="234"/>
      <c r="AA974" s="234"/>
      <c r="AB974" s="234"/>
      <c r="AC974" s="234"/>
      <c r="AD974" s="234"/>
      <c r="AE974" s="234"/>
      <c r="AF974" s="234"/>
      <c r="AG974" s="234"/>
      <c r="AH974" s="234"/>
    </row>
    <row r="975" spans="1:34" ht="15.75" customHeight="1">
      <c r="A975" s="234"/>
      <c r="B975" s="234"/>
      <c r="C975" s="234"/>
      <c r="D975" s="234"/>
      <c r="E975" s="234"/>
      <c r="F975" s="234"/>
      <c r="G975" s="234"/>
      <c r="H975" s="234"/>
      <c r="I975" s="234"/>
      <c r="J975" s="300"/>
      <c r="K975" s="300"/>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row>
    <row r="976" spans="1:34" ht="15.75" customHeight="1">
      <c r="A976" s="234"/>
      <c r="B976" s="234"/>
      <c r="C976" s="234"/>
      <c r="D976" s="234"/>
      <c r="E976" s="234"/>
      <c r="F976" s="234"/>
      <c r="G976" s="234"/>
      <c r="H976" s="234"/>
      <c r="I976" s="234"/>
      <c r="J976" s="300"/>
      <c r="K976" s="300"/>
      <c r="L976" s="234"/>
      <c r="M976" s="234"/>
      <c r="N976" s="234"/>
      <c r="O976" s="234"/>
      <c r="P976" s="234"/>
      <c r="Q976" s="234"/>
      <c r="R976" s="234"/>
      <c r="S976" s="234"/>
      <c r="T976" s="234"/>
      <c r="U976" s="234"/>
      <c r="V976" s="234"/>
      <c r="W976" s="234"/>
      <c r="X976" s="234"/>
      <c r="Y976" s="234"/>
      <c r="Z976" s="234"/>
      <c r="AA976" s="234"/>
      <c r="AB976" s="234"/>
      <c r="AC976" s="234"/>
      <c r="AD976" s="234"/>
      <c r="AE976" s="234"/>
      <c r="AF976" s="234"/>
      <c r="AG976" s="234"/>
      <c r="AH976" s="234"/>
    </row>
    <row r="977" spans="1:34" ht="15.75" customHeight="1">
      <c r="A977" s="234"/>
      <c r="B977" s="234"/>
      <c r="C977" s="234"/>
      <c r="D977" s="234"/>
      <c r="E977" s="234"/>
      <c r="F977" s="234"/>
      <c r="G977" s="234"/>
      <c r="H977" s="234"/>
      <c r="I977" s="234"/>
      <c r="J977" s="300"/>
      <c r="K977" s="300"/>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row>
    <row r="978" spans="1:34" ht="15.75" customHeight="1">
      <c r="A978" s="234"/>
      <c r="B978" s="234"/>
      <c r="C978" s="234"/>
      <c r="D978" s="234"/>
      <c r="E978" s="234"/>
      <c r="F978" s="234"/>
      <c r="G978" s="234"/>
      <c r="H978" s="234"/>
      <c r="I978" s="234"/>
      <c r="J978" s="300"/>
      <c r="K978" s="300"/>
      <c r="L978" s="234"/>
      <c r="M978" s="234"/>
      <c r="N978" s="234"/>
      <c r="O978" s="234"/>
      <c r="P978" s="234"/>
      <c r="Q978" s="234"/>
      <c r="R978" s="234"/>
      <c r="S978" s="234"/>
      <c r="T978" s="234"/>
      <c r="U978" s="234"/>
      <c r="V978" s="234"/>
      <c r="W978" s="234"/>
      <c r="X978" s="234"/>
      <c r="Y978" s="234"/>
      <c r="Z978" s="234"/>
      <c r="AA978" s="234"/>
      <c r="AB978" s="234"/>
      <c r="AC978" s="234"/>
      <c r="AD978" s="234"/>
      <c r="AE978" s="234"/>
      <c r="AF978" s="234"/>
      <c r="AG978" s="234"/>
      <c r="AH978" s="234"/>
    </row>
    <row r="979" spans="1:34" ht="15.75" customHeight="1">
      <c r="A979" s="234"/>
      <c r="B979" s="234"/>
      <c r="C979" s="234"/>
      <c r="D979" s="234"/>
      <c r="E979" s="234"/>
      <c r="F979" s="234"/>
      <c r="G979" s="234"/>
      <c r="H979" s="234"/>
      <c r="I979" s="234"/>
      <c r="J979" s="300"/>
      <c r="K979" s="300"/>
      <c r="L979" s="234"/>
      <c r="M979" s="234"/>
      <c r="N979" s="234"/>
      <c r="O979" s="234"/>
      <c r="P979" s="234"/>
      <c r="Q979" s="234"/>
      <c r="R979" s="234"/>
      <c r="S979" s="234"/>
      <c r="T979" s="234"/>
      <c r="U979" s="234"/>
      <c r="V979" s="234"/>
      <c r="W979" s="234"/>
      <c r="X979" s="234"/>
      <c r="Y979" s="234"/>
      <c r="Z979" s="234"/>
      <c r="AA979" s="234"/>
      <c r="AB979" s="234"/>
      <c r="AC979" s="234"/>
      <c r="AD979" s="234"/>
      <c r="AE979" s="234"/>
      <c r="AF979" s="234"/>
      <c r="AG979" s="234"/>
      <c r="AH979" s="234"/>
    </row>
    <row r="980" spans="1:34" ht="15.75" customHeight="1">
      <c r="A980" s="234"/>
      <c r="B980" s="234"/>
      <c r="C980" s="234"/>
      <c r="D980" s="234"/>
      <c r="E980" s="234"/>
      <c r="F980" s="234"/>
      <c r="G980" s="234"/>
      <c r="H980" s="234"/>
      <c r="I980" s="234"/>
      <c r="J980" s="300"/>
      <c r="K980" s="300"/>
      <c r="L980" s="234"/>
      <c r="M980" s="234"/>
      <c r="N980" s="234"/>
      <c r="O980" s="234"/>
      <c r="P980" s="234"/>
      <c r="Q980" s="234"/>
      <c r="R980" s="234"/>
      <c r="S980" s="234"/>
      <c r="T980" s="234"/>
      <c r="U980" s="234"/>
      <c r="V980" s="234"/>
      <c r="W980" s="234"/>
      <c r="X980" s="234"/>
      <c r="Y980" s="234"/>
      <c r="Z980" s="234"/>
      <c r="AA980" s="234"/>
      <c r="AB980" s="234"/>
      <c r="AC980" s="234"/>
      <c r="AD980" s="234"/>
      <c r="AE980" s="234"/>
      <c r="AF980" s="234"/>
      <c r="AG980" s="234"/>
      <c r="AH980" s="234"/>
    </row>
    <row r="981" spans="1:34" ht="15.75" customHeight="1">
      <c r="A981" s="234"/>
      <c r="B981" s="234"/>
      <c r="C981" s="234"/>
      <c r="D981" s="234"/>
      <c r="E981" s="234"/>
      <c r="F981" s="234"/>
      <c r="G981" s="234"/>
      <c r="H981" s="234"/>
      <c r="I981" s="234"/>
      <c r="J981" s="300"/>
      <c r="K981" s="300"/>
      <c r="L981" s="234"/>
      <c r="M981" s="234"/>
      <c r="N981" s="234"/>
      <c r="O981" s="234"/>
      <c r="P981" s="234"/>
      <c r="Q981" s="234"/>
      <c r="R981" s="234"/>
      <c r="S981" s="234"/>
      <c r="T981" s="234"/>
      <c r="U981" s="234"/>
      <c r="V981" s="234"/>
      <c r="W981" s="234"/>
      <c r="X981" s="234"/>
      <c r="Y981" s="234"/>
      <c r="Z981" s="234"/>
      <c r="AA981" s="234"/>
      <c r="AB981" s="234"/>
      <c r="AC981" s="234"/>
      <c r="AD981" s="234"/>
      <c r="AE981" s="234"/>
      <c r="AF981" s="234"/>
      <c r="AG981" s="234"/>
      <c r="AH981" s="234"/>
    </row>
    <row r="982" spans="1:34" ht="15.75" customHeight="1">
      <c r="A982" s="234"/>
      <c r="B982" s="234"/>
      <c r="C982" s="234"/>
      <c r="D982" s="234"/>
      <c r="E982" s="234"/>
      <c r="F982" s="234"/>
      <c r="G982" s="234"/>
      <c r="H982" s="234"/>
      <c r="I982" s="234"/>
      <c r="J982" s="300"/>
      <c r="K982" s="300"/>
      <c r="L982" s="234"/>
      <c r="M982" s="234"/>
      <c r="N982" s="234"/>
      <c r="O982" s="234"/>
      <c r="P982" s="234"/>
      <c r="Q982" s="234"/>
      <c r="R982" s="234"/>
      <c r="S982" s="234"/>
      <c r="T982" s="234"/>
      <c r="U982" s="234"/>
      <c r="V982" s="234"/>
      <c r="W982" s="234"/>
      <c r="X982" s="234"/>
      <c r="Y982" s="234"/>
      <c r="Z982" s="234"/>
      <c r="AA982" s="234"/>
      <c r="AB982" s="234"/>
      <c r="AC982" s="234"/>
      <c r="AD982" s="234"/>
      <c r="AE982" s="234"/>
      <c r="AF982" s="234"/>
      <c r="AG982" s="234"/>
      <c r="AH982" s="234"/>
    </row>
    <row r="983" spans="1:34" ht="15.75" customHeight="1">
      <c r="A983" s="234"/>
      <c r="B983" s="234"/>
      <c r="C983" s="234"/>
      <c r="D983" s="234"/>
      <c r="E983" s="234"/>
      <c r="F983" s="234"/>
      <c r="G983" s="234"/>
      <c r="H983" s="234"/>
      <c r="I983" s="234"/>
      <c r="J983" s="300"/>
      <c r="K983" s="300"/>
      <c r="L983" s="234"/>
      <c r="M983" s="234"/>
      <c r="N983" s="234"/>
      <c r="O983" s="234"/>
      <c r="P983" s="234"/>
      <c r="Q983" s="234"/>
      <c r="R983" s="234"/>
      <c r="S983" s="234"/>
      <c r="T983" s="234"/>
      <c r="U983" s="234"/>
      <c r="V983" s="234"/>
      <c r="W983" s="234"/>
      <c r="X983" s="234"/>
      <c r="Y983" s="234"/>
      <c r="Z983" s="234"/>
      <c r="AA983" s="234"/>
      <c r="AB983" s="234"/>
      <c r="AC983" s="234"/>
      <c r="AD983" s="234"/>
      <c r="AE983" s="234"/>
      <c r="AF983" s="234"/>
      <c r="AG983" s="234"/>
      <c r="AH983" s="234"/>
    </row>
    <row r="984" spans="1:34" ht="15.75" customHeight="1">
      <c r="A984" s="234"/>
      <c r="B984" s="234"/>
      <c r="C984" s="234"/>
      <c r="D984" s="234"/>
      <c r="E984" s="234"/>
      <c r="F984" s="234"/>
      <c r="G984" s="234"/>
      <c r="H984" s="234"/>
      <c r="I984" s="234"/>
      <c r="J984" s="300"/>
      <c r="K984" s="300"/>
      <c r="L984" s="234"/>
      <c r="M984" s="234"/>
      <c r="N984" s="234"/>
      <c r="O984" s="234"/>
      <c r="P984" s="234"/>
      <c r="Q984" s="234"/>
      <c r="R984" s="234"/>
      <c r="S984" s="234"/>
      <c r="T984" s="234"/>
      <c r="U984" s="234"/>
      <c r="V984" s="234"/>
      <c r="W984" s="234"/>
      <c r="X984" s="234"/>
      <c r="Y984" s="234"/>
      <c r="Z984" s="234"/>
      <c r="AA984" s="234"/>
      <c r="AB984" s="234"/>
      <c r="AC984" s="234"/>
      <c r="AD984" s="234"/>
      <c r="AE984" s="234"/>
      <c r="AF984" s="234"/>
      <c r="AG984" s="234"/>
      <c r="AH984" s="234"/>
    </row>
    <row r="985" spans="1:34" ht="15.75" customHeight="1">
      <c r="A985" s="234"/>
      <c r="B985" s="234"/>
      <c r="C985" s="234"/>
      <c r="D985" s="234"/>
      <c r="E985" s="234"/>
      <c r="F985" s="234"/>
      <c r="G985" s="234"/>
      <c r="H985" s="234"/>
      <c r="I985" s="234"/>
      <c r="J985" s="300"/>
      <c r="K985" s="300"/>
      <c r="L985" s="234"/>
      <c r="M985" s="234"/>
      <c r="N985" s="234"/>
      <c r="O985" s="234"/>
      <c r="P985" s="234"/>
      <c r="Q985" s="234"/>
      <c r="R985" s="234"/>
      <c r="S985" s="234"/>
      <c r="T985" s="234"/>
      <c r="U985" s="234"/>
      <c r="V985" s="234"/>
      <c r="W985" s="234"/>
      <c r="X985" s="234"/>
      <c r="Y985" s="234"/>
      <c r="Z985" s="234"/>
      <c r="AA985" s="234"/>
      <c r="AB985" s="234"/>
      <c r="AC985" s="234"/>
      <c r="AD985" s="234"/>
      <c r="AE985" s="234"/>
      <c r="AF985" s="234"/>
      <c r="AG985" s="234"/>
      <c r="AH985" s="234"/>
    </row>
    <row r="986" spans="1:34" ht="15.75" customHeight="1">
      <c r="A986" s="234"/>
      <c r="B986" s="234"/>
      <c r="C986" s="234"/>
      <c r="D986" s="234"/>
      <c r="E986" s="234"/>
      <c r="F986" s="234"/>
      <c r="G986" s="234"/>
      <c r="H986" s="234"/>
      <c r="I986" s="234"/>
      <c r="J986" s="300"/>
      <c r="K986" s="300"/>
      <c r="L986" s="234"/>
      <c r="M986" s="234"/>
      <c r="N986" s="234"/>
      <c r="O986" s="234"/>
      <c r="P986" s="234"/>
      <c r="Q986" s="234"/>
      <c r="R986" s="234"/>
      <c r="S986" s="234"/>
      <c r="T986" s="234"/>
      <c r="U986" s="234"/>
      <c r="V986" s="234"/>
      <c r="W986" s="234"/>
      <c r="X986" s="234"/>
      <c r="Y986" s="234"/>
      <c r="Z986" s="234"/>
      <c r="AA986" s="234"/>
      <c r="AB986" s="234"/>
      <c r="AC986" s="234"/>
      <c r="AD986" s="234"/>
      <c r="AE986" s="234"/>
      <c r="AF986" s="234"/>
      <c r="AG986" s="234"/>
      <c r="AH986" s="234"/>
    </row>
    <row r="987" spans="1:34" ht="15.75" customHeight="1">
      <c r="A987" s="234"/>
      <c r="B987" s="234"/>
      <c r="C987" s="234"/>
      <c r="D987" s="234"/>
      <c r="E987" s="234"/>
      <c r="F987" s="234"/>
      <c r="G987" s="234"/>
      <c r="H987" s="234"/>
      <c r="I987" s="234"/>
      <c r="J987" s="300"/>
      <c r="K987" s="300"/>
      <c r="L987" s="234"/>
      <c r="M987" s="234"/>
      <c r="N987" s="234"/>
      <c r="O987" s="234"/>
      <c r="P987" s="234"/>
      <c r="Q987" s="234"/>
      <c r="R987" s="234"/>
      <c r="S987" s="234"/>
      <c r="T987" s="234"/>
      <c r="U987" s="234"/>
      <c r="V987" s="234"/>
      <c r="W987" s="234"/>
      <c r="X987" s="234"/>
      <c r="Y987" s="234"/>
      <c r="Z987" s="234"/>
      <c r="AA987" s="234"/>
      <c r="AB987" s="234"/>
      <c r="AC987" s="234"/>
      <c r="AD987" s="234"/>
      <c r="AE987" s="234"/>
      <c r="AF987" s="234"/>
      <c r="AG987" s="234"/>
      <c r="AH987" s="234"/>
    </row>
    <row r="988" spans="1:34" ht="15.75" customHeight="1">
      <c r="A988" s="234"/>
      <c r="B988" s="234"/>
      <c r="C988" s="234"/>
      <c r="D988" s="234"/>
      <c r="E988" s="234"/>
      <c r="F988" s="234"/>
      <c r="G988" s="234"/>
      <c r="H988" s="234"/>
      <c r="I988" s="234"/>
      <c r="J988" s="300"/>
      <c r="K988" s="300"/>
      <c r="L988" s="234"/>
      <c r="M988" s="234"/>
      <c r="N988" s="234"/>
      <c r="O988" s="234"/>
      <c r="P988" s="234"/>
      <c r="Q988" s="234"/>
      <c r="R988" s="234"/>
      <c r="S988" s="234"/>
      <c r="T988" s="234"/>
      <c r="U988" s="234"/>
      <c r="V988" s="234"/>
      <c r="W988" s="234"/>
      <c r="X988" s="234"/>
      <c r="Y988" s="234"/>
      <c r="Z988" s="234"/>
      <c r="AA988" s="234"/>
      <c r="AB988" s="234"/>
      <c r="AC988" s="234"/>
      <c r="AD988" s="234"/>
      <c r="AE988" s="234"/>
      <c r="AF988" s="234"/>
      <c r="AG988" s="234"/>
      <c r="AH988" s="234"/>
    </row>
    <row r="989" spans="1:34" ht="15.75" customHeight="1">
      <c r="A989" s="234"/>
      <c r="B989" s="234"/>
      <c r="C989" s="234"/>
      <c r="D989" s="234"/>
      <c r="E989" s="234"/>
      <c r="F989" s="234"/>
      <c r="G989" s="234"/>
      <c r="H989" s="234"/>
      <c r="I989" s="234"/>
      <c r="J989" s="300"/>
      <c r="K989" s="300"/>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row>
    <row r="990" spans="1:34" ht="15.75" customHeight="1">
      <c r="A990" s="234"/>
      <c r="B990" s="234"/>
      <c r="C990" s="234"/>
      <c r="D990" s="234"/>
      <c r="E990" s="234"/>
      <c r="F990" s="234"/>
      <c r="G990" s="234"/>
      <c r="H990" s="234"/>
      <c r="I990" s="234"/>
      <c r="J990" s="300"/>
      <c r="K990" s="300"/>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row>
    <row r="991" spans="1:34" ht="15.75" customHeight="1">
      <c r="A991" s="234"/>
      <c r="B991" s="234"/>
      <c r="C991" s="234"/>
      <c r="D991" s="234"/>
      <c r="E991" s="234"/>
      <c r="F991" s="234"/>
      <c r="G991" s="234"/>
      <c r="H991" s="234"/>
      <c r="I991" s="234"/>
      <c r="J991" s="300"/>
      <c r="K991" s="300"/>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row>
    <row r="992" spans="1:34" ht="15.75" customHeight="1">
      <c r="A992" s="234"/>
      <c r="B992" s="234"/>
      <c r="C992" s="234"/>
      <c r="D992" s="234"/>
      <c r="E992" s="234"/>
      <c r="F992" s="234"/>
      <c r="G992" s="234"/>
      <c r="H992" s="234"/>
      <c r="I992" s="234"/>
      <c r="J992" s="300"/>
      <c r="K992" s="300"/>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row>
    <row r="993" spans="1:34" ht="15.75" customHeight="1">
      <c r="A993" s="234"/>
      <c r="B993" s="234"/>
      <c r="C993" s="234"/>
      <c r="D993" s="234"/>
      <c r="E993" s="234"/>
      <c r="F993" s="234"/>
      <c r="G993" s="234"/>
      <c r="H993" s="234"/>
      <c r="I993" s="234"/>
      <c r="J993" s="300"/>
      <c r="K993" s="300"/>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row>
    <row r="994" spans="1:34" ht="15.75" customHeight="1">
      <c r="A994" s="234"/>
      <c r="B994" s="234"/>
      <c r="C994" s="234"/>
      <c r="D994" s="234"/>
      <c r="E994" s="234"/>
      <c r="F994" s="234"/>
      <c r="G994" s="234"/>
      <c r="H994" s="234"/>
      <c r="I994" s="234"/>
      <c r="J994" s="300"/>
      <c r="K994" s="300"/>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row>
    <row r="995" spans="1:34" ht="15.75" customHeight="1">
      <c r="A995" s="234"/>
      <c r="B995" s="234"/>
      <c r="C995" s="234"/>
      <c r="D995" s="234"/>
      <c r="E995" s="234"/>
      <c r="F995" s="234"/>
      <c r="G995" s="234"/>
      <c r="H995" s="234"/>
      <c r="I995" s="234"/>
      <c r="J995" s="300"/>
      <c r="K995" s="300"/>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row>
    <row r="996" spans="1:34" ht="15.75" customHeight="1">
      <c r="A996" s="234"/>
      <c r="B996" s="234"/>
      <c r="C996" s="234"/>
      <c r="D996" s="234"/>
      <c r="E996" s="234"/>
      <c r="F996" s="234"/>
      <c r="G996" s="234"/>
      <c r="H996" s="234"/>
      <c r="I996" s="234"/>
      <c r="J996" s="300"/>
      <c r="K996" s="300"/>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row>
    <row r="997" spans="1:34" ht="15.75" customHeight="1">
      <c r="A997" s="234"/>
      <c r="B997" s="234"/>
      <c r="C997" s="234"/>
      <c r="D997" s="234"/>
      <c r="E997" s="234"/>
      <c r="F997" s="234"/>
      <c r="G997" s="234"/>
      <c r="H997" s="234"/>
      <c r="I997" s="234"/>
      <c r="J997" s="300"/>
      <c r="K997" s="300"/>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row>
    <row r="998" spans="1:34" ht="15.75" customHeight="1">
      <c r="A998" s="234"/>
      <c r="B998" s="234"/>
      <c r="C998" s="234"/>
      <c r="D998" s="234"/>
      <c r="E998" s="234"/>
      <c r="F998" s="234"/>
      <c r="G998" s="234"/>
      <c r="H998" s="234"/>
      <c r="I998" s="234"/>
      <c r="J998" s="300"/>
      <c r="K998" s="300"/>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row>
    <row r="999" spans="1:34" ht="15.75" customHeight="1">
      <c r="A999" s="234"/>
      <c r="B999" s="234"/>
      <c r="C999" s="234"/>
      <c r="D999" s="234"/>
      <c r="E999" s="234"/>
      <c r="F999" s="234"/>
      <c r="G999" s="234"/>
      <c r="H999" s="234"/>
      <c r="I999" s="234"/>
      <c r="J999" s="300"/>
      <c r="K999" s="300"/>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row>
    <row r="1000" spans="1:34" ht="15.75" customHeight="1">
      <c r="A1000" s="234"/>
      <c r="B1000" s="234"/>
      <c r="C1000" s="234"/>
      <c r="D1000" s="234"/>
      <c r="E1000" s="234"/>
      <c r="F1000" s="234"/>
      <c r="G1000" s="234"/>
      <c r="H1000" s="234"/>
      <c r="I1000" s="234"/>
      <c r="J1000" s="300"/>
      <c r="K1000" s="300"/>
      <c r="L1000" s="234"/>
      <c r="M1000" s="234"/>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c r="AH1000" s="234"/>
    </row>
  </sheetData>
  <mergeCells count="154">
    <mergeCell ref="A1:A4"/>
    <mergeCell ref="B1:H2"/>
    <mergeCell ref="I1:L1"/>
    <mergeCell ref="M1:N4"/>
    <mergeCell ref="I2:L2"/>
    <mergeCell ref="B3:H4"/>
    <mergeCell ref="I3:L3"/>
    <mergeCell ref="I4:L4"/>
    <mergeCell ref="O8:Q8"/>
    <mergeCell ref="B9:F9"/>
    <mergeCell ref="K9:M9"/>
    <mergeCell ref="B10:F10"/>
    <mergeCell ref="K10:M10"/>
    <mergeCell ref="O10:P10"/>
    <mergeCell ref="A5:N5"/>
    <mergeCell ref="A6:N6"/>
    <mergeCell ref="B7:N7"/>
    <mergeCell ref="B8:F8"/>
    <mergeCell ref="G8:I13"/>
    <mergeCell ref="J8:N8"/>
    <mergeCell ref="B11:F11"/>
    <mergeCell ref="K11:M11"/>
    <mergeCell ref="B12:F12"/>
    <mergeCell ref="K12:M12"/>
    <mergeCell ref="A13:F13"/>
    <mergeCell ref="K13:M13"/>
    <mergeCell ref="A14:A16"/>
    <mergeCell ref="B14:B16"/>
    <mergeCell ref="C14:C16"/>
    <mergeCell ref="D14:D16"/>
    <mergeCell ref="E14:E16"/>
    <mergeCell ref="F14:I15"/>
    <mergeCell ref="J14:K15"/>
    <mergeCell ref="L14:N14"/>
    <mergeCell ref="L15:L16"/>
    <mergeCell ref="M15:M16"/>
    <mergeCell ref="N15:N16"/>
    <mergeCell ref="A17:A18"/>
    <mergeCell ref="C17:C18"/>
    <mergeCell ref="J17:J18"/>
    <mergeCell ref="K17:K18"/>
    <mergeCell ref="L17:L18"/>
    <mergeCell ref="M17:M18"/>
    <mergeCell ref="N17:N18"/>
    <mergeCell ref="N19:N20"/>
    <mergeCell ref="A21:A22"/>
    <mergeCell ref="C21:C22"/>
    <mergeCell ref="J21:J22"/>
    <mergeCell ref="K21:K22"/>
    <mergeCell ref="L21:L22"/>
    <mergeCell ref="M21:M22"/>
    <mergeCell ref="N21:N22"/>
    <mergeCell ref="A19:A20"/>
    <mergeCell ref="C19:C20"/>
    <mergeCell ref="J19:J20"/>
    <mergeCell ref="K19:K20"/>
    <mergeCell ref="L19:L20"/>
    <mergeCell ref="M19:M20"/>
    <mergeCell ref="N23:N24"/>
    <mergeCell ref="A25:A26"/>
    <mergeCell ref="C25:C26"/>
    <mergeCell ref="J25:J26"/>
    <mergeCell ref="K25:K26"/>
    <mergeCell ref="L25:L26"/>
    <mergeCell ref="M25:M26"/>
    <mergeCell ref="N25:N26"/>
    <mergeCell ref="A23:A24"/>
    <mergeCell ref="C23:C24"/>
    <mergeCell ref="J23:J24"/>
    <mergeCell ref="K23:K24"/>
    <mergeCell ref="L23:L24"/>
    <mergeCell ref="M23:M24"/>
    <mergeCell ref="N27:N28"/>
    <mergeCell ref="A29:A30"/>
    <mergeCell ref="C29:C30"/>
    <mergeCell ref="J29:J30"/>
    <mergeCell ref="K29:K30"/>
    <mergeCell ref="L29:L30"/>
    <mergeCell ref="M29:M30"/>
    <mergeCell ref="N29:N30"/>
    <mergeCell ref="A27:A28"/>
    <mergeCell ref="C27:C28"/>
    <mergeCell ref="J27:J28"/>
    <mergeCell ref="K27:K28"/>
    <mergeCell ref="L27:L28"/>
    <mergeCell ref="M27:M28"/>
    <mergeCell ref="N31:N32"/>
    <mergeCell ref="A33:A34"/>
    <mergeCell ref="C33:C34"/>
    <mergeCell ref="J33:J34"/>
    <mergeCell ref="K33:K34"/>
    <mergeCell ref="L33:L34"/>
    <mergeCell ref="M33:M34"/>
    <mergeCell ref="N33:N34"/>
    <mergeCell ref="A31:A32"/>
    <mergeCell ref="C31:C32"/>
    <mergeCell ref="J31:J32"/>
    <mergeCell ref="K31:K32"/>
    <mergeCell ref="L31:L32"/>
    <mergeCell ref="M31:M32"/>
    <mergeCell ref="N35:N36"/>
    <mergeCell ref="A37:A38"/>
    <mergeCell ref="C37:C38"/>
    <mergeCell ref="J37:J38"/>
    <mergeCell ref="K37:K38"/>
    <mergeCell ref="L37:L38"/>
    <mergeCell ref="M37:M38"/>
    <mergeCell ref="N37:N38"/>
    <mergeCell ref="A35:A36"/>
    <mergeCell ref="C35:C36"/>
    <mergeCell ref="J35:J36"/>
    <mergeCell ref="K35:K36"/>
    <mergeCell ref="L35:L36"/>
    <mergeCell ref="M35:M36"/>
    <mergeCell ref="N39:N40"/>
    <mergeCell ref="A41:A42"/>
    <mergeCell ref="C41:C42"/>
    <mergeCell ref="J41:J42"/>
    <mergeCell ref="K41:K42"/>
    <mergeCell ref="L41:L42"/>
    <mergeCell ref="M41:M42"/>
    <mergeCell ref="N41:N42"/>
    <mergeCell ref="A39:A40"/>
    <mergeCell ref="C39:C40"/>
    <mergeCell ref="J39:J40"/>
    <mergeCell ref="K39:K40"/>
    <mergeCell ref="L39:L40"/>
    <mergeCell ref="M39:M40"/>
    <mergeCell ref="N43:N44"/>
    <mergeCell ref="A45:A46"/>
    <mergeCell ref="C45:C46"/>
    <mergeCell ref="B48:D48"/>
    <mergeCell ref="E48:H48"/>
    <mergeCell ref="J48:N48"/>
    <mergeCell ref="A43:A44"/>
    <mergeCell ref="C43:C44"/>
    <mergeCell ref="J43:J44"/>
    <mergeCell ref="K43:K44"/>
    <mergeCell ref="L43:L44"/>
    <mergeCell ref="M43:M44"/>
    <mergeCell ref="A55:A56"/>
    <mergeCell ref="B55:D56"/>
    <mergeCell ref="E55:G56"/>
    <mergeCell ref="A57:N57"/>
    <mergeCell ref="A49:A50"/>
    <mergeCell ref="B49:D50"/>
    <mergeCell ref="E49:G50"/>
    <mergeCell ref="J49:N56"/>
    <mergeCell ref="A51:A52"/>
    <mergeCell ref="B51:D52"/>
    <mergeCell ref="E51:G52"/>
    <mergeCell ref="A53:A54"/>
    <mergeCell ref="B53:D54"/>
    <mergeCell ref="E53:G54"/>
  </mergeCells>
  <pageMargins left="0.7" right="0.7" top="0.75" bottom="0.75" header="0.3" footer="0.3"/>
  <drawing r:id="rId1"/>
  <legacyDrawing r:id="rId2"/>
  <oleObjects>
    <mc:AlternateContent xmlns:mc="http://schemas.openxmlformats.org/markup-compatibility/2006">
      <mc:Choice Requires="x14">
        <oleObject shapeId="44033" r:id="rId3">
          <objectPr defaultSize="0" autoPict="0" r:id="rId4">
            <anchor moveWithCells="1" sizeWithCells="1">
              <from>
                <xdr:col>0</xdr:col>
                <xdr:colOff>495300</xdr:colOff>
                <xdr:row>0</xdr:row>
                <xdr:rowOff>95250</xdr:rowOff>
              </from>
              <to>
                <xdr:col>1</xdr:col>
                <xdr:colOff>2133600</xdr:colOff>
                <xdr:row>3</xdr:row>
                <xdr:rowOff>114300</xdr:rowOff>
              </to>
            </anchor>
          </objectPr>
        </oleObject>
      </mc:Choice>
      <mc:Fallback>
        <oleObject shapeId="44033" r:id="rId3"/>
      </mc:Fallback>
    </mc:AlternateContent>
    <mc:AlternateContent xmlns:mc="http://schemas.openxmlformats.org/markup-compatibility/2006">
      <mc:Choice Requires="x14">
        <oleObject shapeId="44034" r:id="rId5">
          <objectPr defaultSize="0" autoPict="0" r:id="rId6">
            <anchor moveWithCells="1">
              <from>
                <xdr:col>0</xdr:col>
                <xdr:colOff>495300</xdr:colOff>
                <xdr:row>0</xdr:row>
                <xdr:rowOff>95250</xdr:rowOff>
              </from>
              <to>
                <xdr:col>0</xdr:col>
                <xdr:colOff>2533650</xdr:colOff>
                <xdr:row>3</xdr:row>
                <xdr:rowOff>180975</xdr:rowOff>
              </to>
            </anchor>
          </objectPr>
        </oleObject>
      </mc:Choice>
      <mc:Fallback>
        <oleObject shapeId="44034"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zoomScale="80" zoomScaleNormal="80" workbookViewId="0">
      <selection sqref="A1:XFD1048576"/>
    </sheetView>
  </sheetViews>
  <sheetFormatPr baseColWidth="10" defaultColWidth="14.42578125" defaultRowHeight="15.75"/>
  <cols>
    <col min="1" max="1" width="67" style="102" customWidth="1"/>
    <col min="2" max="2" width="10.28515625" style="102" customWidth="1"/>
    <col min="3" max="3" width="17.7109375" style="102" customWidth="1"/>
    <col min="4" max="4" width="10" style="102" customWidth="1"/>
    <col min="5" max="5" width="22" style="102" customWidth="1"/>
    <col min="6" max="6" width="21.85546875" style="102" customWidth="1"/>
    <col min="7" max="7" width="7.7109375" style="102" customWidth="1"/>
    <col min="8" max="8" width="13.7109375" style="102" customWidth="1"/>
    <col min="9" max="9" width="12.7109375" style="102" customWidth="1"/>
    <col min="10" max="10" width="15.5703125" style="102" customWidth="1"/>
    <col min="11" max="11" width="15.85546875" style="102" customWidth="1"/>
    <col min="12" max="12" width="12.42578125" style="102" customWidth="1"/>
    <col min="13" max="13" width="14" style="102" customWidth="1"/>
    <col min="14" max="15" width="17.28515625" style="102" customWidth="1"/>
    <col min="16" max="16" width="33.85546875" style="102" customWidth="1"/>
    <col min="17" max="17" width="12.5703125" style="102" hidden="1" customWidth="1"/>
    <col min="18" max="18" width="24.28515625" style="102" customWidth="1"/>
    <col min="19" max="19" width="22.5703125" style="102" customWidth="1"/>
    <col min="20" max="21" width="12.5703125" style="102" customWidth="1"/>
    <col min="22" max="22" width="16.85546875" style="102" customWidth="1"/>
    <col min="23" max="23" width="12.5703125" style="102" customWidth="1"/>
    <col min="24" max="24" width="30.140625" style="102" customWidth="1"/>
    <col min="25" max="25" width="15.42578125" style="102" customWidth="1"/>
    <col min="26" max="26" width="15.85546875" style="102" customWidth="1"/>
    <col min="27" max="27" width="24.42578125" style="102" customWidth="1"/>
    <col min="28" max="28" width="17.140625" style="102" customWidth="1"/>
    <col min="29" max="34" width="12.5703125" style="102" customWidth="1"/>
    <col min="35" max="16384" width="14.42578125" style="102"/>
  </cols>
  <sheetData>
    <row r="1" spans="1:34">
      <c r="A1" s="230"/>
      <c r="B1" s="231" t="s">
        <v>36</v>
      </c>
      <c r="C1" s="194"/>
      <c r="D1" s="194"/>
      <c r="E1" s="194"/>
      <c r="F1" s="194"/>
      <c r="G1" s="194"/>
      <c r="H1" s="195"/>
      <c r="I1" s="232" t="s">
        <v>37</v>
      </c>
      <c r="J1" s="221"/>
      <c r="K1" s="221"/>
      <c r="L1" s="222"/>
      <c r="M1" s="233"/>
      <c r="N1" s="195"/>
      <c r="O1" s="255"/>
      <c r="P1" s="234"/>
      <c r="Q1" s="234"/>
      <c r="R1" s="234"/>
      <c r="S1" s="234"/>
      <c r="T1" s="234"/>
      <c r="U1" s="234"/>
      <c r="V1" s="234"/>
      <c r="W1" s="234"/>
      <c r="X1" s="234"/>
      <c r="Y1" s="234"/>
      <c r="Z1" s="234"/>
      <c r="AA1" s="234"/>
      <c r="AB1" s="234"/>
      <c r="AC1" s="234"/>
      <c r="AD1" s="234"/>
      <c r="AE1" s="234"/>
      <c r="AF1" s="234"/>
      <c r="AG1" s="234"/>
      <c r="AH1" s="234"/>
    </row>
    <row r="2" spans="1:34">
      <c r="A2" s="223"/>
      <c r="B2" s="224"/>
      <c r="C2" s="225"/>
      <c r="D2" s="225"/>
      <c r="E2" s="225"/>
      <c r="F2" s="225"/>
      <c r="G2" s="225"/>
      <c r="H2" s="226"/>
      <c r="I2" s="232" t="s">
        <v>38</v>
      </c>
      <c r="J2" s="221"/>
      <c r="K2" s="221"/>
      <c r="L2" s="222"/>
      <c r="M2" s="227"/>
      <c r="N2" s="228"/>
      <c r="O2" s="255"/>
      <c r="P2" s="234"/>
      <c r="Q2" s="234"/>
      <c r="R2" s="234"/>
      <c r="S2" s="234"/>
      <c r="T2" s="234"/>
      <c r="U2" s="234"/>
      <c r="V2" s="234"/>
      <c r="W2" s="234"/>
      <c r="X2" s="234"/>
      <c r="Y2" s="234"/>
      <c r="Z2" s="234"/>
      <c r="AA2" s="234"/>
      <c r="AB2" s="234"/>
      <c r="AC2" s="234"/>
      <c r="AD2" s="234"/>
      <c r="AE2" s="234"/>
      <c r="AF2" s="234"/>
      <c r="AG2" s="234"/>
      <c r="AH2" s="234"/>
    </row>
    <row r="3" spans="1:34">
      <c r="A3" s="223"/>
      <c r="B3" s="231" t="s">
        <v>39</v>
      </c>
      <c r="C3" s="194"/>
      <c r="D3" s="194"/>
      <c r="E3" s="194"/>
      <c r="F3" s="194"/>
      <c r="G3" s="194"/>
      <c r="H3" s="195"/>
      <c r="I3" s="232" t="s">
        <v>40</v>
      </c>
      <c r="J3" s="221"/>
      <c r="K3" s="221"/>
      <c r="L3" s="222"/>
      <c r="M3" s="227"/>
      <c r="N3" s="228"/>
      <c r="O3" s="255"/>
      <c r="P3" s="234"/>
      <c r="Q3" s="234"/>
      <c r="R3" s="234"/>
      <c r="S3" s="234"/>
      <c r="T3" s="234"/>
      <c r="U3" s="234"/>
      <c r="V3" s="234"/>
      <c r="W3" s="234"/>
      <c r="X3" s="234"/>
      <c r="Y3" s="234"/>
      <c r="Z3" s="234"/>
      <c r="AA3" s="234"/>
      <c r="AB3" s="234"/>
      <c r="AC3" s="234"/>
      <c r="AD3" s="234"/>
      <c r="AE3" s="234"/>
      <c r="AF3" s="234"/>
      <c r="AG3" s="234"/>
      <c r="AH3" s="234"/>
    </row>
    <row r="4" spans="1:34">
      <c r="A4" s="229"/>
      <c r="B4" s="224"/>
      <c r="C4" s="225"/>
      <c r="D4" s="225"/>
      <c r="E4" s="225"/>
      <c r="F4" s="225"/>
      <c r="G4" s="225"/>
      <c r="H4" s="226"/>
      <c r="I4" s="232" t="s">
        <v>41</v>
      </c>
      <c r="J4" s="221"/>
      <c r="K4" s="221"/>
      <c r="L4" s="222"/>
      <c r="M4" s="224"/>
      <c r="N4" s="226"/>
      <c r="O4" s="255"/>
      <c r="P4" s="234"/>
      <c r="Q4" s="234"/>
      <c r="R4" s="234"/>
      <c r="S4" s="234"/>
      <c r="T4" s="234"/>
      <c r="U4" s="234"/>
      <c r="V4" s="234"/>
      <c r="W4" s="234"/>
      <c r="X4" s="234"/>
      <c r="Y4" s="234"/>
      <c r="Z4" s="234"/>
      <c r="AA4" s="234"/>
      <c r="AB4" s="234"/>
      <c r="AC4" s="234"/>
      <c r="AD4" s="234"/>
      <c r="AE4" s="234"/>
      <c r="AF4" s="234"/>
      <c r="AG4" s="234"/>
      <c r="AH4" s="234"/>
    </row>
    <row r="5" spans="1:34">
      <c r="A5" s="235"/>
      <c r="B5" s="236"/>
      <c r="C5" s="236"/>
      <c r="D5" s="236"/>
      <c r="E5" s="236"/>
      <c r="F5" s="236"/>
      <c r="G5" s="236"/>
      <c r="H5" s="236"/>
      <c r="I5" s="236"/>
      <c r="J5" s="236"/>
      <c r="K5" s="236"/>
      <c r="L5" s="236"/>
      <c r="M5" s="236"/>
      <c r="N5" s="236"/>
      <c r="O5" s="255"/>
      <c r="P5" s="234"/>
      <c r="Q5" s="234"/>
      <c r="R5" s="234"/>
      <c r="S5" s="234"/>
      <c r="T5" s="234"/>
      <c r="U5" s="234"/>
      <c r="V5" s="234"/>
      <c r="W5" s="234"/>
      <c r="X5" s="234"/>
      <c r="Y5" s="234"/>
      <c r="Z5" s="234"/>
      <c r="AA5" s="234"/>
      <c r="AB5" s="234"/>
      <c r="AC5" s="234"/>
      <c r="AD5" s="234"/>
      <c r="AE5" s="234"/>
      <c r="AF5" s="234"/>
      <c r="AG5" s="234"/>
      <c r="AH5" s="234"/>
    </row>
    <row r="6" spans="1:34">
      <c r="A6" s="232" t="s">
        <v>323</v>
      </c>
      <c r="B6" s="221"/>
      <c r="C6" s="221"/>
      <c r="D6" s="221"/>
      <c r="E6" s="221"/>
      <c r="F6" s="221"/>
      <c r="G6" s="221"/>
      <c r="H6" s="221"/>
      <c r="I6" s="221"/>
      <c r="J6" s="221"/>
      <c r="K6" s="221"/>
      <c r="L6" s="221"/>
      <c r="M6" s="221"/>
      <c r="N6" s="222"/>
      <c r="O6" s="260"/>
      <c r="P6" s="234"/>
      <c r="Q6" s="234"/>
      <c r="R6" s="234"/>
      <c r="S6" s="234"/>
      <c r="T6" s="234"/>
      <c r="U6" s="234"/>
      <c r="V6" s="234"/>
      <c r="W6" s="234"/>
      <c r="X6" s="234"/>
      <c r="Y6" s="234"/>
      <c r="Z6" s="234"/>
      <c r="AA6" s="234"/>
      <c r="AB6" s="234"/>
      <c r="AC6" s="234"/>
      <c r="AD6" s="234"/>
      <c r="AE6" s="234"/>
      <c r="AF6" s="234"/>
      <c r="AG6" s="234"/>
      <c r="AH6" s="234"/>
    </row>
    <row r="7" spans="1:34">
      <c r="A7" s="237" t="s">
        <v>286</v>
      </c>
      <c r="B7" s="232" t="s">
        <v>302</v>
      </c>
      <c r="C7" s="221"/>
      <c r="D7" s="221"/>
      <c r="E7" s="221"/>
      <c r="F7" s="221"/>
      <c r="G7" s="221"/>
      <c r="H7" s="221"/>
      <c r="I7" s="221"/>
      <c r="J7" s="221"/>
      <c r="K7" s="221"/>
      <c r="L7" s="221"/>
      <c r="M7" s="221"/>
      <c r="N7" s="222"/>
      <c r="O7" s="260"/>
      <c r="P7" s="234"/>
      <c r="Q7" s="234"/>
      <c r="R7" s="234"/>
      <c r="S7" s="234"/>
      <c r="T7" s="234"/>
      <c r="U7" s="234"/>
      <c r="V7" s="234"/>
      <c r="W7" s="234"/>
      <c r="X7" s="234"/>
      <c r="Y7" s="234"/>
      <c r="Z7" s="234"/>
      <c r="AA7" s="234"/>
      <c r="AB7" s="234"/>
      <c r="AC7" s="234"/>
      <c r="AD7" s="234"/>
      <c r="AE7" s="234"/>
      <c r="AF7" s="234"/>
      <c r="AG7" s="234"/>
      <c r="AH7" s="234"/>
    </row>
    <row r="8" spans="1:34">
      <c r="A8" s="238" t="s">
        <v>32</v>
      </c>
      <c r="B8" s="239" t="s">
        <v>33</v>
      </c>
      <c r="C8" s="221"/>
      <c r="D8" s="221"/>
      <c r="E8" s="221"/>
      <c r="F8" s="222"/>
      <c r="G8" s="240" t="s">
        <v>495</v>
      </c>
      <c r="H8" s="194"/>
      <c r="I8" s="195"/>
      <c r="J8" s="241" t="s">
        <v>31</v>
      </c>
      <c r="K8" s="221"/>
      <c r="L8" s="221"/>
      <c r="M8" s="221"/>
      <c r="N8" s="222"/>
      <c r="O8" s="247"/>
      <c r="P8" s="242"/>
      <c r="Q8" s="236"/>
      <c r="R8" s="236"/>
      <c r="S8" s="234"/>
      <c r="T8" s="234"/>
      <c r="U8" s="234"/>
      <c r="V8" s="234"/>
      <c r="W8" s="234"/>
      <c r="X8" s="234"/>
      <c r="Y8" s="234"/>
      <c r="Z8" s="234"/>
      <c r="AA8" s="234"/>
      <c r="AB8" s="234"/>
      <c r="AC8" s="234"/>
      <c r="AD8" s="234"/>
      <c r="AE8" s="234"/>
      <c r="AF8" s="234"/>
      <c r="AG8" s="234"/>
      <c r="AH8" s="234"/>
    </row>
    <row r="9" spans="1:34">
      <c r="A9" s="243" t="s">
        <v>30</v>
      </c>
      <c r="B9" s="244" t="s">
        <v>324</v>
      </c>
      <c r="C9" s="221"/>
      <c r="D9" s="221"/>
      <c r="E9" s="221"/>
      <c r="F9" s="222"/>
      <c r="G9" s="227"/>
      <c r="H9" s="236"/>
      <c r="I9" s="228"/>
      <c r="J9" s="245" t="s">
        <v>29</v>
      </c>
      <c r="K9" s="246" t="s">
        <v>28</v>
      </c>
      <c r="L9" s="221"/>
      <c r="M9" s="222"/>
      <c r="N9" s="245" t="s">
        <v>27</v>
      </c>
      <c r="O9" s="254"/>
      <c r="P9" s="247"/>
      <c r="Q9" s="247"/>
      <c r="R9" s="247"/>
      <c r="S9" s="234"/>
      <c r="T9" s="234"/>
      <c r="U9" s="234"/>
      <c r="V9" s="234"/>
      <c r="W9" s="234"/>
      <c r="X9" s="234"/>
      <c r="Y9" s="234"/>
      <c r="Z9" s="234"/>
      <c r="AA9" s="234"/>
      <c r="AB9" s="234"/>
      <c r="AC9" s="234"/>
      <c r="AD9" s="234"/>
      <c r="AE9" s="234"/>
      <c r="AF9" s="234"/>
      <c r="AG9" s="234"/>
      <c r="AH9" s="234"/>
    </row>
    <row r="10" spans="1:34">
      <c r="A10" s="248" t="s">
        <v>26</v>
      </c>
      <c r="B10" s="249" t="s">
        <v>325</v>
      </c>
      <c r="C10" s="221"/>
      <c r="D10" s="221"/>
      <c r="E10" s="221"/>
      <c r="F10" s="222"/>
      <c r="G10" s="227"/>
      <c r="H10" s="236"/>
      <c r="I10" s="228"/>
      <c r="J10" s="250"/>
      <c r="K10" s="251"/>
      <c r="L10" s="221"/>
      <c r="M10" s="222"/>
      <c r="N10" s="252"/>
      <c r="O10" s="234"/>
      <c r="P10" s="253"/>
      <c r="Q10" s="236"/>
      <c r="R10" s="254"/>
      <c r="S10" s="234"/>
      <c r="T10" s="255"/>
      <c r="U10" s="255"/>
      <c r="V10" s="234"/>
      <c r="W10" s="234"/>
      <c r="X10" s="234"/>
      <c r="Y10" s="234"/>
      <c r="Z10" s="234"/>
      <c r="AA10" s="234"/>
      <c r="AB10" s="234"/>
      <c r="AC10" s="234"/>
      <c r="AD10" s="234"/>
      <c r="AE10" s="234"/>
      <c r="AF10" s="234"/>
      <c r="AG10" s="234"/>
      <c r="AH10" s="234"/>
    </row>
    <row r="11" spans="1:34">
      <c r="A11" s="256" t="s">
        <v>25</v>
      </c>
      <c r="B11" s="249" t="s">
        <v>359</v>
      </c>
      <c r="C11" s="221"/>
      <c r="D11" s="221"/>
      <c r="E11" s="221"/>
      <c r="F11" s="222"/>
      <c r="G11" s="227"/>
      <c r="H11" s="236"/>
      <c r="I11" s="228"/>
      <c r="J11" s="257"/>
      <c r="K11" s="258"/>
      <c r="L11" s="221"/>
      <c r="M11" s="222"/>
      <c r="N11" s="259"/>
      <c r="O11" s="310"/>
      <c r="P11" s="311"/>
      <c r="Q11" s="236"/>
      <c r="R11" s="273"/>
      <c r="S11" s="234"/>
      <c r="T11" s="274"/>
      <c r="U11" s="275"/>
      <c r="V11" s="276"/>
      <c r="W11" s="234"/>
      <c r="X11" s="234"/>
      <c r="Y11" s="234"/>
      <c r="Z11" s="234"/>
      <c r="AA11" s="234"/>
      <c r="AB11" s="234"/>
      <c r="AC11" s="234"/>
      <c r="AD11" s="234"/>
      <c r="AE11" s="234"/>
      <c r="AF11" s="234"/>
      <c r="AG11" s="234"/>
      <c r="AH11" s="234"/>
    </row>
    <row r="12" spans="1:34">
      <c r="A12" s="261" t="s">
        <v>24</v>
      </c>
      <c r="B12" s="262">
        <v>2020730010057</v>
      </c>
      <c r="C12" s="221"/>
      <c r="D12" s="221"/>
      <c r="E12" s="221"/>
      <c r="F12" s="222"/>
      <c r="G12" s="227"/>
      <c r="H12" s="236"/>
      <c r="I12" s="228"/>
      <c r="J12" s="263"/>
      <c r="K12" s="264"/>
      <c r="L12" s="221"/>
      <c r="M12" s="222"/>
      <c r="N12" s="259"/>
      <c r="O12" s="310"/>
      <c r="P12" s="311"/>
      <c r="Q12" s="236"/>
      <c r="R12" s="273"/>
      <c r="S12" s="234"/>
      <c r="T12" s="274"/>
      <c r="U12" s="275"/>
      <c r="V12" s="276"/>
      <c r="W12" s="234"/>
      <c r="X12" s="234"/>
      <c r="Y12" s="234"/>
      <c r="Z12" s="234"/>
      <c r="AA12" s="234"/>
      <c r="AB12" s="234"/>
      <c r="AC12" s="234"/>
      <c r="AD12" s="234"/>
      <c r="AE12" s="234"/>
      <c r="AF12" s="234"/>
      <c r="AG12" s="234"/>
      <c r="AH12" s="234"/>
    </row>
    <row r="13" spans="1:34" ht="35.25" customHeight="1">
      <c r="A13" s="312" t="s">
        <v>496</v>
      </c>
      <c r="B13" s="313" t="s">
        <v>497</v>
      </c>
      <c r="C13" s="221"/>
      <c r="D13" s="221"/>
      <c r="E13" s="221"/>
      <c r="F13" s="222"/>
      <c r="G13" s="224"/>
      <c r="H13" s="225"/>
      <c r="I13" s="226"/>
      <c r="J13" s="257"/>
      <c r="K13" s="264"/>
      <c r="L13" s="221"/>
      <c r="M13" s="222"/>
      <c r="N13" s="266"/>
      <c r="O13" s="314"/>
      <c r="P13" s="315"/>
      <c r="Q13" s="315"/>
      <c r="R13" s="273"/>
      <c r="S13" s="316"/>
      <c r="T13" s="274"/>
      <c r="U13" s="275"/>
      <c r="V13" s="276"/>
      <c r="W13" s="234"/>
      <c r="X13" s="234"/>
      <c r="Y13" s="234"/>
      <c r="Z13" s="234"/>
      <c r="AA13" s="234"/>
      <c r="AB13" s="234"/>
      <c r="AC13" s="234"/>
      <c r="AD13" s="234"/>
      <c r="AE13" s="234"/>
      <c r="AF13" s="234"/>
      <c r="AG13" s="234"/>
      <c r="AH13" s="234"/>
    </row>
    <row r="14" spans="1:34" ht="21" customHeight="1">
      <c r="A14" s="267" t="s">
        <v>23</v>
      </c>
      <c r="B14" s="268" t="s">
        <v>494</v>
      </c>
      <c r="C14" s="269" t="s">
        <v>21</v>
      </c>
      <c r="D14" s="269" t="s">
        <v>20</v>
      </c>
      <c r="E14" s="269" t="s">
        <v>42</v>
      </c>
      <c r="F14" s="317" t="s">
        <v>360</v>
      </c>
      <c r="G14" s="194"/>
      <c r="H14" s="194"/>
      <c r="I14" s="195"/>
      <c r="J14" s="270" t="s">
        <v>17</v>
      </c>
      <c r="K14" s="195"/>
      <c r="L14" s="271" t="s">
        <v>16</v>
      </c>
      <c r="M14" s="221"/>
      <c r="N14" s="222"/>
      <c r="O14" s="318"/>
      <c r="P14" s="272"/>
      <c r="Q14" s="234"/>
      <c r="R14" s="273"/>
      <c r="S14" s="234"/>
      <c r="T14" s="274"/>
      <c r="U14" s="275"/>
      <c r="V14" s="276"/>
      <c r="W14" s="234"/>
      <c r="X14" s="234"/>
      <c r="Y14" s="234"/>
      <c r="Z14" s="234"/>
      <c r="AA14" s="234"/>
      <c r="AB14" s="234"/>
      <c r="AC14" s="234"/>
      <c r="AD14" s="234"/>
      <c r="AE14" s="234"/>
      <c r="AF14" s="234"/>
      <c r="AG14" s="234"/>
      <c r="AH14" s="234"/>
    </row>
    <row r="15" spans="1:34" ht="21" customHeight="1">
      <c r="A15" s="223"/>
      <c r="B15" s="223"/>
      <c r="C15" s="223"/>
      <c r="D15" s="223"/>
      <c r="E15" s="223"/>
      <c r="F15" s="224"/>
      <c r="G15" s="225"/>
      <c r="H15" s="225"/>
      <c r="I15" s="226"/>
      <c r="J15" s="224"/>
      <c r="K15" s="226"/>
      <c r="L15" s="269" t="s">
        <v>15</v>
      </c>
      <c r="M15" s="269" t="s">
        <v>14</v>
      </c>
      <c r="N15" s="267" t="s">
        <v>13</v>
      </c>
      <c r="O15" s="319"/>
      <c r="P15" s="272"/>
      <c r="Q15" s="234"/>
      <c r="R15" s="275"/>
      <c r="S15" s="234"/>
      <c r="T15" s="274"/>
      <c r="U15" s="275"/>
      <c r="V15" s="276"/>
      <c r="W15" s="234"/>
      <c r="X15" s="234"/>
      <c r="Y15" s="234"/>
      <c r="Z15" s="234"/>
      <c r="AA15" s="234"/>
      <c r="AB15" s="234"/>
      <c r="AC15" s="234"/>
      <c r="AD15" s="234"/>
      <c r="AE15" s="234"/>
      <c r="AF15" s="234"/>
      <c r="AG15" s="234"/>
      <c r="AH15" s="234"/>
    </row>
    <row r="16" spans="1:34" ht="31.5">
      <c r="A16" s="229"/>
      <c r="B16" s="229"/>
      <c r="C16" s="229"/>
      <c r="D16" s="229"/>
      <c r="E16" s="229"/>
      <c r="F16" s="277" t="s">
        <v>12</v>
      </c>
      <c r="G16" s="277" t="s">
        <v>11</v>
      </c>
      <c r="H16" s="277" t="s">
        <v>10</v>
      </c>
      <c r="I16" s="278" t="s">
        <v>9</v>
      </c>
      <c r="J16" s="277" t="s">
        <v>8</v>
      </c>
      <c r="K16" s="279" t="s">
        <v>7</v>
      </c>
      <c r="L16" s="229"/>
      <c r="M16" s="229"/>
      <c r="N16" s="229"/>
      <c r="O16" s="319"/>
      <c r="P16" s="272"/>
      <c r="Q16" s="234"/>
      <c r="R16" s="275"/>
      <c r="S16" s="234"/>
      <c r="T16" s="274"/>
      <c r="U16" s="275"/>
      <c r="V16" s="276"/>
      <c r="W16" s="234"/>
      <c r="X16" s="234"/>
      <c r="Y16" s="234"/>
      <c r="Z16" s="234"/>
      <c r="AA16" s="234"/>
      <c r="AB16" s="234"/>
      <c r="AC16" s="234"/>
      <c r="AD16" s="234"/>
      <c r="AE16" s="234"/>
      <c r="AF16" s="234"/>
      <c r="AG16" s="234"/>
      <c r="AH16" s="234"/>
    </row>
    <row r="17" spans="1:34" ht="33.75" customHeight="1">
      <c r="A17" s="280" t="s">
        <v>361</v>
      </c>
      <c r="B17" s="257" t="s">
        <v>1</v>
      </c>
      <c r="C17" s="282" t="s">
        <v>362</v>
      </c>
      <c r="D17" s="320">
        <v>1</v>
      </c>
      <c r="E17" s="283">
        <f t="shared" ref="E17:E32" si="0">F17</f>
        <v>142050000</v>
      </c>
      <c r="F17" s="283">
        <v>142050000</v>
      </c>
      <c r="G17" s="283">
        <v>0</v>
      </c>
      <c r="H17" s="283">
        <v>0</v>
      </c>
      <c r="I17" s="283">
        <v>0</v>
      </c>
      <c r="J17" s="284">
        <v>45295</v>
      </c>
      <c r="K17" s="284">
        <v>45656</v>
      </c>
      <c r="L17" s="285">
        <f t="shared" ref="L17:M17" si="1">D18/D17</f>
        <v>0</v>
      </c>
      <c r="M17" s="285">
        <f t="shared" si="1"/>
        <v>0.26929749384019713</v>
      </c>
      <c r="N17" s="321">
        <f>L17*L17/M17</f>
        <v>0</v>
      </c>
      <c r="O17" s="322"/>
      <c r="P17" s="272"/>
      <c r="Q17" s="234"/>
      <c r="R17" s="273"/>
      <c r="S17" s="234"/>
      <c r="T17" s="274"/>
      <c r="U17" s="275"/>
      <c r="V17" s="276"/>
      <c r="W17" s="234"/>
      <c r="X17" s="234"/>
      <c r="Y17" s="234"/>
      <c r="Z17" s="234"/>
      <c r="AA17" s="234"/>
      <c r="AB17" s="234"/>
      <c r="AC17" s="234"/>
      <c r="AD17" s="234"/>
      <c r="AE17" s="234"/>
      <c r="AF17" s="234"/>
      <c r="AG17" s="234"/>
      <c r="AH17" s="234"/>
    </row>
    <row r="18" spans="1:34" ht="33.75" customHeight="1">
      <c r="A18" s="223"/>
      <c r="B18" s="257" t="s">
        <v>0</v>
      </c>
      <c r="C18" s="229"/>
      <c r="D18" s="320">
        <v>0</v>
      </c>
      <c r="E18" s="283">
        <f t="shared" si="0"/>
        <v>38253709</v>
      </c>
      <c r="F18" s="283">
        <v>38253709</v>
      </c>
      <c r="G18" s="283">
        <v>0</v>
      </c>
      <c r="H18" s="283">
        <v>0</v>
      </c>
      <c r="I18" s="283">
        <v>0</v>
      </c>
      <c r="J18" s="229"/>
      <c r="K18" s="229"/>
      <c r="L18" s="229"/>
      <c r="M18" s="229"/>
      <c r="N18" s="229"/>
      <c r="O18" s="322"/>
      <c r="P18" s="234"/>
      <c r="Q18" s="234"/>
      <c r="R18" s="275"/>
      <c r="S18" s="234"/>
      <c r="T18" s="274"/>
      <c r="U18" s="275"/>
      <c r="V18" s="276"/>
      <c r="W18" s="234"/>
      <c r="X18" s="234"/>
      <c r="Y18" s="234"/>
      <c r="Z18" s="234"/>
      <c r="AA18" s="234"/>
      <c r="AB18" s="234"/>
      <c r="AC18" s="234"/>
      <c r="AD18" s="234"/>
      <c r="AE18" s="234"/>
      <c r="AF18" s="234"/>
      <c r="AG18" s="234"/>
      <c r="AH18" s="234"/>
    </row>
    <row r="19" spans="1:34" ht="27" customHeight="1">
      <c r="A19" s="280" t="s">
        <v>363</v>
      </c>
      <c r="B19" s="257" t="s">
        <v>1</v>
      </c>
      <c r="C19" s="282" t="s">
        <v>364</v>
      </c>
      <c r="D19" s="320">
        <v>1</v>
      </c>
      <c r="E19" s="283">
        <f t="shared" si="0"/>
        <v>36700000</v>
      </c>
      <c r="F19" s="283">
        <v>36700000</v>
      </c>
      <c r="G19" s="283">
        <v>0</v>
      </c>
      <c r="H19" s="283">
        <v>0</v>
      </c>
      <c r="I19" s="283">
        <v>0</v>
      </c>
      <c r="J19" s="284">
        <v>45295</v>
      </c>
      <c r="K19" s="284">
        <v>45656</v>
      </c>
      <c r="L19" s="285">
        <f t="shared" ref="L19:M19" si="2">D20/D19</f>
        <v>0</v>
      </c>
      <c r="M19" s="285">
        <f t="shared" si="2"/>
        <v>0.49046321525885561</v>
      </c>
      <c r="N19" s="321">
        <f>L19*L19/M19</f>
        <v>0</v>
      </c>
      <c r="O19" s="322"/>
      <c r="P19" s="234"/>
      <c r="Q19" s="234"/>
      <c r="R19" s="275"/>
      <c r="S19" s="234"/>
      <c r="T19" s="274"/>
      <c r="U19" s="275"/>
      <c r="V19" s="276"/>
      <c r="W19" s="234"/>
      <c r="X19" s="234"/>
      <c r="Y19" s="234"/>
      <c r="Z19" s="234"/>
      <c r="AA19" s="234"/>
      <c r="AB19" s="234"/>
      <c r="AC19" s="234"/>
      <c r="AD19" s="234"/>
      <c r="AE19" s="234"/>
      <c r="AF19" s="234"/>
      <c r="AG19" s="234"/>
      <c r="AH19" s="234"/>
    </row>
    <row r="20" spans="1:34" ht="30" customHeight="1">
      <c r="A20" s="229"/>
      <c r="B20" s="257" t="s">
        <v>0</v>
      </c>
      <c r="C20" s="229"/>
      <c r="D20" s="320">
        <v>0</v>
      </c>
      <c r="E20" s="283">
        <f t="shared" si="0"/>
        <v>18000000</v>
      </c>
      <c r="F20" s="283">
        <v>18000000</v>
      </c>
      <c r="G20" s="283">
        <v>0</v>
      </c>
      <c r="H20" s="283">
        <v>0</v>
      </c>
      <c r="I20" s="283">
        <v>0</v>
      </c>
      <c r="J20" s="229"/>
      <c r="K20" s="229"/>
      <c r="L20" s="229"/>
      <c r="M20" s="229"/>
      <c r="N20" s="229"/>
      <c r="O20" s="322"/>
      <c r="P20" s="234"/>
      <c r="Q20" s="234"/>
      <c r="R20" s="275"/>
      <c r="S20" s="234"/>
      <c r="T20" s="274"/>
      <c r="U20" s="275"/>
      <c r="V20" s="276"/>
      <c r="W20" s="234"/>
      <c r="X20" s="234"/>
      <c r="Y20" s="234"/>
      <c r="Z20" s="234"/>
      <c r="AA20" s="234"/>
      <c r="AB20" s="234"/>
      <c r="AC20" s="234"/>
      <c r="AD20" s="234"/>
      <c r="AE20" s="234"/>
      <c r="AF20" s="234"/>
      <c r="AG20" s="234"/>
      <c r="AH20" s="234"/>
    </row>
    <row r="21" spans="1:34" ht="29.25" customHeight="1">
      <c r="A21" s="280" t="s">
        <v>365</v>
      </c>
      <c r="B21" s="323" t="s">
        <v>1</v>
      </c>
      <c r="C21" s="324" t="s">
        <v>366</v>
      </c>
      <c r="D21" s="325">
        <v>1</v>
      </c>
      <c r="E21" s="283">
        <f t="shared" si="0"/>
        <v>108700000</v>
      </c>
      <c r="F21" s="283">
        <v>108700000</v>
      </c>
      <c r="G21" s="283">
        <v>0</v>
      </c>
      <c r="H21" s="283">
        <v>0</v>
      </c>
      <c r="I21" s="283">
        <v>0</v>
      </c>
      <c r="J21" s="284">
        <v>45295</v>
      </c>
      <c r="K21" s="284">
        <v>45656</v>
      </c>
      <c r="L21" s="285">
        <f t="shared" ref="L21:M21" si="3">D22/D21</f>
        <v>0</v>
      </c>
      <c r="M21" s="285">
        <f t="shared" si="3"/>
        <v>0.15639374425023</v>
      </c>
      <c r="N21" s="321">
        <f>L21*L21/M21</f>
        <v>0</v>
      </c>
      <c r="O21" s="322"/>
      <c r="P21" s="234"/>
      <c r="Q21" s="234"/>
      <c r="R21" s="234"/>
      <c r="S21" s="234"/>
      <c r="T21" s="234"/>
      <c r="U21" s="234"/>
      <c r="V21" s="276"/>
      <c r="W21" s="234"/>
      <c r="X21" s="234"/>
      <c r="Y21" s="234"/>
      <c r="Z21" s="234"/>
      <c r="AA21" s="234"/>
      <c r="AB21" s="234"/>
      <c r="AC21" s="234"/>
      <c r="AD21" s="234"/>
      <c r="AE21" s="234"/>
      <c r="AF21" s="234"/>
      <c r="AG21" s="234"/>
      <c r="AH21" s="234"/>
    </row>
    <row r="22" spans="1:34" ht="29.25" customHeight="1">
      <c r="A22" s="229"/>
      <c r="B22" s="257" t="s">
        <v>0</v>
      </c>
      <c r="C22" s="224"/>
      <c r="D22" s="326">
        <v>0</v>
      </c>
      <c r="E22" s="283">
        <f t="shared" si="0"/>
        <v>17000000</v>
      </c>
      <c r="F22" s="283">
        <v>17000000</v>
      </c>
      <c r="G22" s="283">
        <v>0</v>
      </c>
      <c r="H22" s="283">
        <v>0</v>
      </c>
      <c r="I22" s="283">
        <v>0</v>
      </c>
      <c r="J22" s="229"/>
      <c r="K22" s="229"/>
      <c r="L22" s="229"/>
      <c r="M22" s="229"/>
      <c r="N22" s="229"/>
      <c r="O22" s="322"/>
      <c r="P22" s="234"/>
      <c r="Q22" s="234"/>
      <c r="R22" s="234"/>
      <c r="S22" s="234"/>
      <c r="T22" s="234"/>
      <c r="U22" s="234"/>
      <c r="V22" s="276"/>
      <c r="W22" s="234"/>
      <c r="X22" s="234"/>
      <c r="Y22" s="234"/>
      <c r="Z22" s="234"/>
      <c r="AA22" s="234"/>
      <c r="AB22" s="234"/>
      <c r="AC22" s="234"/>
      <c r="AD22" s="234"/>
      <c r="AE22" s="234"/>
      <c r="AF22" s="234"/>
      <c r="AG22" s="234"/>
      <c r="AH22" s="234"/>
    </row>
    <row r="23" spans="1:34" ht="40.5" customHeight="1">
      <c r="A23" s="280" t="s">
        <v>367</v>
      </c>
      <c r="B23" s="323" t="s">
        <v>1</v>
      </c>
      <c r="C23" s="282" t="s">
        <v>368</v>
      </c>
      <c r="D23" s="327">
        <v>50</v>
      </c>
      <c r="E23" s="283">
        <f t="shared" si="0"/>
        <v>20000000</v>
      </c>
      <c r="F23" s="283">
        <v>20000000</v>
      </c>
      <c r="G23" s="283">
        <v>0</v>
      </c>
      <c r="H23" s="283">
        <v>0</v>
      </c>
      <c r="I23" s="283">
        <v>0</v>
      </c>
      <c r="J23" s="284">
        <v>45366</v>
      </c>
      <c r="K23" s="284">
        <v>45656</v>
      </c>
      <c r="L23" s="285">
        <f t="shared" ref="L23:M23" si="4">D24/D23</f>
        <v>0</v>
      </c>
      <c r="M23" s="285">
        <f t="shared" si="4"/>
        <v>0</v>
      </c>
      <c r="N23" s="321" t="e">
        <f>L23*L23/M23</f>
        <v>#DIV/0!</v>
      </c>
      <c r="O23" s="322"/>
      <c r="P23" s="234"/>
      <c r="Q23" s="234"/>
      <c r="R23" s="234"/>
      <c r="S23" s="234"/>
      <c r="T23" s="234"/>
      <c r="U23" s="234"/>
      <c r="V23" s="234"/>
      <c r="W23" s="234"/>
      <c r="X23" s="234"/>
      <c r="Y23" s="234"/>
      <c r="Z23" s="234"/>
      <c r="AA23" s="234"/>
      <c r="AB23" s="234"/>
      <c r="AC23" s="234"/>
      <c r="AD23" s="234"/>
      <c r="AE23" s="234"/>
      <c r="AF23" s="234"/>
      <c r="AG23" s="234"/>
      <c r="AH23" s="234"/>
    </row>
    <row r="24" spans="1:34" ht="40.5" customHeight="1">
      <c r="A24" s="223"/>
      <c r="B24" s="257" t="s">
        <v>0</v>
      </c>
      <c r="C24" s="229"/>
      <c r="D24" s="327">
        <v>0</v>
      </c>
      <c r="E24" s="283">
        <f t="shared" si="0"/>
        <v>0</v>
      </c>
      <c r="F24" s="283">
        <v>0</v>
      </c>
      <c r="G24" s="283">
        <v>0</v>
      </c>
      <c r="H24" s="283">
        <v>0</v>
      </c>
      <c r="I24" s="283">
        <v>0</v>
      </c>
      <c r="J24" s="229"/>
      <c r="K24" s="229"/>
      <c r="L24" s="229"/>
      <c r="M24" s="229"/>
      <c r="N24" s="229"/>
      <c r="O24" s="322"/>
      <c r="P24" s="234"/>
      <c r="Q24" s="234"/>
      <c r="R24" s="234"/>
      <c r="S24" s="234"/>
      <c r="T24" s="234"/>
      <c r="U24" s="234"/>
      <c r="V24" s="234"/>
      <c r="W24" s="234"/>
      <c r="X24" s="234"/>
      <c r="Y24" s="234"/>
      <c r="Z24" s="234"/>
      <c r="AA24" s="234"/>
      <c r="AB24" s="234"/>
      <c r="AC24" s="234"/>
      <c r="AD24" s="234"/>
      <c r="AE24" s="234"/>
      <c r="AF24" s="234"/>
      <c r="AG24" s="234"/>
      <c r="AH24" s="234"/>
    </row>
    <row r="25" spans="1:34" ht="40.5" customHeight="1">
      <c r="A25" s="280" t="s">
        <v>369</v>
      </c>
      <c r="B25" s="323" t="s">
        <v>1</v>
      </c>
      <c r="C25" s="282" t="s">
        <v>368</v>
      </c>
      <c r="D25" s="325">
        <v>1</v>
      </c>
      <c r="E25" s="283">
        <f t="shared" si="0"/>
        <v>16800000</v>
      </c>
      <c r="F25" s="283">
        <v>16800000</v>
      </c>
      <c r="G25" s="283">
        <v>0</v>
      </c>
      <c r="H25" s="283">
        <v>0</v>
      </c>
      <c r="I25" s="283">
        <v>0</v>
      </c>
      <c r="J25" s="284">
        <v>45366</v>
      </c>
      <c r="K25" s="284">
        <v>45656</v>
      </c>
      <c r="L25" s="285">
        <f t="shared" ref="L25:M25" si="5">D26/D25</f>
        <v>0</v>
      </c>
      <c r="M25" s="285">
        <f t="shared" si="5"/>
        <v>0.875</v>
      </c>
      <c r="N25" s="321">
        <f>L25*L25/M25</f>
        <v>0</v>
      </c>
      <c r="O25" s="322"/>
      <c r="P25" s="234"/>
      <c r="Q25" s="234"/>
      <c r="R25" s="234"/>
      <c r="S25" s="234"/>
      <c r="T25" s="234"/>
      <c r="U25" s="234"/>
      <c r="V25" s="234"/>
      <c r="W25" s="234"/>
      <c r="X25" s="234"/>
      <c r="Y25" s="234"/>
      <c r="Z25" s="234"/>
      <c r="AA25" s="234"/>
      <c r="AB25" s="234"/>
      <c r="AC25" s="234"/>
      <c r="AD25" s="234"/>
      <c r="AE25" s="234"/>
      <c r="AF25" s="234"/>
      <c r="AG25" s="234"/>
      <c r="AH25" s="234"/>
    </row>
    <row r="26" spans="1:34" ht="40.5" customHeight="1">
      <c r="A26" s="223"/>
      <c r="B26" s="257" t="s">
        <v>0</v>
      </c>
      <c r="C26" s="229"/>
      <c r="D26" s="327">
        <v>0</v>
      </c>
      <c r="E26" s="283">
        <f t="shared" si="0"/>
        <v>14700000</v>
      </c>
      <c r="F26" s="283">
        <v>14700000</v>
      </c>
      <c r="G26" s="283">
        <v>0</v>
      </c>
      <c r="H26" s="283">
        <v>0</v>
      </c>
      <c r="I26" s="283">
        <v>0</v>
      </c>
      <c r="J26" s="229"/>
      <c r="K26" s="229"/>
      <c r="L26" s="229"/>
      <c r="M26" s="229"/>
      <c r="N26" s="229"/>
      <c r="O26" s="322"/>
      <c r="P26" s="234"/>
      <c r="Q26" s="234"/>
      <c r="R26" s="234"/>
      <c r="S26" s="234"/>
      <c r="T26" s="234"/>
      <c r="U26" s="234"/>
      <c r="V26" s="234"/>
      <c r="W26" s="234"/>
      <c r="X26" s="234"/>
      <c r="Y26" s="234"/>
      <c r="Z26" s="234"/>
      <c r="AA26" s="234"/>
      <c r="AB26" s="234"/>
      <c r="AC26" s="234"/>
      <c r="AD26" s="234"/>
      <c r="AE26" s="234"/>
      <c r="AF26" s="234"/>
      <c r="AG26" s="234"/>
      <c r="AH26" s="234"/>
    </row>
    <row r="27" spans="1:34" ht="27.75" customHeight="1">
      <c r="A27" s="280" t="s">
        <v>370</v>
      </c>
      <c r="B27" s="328" t="s">
        <v>1</v>
      </c>
      <c r="C27" s="282" t="s">
        <v>371</v>
      </c>
      <c r="D27" s="327">
        <v>10</v>
      </c>
      <c r="E27" s="283">
        <f t="shared" si="0"/>
        <v>94270000</v>
      </c>
      <c r="F27" s="283">
        <v>94270000</v>
      </c>
      <c r="G27" s="283">
        <v>0</v>
      </c>
      <c r="H27" s="283">
        <v>0</v>
      </c>
      <c r="I27" s="283">
        <v>0</v>
      </c>
      <c r="J27" s="284">
        <v>45414</v>
      </c>
      <c r="K27" s="284">
        <v>45656</v>
      </c>
      <c r="L27" s="285">
        <f t="shared" ref="L27:M27" si="6">D28/D27</f>
        <v>0</v>
      </c>
      <c r="M27" s="285">
        <f t="shared" si="6"/>
        <v>0.10607828577490187</v>
      </c>
      <c r="N27" s="321">
        <f>L27*L27/M27</f>
        <v>0</v>
      </c>
      <c r="O27" s="322"/>
      <c r="P27" s="234"/>
      <c r="Q27" s="234"/>
      <c r="R27" s="234"/>
      <c r="S27" s="234"/>
      <c r="T27" s="234"/>
      <c r="U27" s="234"/>
      <c r="V27" s="234"/>
      <c r="W27" s="234"/>
      <c r="X27" s="234"/>
      <c r="Y27" s="234"/>
      <c r="Z27" s="234"/>
      <c r="AA27" s="234"/>
      <c r="AB27" s="234"/>
      <c r="AC27" s="234"/>
      <c r="AD27" s="234"/>
      <c r="AE27" s="234"/>
      <c r="AF27" s="234"/>
      <c r="AG27" s="234"/>
      <c r="AH27" s="234"/>
    </row>
    <row r="28" spans="1:34" ht="33" customHeight="1">
      <c r="A28" s="229"/>
      <c r="B28" s="329" t="s">
        <v>0</v>
      </c>
      <c r="C28" s="223"/>
      <c r="D28" s="327">
        <v>0</v>
      </c>
      <c r="E28" s="283">
        <f t="shared" si="0"/>
        <v>10000000</v>
      </c>
      <c r="F28" s="283">
        <v>10000000</v>
      </c>
      <c r="G28" s="283">
        <v>0</v>
      </c>
      <c r="H28" s="283">
        <v>0</v>
      </c>
      <c r="I28" s="283">
        <v>0</v>
      </c>
      <c r="J28" s="229"/>
      <c r="K28" s="229"/>
      <c r="L28" s="229"/>
      <c r="M28" s="229"/>
      <c r="N28" s="229"/>
      <c r="O28" s="322"/>
      <c r="P28" s="234"/>
      <c r="Q28" s="234"/>
      <c r="R28" s="234"/>
      <c r="S28" s="234"/>
      <c r="T28" s="234"/>
      <c r="U28" s="234"/>
      <c r="V28" s="234"/>
      <c r="W28" s="234"/>
      <c r="X28" s="234"/>
      <c r="Y28" s="234"/>
      <c r="Z28" s="234"/>
      <c r="AA28" s="234"/>
      <c r="AB28" s="234"/>
      <c r="AC28" s="234"/>
      <c r="AD28" s="234"/>
      <c r="AE28" s="234"/>
      <c r="AF28" s="234"/>
      <c r="AG28" s="234"/>
      <c r="AH28" s="234"/>
    </row>
    <row r="29" spans="1:34" ht="23.25" customHeight="1">
      <c r="A29" s="280" t="s">
        <v>372</v>
      </c>
      <c r="B29" s="323" t="s">
        <v>1</v>
      </c>
      <c r="C29" s="282" t="s">
        <v>373</v>
      </c>
      <c r="D29" s="325">
        <v>1</v>
      </c>
      <c r="E29" s="283">
        <f t="shared" si="0"/>
        <v>40000000</v>
      </c>
      <c r="F29" s="283">
        <v>40000000</v>
      </c>
      <c r="G29" s="283">
        <v>0</v>
      </c>
      <c r="H29" s="283">
        <v>0</v>
      </c>
      <c r="I29" s="283">
        <v>0</v>
      </c>
      <c r="J29" s="284">
        <v>45343</v>
      </c>
      <c r="K29" s="284">
        <v>45656</v>
      </c>
      <c r="L29" s="285">
        <f t="shared" ref="L29:M29" si="7">D30/D29</f>
        <v>0</v>
      </c>
      <c r="M29" s="285">
        <f t="shared" si="7"/>
        <v>0</v>
      </c>
      <c r="N29" s="321" t="e">
        <f>L29*L29/M29</f>
        <v>#DIV/0!</v>
      </c>
      <c r="O29" s="322"/>
      <c r="P29" s="234"/>
      <c r="Q29" s="234"/>
      <c r="R29" s="234"/>
      <c r="S29" s="234"/>
      <c r="T29" s="234"/>
      <c r="U29" s="234"/>
      <c r="V29" s="234"/>
      <c r="W29" s="234"/>
      <c r="X29" s="234"/>
      <c r="Y29" s="234"/>
      <c r="Z29" s="234"/>
      <c r="AA29" s="234"/>
      <c r="AB29" s="234"/>
      <c r="AC29" s="234"/>
      <c r="AD29" s="234"/>
      <c r="AE29" s="234"/>
      <c r="AF29" s="234"/>
      <c r="AG29" s="234"/>
      <c r="AH29" s="234"/>
    </row>
    <row r="30" spans="1:34" ht="23.25" customHeight="1">
      <c r="A30" s="223"/>
      <c r="B30" s="323" t="s">
        <v>0</v>
      </c>
      <c r="C30" s="229"/>
      <c r="D30" s="325">
        <v>0</v>
      </c>
      <c r="E30" s="283">
        <f t="shared" si="0"/>
        <v>0</v>
      </c>
      <c r="F30" s="283">
        <v>0</v>
      </c>
      <c r="G30" s="283">
        <v>0</v>
      </c>
      <c r="H30" s="283">
        <v>0</v>
      </c>
      <c r="I30" s="283">
        <v>0</v>
      </c>
      <c r="J30" s="229"/>
      <c r="K30" s="229"/>
      <c r="L30" s="229"/>
      <c r="M30" s="229"/>
      <c r="N30" s="229"/>
      <c r="O30" s="322"/>
      <c r="P30" s="234"/>
      <c r="Q30" s="234"/>
      <c r="R30" s="234"/>
      <c r="S30" s="234"/>
      <c r="T30" s="234"/>
      <c r="U30" s="234"/>
      <c r="V30" s="234"/>
      <c r="W30" s="234"/>
      <c r="X30" s="234"/>
      <c r="Y30" s="234"/>
      <c r="Z30" s="234"/>
      <c r="AA30" s="234"/>
      <c r="AB30" s="234"/>
      <c r="AC30" s="234"/>
      <c r="AD30" s="234"/>
      <c r="AE30" s="234"/>
      <c r="AF30" s="234"/>
      <c r="AG30" s="234"/>
      <c r="AH30" s="234"/>
    </row>
    <row r="31" spans="1:34" ht="30.75" customHeight="1">
      <c r="A31" s="280" t="s">
        <v>374</v>
      </c>
      <c r="B31" s="323" t="s">
        <v>1</v>
      </c>
      <c r="C31" s="282" t="s">
        <v>375</v>
      </c>
      <c r="D31" s="330">
        <v>3</v>
      </c>
      <c r="E31" s="283">
        <f t="shared" si="0"/>
        <v>40000000</v>
      </c>
      <c r="F31" s="283">
        <v>40000000</v>
      </c>
      <c r="G31" s="283">
        <v>0</v>
      </c>
      <c r="H31" s="283">
        <v>0</v>
      </c>
      <c r="I31" s="283">
        <v>0</v>
      </c>
      <c r="J31" s="284">
        <v>45403</v>
      </c>
      <c r="K31" s="284">
        <v>45656</v>
      </c>
      <c r="L31" s="285">
        <f t="shared" ref="L31:M31" si="8">D32/D31</f>
        <v>0</v>
      </c>
      <c r="M31" s="285">
        <f t="shared" si="8"/>
        <v>0</v>
      </c>
      <c r="N31" s="321" t="e">
        <f>L31*L31/M31</f>
        <v>#DIV/0!</v>
      </c>
      <c r="O31" s="322"/>
      <c r="P31" s="234"/>
      <c r="Q31" s="234"/>
      <c r="R31" s="234"/>
      <c r="S31" s="234"/>
      <c r="T31" s="234"/>
      <c r="U31" s="234"/>
      <c r="V31" s="234"/>
      <c r="W31" s="234"/>
      <c r="X31" s="234"/>
      <c r="Y31" s="234"/>
      <c r="Z31" s="234"/>
      <c r="AA31" s="234"/>
      <c r="AB31" s="234"/>
      <c r="AC31" s="234"/>
      <c r="AD31" s="234"/>
      <c r="AE31" s="234"/>
      <c r="AF31" s="234"/>
      <c r="AG31" s="234"/>
      <c r="AH31" s="234"/>
    </row>
    <row r="32" spans="1:34" ht="30.75" customHeight="1">
      <c r="A32" s="223"/>
      <c r="B32" s="323" t="s">
        <v>0</v>
      </c>
      <c r="C32" s="223"/>
      <c r="D32" s="331">
        <v>0</v>
      </c>
      <c r="E32" s="283">
        <f t="shared" si="0"/>
        <v>0</v>
      </c>
      <c r="F32" s="283">
        <v>0</v>
      </c>
      <c r="G32" s="332">
        <v>0</v>
      </c>
      <c r="H32" s="332">
        <v>0</v>
      </c>
      <c r="I32" s="332">
        <v>0</v>
      </c>
      <c r="J32" s="223"/>
      <c r="K32" s="223"/>
      <c r="L32" s="223"/>
      <c r="M32" s="223"/>
      <c r="N32" s="229"/>
      <c r="O32" s="322"/>
      <c r="P32" s="234"/>
      <c r="Q32" s="234"/>
      <c r="R32" s="234"/>
      <c r="S32" s="234"/>
      <c r="T32" s="234"/>
      <c r="U32" s="234"/>
      <c r="V32" s="234"/>
      <c r="W32" s="234"/>
      <c r="X32" s="234"/>
      <c r="Y32" s="234"/>
      <c r="Z32" s="234"/>
      <c r="AA32" s="234"/>
      <c r="AB32" s="234"/>
      <c r="AC32" s="234"/>
      <c r="AD32" s="234"/>
      <c r="AE32" s="234"/>
      <c r="AF32" s="234"/>
      <c r="AG32" s="234"/>
      <c r="AH32" s="234"/>
    </row>
    <row r="33" spans="1:34" ht="15.75" customHeight="1">
      <c r="A33" s="290" t="s">
        <v>6</v>
      </c>
      <c r="B33" s="291" t="s">
        <v>1</v>
      </c>
      <c r="C33" s="282"/>
      <c r="D33" s="292"/>
      <c r="E33" s="293">
        <f t="shared" ref="E33:I33" si="9">SUM(E17+E19+E21+E23+E25+E27+E29+E31)</f>
        <v>498520000</v>
      </c>
      <c r="F33" s="293">
        <f t="shared" si="9"/>
        <v>498520000</v>
      </c>
      <c r="G33" s="293">
        <f t="shared" si="9"/>
        <v>0</v>
      </c>
      <c r="H33" s="293">
        <f t="shared" si="9"/>
        <v>0</v>
      </c>
      <c r="I33" s="293">
        <f t="shared" si="9"/>
        <v>0</v>
      </c>
      <c r="J33" s="294"/>
      <c r="K33" s="295"/>
      <c r="L33" s="295"/>
      <c r="M33" s="295"/>
      <c r="N33" s="296"/>
      <c r="O33" s="322"/>
      <c r="P33" s="234"/>
      <c r="Q33" s="234"/>
      <c r="R33" s="234"/>
      <c r="S33" s="234"/>
      <c r="T33" s="234"/>
      <c r="U33" s="234"/>
      <c r="V33" s="234"/>
      <c r="W33" s="234"/>
      <c r="X33" s="234"/>
      <c r="Y33" s="234"/>
      <c r="Z33" s="234"/>
      <c r="AA33" s="234"/>
      <c r="AB33" s="234"/>
      <c r="AC33" s="234"/>
      <c r="AD33" s="234"/>
      <c r="AE33" s="234"/>
      <c r="AF33" s="234"/>
      <c r="AG33" s="234"/>
      <c r="AH33" s="234"/>
    </row>
    <row r="34" spans="1:34" ht="15.75" customHeight="1">
      <c r="A34" s="224"/>
      <c r="B34" s="291" t="s">
        <v>0</v>
      </c>
      <c r="C34" s="229"/>
      <c r="D34" s="292"/>
      <c r="E34" s="293">
        <f t="shared" ref="E34:I34" si="10">SUM(E18+E20+E22+E24+E26+E28+E30+E32)</f>
        <v>97953709</v>
      </c>
      <c r="F34" s="293">
        <f t="shared" si="10"/>
        <v>97953709</v>
      </c>
      <c r="G34" s="293">
        <f t="shared" si="10"/>
        <v>0</v>
      </c>
      <c r="H34" s="293">
        <f t="shared" si="10"/>
        <v>0</v>
      </c>
      <c r="I34" s="293">
        <f t="shared" si="10"/>
        <v>0</v>
      </c>
      <c r="J34" s="294"/>
      <c r="K34" s="295"/>
      <c r="L34" s="295"/>
      <c r="M34" s="295"/>
      <c r="N34" s="296"/>
      <c r="O34" s="322"/>
      <c r="P34" s="234"/>
      <c r="Q34" s="234"/>
      <c r="R34" s="234"/>
      <c r="S34" s="234"/>
      <c r="T34" s="234"/>
      <c r="U34" s="234"/>
      <c r="V34" s="234"/>
      <c r="W34" s="234"/>
      <c r="X34" s="234"/>
      <c r="Y34" s="234"/>
      <c r="Z34" s="234"/>
      <c r="AA34" s="234"/>
      <c r="AB34" s="234"/>
      <c r="AC34" s="234"/>
      <c r="AD34" s="234"/>
      <c r="AE34" s="234"/>
      <c r="AF34" s="234"/>
      <c r="AG34" s="234"/>
      <c r="AH34" s="234"/>
    </row>
    <row r="35" spans="1:34" ht="15.75" customHeight="1">
      <c r="A35" s="234"/>
      <c r="B35" s="234"/>
      <c r="C35" s="234"/>
      <c r="D35" s="234"/>
      <c r="E35" s="298"/>
      <c r="F35" s="299"/>
      <c r="G35" s="274"/>
      <c r="H35" s="274"/>
      <c r="I35" s="274"/>
      <c r="J35" s="300"/>
      <c r="K35" s="300"/>
      <c r="L35" s="299"/>
      <c r="M35" s="301"/>
      <c r="N35" s="301"/>
      <c r="O35" s="301"/>
      <c r="P35" s="234"/>
      <c r="Q35" s="234"/>
      <c r="R35" s="234"/>
      <c r="S35" s="234"/>
      <c r="T35" s="234"/>
      <c r="U35" s="234"/>
      <c r="V35" s="234"/>
      <c r="W35" s="234"/>
      <c r="X35" s="234"/>
      <c r="Y35" s="234"/>
      <c r="Z35" s="234"/>
      <c r="AA35" s="234"/>
      <c r="AB35" s="234"/>
      <c r="AC35" s="234"/>
      <c r="AD35" s="234"/>
      <c r="AE35" s="234"/>
      <c r="AF35" s="234"/>
      <c r="AG35" s="234"/>
      <c r="AH35" s="234"/>
    </row>
    <row r="36" spans="1:34" ht="15.75" customHeight="1">
      <c r="A36" s="333" t="s">
        <v>5</v>
      </c>
      <c r="B36" s="334" t="s">
        <v>4</v>
      </c>
      <c r="C36" s="221"/>
      <c r="D36" s="222"/>
      <c r="E36" s="334" t="s">
        <v>3</v>
      </c>
      <c r="F36" s="221"/>
      <c r="G36" s="221"/>
      <c r="H36" s="222"/>
      <c r="I36" s="333"/>
      <c r="J36" s="246" t="s">
        <v>2</v>
      </c>
      <c r="K36" s="221"/>
      <c r="L36" s="221"/>
      <c r="M36" s="221"/>
      <c r="N36" s="222"/>
      <c r="O36" s="234"/>
      <c r="P36" s="234"/>
      <c r="Q36" s="234"/>
      <c r="R36" s="234"/>
      <c r="S36" s="234"/>
      <c r="T36" s="234"/>
      <c r="U36" s="234"/>
      <c r="V36" s="234"/>
      <c r="W36" s="234"/>
      <c r="X36" s="234"/>
      <c r="Y36" s="234"/>
      <c r="Z36" s="234"/>
      <c r="AA36" s="234"/>
      <c r="AB36" s="234"/>
      <c r="AC36" s="234"/>
      <c r="AD36" s="234"/>
      <c r="AE36" s="234"/>
      <c r="AF36" s="234"/>
      <c r="AG36" s="234"/>
      <c r="AH36" s="234"/>
    </row>
    <row r="37" spans="1:34" ht="67.5" customHeight="1">
      <c r="A37" s="335" t="s">
        <v>498</v>
      </c>
      <c r="B37" s="336" t="s">
        <v>499</v>
      </c>
      <c r="C37" s="308"/>
      <c r="D37" s="308"/>
      <c r="E37" s="336" t="s">
        <v>376</v>
      </c>
      <c r="F37" s="308"/>
      <c r="G37" s="228"/>
      <c r="H37" s="337" t="s">
        <v>1</v>
      </c>
      <c r="I37" s="338">
        <v>1</v>
      </c>
      <c r="J37" s="339" t="s">
        <v>500</v>
      </c>
      <c r="K37" s="236"/>
      <c r="L37" s="236"/>
      <c r="M37" s="236"/>
      <c r="N37" s="228"/>
      <c r="O37" s="234"/>
      <c r="P37" s="340"/>
      <c r="Q37" s="340"/>
      <c r="R37" s="340"/>
      <c r="S37" s="340"/>
      <c r="T37" s="340"/>
      <c r="U37" s="340"/>
      <c r="V37" s="340"/>
      <c r="W37" s="340"/>
      <c r="X37" s="340"/>
      <c r="Y37" s="340"/>
      <c r="Z37" s="340"/>
      <c r="AA37" s="340"/>
      <c r="AB37" s="340"/>
      <c r="AC37" s="340"/>
      <c r="AD37" s="340"/>
      <c r="AE37" s="340"/>
      <c r="AF37" s="340"/>
      <c r="AG37" s="340"/>
      <c r="AH37" s="340"/>
    </row>
    <row r="38" spans="1:34" ht="67.5" customHeight="1">
      <c r="A38" s="309"/>
      <c r="B38" s="224"/>
      <c r="C38" s="225"/>
      <c r="D38" s="225"/>
      <c r="E38" s="224"/>
      <c r="F38" s="225"/>
      <c r="G38" s="226"/>
      <c r="H38" s="341" t="s">
        <v>0</v>
      </c>
      <c r="I38" s="325">
        <v>0</v>
      </c>
      <c r="J38" s="227"/>
      <c r="K38" s="236"/>
      <c r="L38" s="236"/>
      <c r="M38" s="236"/>
      <c r="N38" s="228"/>
      <c r="O38" s="234"/>
      <c r="P38" s="340"/>
      <c r="Q38" s="340"/>
      <c r="R38" s="340"/>
      <c r="S38" s="340"/>
      <c r="T38" s="340"/>
      <c r="U38" s="340"/>
      <c r="V38" s="340"/>
      <c r="W38" s="340"/>
      <c r="X38" s="340"/>
      <c r="Y38" s="340"/>
      <c r="Z38" s="340"/>
      <c r="AA38" s="340"/>
      <c r="AB38" s="340"/>
      <c r="AC38" s="340"/>
      <c r="AD38" s="340"/>
      <c r="AE38" s="340"/>
      <c r="AF38" s="340"/>
      <c r="AG38" s="340"/>
      <c r="AH38" s="340"/>
    </row>
    <row r="39" spans="1:34" ht="66.75" customHeight="1">
      <c r="A39" s="335" t="s">
        <v>498</v>
      </c>
      <c r="B39" s="303" t="s">
        <v>501</v>
      </c>
      <c r="C39" s="194"/>
      <c r="D39" s="194"/>
      <c r="E39" s="303" t="s">
        <v>377</v>
      </c>
      <c r="F39" s="194"/>
      <c r="G39" s="195"/>
      <c r="H39" s="341" t="s">
        <v>378</v>
      </c>
      <c r="I39" s="342">
        <v>50</v>
      </c>
      <c r="J39" s="227"/>
      <c r="K39" s="236"/>
      <c r="L39" s="236"/>
      <c r="M39" s="236"/>
      <c r="N39" s="228"/>
      <c r="O39" s="234"/>
      <c r="P39" s="340"/>
      <c r="Q39" s="340"/>
      <c r="R39" s="340"/>
      <c r="S39" s="340"/>
      <c r="T39" s="340"/>
      <c r="U39" s="340"/>
      <c r="V39" s="340"/>
      <c r="W39" s="340"/>
      <c r="X39" s="340"/>
      <c r="Y39" s="340"/>
      <c r="Z39" s="340"/>
      <c r="AA39" s="340"/>
      <c r="AB39" s="340"/>
      <c r="AC39" s="340"/>
      <c r="AD39" s="340"/>
      <c r="AE39" s="340"/>
      <c r="AF39" s="340"/>
      <c r="AG39" s="340"/>
      <c r="AH39" s="340"/>
    </row>
    <row r="40" spans="1:34" ht="67.5" customHeight="1">
      <c r="A40" s="309"/>
      <c r="B40" s="224"/>
      <c r="C40" s="225"/>
      <c r="D40" s="225"/>
      <c r="E40" s="224"/>
      <c r="F40" s="225"/>
      <c r="G40" s="226"/>
      <c r="H40" s="343" t="s">
        <v>0</v>
      </c>
      <c r="I40" s="344">
        <v>0</v>
      </c>
      <c r="J40" s="227"/>
      <c r="K40" s="236"/>
      <c r="L40" s="236"/>
      <c r="M40" s="236"/>
      <c r="N40" s="228"/>
      <c r="O40" s="234"/>
      <c r="P40" s="340"/>
      <c r="Q40" s="340"/>
      <c r="R40" s="340"/>
      <c r="S40" s="340"/>
      <c r="T40" s="340"/>
      <c r="U40" s="340"/>
      <c r="V40" s="340"/>
      <c r="W40" s="340"/>
      <c r="X40" s="340"/>
      <c r="Y40" s="340"/>
      <c r="Z40" s="340"/>
      <c r="AA40" s="340"/>
      <c r="AB40" s="340"/>
      <c r="AC40" s="340"/>
      <c r="AD40" s="340"/>
      <c r="AE40" s="340"/>
      <c r="AF40" s="340"/>
      <c r="AG40" s="340"/>
      <c r="AH40" s="340"/>
    </row>
    <row r="41" spans="1:34" ht="36" customHeight="1">
      <c r="A41" s="335" t="s">
        <v>498</v>
      </c>
      <c r="B41" s="303" t="s">
        <v>502</v>
      </c>
      <c r="C41" s="194"/>
      <c r="D41" s="195"/>
      <c r="E41" s="336" t="s">
        <v>379</v>
      </c>
      <c r="F41" s="308"/>
      <c r="G41" s="228"/>
      <c r="H41" s="345" t="s">
        <v>1</v>
      </c>
      <c r="I41" s="342">
        <v>2</v>
      </c>
      <c r="J41" s="227"/>
      <c r="K41" s="236"/>
      <c r="L41" s="236"/>
      <c r="M41" s="236"/>
      <c r="N41" s="228"/>
      <c r="O41" s="234"/>
      <c r="P41" s="340"/>
      <c r="Q41" s="340"/>
      <c r="R41" s="340"/>
      <c r="S41" s="340"/>
      <c r="T41" s="340"/>
      <c r="U41" s="340"/>
      <c r="V41" s="340"/>
      <c r="W41" s="340"/>
      <c r="X41" s="340"/>
      <c r="Y41" s="340"/>
      <c r="Z41" s="340"/>
      <c r="AA41" s="340"/>
      <c r="AB41" s="340"/>
      <c r="AC41" s="340"/>
      <c r="AD41" s="340"/>
      <c r="AE41" s="340"/>
      <c r="AF41" s="340"/>
      <c r="AG41" s="340"/>
      <c r="AH41" s="340"/>
    </row>
    <row r="42" spans="1:34" ht="66.75" customHeight="1">
      <c r="A42" s="309"/>
      <c r="B42" s="224"/>
      <c r="C42" s="225"/>
      <c r="D42" s="226"/>
      <c r="E42" s="224"/>
      <c r="F42" s="225"/>
      <c r="G42" s="226"/>
      <c r="H42" s="341" t="s">
        <v>0</v>
      </c>
      <c r="I42" s="342">
        <v>0</v>
      </c>
      <c r="J42" s="227"/>
      <c r="K42" s="236"/>
      <c r="L42" s="236"/>
      <c r="M42" s="236"/>
      <c r="N42" s="228"/>
      <c r="O42" s="234"/>
      <c r="P42" s="340"/>
      <c r="Q42" s="340"/>
      <c r="R42" s="340"/>
      <c r="S42" s="340"/>
      <c r="T42" s="340"/>
      <c r="U42" s="340"/>
      <c r="V42" s="340"/>
      <c r="W42" s="340"/>
      <c r="X42" s="340"/>
      <c r="Y42" s="340"/>
      <c r="Z42" s="340"/>
      <c r="AA42" s="340"/>
      <c r="AB42" s="340"/>
      <c r="AC42" s="340"/>
      <c r="AD42" s="340"/>
      <c r="AE42" s="340"/>
      <c r="AF42" s="340"/>
      <c r="AG42" s="340"/>
      <c r="AH42" s="340"/>
    </row>
    <row r="43" spans="1:34" ht="81.75" customHeight="1">
      <c r="A43" s="335" t="s">
        <v>498</v>
      </c>
      <c r="B43" s="303" t="s">
        <v>503</v>
      </c>
      <c r="C43" s="194"/>
      <c r="D43" s="195"/>
      <c r="E43" s="303" t="s">
        <v>380</v>
      </c>
      <c r="F43" s="194"/>
      <c r="G43" s="195"/>
      <c r="H43" s="345" t="s">
        <v>1</v>
      </c>
      <c r="I43" s="342">
        <v>10</v>
      </c>
      <c r="J43" s="227"/>
      <c r="K43" s="236"/>
      <c r="L43" s="236"/>
      <c r="M43" s="236"/>
      <c r="N43" s="228"/>
      <c r="O43" s="234"/>
      <c r="P43" s="340"/>
      <c r="Q43" s="340"/>
      <c r="R43" s="340"/>
      <c r="S43" s="340"/>
      <c r="T43" s="340"/>
      <c r="U43" s="340"/>
      <c r="V43" s="340"/>
      <c r="W43" s="340"/>
      <c r="X43" s="340"/>
      <c r="Y43" s="340"/>
      <c r="Z43" s="340"/>
      <c r="AA43" s="340"/>
      <c r="AB43" s="340"/>
      <c r="AC43" s="340"/>
      <c r="AD43" s="340"/>
      <c r="AE43" s="340"/>
      <c r="AF43" s="340"/>
      <c r="AG43" s="340"/>
      <c r="AH43" s="340"/>
    </row>
    <row r="44" spans="1:34" ht="36" customHeight="1">
      <c r="A44" s="309"/>
      <c r="B44" s="224"/>
      <c r="C44" s="225"/>
      <c r="D44" s="226"/>
      <c r="E44" s="224"/>
      <c r="F44" s="225"/>
      <c r="G44" s="226"/>
      <c r="H44" s="341" t="s">
        <v>0</v>
      </c>
      <c r="I44" s="342">
        <v>0</v>
      </c>
      <c r="J44" s="224"/>
      <c r="K44" s="225"/>
      <c r="L44" s="225"/>
      <c r="M44" s="225"/>
      <c r="N44" s="226"/>
      <c r="O44" s="234"/>
      <c r="P44" s="340"/>
      <c r="Q44" s="340"/>
      <c r="R44" s="340"/>
      <c r="S44" s="340"/>
      <c r="T44" s="340"/>
      <c r="U44" s="340"/>
      <c r="V44" s="340"/>
      <c r="W44" s="340"/>
      <c r="X44" s="340"/>
      <c r="Y44" s="340"/>
      <c r="Z44" s="340"/>
      <c r="AA44" s="340"/>
      <c r="AB44" s="340"/>
      <c r="AC44" s="340"/>
      <c r="AD44" s="340"/>
      <c r="AE44" s="340"/>
      <c r="AF44" s="340"/>
      <c r="AG44" s="340"/>
      <c r="AH44" s="340"/>
    </row>
    <row r="45" spans="1:34" ht="75.75" customHeight="1">
      <c r="A45" s="307" t="s">
        <v>381</v>
      </c>
      <c r="B45" s="221"/>
      <c r="C45" s="221"/>
      <c r="D45" s="221"/>
      <c r="E45" s="221"/>
      <c r="F45" s="221"/>
      <c r="G45" s="221"/>
      <c r="H45" s="221"/>
      <c r="I45" s="221"/>
      <c r="J45" s="221"/>
      <c r="K45" s="221"/>
      <c r="L45" s="221"/>
      <c r="M45" s="221"/>
      <c r="N45" s="222"/>
      <c r="O45" s="346"/>
      <c r="P45" s="234"/>
      <c r="Q45" s="234"/>
      <c r="R45" s="234"/>
      <c r="S45" s="234"/>
      <c r="T45" s="234"/>
      <c r="U45" s="234"/>
      <c r="V45" s="234"/>
      <c r="W45" s="234"/>
      <c r="X45" s="234"/>
      <c r="Y45" s="234"/>
      <c r="Z45" s="234"/>
      <c r="AA45" s="234"/>
      <c r="AB45" s="234"/>
      <c r="AC45" s="234"/>
      <c r="AD45" s="234"/>
      <c r="AE45" s="234"/>
      <c r="AF45" s="234"/>
      <c r="AG45" s="234"/>
      <c r="AH45" s="234"/>
    </row>
    <row r="46" spans="1:34" ht="15.75" customHeight="1">
      <c r="A46" s="234"/>
      <c r="B46" s="234"/>
      <c r="C46" s="234"/>
      <c r="D46" s="234"/>
      <c r="E46" s="234"/>
      <c r="F46" s="234"/>
      <c r="G46" s="234"/>
      <c r="H46" s="234"/>
      <c r="I46" s="234"/>
      <c r="J46" s="300"/>
      <c r="K46" s="300"/>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row>
    <row r="47" spans="1:34" ht="15.75" customHeight="1">
      <c r="A47" s="234"/>
      <c r="B47" s="234"/>
      <c r="C47" s="234"/>
      <c r="D47" s="234"/>
      <c r="E47" s="234"/>
      <c r="F47" s="234"/>
      <c r="G47" s="234"/>
      <c r="H47" s="234"/>
      <c r="I47" s="234"/>
      <c r="J47" s="300"/>
      <c r="K47" s="300"/>
      <c r="L47" s="234"/>
      <c r="M47" s="234"/>
      <c r="N47" s="234"/>
      <c r="O47" s="234"/>
      <c r="P47" s="234"/>
      <c r="Q47" s="234"/>
      <c r="R47" s="234"/>
      <c r="S47" s="234"/>
      <c r="T47" s="234"/>
      <c r="U47" s="234"/>
      <c r="V47" s="234"/>
      <c r="W47" s="234"/>
      <c r="X47" s="234"/>
      <c r="Y47" s="234"/>
      <c r="Z47" s="234"/>
      <c r="AA47" s="234"/>
      <c r="AB47" s="234"/>
      <c r="AC47" s="234"/>
      <c r="AD47" s="234"/>
      <c r="AE47" s="234"/>
      <c r="AF47" s="234"/>
      <c r="AG47" s="234"/>
      <c r="AH47" s="234"/>
    </row>
    <row r="48" spans="1:34" ht="15.75" customHeight="1">
      <c r="A48" s="234"/>
      <c r="B48" s="234"/>
      <c r="C48" s="234"/>
      <c r="D48" s="234"/>
      <c r="E48" s="234"/>
      <c r="F48" s="234"/>
      <c r="G48" s="234"/>
      <c r="H48" s="234"/>
      <c r="I48" s="234"/>
      <c r="J48" s="300"/>
      <c r="K48" s="300"/>
      <c r="L48" s="234"/>
      <c r="M48" s="234"/>
      <c r="N48" s="234"/>
      <c r="O48" s="234"/>
      <c r="P48" s="234"/>
      <c r="Q48" s="234"/>
      <c r="R48" s="234"/>
      <c r="S48" s="234"/>
      <c r="T48" s="234"/>
      <c r="U48" s="234"/>
      <c r="V48" s="234"/>
      <c r="W48" s="234"/>
      <c r="X48" s="234"/>
      <c r="Y48" s="234"/>
      <c r="Z48" s="234"/>
      <c r="AA48" s="234"/>
      <c r="AB48" s="234"/>
      <c r="AC48" s="234"/>
      <c r="AD48" s="234"/>
      <c r="AE48" s="234"/>
      <c r="AF48" s="234"/>
      <c r="AG48" s="234"/>
      <c r="AH48" s="234"/>
    </row>
    <row r="49" spans="1:34" ht="15.75" customHeight="1">
      <c r="A49" s="234"/>
      <c r="B49" s="234"/>
      <c r="C49" s="234"/>
      <c r="D49" s="234"/>
      <c r="E49" s="234"/>
      <c r="F49" s="234"/>
      <c r="G49" s="234"/>
      <c r="H49" s="234"/>
      <c r="I49" s="234"/>
      <c r="J49" s="300"/>
      <c r="K49" s="300"/>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row>
    <row r="50" spans="1:34" ht="15.75" customHeight="1">
      <c r="A50" s="234"/>
      <c r="B50" s="234"/>
      <c r="C50" s="234"/>
      <c r="D50" s="234"/>
      <c r="E50" s="234"/>
      <c r="F50" s="234"/>
      <c r="G50" s="234"/>
      <c r="H50" s="234"/>
      <c r="I50" s="234"/>
      <c r="J50" s="300"/>
      <c r="K50" s="300"/>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row>
    <row r="51" spans="1:34" ht="15.75" customHeight="1">
      <c r="A51" s="234"/>
      <c r="B51" s="234"/>
      <c r="C51" s="234"/>
      <c r="D51" s="234"/>
      <c r="E51" s="234"/>
      <c r="F51" s="234"/>
      <c r="G51" s="234"/>
      <c r="H51" s="234"/>
      <c r="I51" s="234"/>
      <c r="J51" s="300"/>
      <c r="K51" s="300"/>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row>
    <row r="52" spans="1:34" ht="15.75" customHeight="1">
      <c r="A52" s="234"/>
      <c r="B52" s="234"/>
      <c r="C52" s="234"/>
      <c r="D52" s="234"/>
      <c r="E52" s="234"/>
      <c r="F52" s="234"/>
      <c r="G52" s="234"/>
      <c r="H52" s="234"/>
      <c r="I52" s="234"/>
      <c r="J52" s="300"/>
      <c r="K52" s="300"/>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row>
    <row r="53" spans="1:34" ht="15.75" customHeight="1">
      <c r="A53" s="234"/>
      <c r="B53" s="234"/>
      <c r="C53" s="234"/>
      <c r="D53" s="234"/>
      <c r="E53" s="234"/>
      <c r="F53" s="234"/>
      <c r="G53" s="234"/>
      <c r="H53" s="234"/>
      <c r="I53" s="234"/>
      <c r="J53" s="300"/>
      <c r="K53" s="300"/>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row>
    <row r="54" spans="1:34" ht="15.75" customHeight="1">
      <c r="A54" s="234"/>
      <c r="B54" s="234"/>
      <c r="C54" s="234"/>
      <c r="D54" s="234"/>
      <c r="E54" s="234"/>
      <c r="F54" s="234"/>
      <c r="G54" s="234"/>
      <c r="H54" s="234"/>
      <c r="I54" s="234"/>
      <c r="J54" s="300"/>
      <c r="K54" s="300"/>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row>
    <row r="55" spans="1:34" ht="15.75" customHeight="1">
      <c r="A55" s="234"/>
      <c r="B55" s="234"/>
      <c r="C55" s="234"/>
      <c r="D55" s="234"/>
      <c r="E55" s="234"/>
      <c r="F55" s="234"/>
      <c r="G55" s="234"/>
      <c r="H55" s="234"/>
      <c r="I55" s="234"/>
      <c r="J55" s="300"/>
      <c r="K55" s="300"/>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row>
    <row r="56" spans="1:34" ht="15.75" customHeight="1">
      <c r="A56" s="234"/>
      <c r="B56" s="234"/>
      <c r="C56" s="234"/>
      <c r="D56" s="234"/>
      <c r="E56" s="234"/>
      <c r="F56" s="234"/>
      <c r="G56" s="234"/>
      <c r="H56" s="234"/>
      <c r="I56" s="234"/>
      <c r="J56" s="300"/>
      <c r="K56" s="300"/>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row>
    <row r="57" spans="1:34" ht="15.75" customHeight="1">
      <c r="A57" s="234"/>
      <c r="B57" s="234"/>
      <c r="C57" s="234"/>
      <c r="D57" s="234"/>
      <c r="E57" s="234"/>
      <c r="F57" s="234"/>
      <c r="G57" s="234"/>
      <c r="H57" s="234"/>
      <c r="I57" s="234"/>
      <c r="J57" s="300"/>
      <c r="K57" s="300"/>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row>
    <row r="58" spans="1:34" ht="15.75" customHeight="1">
      <c r="A58" s="234"/>
      <c r="B58" s="234"/>
      <c r="C58" s="234"/>
      <c r="D58" s="234"/>
      <c r="E58" s="234"/>
      <c r="F58" s="234"/>
      <c r="G58" s="234"/>
      <c r="H58" s="234"/>
      <c r="I58" s="234"/>
      <c r="J58" s="300"/>
      <c r="K58" s="300"/>
      <c r="L58" s="234"/>
      <c r="M58" s="234"/>
      <c r="N58" s="234"/>
      <c r="O58" s="234"/>
      <c r="P58" s="234"/>
      <c r="Q58" s="234"/>
      <c r="R58" s="234"/>
      <c r="S58" s="234"/>
      <c r="T58" s="234"/>
      <c r="U58" s="234"/>
      <c r="V58" s="234"/>
      <c r="W58" s="234"/>
      <c r="X58" s="234"/>
      <c r="Y58" s="234"/>
      <c r="Z58" s="234"/>
      <c r="AA58" s="234"/>
      <c r="AB58" s="234"/>
      <c r="AC58" s="234"/>
      <c r="AD58" s="234"/>
      <c r="AE58" s="234"/>
      <c r="AF58" s="234"/>
      <c r="AG58" s="234"/>
      <c r="AH58" s="234"/>
    </row>
    <row r="59" spans="1:34" ht="15.75" customHeight="1">
      <c r="A59" s="234"/>
      <c r="B59" s="234"/>
      <c r="C59" s="234"/>
      <c r="D59" s="234"/>
      <c r="E59" s="234"/>
      <c r="F59" s="234"/>
      <c r="G59" s="234"/>
      <c r="H59" s="234"/>
      <c r="I59" s="234"/>
      <c r="J59" s="300"/>
      <c r="K59" s="300"/>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row>
    <row r="60" spans="1:34" ht="15.75" customHeight="1">
      <c r="A60" s="234"/>
      <c r="B60" s="234"/>
      <c r="C60" s="234"/>
      <c r="D60" s="234"/>
      <c r="E60" s="234"/>
      <c r="F60" s="234"/>
      <c r="G60" s="234"/>
      <c r="H60" s="234"/>
      <c r="I60" s="234"/>
      <c r="J60" s="300"/>
      <c r="K60" s="300"/>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row>
    <row r="61" spans="1:34" ht="15.75" customHeight="1">
      <c r="A61" s="234"/>
      <c r="B61" s="234"/>
      <c r="C61" s="234"/>
      <c r="D61" s="234"/>
      <c r="E61" s="234"/>
      <c r="F61" s="234"/>
      <c r="G61" s="234"/>
      <c r="H61" s="234"/>
      <c r="I61" s="234"/>
      <c r="J61" s="300"/>
      <c r="K61" s="300"/>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row>
    <row r="62" spans="1:34" ht="15.75" customHeight="1">
      <c r="A62" s="234"/>
      <c r="B62" s="234"/>
      <c r="C62" s="234"/>
      <c r="D62" s="234"/>
      <c r="E62" s="234"/>
      <c r="F62" s="234"/>
      <c r="G62" s="234"/>
      <c r="H62" s="234"/>
      <c r="I62" s="234"/>
      <c r="J62" s="300"/>
      <c r="K62" s="300"/>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row>
    <row r="63" spans="1:34" ht="15.75" customHeight="1">
      <c r="A63" s="234"/>
      <c r="B63" s="234"/>
      <c r="C63" s="234"/>
      <c r="D63" s="234"/>
      <c r="E63" s="234"/>
      <c r="F63" s="234"/>
      <c r="G63" s="234"/>
      <c r="H63" s="234"/>
      <c r="I63" s="234"/>
      <c r="J63" s="300"/>
      <c r="K63" s="300"/>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row>
    <row r="64" spans="1:34" ht="15.75" customHeight="1">
      <c r="A64" s="234"/>
      <c r="B64" s="234"/>
      <c r="C64" s="234"/>
      <c r="D64" s="234"/>
      <c r="E64" s="234"/>
      <c r="F64" s="234"/>
      <c r="G64" s="234"/>
      <c r="H64" s="234"/>
      <c r="I64" s="234"/>
      <c r="J64" s="300"/>
      <c r="K64" s="300"/>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row>
    <row r="65" spans="1:34" ht="15.75" customHeight="1">
      <c r="A65" s="234"/>
      <c r="B65" s="234"/>
      <c r="C65" s="234"/>
      <c r="D65" s="234"/>
      <c r="E65" s="234"/>
      <c r="F65" s="234"/>
      <c r="G65" s="234"/>
      <c r="H65" s="234"/>
      <c r="I65" s="234"/>
      <c r="J65" s="300"/>
      <c r="K65" s="300"/>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row>
    <row r="66" spans="1:34" ht="15.75" customHeight="1">
      <c r="A66" s="234"/>
      <c r="B66" s="234"/>
      <c r="C66" s="234"/>
      <c r="D66" s="234"/>
      <c r="E66" s="234"/>
      <c r="F66" s="234"/>
      <c r="G66" s="234"/>
      <c r="H66" s="234"/>
      <c r="I66" s="234"/>
      <c r="J66" s="300"/>
      <c r="K66" s="300"/>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row>
    <row r="67" spans="1:34" ht="15.75" customHeight="1">
      <c r="A67" s="234"/>
      <c r="B67" s="234"/>
      <c r="C67" s="234"/>
      <c r="D67" s="234"/>
      <c r="E67" s="234"/>
      <c r="F67" s="234"/>
      <c r="G67" s="234"/>
      <c r="H67" s="234"/>
      <c r="I67" s="234"/>
      <c r="J67" s="300"/>
      <c r="K67" s="300"/>
      <c r="L67" s="234"/>
      <c r="M67" s="234"/>
      <c r="N67" s="234"/>
      <c r="O67" s="234"/>
      <c r="P67" s="234"/>
      <c r="Q67" s="234"/>
      <c r="R67" s="234"/>
      <c r="S67" s="234"/>
      <c r="T67" s="234"/>
      <c r="U67" s="234"/>
      <c r="V67" s="234"/>
      <c r="W67" s="234"/>
      <c r="X67" s="234"/>
      <c r="Y67" s="234"/>
      <c r="Z67" s="234"/>
      <c r="AA67" s="234"/>
      <c r="AB67" s="234"/>
      <c r="AC67" s="234"/>
      <c r="AD67" s="234"/>
      <c r="AE67" s="234"/>
      <c r="AF67" s="234"/>
      <c r="AG67" s="234"/>
      <c r="AH67" s="234"/>
    </row>
    <row r="68" spans="1:34" ht="15.75" customHeight="1">
      <c r="A68" s="234"/>
      <c r="B68" s="234"/>
      <c r="C68" s="234"/>
      <c r="D68" s="234"/>
      <c r="E68" s="234"/>
      <c r="F68" s="234"/>
      <c r="G68" s="234"/>
      <c r="H68" s="234"/>
      <c r="I68" s="234"/>
      <c r="J68" s="300"/>
      <c r="K68" s="300"/>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row>
    <row r="69" spans="1:34" ht="15.75" customHeight="1">
      <c r="A69" s="234"/>
      <c r="B69" s="234"/>
      <c r="C69" s="234"/>
      <c r="D69" s="234"/>
      <c r="E69" s="234"/>
      <c r="F69" s="234"/>
      <c r="G69" s="234"/>
      <c r="H69" s="234"/>
      <c r="I69" s="234"/>
      <c r="J69" s="300"/>
      <c r="K69" s="300"/>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row>
    <row r="70" spans="1:34" ht="15.75" customHeight="1">
      <c r="A70" s="234"/>
      <c r="B70" s="234"/>
      <c r="C70" s="234"/>
      <c r="D70" s="234"/>
      <c r="E70" s="234"/>
      <c r="F70" s="234"/>
      <c r="G70" s="234"/>
      <c r="H70" s="234"/>
      <c r="I70" s="234"/>
      <c r="J70" s="300"/>
      <c r="K70" s="300"/>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row>
    <row r="71" spans="1:34" ht="15.75" customHeight="1">
      <c r="A71" s="234"/>
      <c r="B71" s="234"/>
      <c r="C71" s="234"/>
      <c r="D71" s="234"/>
      <c r="E71" s="234"/>
      <c r="F71" s="234"/>
      <c r="G71" s="234"/>
      <c r="H71" s="234"/>
      <c r="I71" s="234"/>
      <c r="J71" s="300"/>
      <c r="K71" s="300"/>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row>
    <row r="72" spans="1:34" ht="15.75" customHeight="1">
      <c r="A72" s="234"/>
      <c r="B72" s="234"/>
      <c r="C72" s="234"/>
      <c r="D72" s="234"/>
      <c r="E72" s="234"/>
      <c r="F72" s="234"/>
      <c r="G72" s="234"/>
      <c r="H72" s="234"/>
      <c r="I72" s="234"/>
      <c r="J72" s="300"/>
      <c r="K72" s="300"/>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row>
    <row r="73" spans="1:34" ht="15.75" customHeight="1">
      <c r="A73" s="234"/>
      <c r="B73" s="234"/>
      <c r="C73" s="234"/>
      <c r="D73" s="234"/>
      <c r="E73" s="234"/>
      <c r="F73" s="234"/>
      <c r="G73" s="234"/>
      <c r="H73" s="234"/>
      <c r="I73" s="234"/>
      <c r="J73" s="300"/>
      <c r="K73" s="300"/>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row>
    <row r="74" spans="1:34" ht="15.75" customHeight="1">
      <c r="A74" s="234"/>
      <c r="B74" s="234"/>
      <c r="C74" s="234"/>
      <c r="D74" s="234"/>
      <c r="E74" s="234"/>
      <c r="F74" s="234"/>
      <c r="G74" s="234"/>
      <c r="H74" s="234"/>
      <c r="I74" s="234"/>
      <c r="J74" s="300"/>
      <c r="K74" s="300"/>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row>
    <row r="75" spans="1:34" ht="15.75" customHeight="1">
      <c r="A75" s="234"/>
      <c r="B75" s="234"/>
      <c r="C75" s="234"/>
      <c r="D75" s="234"/>
      <c r="E75" s="234"/>
      <c r="F75" s="234"/>
      <c r="G75" s="234"/>
      <c r="H75" s="234"/>
      <c r="I75" s="234"/>
      <c r="J75" s="300"/>
      <c r="K75" s="300"/>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row>
    <row r="76" spans="1:34" ht="15.75" customHeight="1">
      <c r="A76" s="234"/>
      <c r="B76" s="234"/>
      <c r="C76" s="234"/>
      <c r="D76" s="234"/>
      <c r="E76" s="234"/>
      <c r="F76" s="234"/>
      <c r="G76" s="234"/>
      <c r="H76" s="234"/>
      <c r="I76" s="234"/>
      <c r="J76" s="300"/>
      <c r="K76" s="300"/>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row>
    <row r="77" spans="1:34" ht="15.75" customHeight="1">
      <c r="A77" s="234"/>
      <c r="B77" s="234"/>
      <c r="C77" s="234"/>
      <c r="D77" s="234"/>
      <c r="E77" s="234"/>
      <c r="F77" s="234"/>
      <c r="G77" s="234"/>
      <c r="H77" s="234"/>
      <c r="I77" s="234"/>
      <c r="J77" s="300"/>
      <c r="K77" s="300"/>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row>
    <row r="78" spans="1:34" ht="15.75" customHeight="1">
      <c r="A78" s="234"/>
      <c r="B78" s="234"/>
      <c r="C78" s="234"/>
      <c r="D78" s="234"/>
      <c r="E78" s="234"/>
      <c r="F78" s="234"/>
      <c r="G78" s="234"/>
      <c r="H78" s="234"/>
      <c r="I78" s="234"/>
      <c r="J78" s="300"/>
      <c r="K78" s="300"/>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row>
    <row r="79" spans="1:34" ht="15.75" customHeight="1">
      <c r="A79" s="234"/>
      <c r="B79" s="234"/>
      <c r="C79" s="234"/>
      <c r="D79" s="234"/>
      <c r="E79" s="234"/>
      <c r="F79" s="234"/>
      <c r="G79" s="234"/>
      <c r="H79" s="234"/>
      <c r="I79" s="234"/>
      <c r="J79" s="300"/>
      <c r="K79" s="300"/>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row>
    <row r="80" spans="1:34" ht="15.75" customHeight="1">
      <c r="A80" s="234"/>
      <c r="B80" s="234"/>
      <c r="C80" s="234"/>
      <c r="D80" s="234"/>
      <c r="E80" s="234"/>
      <c r="F80" s="234"/>
      <c r="G80" s="234"/>
      <c r="H80" s="234"/>
      <c r="I80" s="234"/>
      <c r="J80" s="300"/>
      <c r="K80" s="300"/>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row>
    <row r="81" spans="1:34" ht="15.75" customHeight="1">
      <c r="A81" s="234"/>
      <c r="B81" s="234"/>
      <c r="C81" s="234"/>
      <c r="D81" s="234"/>
      <c r="E81" s="234"/>
      <c r="F81" s="234"/>
      <c r="G81" s="234"/>
      <c r="H81" s="234"/>
      <c r="I81" s="234"/>
      <c r="J81" s="300"/>
      <c r="K81" s="300"/>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row>
    <row r="82" spans="1:34" ht="15.75" customHeight="1">
      <c r="A82" s="234"/>
      <c r="B82" s="234"/>
      <c r="C82" s="234"/>
      <c r="D82" s="234"/>
      <c r="E82" s="234"/>
      <c r="F82" s="234"/>
      <c r="G82" s="234"/>
      <c r="H82" s="234"/>
      <c r="I82" s="234"/>
      <c r="J82" s="300"/>
      <c r="K82" s="300"/>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row>
    <row r="83" spans="1:34" ht="15.75" customHeight="1">
      <c r="A83" s="234"/>
      <c r="B83" s="234"/>
      <c r="C83" s="234"/>
      <c r="D83" s="234"/>
      <c r="E83" s="234"/>
      <c r="F83" s="234"/>
      <c r="G83" s="234"/>
      <c r="H83" s="234"/>
      <c r="I83" s="234"/>
      <c r="J83" s="300"/>
      <c r="K83" s="300"/>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row>
    <row r="84" spans="1:34" ht="15.75" customHeight="1">
      <c r="A84" s="234"/>
      <c r="B84" s="234"/>
      <c r="C84" s="234"/>
      <c r="D84" s="234"/>
      <c r="E84" s="234"/>
      <c r="F84" s="234"/>
      <c r="G84" s="234"/>
      <c r="H84" s="234"/>
      <c r="I84" s="234"/>
      <c r="J84" s="300"/>
      <c r="K84" s="300"/>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row>
    <row r="85" spans="1:34" ht="15.75" customHeight="1">
      <c r="A85" s="234"/>
      <c r="B85" s="234"/>
      <c r="C85" s="234"/>
      <c r="D85" s="234"/>
      <c r="E85" s="234"/>
      <c r="F85" s="234"/>
      <c r="G85" s="234"/>
      <c r="H85" s="234"/>
      <c r="I85" s="234"/>
      <c r="J85" s="300"/>
      <c r="K85" s="300"/>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row>
    <row r="86" spans="1:34" ht="15.75" customHeight="1">
      <c r="A86" s="234"/>
      <c r="B86" s="234"/>
      <c r="C86" s="234"/>
      <c r="D86" s="234"/>
      <c r="E86" s="234"/>
      <c r="F86" s="234"/>
      <c r="G86" s="234"/>
      <c r="H86" s="234"/>
      <c r="I86" s="234"/>
      <c r="J86" s="300"/>
      <c r="K86" s="300"/>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row>
    <row r="87" spans="1:34" ht="15.75" customHeight="1">
      <c r="A87" s="234"/>
      <c r="B87" s="234"/>
      <c r="C87" s="234"/>
      <c r="D87" s="234"/>
      <c r="E87" s="234"/>
      <c r="F87" s="234"/>
      <c r="G87" s="234"/>
      <c r="H87" s="234"/>
      <c r="I87" s="234"/>
      <c r="J87" s="300"/>
      <c r="K87" s="300"/>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row>
    <row r="88" spans="1:34" ht="15.75" customHeight="1">
      <c r="A88" s="234"/>
      <c r="B88" s="234"/>
      <c r="C88" s="234"/>
      <c r="D88" s="234"/>
      <c r="E88" s="234"/>
      <c r="F88" s="234"/>
      <c r="G88" s="234"/>
      <c r="H88" s="234"/>
      <c r="I88" s="234"/>
      <c r="J88" s="300"/>
      <c r="K88" s="300"/>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row>
    <row r="89" spans="1:34" ht="15.75" customHeight="1">
      <c r="A89" s="234"/>
      <c r="B89" s="234"/>
      <c r="C89" s="234"/>
      <c r="D89" s="234"/>
      <c r="E89" s="234"/>
      <c r="F89" s="234"/>
      <c r="G89" s="234"/>
      <c r="H89" s="234"/>
      <c r="I89" s="234"/>
      <c r="J89" s="300"/>
      <c r="K89" s="300"/>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row>
    <row r="90" spans="1:34" ht="15.75" customHeight="1">
      <c r="A90" s="234"/>
      <c r="B90" s="234"/>
      <c r="C90" s="234"/>
      <c r="D90" s="234"/>
      <c r="E90" s="234"/>
      <c r="F90" s="234"/>
      <c r="G90" s="234"/>
      <c r="H90" s="234"/>
      <c r="I90" s="234"/>
      <c r="J90" s="300"/>
      <c r="K90" s="300"/>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row>
    <row r="91" spans="1:34" ht="15.75" customHeight="1">
      <c r="A91" s="234"/>
      <c r="B91" s="234"/>
      <c r="C91" s="234"/>
      <c r="D91" s="234"/>
      <c r="E91" s="234"/>
      <c r="F91" s="234"/>
      <c r="G91" s="234"/>
      <c r="H91" s="234"/>
      <c r="I91" s="234"/>
      <c r="J91" s="300"/>
      <c r="K91" s="300"/>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row>
    <row r="92" spans="1:34" ht="15.75" customHeight="1">
      <c r="A92" s="234"/>
      <c r="B92" s="234"/>
      <c r="C92" s="234"/>
      <c r="D92" s="234"/>
      <c r="E92" s="234"/>
      <c r="F92" s="234"/>
      <c r="G92" s="234"/>
      <c r="H92" s="234"/>
      <c r="I92" s="234"/>
      <c r="J92" s="300"/>
      <c r="K92" s="300"/>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row>
    <row r="93" spans="1:34" ht="15.75" customHeight="1">
      <c r="A93" s="234"/>
      <c r="B93" s="234"/>
      <c r="C93" s="234"/>
      <c r="D93" s="234"/>
      <c r="E93" s="234"/>
      <c r="F93" s="234"/>
      <c r="G93" s="234"/>
      <c r="H93" s="234"/>
      <c r="I93" s="234"/>
      <c r="J93" s="300"/>
      <c r="K93" s="300"/>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row>
    <row r="94" spans="1:34" ht="15.75" customHeight="1">
      <c r="A94" s="234"/>
      <c r="B94" s="234"/>
      <c r="C94" s="234"/>
      <c r="D94" s="234"/>
      <c r="E94" s="234"/>
      <c r="F94" s="234"/>
      <c r="G94" s="234"/>
      <c r="H94" s="234"/>
      <c r="I94" s="234"/>
      <c r="J94" s="300"/>
      <c r="K94" s="300"/>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row>
    <row r="95" spans="1:34" ht="15.75" customHeight="1">
      <c r="A95" s="234"/>
      <c r="B95" s="234"/>
      <c r="C95" s="234"/>
      <c r="D95" s="234"/>
      <c r="E95" s="234"/>
      <c r="F95" s="234"/>
      <c r="G95" s="234"/>
      <c r="H95" s="234"/>
      <c r="I95" s="234"/>
      <c r="J95" s="300"/>
      <c r="K95" s="300"/>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row>
    <row r="96" spans="1:34" ht="15.75" customHeight="1">
      <c r="A96" s="234"/>
      <c r="B96" s="234"/>
      <c r="C96" s="234"/>
      <c r="D96" s="234"/>
      <c r="E96" s="234"/>
      <c r="F96" s="234"/>
      <c r="G96" s="234"/>
      <c r="H96" s="234"/>
      <c r="I96" s="234"/>
      <c r="J96" s="300"/>
      <c r="K96" s="300"/>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row>
    <row r="97" spans="1:34" ht="15.75" customHeight="1">
      <c r="A97" s="234"/>
      <c r="B97" s="234"/>
      <c r="C97" s="234"/>
      <c r="D97" s="234"/>
      <c r="E97" s="234"/>
      <c r="F97" s="234"/>
      <c r="G97" s="234"/>
      <c r="H97" s="234"/>
      <c r="I97" s="234"/>
      <c r="J97" s="300"/>
      <c r="K97" s="300"/>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row>
    <row r="98" spans="1:34" ht="15.75" customHeight="1">
      <c r="A98" s="234"/>
      <c r="B98" s="234"/>
      <c r="C98" s="234"/>
      <c r="D98" s="234"/>
      <c r="E98" s="234"/>
      <c r="F98" s="234"/>
      <c r="G98" s="234"/>
      <c r="H98" s="234"/>
      <c r="I98" s="234"/>
      <c r="J98" s="300"/>
      <c r="K98" s="300"/>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row>
    <row r="99" spans="1:34" ht="15.75" customHeight="1">
      <c r="A99" s="234"/>
      <c r="B99" s="234"/>
      <c r="C99" s="234"/>
      <c r="D99" s="234"/>
      <c r="E99" s="234"/>
      <c r="F99" s="234"/>
      <c r="G99" s="234"/>
      <c r="H99" s="234"/>
      <c r="I99" s="234"/>
      <c r="J99" s="300"/>
      <c r="K99" s="300"/>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row>
    <row r="100" spans="1:34" ht="15.75" customHeight="1">
      <c r="A100" s="234"/>
      <c r="B100" s="234"/>
      <c r="C100" s="234"/>
      <c r="D100" s="234"/>
      <c r="E100" s="234"/>
      <c r="F100" s="234"/>
      <c r="G100" s="234"/>
      <c r="H100" s="234"/>
      <c r="I100" s="234"/>
      <c r="J100" s="300"/>
      <c r="K100" s="300"/>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row>
    <row r="101" spans="1:34" ht="15.75" customHeight="1">
      <c r="A101" s="234"/>
      <c r="B101" s="234"/>
      <c r="C101" s="234"/>
      <c r="D101" s="234"/>
      <c r="E101" s="234"/>
      <c r="F101" s="234"/>
      <c r="G101" s="234"/>
      <c r="H101" s="234"/>
      <c r="I101" s="234"/>
      <c r="J101" s="300"/>
      <c r="K101" s="300"/>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row>
    <row r="102" spans="1:34" ht="15.75" customHeight="1">
      <c r="A102" s="234"/>
      <c r="B102" s="234"/>
      <c r="C102" s="234"/>
      <c r="D102" s="234"/>
      <c r="E102" s="234"/>
      <c r="F102" s="234"/>
      <c r="G102" s="234"/>
      <c r="H102" s="234"/>
      <c r="I102" s="234"/>
      <c r="J102" s="300"/>
      <c r="K102" s="300"/>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row>
    <row r="103" spans="1:34" ht="15.75" customHeight="1">
      <c r="A103" s="234"/>
      <c r="B103" s="234"/>
      <c r="C103" s="234"/>
      <c r="D103" s="234"/>
      <c r="E103" s="234"/>
      <c r="F103" s="234"/>
      <c r="G103" s="234"/>
      <c r="H103" s="234"/>
      <c r="I103" s="234"/>
      <c r="J103" s="300"/>
      <c r="K103" s="300"/>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row>
    <row r="104" spans="1:34" ht="15.75" customHeight="1">
      <c r="A104" s="234"/>
      <c r="B104" s="234"/>
      <c r="C104" s="234"/>
      <c r="D104" s="234"/>
      <c r="E104" s="234"/>
      <c r="F104" s="234"/>
      <c r="G104" s="234"/>
      <c r="H104" s="234"/>
      <c r="I104" s="234"/>
      <c r="J104" s="300"/>
      <c r="K104" s="300"/>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row>
    <row r="105" spans="1:34" ht="15.75" customHeight="1">
      <c r="A105" s="234"/>
      <c r="B105" s="234"/>
      <c r="C105" s="234"/>
      <c r="D105" s="234"/>
      <c r="E105" s="234"/>
      <c r="F105" s="234"/>
      <c r="G105" s="234"/>
      <c r="H105" s="234"/>
      <c r="I105" s="234"/>
      <c r="J105" s="300"/>
      <c r="K105" s="300"/>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row>
    <row r="106" spans="1:34" ht="15.75" customHeight="1">
      <c r="A106" s="234"/>
      <c r="B106" s="234"/>
      <c r="C106" s="234"/>
      <c r="D106" s="234"/>
      <c r="E106" s="234"/>
      <c r="F106" s="234"/>
      <c r="G106" s="234"/>
      <c r="H106" s="234"/>
      <c r="I106" s="234"/>
      <c r="J106" s="300"/>
      <c r="K106" s="300"/>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row>
    <row r="107" spans="1:34" ht="15.75" customHeight="1">
      <c r="A107" s="234"/>
      <c r="B107" s="234"/>
      <c r="C107" s="234"/>
      <c r="D107" s="234"/>
      <c r="E107" s="234"/>
      <c r="F107" s="234"/>
      <c r="G107" s="234"/>
      <c r="H107" s="234"/>
      <c r="I107" s="234"/>
      <c r="J107" s="300"/>
      <c r="K107" s="300"/>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row>
    <row r="108" spans="1:34" ht="15.75" customHeight="1">
      <c r="A108" s="234"/>
      <c r="B108" s="234"/>
      <c r="C108" s="234"/>
      <c r="D108" s="234"/>
      <c r="E108" s="234"/>
      <c r="F108" s="234"/>
      <c r="G108" s="234"/>
      <c r="H108" s="234"/>
      <c r="I108" s="234"/>
      <c r="J108" s="300"/>
      <c r="K108" s="300"/>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row>
    <row r="109" spans="1:34" ht="15.75" customHeight="1">
      <c r="A109" s="234"/>
      <c r="B109" s="234"/>
      <c r="C109" s="234"/>
      <c r="D109" s="234"/>
      <c r="E109" s="234"/>
      <c r="F109" s="234"/>
      <c r="G109" s="234"/>
      <c r="H109" s="234"/>
      <c r="I109" s="234"/>
      <c r="J109" s="300"/>
      <c r="K109" s="300"/>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row>
    <row r="110" spans="1:34" ht="15.75" customHeight="1">
      <c r="A110" s="234"/>
      <c r="B110" s="234"/>
      <c r="C110" s="234"/>
      <c r="D110" s="234"/>
      <c r="E110" s="234"/>
      <c r="F110" s="234"/>
      <c r="G110" s="234"/>
      <c r="H110" s="234"/>
      <c r="I110" s="234"/>
      <c r="J110" s="300"/>
      <c r="K110" s="300"/>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row>
    <row r="111" spans="1:34" ht="15.75" customHeight="1">
      <c r="A111" s="234"/>
      <c r="B111" s="234"/>
      <c r="C111" s="234"/>
      <c r="D111" s="234"/>
      <c r="E111" s="234"/>
      <c r="F111" s="234"/>
      <c r="G111" s="234"/>
      <c r="H111" s="234"/>
      <c r="I111" s="234"/>
      <c r="J111" s="300"/>
      <c r="K111" s="300"/>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row>
    <row r="112" spans="1:34" ht="15.75" customHeight="1">
      <c r="A112" s="234"/>
      <c r="B112" s="234"/>
      <c r="C112" s="234"/>
      <c r="D112" s="234"/>
      <c r="E112" s="234"/>
      <c r="F112" s="234"/>
      <c r="G112" s="234"/>
      <c r="H112" s="234"/>
      <c r="I112" s="234"/>
      <c r="J112" s="300"/>
      <c r="K112" s="300"/>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row>
    <row r="113" spans="1:34" ht="15.75" customHeight="1">
      <c r="A113" s="234"/>
      <c r="B113" s="234"/>
      <c r="C113" s="234"/>
      <c r="D113" s="234"/>
      <c r="E113" s="234"/>
      <c r="F113" s="234"/>
      <c r="G113" s="234"/>
      <c r="H113" s="234"/>
      <c r="I113" s="234"/>
      <c r="J113" s="300"/>
      <c r="K113" s="300"/>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row>
    <row r="114" spans="1:34" ht="15.75" customHeight="1">
      <c r="A114" s="234"/>
      <c r="B114" s="234"/>
      <c r="C114" s="234"/>
      <c r="D114" s="234"/>
      <c r="E114" s="234"/>
      <c r="F114" s="234"/>
      <c r="G114" s="234"/>
      <c r="H114" s="234"/>
      <c r="I114" s="234"/>
      <c r="J114" s="300"/>
      <c r="K114" s="300"/>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row>
    <row r="115" spans="1:34" ht="15.75" customHeight="1">
      <c r="A115" s="234"/>
      <c r="B115" s="234"/>
      <c r="C115" s="234"/>
      <c r="D115" s="234"/>
      <c r="E115" s="234"/>
      <c r="F115" s="234"/>
      <c r="G115" s="234"/>
      <c r="H115" s="234"/>
      <c r="I115" s="234"/>
      <c r="J115" s="300"/>
      <c r="K115" s="300"/>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row>
    <row r="116" spans="1:34" ht="15.75" customHeight="1">
      <c r="A116" s="234"/>
      <c r="B116" s="234"/>
      <c r="C116" s="234"/>
      <c r="D116" s="234"/>
      <c r="E116" s="234"/>
      <c r="F116" s="234"/>
      <c r="G116" s="234"/>
      <c r="H116" s="234"/>
      <c r="I116" s="234"/>
      <c r="J116" s="300"/>
      <c r="K116" s="300"/>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row>
    <row r="117" spans="1:34" ht="15.75" customHeight="1">
      <c r="A117" s="234"/>
      <c r="B117" s="234"/>
      <c r="C117" s="234"/>
      <c r="D117" s="234"/>
      <c r="E117" s="234"/>
      <c r="F117" s="234"/>
      <c r="G117" s="234"/>
      <c r="H117" s="234"/>
      <c r="I117" s="234"/>
      <c r="J117" s="300"/>
      <c r="K117" s="300"/>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row>
    <row r="118" spans="1:34" ht="15.75" customHeight="1">
      <c r="A118" s="234"/>
      <c r="B118" s="234"/>
      <c r="C118" s="234"/>
      <c r="D118" s="234"/>
      <c r="E118" s="234"/>
      <c r="F118" s="234"/>
      <c r="G118" s="234"/>
      <c r="H118" s="234"/>
      <c r="I118" s="234"/>
      <c r="J118" s="300"/>
      <c r="K118" s="300"/>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row>
    <row r="119" spans="1:34" ht="15.75" customHeight="1">
      <c r="A119" s="234"/>
      <c r="B119" s="234"/>
      <c r="C119" s="234"/>
      <c r="D119" s="234"/>
      <c r="E119" s="234"/>
      <c r="F119" s="234"/>
      <c r="G119" s="234"/>
      <c r="H119" s="234"/>
      <c r="I119" s="234"/>
      <c r="J119" s="300"/>
      <c r="K119" s="300"/>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row>
    <row r="120" spans="1:34" ht="15.75" customHeight="1">
      <c r="A120" s="234"/>
      <c r="B120" s="234"/>
      <c r="C120" s="234"/>
      <c r="D120" s="234"/>
      <c r="E120" s="234"/>
      <c r="F120" s="234"/>
      <c r="G120" s="234"/>
      <c r="H120" s="234"/>
      <c r="I120" s="234"/>
      <c r="J120" s="300"/>
      <c r="K120" s="300"/>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row>
    <row r="121" spans="1:34" ht="15.75" customHeight="1">
      <c r="A121" s="234"/>
      <c r="B121" s="234"/>
      <c r="C121" s="234"/>
      <c r="D121" s="234"/>
      <c r="E121" s="234"/>
      <c r="F121" s="234"/>
      <c r="G121" s="234"/>
      <c r="H121" s="234"/>
      <c r="I121" s="234"/>
      <c r="J121" s="300"/>
      <c r="K121" s="300"/>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row>
    <row r="122" spans="1:34" ht="15.75" customHeight="1">
      <c r="A122" s="234"/>
      <c r="B122" s="234"/>
      <c r="C122" s="234"/>
      <c r="D122" s="234"/>
      <c r="E122" s="234"/>
      <c r="F122" s="234"/>
      <c r="G122" s="234"/>
      <c r="H122" s="234"/>
      <c r="I122" s="234"/>
      <c r="J122" s="300"/>
      <c r="K122" s="300"/>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row>
    <row r="123" spans="1:34" ht="15.75" customHeight="1">
      <c r="A123" s="234"/>
      <c r="B123" s="234"/>
      <c r="C123" s="234"/>
      <c r="D123" s="234"/>
      <c r="E123" s="234"/>
      <c r="F123" s="234"/>
      <c r="G123" s="234"/>
      <c r="H123" s="234"/>
      <c r="I123" s="234"/>
      <c r="J123" s="300"/>
      <c r="K123" s="300"/>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row>
    <row r="124" spans="1:34" ht="15.75" customHeight="1">
      <c r="A124" s="234"/>
      <c r="B124" s="234"/>
      <c r="C124" s="234"/>
      <c r="D124" s="234"/>
      <c r="E124" s="234"/>
      <c r="F124" s="234"/>
      <c r="G124" s="234"/>
      <c r="H124" s="234"/>
      <c r="I124" s="234"/>
      <c r="J124" s="300"/>
      <c r="K124" s="300"/>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row>
    <row r="125" spans="1:34" ht="15.75" customHeight="1">
      <c r="A125" s="234"/>
      <c r="B125" s="234"/>
      <c r="C125" s="234"/>
      <c r="D125" s="234"/>
      <c r="E125" s="234"/>
      <c r="F125" s="234"/>
      <c r="G125" s="234"/>
      <c r="H125" s="234"/>
      <c r="I125" s="234"/>
      <c r="J125" s="300"/>
      <c r="K125" s="300"/>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row>
    <row r="126" spans="1:34" ht="15.75" customHeight="1">
      <c r="A126" s="234"/>
      <c r="B126" s="234"/>
      <c r="C126" s="234"/>
      <c r="D126" s="234"/>
      <c r="E126" s="234"/>
      <c r="F126" s="234"/>
      <c r="G126" s="234"/>
      <c r="H126" s="234"/>
      <c r="I126" s="234"/>
      <c r="J126" s="300"/>
      <c r="K126" s="300"/>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row>
    <row r="127" spans="1:34" ht="15.75" customHeight="1">
      <c r="A127" s="234"/>
      <c r="B127" s="234"/>
      <c r="C127" s="234"/>
      <c r="D127" s="234"/>
      <c r="E127" s="234"/>
      <c r="F127" s="234"/>
      <c r="G127" s="234"/>
      <c r="H127" s="234"/>
      <c r="I127" s="234"/>
      <c r="J127" s="300"/>
      <c r="K127" s="300"/>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row>
    <row r="128" spans="1:34" ht="15.75" customHeight="1">
      <c r="A128" s="234"/>
      <c r="B128" s="234"/>
      <c r="C128" s="234"/>
      <c r="D128" s="234"/>
      <c r="E128" s="234"/>
      <c r="F128" s="234"/>
      <c r="G128" s="234"/>
      <c r="H128" s="234"/>
      <c r="I128" s="234"/>
      <c r="J128" s="300"/>
      <c r="K128" s="300"/>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row>
    <row r="129" spans="1:34" ht="15.75" customHeight="1">
      <c r="A129" s="234"/>
      <c r="B129" s="234"/>
      <c r="C129" s="234"/>
      <c r="D129" s="234"/>
      <c r="E129" s="234"/>
      <c r="F129" s="234"/>
      <c r="G129" s="234"/>
      <c r="H129" s="234"/>
      <c r="I129" s="234"/>
      <c r="J129" s="300"/>
      <c r="K129" s="300"/>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row>
    <row r="130" spans="1:34" ht="15.75" customHeight="1">
      <c r="A130" s="234"/>
      <c r="B130" s="234"/>
      <c r="C130" s="234"/>
      <c r="D130" s="234"/>
      <c r="E130" s="234"/>
      <c r="F130" s="234"/>
      <c r="G130" s="234"/>
      <c r="H130" s="234"/>
      <c r="I130" s="234"/>
      <c r="J130" s="300"/>
      <c r="K130" s="300"/>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row>
    <row r="131" spans="1:34" ht="15.75" customHeight="1">
      <c r="A131" s="234"/>
      <c r="B131" s="234"/>
      <c r="C131" s="234"/>
      <c r="D131" s="234"/>
      <c r="E131" s="234"/>
      <c r="F131" s="234"/>
      <c r="G131" s="234"/>
      <c r="H131" s="234"/>
      <c r="I131" s="234"/>
      <c r="J131" s="300"/>
      <c r="K131" s="300"/>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row>
    <row r="132" spans="1:34" ht="15.75" customHeight="1">
      <c r="A132" s="234"/>
      <c r="B132" s="234"/>
      <c r="C132" s="234"/>
      <c r="D132" s="234"/>
      <c r="E132" s="234"/>
      <c r="F132" s="234"/>
      <c r="G132" s="234"/>
      <c r="H132" s="234"/>
      <c r="I132" s="234"/>
      <c r="J132" s="300"/>
      <c r="K132" s="300"/>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row>
    <row r="133" spans="1:34" ht="15.75" customHeight="1">
      <c r="A133" s="234"/>
      <c r="B133" s="234"/>
      <c r="C133" s="234"/>
      <c r="D133" s="234"/>
      <c r="E133" s="234"/>
      <c r="F133" s="234"/>
      <c r="G133" s="234"/>
      <c r="H133" s="234"/>
      <c r="I133" s="234"/>
      <c r="J133" s="300"/>
      <c r="K133" s="300"/>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row>
    <row r="134" spans="1:34" ht="15.75" customHeight="1">
      <c r="A134" s="234"/>
      <c r="B134" s="234"/>
      <c r="C134" s="234"/>
      <c r="D134" s="234"/>
      <c r="E134" s="234"/>
      <c r="F134" s="234"/>
      <c r="G134" s="234"/>
      <c r="H134" s="234"/>
      <c r="I134" s="234"/>
      <c r="J134" s="300"/>
      <c r="K134" s="300"/>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row>
    <row r="135" spans="1:34" ht="15.75" customHeight="1">
      <c r="A135" s="234"/>
      <c r="B135" s="234"/>
      <c r="C135" s="234"/>
      <c r="D135" s="234"/>
      <c r="E135" s="234"/>
      <c r="F135" s="234"/>
      <c r="G135" s="234"/>
      <c r="H135" s="234"/>
      <c r="I135" s="234"/>
      <c r="J135" s="300"/>
      <c r="K135" s="300"/>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row>
    <row r="136" spans="1:34" ht="15.75" customHeight="1">
      <c r="A136" s="234"/>
      <c r="B136" s="234"/>
      <c r="C136" s="234"/>
      <c r="D136" s="234"/>
      <c r="E136" s="234"/>
      <c r="F136" s="234"/>
      <c r="G136" s="234"/>
      <c r="H136" s="234"/>
      <c r="I136" s="234"/>
      <c r="J136" s="300"/>
      <c r="K136" s="300"/>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row>
    <row r="137" spans="1:34" ht="15.75" customHeight="1">
      <c r="A137" s="234"/>
      <c r="B137" s="234"/>
      <c r="C137" s="234"/>
      <c r="D137" s="234"/>
      <c r="E137" s="234"/>
      <c r="F137" s="234"/>
      <c r="G137" s="234"/>
      <c r="H137" s="234"/>
      <c r="I137" s="234"/>
      <c r="J137" s="300"/>
      <c r="K137" s="300"/>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row>
    <row r="138" spans="1:34" ht="15.75" customHeight="1">
      <c r="A138" s="234"/>
      <c r="B138" s="234"/>
      <c r="C138" s="234"/>
      <c r="D138" s="234"/>
      <c r="E138" s="234"/>
      <c r="F138" s="234"/>
      <c r="G138" s="234"/>
      <c r="H138" s="234"/>
      <c r="I138" s="234"/>
      <c r="J138" s="300"/>
      <c r="K138" s="300"/>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row>
    <row r="139" spans="1:34" ht="15.75" customHeight="1">
      <c r="A139" s="234"/>
      <c r="B139" s="234"/>
      <c r="C139" s="234"/>
      <c r="D139" s="234"/>
      <c r="E139" s="234"/>
      <c r="F139" s="234"/>
      <c r="G139" s="234"/>
      <c r="H139" s="234"/>
      <c r="I139" s="234"/>
      <c r="J139" s="300"/>
      <c r="K139" s="300"/>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row>
    <row r="140" spans="1:34" ht="15.75" customHeight="1">
      <c r="A140" s="234"/>
      <c r="B140" s="234"/>
      <c r="C140" s="234"/>
      <c r="D140" s="234"/>
      <c r="E140" s="234"/>
      <c r="F140" s="234"/>
      <c r="G140" s="234"/>
      <c r="H140" s="234"/>
      <c r="I140" s="234"/>
      <c r="J140" s="300"/>
      <c r="K140" s="300"/>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row>
    <row r="141" spans="1:34" ht="15.75" customHeight="1">
      <c r="A141" s="234"/>
      <c r="B141" s="234"/>
      <c r="C141" s="234"/>
      <c r="D141" s="234"/>
      <c r="E141" s="234"/>
      <c r="F141" s="234"/>
      <c r="G141" s="234"/>
      <c r="H141" s="234"/>
      <c r="I141" s="234"/>
      <c r="J141" s="300"/>
      <c r="K141" s="300"/>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row>
    <row r="142" spans="1:34" ht="15.75" customHeight="1">
      <c r="A142" s="234"/>
      <c r="B142" s="234"/>
      <c r="C142" s="234"/>
      <c r="D142" s="234"/>
      <c r="E142" s="234"/>
      <c r="F142" s="234"/>
      <c r="G142" s="234"/>
      <c r="H142" s="234"/>
      <c r="I142" s="234"/>
      <c r="J142" s="300"/>
      <c r="K142" s="300"/>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row>
    <row r="143" spans="1:34" ht="15.75" customHeight="1">
      <c r="A143" s="234"/>
      <c r="B143" s="234"/>
      <c r="C143" s="234"/>
      <c r="D143" s="234"/>
      <c r="E143" s="234"/>
      <c r="F143" s="234"/>
      <c r="G143" s="234"/>
      <c r="H143" s="234"/>
      <c r="I143" s="234"/>
      <c r="J143" s="300"/>
      <c r="K143" s="300"/>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row>
    <row r="144" spans="1:34" ht="15.75" customHeight="1">
      <c r="A144" s="234"/>
      <c r="B144" s="234"/>
      <c r="C144" s="234"/>
      <c r="D144" s="234"/>
      <c r="E144" s="234"/>
      <c r="F144" s="234"/>
      <c r="G144" s="234"/>
      <c r="H144" s="234"/>
      <c r="I144" s="234"/>
      <c r="J144" s="300"/>
      <c r="K144" s="300"/>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row>
    <row r="145" spans="1:34" ht="15.75" customHeight="1">
      <c r="A145" s="234"/>
      <c r="B145" s="234"/>
      <c r="C145" s="234"/>
      <c r="D145" s="234"/>
      <c r="E145" s="234"/>
      <c r="F145" s="234"/>
      <c r="G145" s="234"/>
      <c r="H145" s="234"/>
      <c r="I145" s="234"/>
      <c r="J145" s="300"/>
      <c r="K145" s="300"/>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row>
    <row r="146" spans="1:34" ht="15.75" customHeight="1">
      <c r="A146" s="234"/>
      <c r="B146" s="234"/>
      <c r="C146" s="234"/>
      <c r="D146" s="234"/>
      <c r="E146" s="234"/>
      <c r="F146" s="234"/>
      <c r="G146" s="234"/>
      <c r="H146" s="234"/>
      <c r="I146" s="234"/>
      <c r="J146" s="300"/>
      <c r="K146" s="300"/>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row>
    <row r="147" spans="1:34" ht="15.75" customHeight="1">
      <c r="A147" s="234"/>
      <c r="B147" s="234"/>
      <c r="C147" s="234"/>
      <c r="D147" s="234"/>
      <c r="E147" s="234"/>
      <c r="F147" s="234"/>
      <c r="G147" s="234"/>
      <c r="H147" s="234"/>
      <c r="I147" s="234"/>
      <c r="J147" s="300"/>
      <c r="K147" s="300"/>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row>
    <row r="148" spans="1:34" ht="15.75" customHeight="1">
      <c r="A148" s="234"/>
      <c r="B148" s="234"/>
      <c r="C148" s="234"/>
      <c r="D148" s="234"/>
      <c r="E148" s="234"/>
      <c r="F148" s="234"/>
      <c r="G148" s="234"/>
      <c r="H148" s="234"/>
      <c r="I148" s="234"/>
      <c r="J148" s="300"/>
      <c r="K148" s="300"/>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row>
    <row r="149" spans="1:34" ht="15.75" customHeight="1">
      <c r="A149" s="234"/>
      <c r="B149" s="234"/>
      <c r="C149" s="234"/>
      <c r="D149" s="234"/>
      <c r="E149" s="234"/>
      <c r="F149" s="234"/>
      <c r="G149" s="234"/>
      <c r="H149" s="234"/>
      <c r="I149" s="234"/>
      <c r="J149" s="300"/>
      <c r="K149" s="300"/>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row>
    <row r="150" spans="1:34" ht="15.75" customHeight="1">
      <c r="A150" s="234"/>
      <c r="B150" s="234"/>
      <c r="C150" s="234"/>
      <c r="D150" s="234"/>
      <c r="E150" s="234"/>
      <c r="F150" s="234"/>
      <c r="G150" s="234"/>
      <c r="H150" s="234"/>
      <c r="I150" s="234"/>
      <c r="J150" s="300"/>
      <c r="K150" s="300"/>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row>
    <row r="151" spans="1:34" ht="15.75" customHeight="1">
      <c r="A151" s="234"/>
      <c r="B151" s="234"/>
      <c r="C151" s="234"/>
      <c r="D151" s="234"/>
      <c r="E151" s="234"/>
      <c r="F151" s="234"/>
      <c r="G151" s="234"/>
      <c r="H151" s="234"/>
      <c r="I151" s="234"/>
      <c r="J151" s="300"/>
      <c r="K151" s="300"/>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row>
    <row r="152" spans="1:34" ht="15.75" customHeight="1">
      <c r="A152" s="234"/>
      <c r="B152" s="234"/>
      <c r="C152" s="234"/>
      <c r="D152" s="234"/>
      <c r="E152" s="234"/>
      <c r="F152" s="234"/>
      <c r="G152" s="234"/>
      <c r="H152" s="234"/>
      <c r="I152" s="234"/>
      <c r="J152" s="300"/>
      <c r="K152" s="300"/>
      <c r="L152" s="234"/>
      <c r="M152" s="234"/>
      <c r="N152" s="234"/>
      <c r="O152" s="234"/>
      <c r="P152" s="234"/>
      <c r="Q152" s="234"/>
      <c r="R152" s="234"/>
      <c r="S152" s="234"/>
      <c r="T152" s="234"/>
      <c r="U152" s="234"/>
      <c r="V152" s="234"/>
      <c r="W152" s="234"/>
      <c r="X152" s="234"/>
      <c r="Y152" s="234"/>
      <c r="Z152" s="234"/>
      <c r="AA152" s="234"/>
      <c r="AB152" s="234"/>
      <c r="AC152" s="234"/>
      <c r="AD152" s="234"/>
      <c r="AE152" s="234"/>
      <c r="AF152" s="234"/>
      <c r="AG152" s="234"/>
      <c r="AH152" s="234"/>
    </row>
    <row r="153" spans="1:34" ht="15.75" customHeight="1">
      <c r="A153" s="234"/>
      <c r="B153" s="234"/>
      <c r="C153" s="234"/>
      <c r="D153" s="234"/>
      <c r="E153" s="234"/>
      <c r="F153" s="234"/>
      <c r="G153" s="234"/>
      <c r="H153" s="234"/>
      <c r="I153" s="234"/>
      <c r="J153" s="300"/>
      <c r="K153" s="300"/>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row>
    <row r="154" spans="1:34" ht="15.75" customHeight="1">
      <c r="A154" s="234"/>
      <c r="B154" s="234"/>
      <c r="C154" s="234"/>
      <c r="D154" s="234"/>
      <c r="E154" s="234"/>
      <c r="F154" s="234"/>
      <c r="G154" s="234"/>
      <c r="H154" s="234"/>
      <c r="I154" s="234"/>
      <c r="J154" s="300"/>
      <c r="K154" s="300"/>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row>
    <row r="155" spans="1:34" ht="15.75" customHeight="1">
      <c r="A155" s="234"/>
      <c r="B155" s="234"/>
      <c r="C155" s="234"/>
      <c r="D155" s="234"/>
      <c r="E155" s="234"/>
      <c r="F155" s="234"/>
      <c r="G155" s="234"/>
      <c r="H155" s="234"/>
      <c r="I155" s="234"/>
      <c r="J155" s="300"/>
      <c r="K155" s="300"/>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row>
    <row r="156" spans="1:34" ht="15.75" customHeight="1">
      <c r="A156" s="234"/>
      <c r="B156" s="234"/>
      <c r="C156" s="234"/>
      <c r="D156" s="234"/>
      <c r="E156" s="234"/>
      <c r="F156" s="234"/>
      <c r="G156" s="234"/>
      <c r="H156" s="234"/>
      <c r="I156" s="234"/>
      <c r="J156" s="300"/>
      <c r="K156" s="300"/>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row>
    <row r="157" spans="1:34" ht="15.75" customHeight="1">
      <c r="A157" s="234"/>
      <c r="B157" s="234"/>
      <c r="C157" s="234"/>
      <c r="D157" s="234"/>
      <c r="E157" s="234"/>
      <c r="F157" s="234"/>
      <c r="G157" s="234"/>
      <c r="H157" s="234"/>
      <c r="I157" s="234"/>
      <c r="J157" s="300"/>
      <c r="K157" s="300"/>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row>
    <row r="158" spans="1:34" ht="15.75" customHeight="1">
      <c r="A158" s="234"/>
      <c r="B158" s="234"/>
      <c r="C158" s="234"/>
      <c r="D158" s="234"/>
      <c r="E158" s="234"/>
      <c r="F158" s="234"/>
      <c r="G158" s="234"/>
      <c r="H158" s="234"/>
      <c r="I158" s="234"/>
      <c r="J158" s="300"/>
      <c r="K158" s="300"/>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row>
    <row r="159" spans="1:34" ht="15.75" customHeight="1">
      <c r="A159" s="234"/>
      <c r="B159" s="234"/>
      <c r="C159" s="234"/>
      <c r="D159" s="234"/>
      <c r="E159" s="234"/>
      <c r="F159" s="234"/>
      <c r="G159" s="234"/>
      <c r="H159" s="234"/>
      <c r="I159" s="234"/>
      <c r="J159" s="300"/>
      <c r="K159" s="300"/>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row>
    <row r="160" spans="1:34" ht="15.75" customHeight="1">
      <c r="A160" s="234"/>
      <c r="B160" s="234"/>
      <c r="C160" s="234"/>
      <c r="D160" s="234"/>
      <c r="E160" s="234"/>
      <c r="F160" s="234"/>
      <c r="G160" s="234"/>
      <c r="H160" s="234"/>
      <c r="I160" s="234"/>
      <c r="J160" s="300"/>
      <c r="K160" s="300"/>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row>
    <row r="161" spans="1:34" ht="15.75" customHeight="1">
      <c r="A161" s="234"/>
      <c r="B161" s="234"/>
      <c r="C161" s="234"/>
      <c r="D161" s="234"/>
      <c r="E161" s="234"/>
      <c r="F161" s="234"/>
      <c r="G161" s="234"/>
      <c r="H161" s="234"/>
      <c r="I161" s="234"/>
      <c r="J161" s="300"/>
      <c r="K161" s="300"/>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row>
    <row r="162" spans="1:34" ht="15.75" customHeight="1">
      <c r="A162" s="234"/>
      <c r="B162" s="234"/>
      <c r="C162" s="234"/>
      <c r="D162" s="234"/>
      <c r="E162" s="234"/>
      <c r="F162" s="234"/>
      <c r="G162" s="234"/>
      <c r="H162" s="234"/>
      <c r="I162" s="234"/>
      <c r="J162" s="300"/>
      <c r="K162" s="300"/>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row>
    <row r="163" spans="1:34" ht="15.75" customHeight="1">
      <c r="A163" s="234"/>
      <c r="B163" s="234"/>
      <c r="C163" s="234"/>
      <c r="D163" s="234"/>
      <c r="E163" s="234"/>
      <c r="F163" s="234"/>
      <c r="G163" s="234"/>
      <c r="H163" s="234"/>
      <c r="I163" s="234"/>
      <c r="J163" s="300"/>
      <c r="K163" s="300"/>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row>
    <row r="164" spans="1:34" ht="15.75" customHeight="1">
      <c r="A164" s="234"/>
      <c r="B164" s="234"/>
      <c r="C164" s="234"/>
      <c r="D164" s="234"/>
      <c r="E164" s="234"/>
      <c r="F164" s="234"/>
      <c r="G164" s="234"/>
      <c r="H164" s="234"/>
      <c r="I164" s="234"/>
      <c r="J164" s="300"/>
      <c r="K164" s="300"/>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row>
    <row r="165" spans="1:34" ht="15.75" customHeight="1">
      <c r="A165" s="234"/>
      <c r="B165" s="234"/>
      <c r="C165" s="234"/>
      <c r="D165" s="234"/>
      <c r="E165" s="234"/>
      <c r="F165" s="234"/>
      <c r="G165" s="234"/>
      <c r="H165" s="234"/>
      <c r="I165" s="234"/>
      <c r="J165" s="300"/>
      <c r="K165" s="300"/>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row>
    <row r="166" spans="1:34" ht="15.75" customHeight="1">
      <c r="A166" s="234"/>
      <c r="B166" s="234"/>
      <c r="C166" s="234"/>
      <c r="D166" s="234"/>
      <c r="E166" s="234"/>
      <c r="F166" s="234"/>
      <c r="G166" s="234"/>
      <c r="H166" s="234"/>
      <c r="I166" s="234"/>
      <c r="J166" s="300"/>
      <c r="K166" s="300"/>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row>
    <row r="167" spans="1:34" ht="15.75" customHeight="1">
      <c r="A167" s="234"/>
      <c r="B167" s="234"/>
      <c r="C167" s="234"/>
      <c r="D167" s="234"/>
      <c r="E167" s="234"/>
      <c r="F167" s="234"/>
      <c r="G167" s="234"/>
      <c r="H167" s="234"/>
      <c r="I167" s="234"/>
      <c r="J167" s="300"/>
      <c r="K167" s="300"/>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row>
    <row r="168" spans="1:34" ht="15.75" customHeight="1">
      <c r="A168" s="234"/>
      <c r="B168" s="234"/>
      <c r="C168" s="234"/>
      <c r="D168" s="234"/>
      <c r="E168" s="234"/>
      <c r="F168" s="234"/>
      <c r="G168" s="234"/>
      <c r="H168" s="234"/>
      <c r="I168" s="234"/>
      <c r="J168" s="300"/>
      <c r="K168" s="300"/>
      <c r="L168" s="234"/>
      <c r="M168" s="234"/>
      <c r="N168" s="234"/>
      <c r="O168" s="234"/>
      <c r="P168" s="234"/>
      <c r="Q168" s="234"/>
      <c r="R168" s="234"/>
      <c r="S168" s="234"/>
      <c r="T168" s="234"/>
      <c r="U168" s="234"/>
      <c r="V168" s="234"/>
      <c r="W168" s="234"/>
      <c r="X168" s="234"/>
      <c r="Y168" s="234"/>
      <c r="Z168" s="234"/>
      <c r="AA168" s="234"/>
      <c r="AB168" s="234"/>
      <c r="AC168" s="234"/>
      <c r="AD168" s="234"/>
      <c r="AE168" s="234"/>
      <c r="AF168" s="234"/>
      <c r="AG168" s="234"/>
      <c r="AH168" s="234"/>
    </row>
    <row r="169" spans="1:34" ht="15.75" customHeight="1">
      <c r="A169" s="234"/>
      <c r="B169" s="234"/>
      <c r="C169" s="234"/>
      <c r="D169" s="234"/>
      <c r="E169" s="234"/>
      <c r="F169" s="234"/>
      <c r="G169" s="234"/>
      <c r="H169" s="234"/>
      <c r="I169" s="234"/>
      <c r="J169" s="300"/>
      <c r="K169" s="300"/>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row>
    <row r="170" spans="1:34" ht="15.75" customHeight="1">
      <c r="A170" s="234"/>
      <c r="B170" s="234"/>
      <c r="C170" s="234"/>
      <c r="D170" s="234"/>
      <c r="E170" s="234"/>
      <c r="F170" s="234"/>
      <c r="G170" s="234"/>
      <c r="H170" s="234"/>
      <c r="I170" s="234"/>
      <c r="J170" s="300"/>
      <c r="K170" s="300"/>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row>
    <row r="171" spans="1:34" ht="15.75" customHeight="1">
      <c r="A171" s="234"/>
      <c r="B171" s="234"/>
      <c r="C171" s="234"/>
      <c r="D171" s="234"/>
      <c r="E171" s="234"/>
      <c r="F171" s="234"/>
      <c r="G171" s="234"/>
      <c r="H171" s="234"/>
      <c r="I171" s="234"/>
      <c r="J171" s="300"/>
      <c r="K171" s="300"/>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row>
    <row r="172" spans="1:34" ht="15.75" customHeight="1">
      <c r="A172" s="234"/>
      <c r="B172" s="234"/>
      <c r="C172" s="234"/>
      <c r="D172" s="234"/>
      <c r="E172" s="234"/>
      <c r="F172" s="234"/>
      <c r="G172" s="234"/>
      <c r="H172" s="234"/>
      <c r="I172" s="234"/>
      <c r="J172" s="300"/>
      <c r="K172" s="300"/>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row>
    <row r="173" spans="1:34" ht="15.75" customHeight="1">
      <c r="A173" s="234"/>
      <c r="B173" s="234"/>
      <c r="C173" s="234"/>
      <c r="D173" s="234"/>
      <c r="E173" s="234"/>
      <c r="F173" s="234"/>
      <c r="G173" s="234"/>
      <c r="H173" s="234"/>
      <c r="I173" s="234"/>
      <c r="J173" s="300"/>
      <c r="K173" s="300"/>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34"/>
      <c r="AH173" s="234"/>
    </row>
    <row r="174" spans="1:34" ht="15.75" customHeight="1">
      <c r="A174" s="234"/>
      <c r="B174" s="234"/>
      <c r="C174" s="234"/>
      <c r="D174" s="234"/>
      <c r="E174" s="234"/>
      <c r="F174" s="234"/>
      <c r="G174" s="234"/>
      <c r="H174" s="234"/>
      <c r="I174" s="234"/>
      <c r="J174" s="300"/>
      <c r="K174" s="300"/>
      <c r="L174" s="234"/>
      <c r="M174" s="234"/>
      <c r="N174" s="234"/>
      <c r="O174" s="234"/>
      <c r="P174" s="234"/>
      <c r="Q174" s="234"/>
      <c r="R174" s="234"/>
      <c r="S174" s="234"/>
      <c r="T174" s="234"/>
      <c r="U174" s="234"/>
      <c r="V174" s="234"/>
      <c r="W174" s="234"/>
      <c r="X174" s="234"/>
      <c r="Y174" s="234"/>
      <c r="Z174" s="234"/>
      <c r="AA174" s="234"/>
      <c r="AB174" s="234"/>
      <c r="AC174" s="234"/>
      <c r="AD174" s="234"/>
      <c r="AE174" s="234"/>
      <c r="AF174" s="234"/>
      <c r="AG174" s="234"/>
      <c r="AH174" s="234"/>
    </row>
    <row r="175" spans="1:34" ht="15.75" customHeight="1">
      <c r="A175" s="234"/>
      <c r="B175" s="234"/>
      <c r="C175" s="234"/>
      <c r="D175" s="234"/>
      <c r="E175" s="234"/>
      <c r="F175" s="234"/>
      <c r="G175" s="234"/>
      <c r="H175" s="234"/>
      <c r="I175" s="234"/>
      <c r="J175" s="300"/>
      <c r="K175" s="300"/>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row>
    <row r="176" spans="1:34" ht="15.75" customHeight="1">
      <c r="A176" s="234"/>
      <c r="B176" s="234"/>
      <c r="C176" s="234"/>
      <c r="D176" s="234"/>
      <c r="E176" s="234"/>
      <c r="F176" s="234"/>
      <c r="G176" s="234"/>
      <c r="H176" s="234"/>
      <c r="I176" s="234"/>
      <c r="J176" s="300"/>
      <c r="K176" s="300"/>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row>
    <row r="177" spans="1:34" ht="15.75" customHeight="1">
      <c r="A177" s="234"/>
      <c r="B177" s="234"/>
      <c r="C177" s="234"/>
      <c r="D177" s="234"/>
      <c r="E177" s="234"/>
      <c r="F177" s="234"/>
      <c r="G177" s="234"/>
      <c r="H177" s="234"/>
      <c r="I177" s="234"/>
      <c r="J177" s="300"/>
      <c r="K177" s="300"/>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row>
    <row r="178" spans="1:34" ht="15.75" customHeight="1">
      <c r="A178" s="234"/>
      <c r="B178" s="234"/>
      <c r="C178" s="234"/>
      <c r="D178" s="234"/>
      <c r="E178" s="234"/>
      <c r="F178" s="234"/>
      <c r="G178" s="234"/>
      <c r="H178" s="234"/>
      <c r="I178" s="234"/>
      <c r="J178" s="300"/>
      <c r="K178" s="300"/>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row>
    <row r="179" spans="1:34" ht="15.75" customHeight="1">
      <c r="A179" s="234"/>
      <c r="B179" s="234"/>
      <c r="C179" s="234"/>
      <c r="D179" s="234"/>
      <c r="E179" s="234"/>
      <c r="F179" s="234"/>
      <c r="G179" s="234"/>
      <c r="H179" s="234"/>
      <c r="I179" s="234"/>
      <c r="J179" s="300"/>
      <c r="K179" s="300"/>
      <c r="L179" s="234"/>
      <c r="M179" s="234"/>
      <c r="N179" s="234"/>
      <c r="O179" s="234"/>
      <c r="P179" s="234"/>
      <c r="Q179" s="234"/>
      <c r="R179" s="234"/>
      <c r="S179" s="234"/>
      <c r="T179" s="234"/>
      <c r="U179" s="234"/>
      <c r="V179" s="234"/>
      <c r="W179" s="234"/>
      <c r="X179" s="234"/>
      <c r="Y179" s="234"/>
      <c r="Z179" s="234"/>
      <c r="AA179" s="234"/>
      <c r="AB179" s="234"/>
      <c r="AC179" s="234"/>
      <c r="AD179" s="234"/>
      <c r="AE179" s="234"/>
      <c r="AF179" s="234"/>
      <c r="AG179" s="234"/>
      <c r="AH179" s="234"/>
    </row>
    <row r="180" spans="1:34" ht="15.75" customHeight="1">
      <c r="A180" s="234"/>
      <c r="B180" s="234"/>
      <c r="C180" s="234"/>
      <c r="D180" s="234"/>
      <c r="E180" s="234"/>
      <c r="F180" s="234"/>
      <c r="G180" s="234"/>
      <c r="H180" s="234"/>
      <c r="I180" s="234"/>
      <c r="J180" s="300"/>
      <c r="K180" s="300"/>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row>
    <row r="181" spans="1:34" ht="15.75" customHeight="1">
      <c r="A181" s="234"/>
      <c r="B181" s="234"/>
      <c r="C181" s="234"/>
      <c r="D181" s="234"/>
      <c r="E181" s="234"/>
      <c r="F181" s="234"/>
      <c r="G181" s="234"/>
      <c r="H181" s="234"/>
      <c r="I181" s="234"/>
      <c r="J181" s="300"/>
      <c r="K181" s="300"/>
      <c r="L181" s="234"/>
      <c r="M181" s="234"/>
      <c r="N181" s="234"/>
      <c r="O181" s="234"/>
      <c r="P181" s="234"/>
      <c r="Q181" s="234"/>
      <c r="R181" s="234"/>
      <c r="S181" s="234"/>
      <c r="T181" s="234"/>
      <c r="U181" s="234"/>
      <c r="V181" s="234"/>
      <c r="W181" s="234"/>
      <c r="X181" s="234"/>
      <c r="Y181" s="234"/>
      <c r="Z181" s="234"/>
      <c r="AA181" s="234"/>
      <c r="AB181" s="234"/>
      <c r="AC181" s="234"/>
      <c r="AD181" s="234"/>
      <c r="AE181" s="234"/>
      <c r="AF181" s="234"/>
      <c r="AG181" s="234"/>
      <c r="AH181" s="234"/>
    </row>
    <row r="182" spans="1:34" ht="15.75" customHeight="1">
      <c r="A182" s="234"/>
      <c r="B182" s="234"/>
      <c r="C182" s="234"/>
      <c r="D182" s="234"/>
      <c r="E182" s="234"/>
      <c r="F182" s="234"/>
      <c r="G182" s="234"/>
      <c r="H182" s="234"/>
      <c r="I182" s="234"/>
      <c r="J182" s="300"/>
      <c r="K182" s="300"/>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row>
    <row r="183" spans="1:34" ht="15.75" customHeight="1">
      <c r="A183" s="234"/>
      <c r="B183" s="234"/>
      <c r="C183" s="234"/>
      <c r="D183" s="234"/>
      <c r="E183" s="234"/>
      <c r="F183" s="234"/>
      <c r="G183" s="234"/>
      <c r="H183" s="234"/>
      <c r="I183" s="234"/>
      <c r="J183" s="300"/>
      <c r="K183" s="300"/>
      <c r="L183" s="234"/>
      <c r="M183" s="234"/>
      <c r="N183" s="234"/>
      <c r="O183" s="234"/>
      <c r="P183" s="234"/>
      <c r="Q183" s="234"/>
      <c r="R183" s="234"/>
      <c r="S183" s="234"/>
      <c r="T183" s="234"/>
      <c r="U183" s="234"/>
      <c r="V183" s="234"/>
      <c r="W183" s="234"/>
      <c r="X183" s="234"/>
      <c r="Y183" s="234"/>
      <c r="Z183" s="234"/>
      <c r="AA183" s="234"/>
      <c r="AB183" s="234"/>
      <c r="AC183" s="234"/>
      <c r="AD183" s="234"/>
      <c r="AE183" s="234"/>
      <c r="AF183" s="234"/>
      <c r="AG183" s="234"/>
      <c r="AH183" s="234"/>
    </row>
    <row r="184" spans="1:34" ht="15.75" customHeight="1">
      <c r="A184" s="234"/>
      <c r="B184" s="234"/>
      <c r="C184" s="234"/>
      <c r="D184" s="234"/>
      <c r="E184" s="234"/>
      <c r="F184" s="234"/>
      <c r="G184" s="234"/>
      <c r="H184" s="234"/>
      <c r="I184" s="234"/>
      <c r="J184" s="300"/>
      <c r="K184" s="300"/>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34"/>
      <c r="AH184" s="234"/>
    </row>
    <row r="185" spans="1:34" ht="15.75" customHeight="1">
      <c r="A185" s="234"/>
      <c r="B185" s="234"/>
      <c r="C185" s="234"/>
      <c r="D185" s="234"/>
      <c r="E185" s="234"/>
      <c r="F185" s="234"/>
      <c r="G185" s="234"/>
      <c r="H185" s="234"/>
      <c r="I185" s="234"/>
      <c r="J185" s="300"/>
      <c r="K185" s="300"/>
      <c r="L185" s="234"/>
      <c r="M185" s="234"/>
      <c r="N185" s="234"/>
      <c r="O185" s="234"/>
      <c r="P185" s="234"/>
      <c r="Q185" s="234"/>
      <c r="R185" s="234"/>
      <c r="S185" s="234"/>
      <c r="T185" s="234"/>
      <c r="U185" s="234"/>
      <c r="V185" s="234"/>
      <c r="W185" s="234"/>
      <c r="X185" s="234"/>
      <c r="Y185" s="234"/>
      <c r="Z185" s="234"/>
      <c r="AA185" s="234"/>
      <c r="AB185" s="234"/>
      <c r="AC185" s="234"/>
      <c r="AD185" s="234"/>
      <c r="AE185" s="234"/>
      <c r="AF185" s="234"/>
      <c r="AG185" s="234"/>
      <c r="AH185" s="234"/>
    </row>
    <row r="186" spans="1:34" ht="15.75" customHeight="1">
      <c r="A186" s="234"/>
      <c r="B186" s="234"/>
      <c r="C186" s="234"/>
      <c r="D186" s="234"/>
      <c r="E186" s="234"/>
      <c r="F186" s="234"/>
      <c r="G186" s="234"/>
      <c r="H186" s="234"/>
      <c r="I186" s="234"/>
      <c r="J186" s="300"/>
      <c r="K186" s="300"/>
      <c r="L186" s="234"/>
      <c r="M186" s="234"/>
      <c r="N186" s="234"/>
      <c r="O186" s="234"/>
      <c r="P186" s="234"/>
      <c r="Q186" s="234"/>
      <c r="R186" s="234"/>
      <c r="S186" s="234"/>
      <c r="T186" s="234"/>
      <c r="U186" s="234"/>
      <c r="V186" s="234"/>
      <c r="W186" s="234"/>
      <c r="X186" s="234"/>
      <c r="Y186" s="234"/>
      <c r="Z186" s="234"/>
      <c r="AA186" s="234"/>
      <c r="AB186" s="234"/>
      <c r="AC186" s="234"/>
      <c r="AD186" s="234"/>
      <c r="AE186" s="234"/>
      <c r="AF186" s="234"/>
      <c r="AG186" s="234"/>
      <c r="AH186" s="234"/>
    </row>
    <row r="187" spans="1:34" ht="15.75" customHeight="1">
      <c r="A187" s="234"/>
      <c r="B187" s="234"/>
      <c r="C187" s="234"/>
      <c r="D187" s="234"/>
      <c r="E187" s="234"/>
      <c r="F187" s="234"/>
      <c r="G187" s="234"/>
      <c r="H187" s="234"/>
      <c r="I187" s="234"/>
      <c r="J187" s="300"/>
      <c r="K187" s="300"/>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row>
    <row r="188" spans="1:34" ht="15.75" customHeight="1">
      <c r="A188" s="234"/>
      <c r="B188" s="234"/>
      <c r="C188" s="234"/>
      <c r="D188" s="234"/>
      <c r="E188" s="234"/>
      <c r="F188" s="234"/>
      <c r="G188" s="234"/>
      <c r="H188" s="234"/>
      <c r="I188" s="234"/>
      <c r="J188" s="300"/>
      <c r="K188" s="300"/>
      <c r="L188" s="234"/>
      <c r="M188" s="234"/>
      <c r="N188" s="234"/>
      <c r="O188" s="234"/>
      <c r="P188" s="234"/>
      <c r="Q188" s="234"/>
      <c r="R188" s="234"/>
      <c r="S188" s="234"/>
      <c r="T188" s="234"/>
      <c r="U188" s="234"/>
      <c r="V188" s="234"/>
      <c r="W188" s="234"/>
      <c r="X188" s="234"/>
      <c r="Y188" s="234"/>
      <c r="Z188" s="234"/>
      <c r="AA188" s="234"/>
      <c r="AB188" s="234"/>
      <c r="AC188" s="234"/>
      <c r="AD188" s="234"/>
      <c r="AE188" s="234"/>
      <c r="AF188" s="234"/>
      <c r="AG188" s="234"/>
      <c r="AH188" s="234"/>
    </row>
    <row r="189" spans="1:34" ht="15.75" customHeight="1">
      <c r="A189" s="234"/>
      <c r="B189" s="234"/>
      <c r="C189" s="234"/>
      <c r="D189" s="234"/>
      <c r="E189" s="234"/>
      <c r="F189" s="234"/>
      <c r="G189" s="234"/>
      <c r="H189" s="234"/>
      <c r="I189" s="234"/>
      <c r="J189" s="300"/>
      <c r="K189" s="300"/>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row>
    <row r="190" spans="1:34" ht="15.75" customHeight="1">
      <c r="A190" s="234"/>
      <c r="B190" s="234"/>
      <c r="C190" s="234"/>
      <c r="D190" s="234"/>
      <c r="E190" s="234"/>
      <c r="F190" s="234"/>
      <c r="G190" s="234"/>
      <c r="H190" s="234"/>
      <c r="I190" s="234"/>
      <c r="J190" s="300"/>
      <c r="K190" s="300"/>
      <c r="L190" s="234"/>
      <c r="M190" s="234"/>
      <c r="N190" s="234"/>
      <c r="O190" s="234"/>
      <c r="P190" s="234"/>
      <c r="Q190" s="234"/>
      <c r="R190" s="234"/>
      <c r="S190" s="234"/>
      <c r="T190" s="234"/>
      <c r="U190" s="234"/>
      <c r="V190" s="234"/>
      <c r="W190" s="234"/>
      <c r="X190" s="234"/>
      <c r="Y190" s="234"/>
      <c r="Z190" s="234"/>
      <c r="AA190" s="234"/>
      <c r="AB190" s="234"/>
      <c r="AC190" s="234"/>
      <c r="AD190" s="234"/>
      <c r="AE190" s="234"/>
      <c r="AF190" s="234"/>
      <c r="AG190" s="234"/>
      <c r="AH190" s="234"/>
    </row>
    <row r="191" spans="1:34" ht="15.75" customHeight="1">
      <c r="A191" s="234"/>
      <c r="B191" s="234"/>
      <c r="C191" s="234"/>
      <c r="D191" s="234"/>
      <c r="E191" s="234"/>
      <c r="F191" s="234"/>
      <c r="G191" s="234"/>
      <c r="H191" s="234"/>
      <c r="I191" s="234"/>
      <c r="J191" s="300"/>
      <c r="K191" s="300"/>
      <c r="L191" s="234"/>
      <c r="M191" s="234"/>
      <c r="N191" s="234"/>
      <c r="O191" s="234"/>
      <c r="P191" s="234"/>
      <c r="Q191" s="234"/>
      <c r="R191" s="234"/>
      <c r="S191" s="234"/>
      <c r="T191" s="234"/>
      <c r="U191" s="234"/>
      <c r="V191" s="234"/>
      <c r="W191" s="234"/>
      <c r="X191" s="234"/>
      <c r="Y191" s="234"/>
      <c r="Z191" s="234"/>
      <c r="AA191" s="234"/>
      <c r="AB191" s="234"/>
      <c r="AC191" s="234"/>
      <c r="AD191" s="234"/>
      <c r="AE191" s="234"/>
      <c r="AF191" s="234"/>
      <c r="AG191" s="234"/>
      <c r="AH191" s="234"/>
    </row>
    <row r="192" spans="1:34" ht="15.75" customHeight="1">
      <c r="A192" s="234"/>
      <c r="B192" s="234"/>
      <c r="C192" s="234"/>
      <c r="D192" s="234"/>
      <c r="E192" s="234"/>
      <c r="F192" s="234"/>
      <c r="G192" s="234"/>
      <c r="H192" s="234"/>
      <c r="I192" s="234"/>
      <c r="J192" s="300"/>
      <c r="K192" s="300"/>
      <c r="L192" s="234"/>
      <c r="M192" s="234"/>
      <c r="N192" s="234"/>
      <c r="O192" s="234"/>
      <c r="P192" s="234"/>
      <c r="Q192" s="234"/>
      <c r="R192" s="234"/>
      <c r="S192" s="234"/>
      <c r="T192" s="234"/>
      <c r="U192" s="234"/>
      <c r="V192" s="234"/>
      <c r="W192" s="234"/>
      <c r="X192" s="234"/>
      <c r="Y192" s="234"/>
      <c r="Z192" s="234"/>
      <c r="AA192" s="234"/>
      <c r="AB192" s="234"/>
      <c r="AC192" s="234"/>
      <c r="AD192" s="234"/>
      <c r="AE192" s="234"/>
      <c r="AF192" s="234"/>
      <c r="AG192" s="234"/>
      <c r="AH192" s="234"/>
    </row>
    <row r="193" spans="1:34" ht="15.75" customHeight="1">
      <c r="A193" s="234"/>
      <c r="B193" s="234"/>
      <c r="C193" s="234"/>
      <c r="D193" s="234"/>
      <c r="E193" s="234"/>
      <c r="F193" s="234"/>
      <c r="G193" s="234"/>
      <c r="H193" s="234"/>
      <c r="I193" s="234"/>
      <c r="J193" s="300"/>
      <c r="K193" s="300"/>
      <c r="L193" s="234"/>
      <c r="M193" s="234"/>
      <c r="N193" s="234"/>
      <c r="O193" s="234"/>
      <c r="P193" s="234"/>
      <c r="Q193" s="234"/>
      <c r="R193" s="234"/>
      <c r="S193" s="234"/>
      <c r="T193" s="234"/>
      <c r="U193" s="234"/>
      <c r="V193" s="234"/>
      <c r="W193" s="234"/>
      <c r="X193" s="234"/>
      <c r="Y193" s="234"/>
      <c r="Z193" s="234"/>
      <c r="AA193" s="234"/>
      <c r="AB193" s="234"/>
      <c r="AC193" s="234"/>
      <c r="AD193" s="234"/>
      <c r="AE193" s="234"/>
      <c r="AF193" s="234"/>
      <c r="AG193" s="234"/>
      <c r="AH193" s="234"/>
    </row>
    <row r="194" spans="1:34" ht="15.75" customHeight="1">
      <c r="A194" s="234"/>
      <c r="B194" s="234"/>
      <c r="C194" s="234"/>
      <c r="D194" s="234"/>
      <c r="E194" s="234"/>
      <c r="F194" s="234"/>
      <c r="G194" s="234"/>
      <c r="H194" s="234"/>
      <c r="I194" s="234"/>
      <c r="J194" s="300"/>
      <c r="K194" s="300"/>
      <c r="L194" s="234"/>
      <c r="M194" s="234"/>
      <c r="N194" s="234"/>
      <c r="O194" s="234"/>
      <c r="P194" s="234"/>
      <c r="Q194" s="234"/>
      <c r="R194" s="234"/>
      <c r="S194" s="234"/>
      <c r="T194" s="234"/>
      <c r="U194" s="234"/>
      <c r="V194" s="234"/>
      <c r="W194" s="234"/>
      <c r="X194" s="234"/>
      <c r="Y194" s="234"/>
      <c r="Z194" s="234"/>
      <c r="AA194" s="234"/>
      <c r="AB194" s="234"/>
      <c r="AC194" s="234"/>
      <c r="AD194" s="234"/>
      <c r="AE194" s="234"/>
      <c r="AF194" s="234"/>
      <c r="AG194" s="234"/>
      <c r="AH194" s="234"/>
    </row>
    <row r="195" spans="1:34" ht="15.75" customHeight="1">
      <c r="A195" s="234"/>
      <c r="B195" s="234"/>
      <c r="C195" s="234"/>
      <c r="D195" s="234"/>
      <c r="E195" s="234"/>
      <c r="F195" s="234"/>
      <c r="G195" s="234"/>
      <c r="H195" s="234"/>
      <c r="I195" s="234"/>
      <c r="J195" s="300"/>
      <c r="K195" s="300"/>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row>
    <row r="196" spans="1:34" ht="15.75" customHeight="1">
      <c r="A196" s="234"/>
      <c r="B196" s="234"/>
      <c r="C196" s="234"/>
      <c r="D196" s="234"/>
      <c r="E196" s="234"/>
      <c r="F196" s="234"/>
      <c r="G196" s="234"/>
      <c r="H196" s="234"/>
      <c r="I196" s="234"/>
      <c r="J196" s="300"/>
      <c r="K196" s="300"/>
      <c r="L196" s="234"/>
      <c r="M196" s="234"/>
      <c r="N196" s="234"/>
      <c r="O196" s="234"/>
      <c r="P196" s="234"/>
      <c r="Q196" s="234"/>
      <c r="R196" s="234"/>
      <c r="S196" s="234"/>
      <c r="T196" s="234"/>
      <c r="U196" s="234"/>
      <c r="V196" s="234"/>
      <c r="W196" s="234"/>
      <c r="X196" s="234"/>
      <c r="Y196" s="234"/>
      <c r="Z196" s="234"/>
      <c r="AA196" s="234"/>
      <c r="AB196" s="234"/>
      <c r="AC196" s="234"/>
      <c r="AD196" s="234"/>
      <c r="AE196" s="234"/>
      <c r="AF196" s="234"/>
      <c r="AG196" s="234"/>
      <c r="AH196" s="234"/>
    </row>
    <row r="197" spans="1:34" ht="15.75" customHeight="1">
      <c r="A197" s="234"/>
      <c r="B197" s="234"/>
      <c r="C197" s="234"/>
      <c r="D197" s="234"/>
      <c r="E197" s="234"/>
      <c r="F197" s="234"/>
      <c r="G197" s="234"/>
      <c r="H197" s="234"/>
      <c r="I197" s="234"/>
      <c r="J197" s="300"/>
      <c r="K197" s="300"/>
      <c r="L197" s="234"/>
      <c r="M197" s="234"/>
      <c r="N197" s="234"/>
      <c r="O197" s="234"/>
      <c r="P197" s="234"/>
      <c r="Q197" s="234"/>
      <c r="R197" s="234"/>
      <c r="S197" s="234"/>
      <c r="T197" s="234"/>
      <c r="U197" s="234"/>
      <c r="V197" s="234"/>
      <c r="W197" s="234"/>
      <c r="X197" s="234"/>
      <c r="Y197" s="234"/>
      <c r="Z197" s="234"/>
      <c r="AA197" s="234"/>
      <c r="AB197" s="234"/>
      <c r="AC197" s="234"/>
      <c r="AD197" s="234"/>
      <c r="AE197" s="234"/>
      <c r="AF197" s="234"/>
      <c r="AG197" s="234"/>
      <c r="AH197" s="234"/>
    </row>
    <row r="198" spans="1:34" ht="15.75" customHeight="1">
      <c r="A198" s="234"/>
      <c r="B198" s="234"/>
      <c r="C198" s="234"/>
      <c r="D198" s="234"/>
      <c r="E198" s="234"/>
      <c r="F198" s="234"/>
      <c r="G198" s="234"/>
      <c r="H198" s="234"/>
      <c r="I198" s="234"/>
      <c r="J198" s="300"/>
      <c r="K198" s="300"/>
      <c r="L198" s="234"/>
      <c r="M198" s="234"/>
      <c r="N198" s="234"/>
      <c r="O198" s="234"/>
      <c r="P198" s="234"/>
      <c r="Q198" s="234"/>
      <c r="R198" s="234"/>
      <c r="S198" s="234"/>
      <c r="T198" s="234"/>
      <c r="U198" s="234"/>
      <c r="V198" s="234"/>
      <c r="W198" s="234"/>
      <c r="X198" s="234"/>
      <c r="Y198" s="234"/>
      <c r="Z198" s="234"/>
      <c r="AA198" s="234"/>
      <c r="AB198" s="234"/>
      <c r="AC198" s="234"/>
      <c r="AD198" s="234"/>
      <c r="AE198" s="234"/>
      <c r="AF198" s="234"/>
      <c r="AG198" s="234"/>
      <c r="AH198" s="234"/>
    </row>
    <row r="199" spans="1:34" ht="15.75" customHeight="1">
      <c r="A199" s="234"/>
      <c r="B199" s="234"/>
      <c r="C199" s="234"/>
      <c r="D199" s="234"/>
      <c r="E199" s="234"/>
      <c r="F199" s="234"/>
      <c r="G199" s="234"/>
      <c r="H199" s="234"/>
      <c r="I199" s="234"/>
      <c r="J199" s="300"/>
      <c r="K199" s="300"/>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row>
    <row r="200" spans="1:34" ht="15.75" customHeight="1">
      <c r="A200" s="234"/>
      <c r="B200" s="234"/>
      <c r="C200" s="234"/>
      <c r="D200" s="234"/>
      <c r="E200" s="234"/>
      <c r="F200" s="234"/>
      <c r="G200" s="234"/>
      <c r="H200" s="234"/>
      <c r="I200" s="234"/>
      <c r="J200" s="300"/>
      <c r="K200" s="300"/>
      <c r="L200" s="234"/>
      <c r="M200" s="234"/>
      <c r="N200" s="234"/>
      <c r="O200" s="234"/>
      <c r="P200" s="234"/>
      <c r="Q200" s="234"/>
      <c r="R200" s="234"/>
      <c r="S200" s="234"/>
      <c r="T200" s="234"/>
      <c r="U200" s="234"/>
      <c r="V200" s="234"/>
      <c r="W200" s="234"/>
      <c r="X200" s="234"/>
      <c r="Y200" s="234"/>
      <c r="Z200" s="234"/>
      <c r="AA200" s="234"/>
      <c r="AB200" s="234"/>
      <c r="AC200" s="234"/>
      <c r="AD200" s="234"/>
      <c r="AE200" s="234"/>
      <c r="AF200" s="234"/>
      <c r="AG200" s="234"/>
      <c r="AH200" s="234"/>
    </row>
    <row r="201" spans="1:34" ht="15.75" customHeight="1">
      <c r="A201" s="234"/>
      <c r="B201" s="234"/>
      <c r="C201" s="234"/>
      <c r="D201" s="234"/>
      <c r="E201" s="234"/>
      <c r="F201" s="234"/>
      <c r="G201" s="234"/>
      <c r="H201" s="234"/>
      <c r="I201" s="234"/>
      <c r="J201" s="300"/>
      <c r="K201" s="300"/>
      <c r="L201" s="234"/>
      <c r="M201" s="234"/>
      <c r="N201" s="234"/>
      <c r="O201" s="234"/>
      <c r="P201" s="234"/>
      <c r="Q201" s="234"/>
      <c r="R201" s="234"/>
      <c r="S201" s="234"/>
      <c r="T201" s="234"/>
      <c r="U201" s="234"/>
      <c r="V201" s="234"/>
      <c r="W201" s="234"/>
      <c r="X201" s="234"/>
      <c r="Y201" s="234"/>
      <c r="Z201" s="234"/>
      <c r="AA201" s="234"/>
      <c r="AB201" s="234"/>
      <c r="AC201" s="234"/>
      <c r="AD201" s="234"/>
      <c r="AE201" s="234"/>
      <c r="AF201" s="234"/>
      <c r="AG201" s="234"/>
      <c r="AH201" s="234"/>
    </row>
    <row r="202" spans="1:34" ht="15.75" customHeight="1">
      <c r="A202" s="234"/>
      <c r="B202" s="234"/>
      <c r="C202" s="234"/>
      <c r="D202" s="234"/>
      <c r="E202" s="234"/>
      <c r="F202" s="234"/>
      <c r="G202" s="234"/>
      <c r="H202" s="234"/>
      <c r="I202" s="234"/>
      <c r="J202" s="300"/>
      <c r="K202" s="300"/>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row>
    <row r="203" spans="1:34" ht="15.75" customHeight="1">
      <c r="A203" s="234"/>
      <c r="B203" s="234"/>
      <c r="C203" s="234"/>
      <c r="D203" s="234"/>
      <c r="E203" s="234"/>
      <c r="F203" s="234"/>
      <c r="G203" s="234"/>
      <c r="H203" s="234"/>
      <c r="I203" s="234"/>
      <c r="J203" s="300"/>
      <c r="K203" s="300"/>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row>
    <row r="204" spans="1:34" ht="15.75" customHeight="1">
      <c r="A204" s="234"/>
      <c r="B204" s="234"/>
      <c r="C204" s="234"/>
      <c r="D204" s="234"/>
      <c r="E204" s="234"/>
      <c r="F204" s="234"/>
      <c r="G204" s="234"/>
      <c r="H204" s="234"/>
      <c r="I204" s="234"/>
      <c r="J204" s="300"/>
      <c r="K204" s="300"/>
      <c r="L204" s="234"/>
      <c r="M204" s="234"/>
      <c r="N204" s="234"/>
      <c r="O204" s="234"/>
      <c r="P204" s="234"/>
      <c r="Q204" s="234"/>
      <c r="R204" s="234"/>
      <c r="S204" s="234"/>
      <c r="T204" s="234"/>
      <c r="U204" s="234"/>
      <c r="V204" s="234"/>
      <c r="W204" s="234"/>
      <c r="X204" s="234"/>
      <c r="Y204" s="234"/>
      <c r="Z204" s="234"/>
      <c r="AA204" s="234"/>
      <c r="AB204" s="234"/>
      <c r="AC204" s="234"/>
      <c r="AD204" s="234"/>
      <c r="AE204" s="234"/>
      <c r="AF204" s="234"/>
      <c r="AG204" s="234"/>
      <c r="AH204" s="234"/>
    </row>
    <row r="205" spans="1:34" ht="15.75" customHeight="1">
      <c r="A205" s="234"/>
      <c r="B205" s="234"/>
      <c r="C205" s="234"/>
      <c r="D205" s="234"/>
      <c r="E205" s="234"/>
      <c r="F205" s="234"/>
      <c r="G205" s="234"/>
      <c r="H205" s="234"/>
      <c r="I205" s="234"/>
      <c r="J205" s="300"/>
      <c r="K205" s="300"/>
      <c r="L205" s="234"/>
      <c r="M205" s="234"/>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row>
    <row r="206" spans="1:34" ht="15.75" customHeight="1">
      <c r="A206" s="234"/>
      <c r="B206" s="234"/>
      <c r="C206" s="234"/>
      <c r="D206" s="234"/>
      <c r="E206" s="234"/>
      <c r="F206" s="234"/>
      <c r="G206" s="234"/>
      <c r="H206" s="234"/>
      <c r="I206" s="234"/>
      <c r="J206" s="300"/>
      <c r="K206" s="300"/>
      <c r="L206" s="234"/>
      <c r="M206" s="234"/>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row>
    <row r="207" spans="1:34" ht="15.75" customHeight="1">
      <c r="A207" s="234"/>
      <c r="B207" s="234"/>
      <c r="C207" s="234"/>
      <c r="D207" s="234"/>
      <c r="E207" s="234"/>
      <c r="F207" s="234"/>
      <c r="G207" s="234"/>
      <c r="H207" s="234"/>
      <c r="I207" s="234"/>
      <c r="J207" s="300"/>
      <c r="K207" s="300"/>
      <c r="L207" s="234"/>
      <c r="M207" s="234"/>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row>
    <row r="208" spans="1:34" ht="15.75" customHeight="1">
      <c r="A208" s="234"/>
      <c r="B208" s="234"/>
      <c r="C208" s="234"/>
      <c r="D208" s="234"/>
      <c r="E208" s="234"/>
      <c r="F208" s="234"/>
      <c r="G208" s="234"/>
      <c r="H208" s="234"/>
      <c r="I208" s="234"/>
      <c r="J208" s="300"/>
      <c r="K208" s="300"/>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row>
    <row r="209" spans="1:34" ht="15.75" customHeight="1">
      <c r="A209" s="234"/>
      <c r="B209" s="234"/>
      <c r="C209" s="234"/>
      <c r="D209" s="234"/>
      <c r="E209" s="234"/>
      <c r="F209" s="234"/>
      <c r="G209" s="234"/>
      <c r="H209" s="234"/>
      <c r="I209" s="234"/>
      <c r="J209" s="300"/>
      <c r="K209" s="300"/>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row>
    <row r="210" spans="1:34" ht="15.75" customHeight="1">
      <c r="A210" s="234"/>
      <c r="B210" s="234"/>
      <c r="C210" s="234"/>
      <c r="D210" s="234"/>
      <c r="E210" s="234"/>
      <c r="F210" s="234"/>
      <c r="G210" s="234"/>
      <c r="H210" s="234"/>
      <c r="I210" s="234"/>
      <c r="J210" s="300"/>
      <c r="K210" s="300"/>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row>
    <row r="211" spans="1:34" ht="15.75" customHeight="1">
      <c r="A211" s="234"/>
      <c r="B211" s="234"/>
      <c r="C211" s="234"/>
      <c r="D211" s="234"/>
      <c r="E211" s="234"/>
      <c r="F211" s="234"/>
      <c r="G211" s="234"/>
      <c r="H211" s="234"/>
      <c r="I211" s="234"/>
      <c r="J211" s="300"/>
      <c r="K211" s="300"/>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row>
    <row r="212" spans="1:34" ht="15.75" customHeight="1">
      <c r="A212" s="234"/>
      <c r="B212" s="234"/>
      <c r="C212" s="234"/>
      <c r="D212" s="234"/>
      <c r="E212" s="234"/>
      <c r="F212" s="234"/>
      <c r="G212" s="234"/>
      <c r="H212" s="234"/>
      <c r="I212" s="234"/>
      <c r="J212" s="300"/>
      <c r="K212" s="300"/>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row>
    <row r="213" spans="1:34" ht="15.75" customHeight="1">
      <c r="A213" s="234"/>
      <c r="B213" s="234"/>
      <c r="C213" s="234"/>
      <c r="D213" s="234"/>
      <c r="E213" s="234"/>
      <c r="F213" s="234"/>
      <c r="G213" s="234"/>
      <c r="H213" s="234"/>
      <c r="I213" s="234"/>
      <c r="J213" s="300"/>
      <c r="K213" s="300"/>
      <c r="L213" s="234"/>
      <c r="M213" s="234"/>
      <c r="N213" s="234"/>
      <c r="O213" s="234"/>
      <c r="P213" s="234"/>
      <c r="Q213" s="234"/>
      <c r="R213" s="234"/>
      <c r="S213" s="234"/>
      <c r="T213" s="234"/>
      <c r="U213" s="234"/>
      <c r="V213" s="234"/>
      <c r="W213" s="234"/>
      <c r="X213" s="234"/>
      <c r="Y213" s="234"/>
      <c r="Z213" s="234"/>
      <c r="AA213" s="234"/>
      <c r="AB213" s="234"/>
      <c r="AC213" s="234"/>
      <c r="AD213" s="234"/>
      <c r="AE213" s="234"/>
      <c r="AF213" s="234"/>
      <c r="AG213" s="234"/>
      <c r="AH213" s="234"/>
    </row>
    <row r="214" spans="1:34" ht="15.75" customHeight="1">
      <c r="A214" s="234"/>
      <c r="B214" s="234"/>
      <c r="C214" s="234"/>
      <c r="D214" s="234"/>
      <c r="E214" s="234"/>
      <c r="F214" s="234"/>
      <c r="G214" s="234"/>
      <c r="H214" s="234"/>
      <c r="I214" s="234"/>
      <c r="J214" s="300"/>
      <c r="K214" s="300"/>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row>
    <row r="215" spans="1:34" ht="15.75" customHeight="1">
      <c r="A215" s="234"/>
      <c r="B215" s="234"/>
      <c r="C215" s="234"/>
      <c r="D215" s="234"/>
      <c r="E215" s="234"/>
      <c r="F215" s="234"/>
      <c r="G215" s="234"/>
      <c r="H215" s="234"/>
      <c r="I215" s="234"/>
      <c r="J215" s="300"/>
      <c r="K215" s="300"/>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row>
    <row r="216" spans="1:34" ht="15.75" customHeight="1">
      <c r="A216" s="234"/>
      <c r="B216" s="234"/>
      <c r="C216" s="234"/>
      <c r="D216" s="234"/>
      <c r="E216" s="234"/>
      <c r="F216" s="234"/>
      <c r="G216" s="234"/>
      <c r="H216" s="234"/>
      <c r="I216" s="234"/>
      <c r="J216" s="300"/>
      <c r="K216" s="300"/>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row>
    <row r="217" spans="1:34" ht="15.75" customHeight="1">
      <c r="A217" s="234"/>
      <c r="B217" s="234"/>
      <c r="C217" s="234"/>
      <c r="D217" s="234"/>
      <c r="E217" s="234"/>
      <c r="F217" s="234"/>
      <c r="G217" s="234"/>
      <c r="H217" s="234"/>
      <c r="I217" s="234"/>
      <c r="J217" s="300"/>
      <c r="K217" s="300"/>
      <c r="L217" s="234"/>
      <c r="M217" s="234"/>
      <c r="N217" s="234"/>
      <c r="O217" s="234"/>
      <c r="P217" s="234"/>
      <c r="Q217" s="234"/>
      <c r="R217" s="234"/>
      <c r="S217" s="234"/>
      <c r="T217" s="234"/>
      <c r="U217" s="234"/>
      <c r="V217" s="234"/>
      <c r="W217" s="234"/>
      <c r="X217" s="234"/>
      <c r="Y217" s="234"/>
      <c r="Z217" s="234"/>
      <c r="AA217" s="234"/>
      <c r="AB217" s="234"/>
      <c r="AC217" s="234"/>
      <c r="AD217" s="234"/>
      <c r="AE217" s="234"/>
      <c r="AF217" s="234"/>
      <c r="AG217" s="234"/>
      <c r="AH217" s="234"/>
    </row>
    <row r="218" spans="1:34" ht="15.75" customHeight="1">
      <c r="A218" s="234"/>
      <c r="B218" s="234"/>
      <c r="C218" s="234"/>
      <c r="D218" s="234"/>
      <c r="E218" s="234"/>
      <c r="F218" s="234"/>
      <c r="G218" s="234"/>
      <c r="H218" s="234"/>
      <c r="I218" s="234"/>
      <c r="J218" s="300"/>
      <c r="K218" s="300"/>
      <c r="L218" s="234"/>
      <c r="M218" s="234"/>
      <c r="N218" s="234"/>
      <c r="O218" s="234"/>
      <c r="P218" s="234"/>
      <c r="Q218" s="234"/>
      <c r="R218" s="234"/>
      <c r="S218" s="234"/>
      <c r="T218" s="234"/>
      <c r="U218" s="234"/>
      <c r="V218" s="234"/>
      <c r="W218" s="234"/>
      <c r="X218" s="234"/>
      <c r="Y218" s="234"/>
      <c r="Z218" s="234"/>
      <c r="AA218" s="234"/>
      <c r="AB218" s="234"/>
      <c r="AC218" s="234"/>
      <c r="AD218" s="234"/>
      <c r="AE218" s="234"/>
      <c r="AF218" s="234"/>
      <c r="AG218" s="234"/>
      <c r="AH218" s="234"/>
    </row>
    <row r="219" spans="1:34" ht="15.75" customHeight="1">
      <c r="A219" s="234"/>
      <c r="B219" s="234"/>
      <c r="C219" s="234"/>
      <c r="D219" s="234"/>
      <c r="E219" s="234"/>
      <c r="F219" s="234"/>
      <c r="G219" s="234"/>
      <c r="H219" s="234"/>
      <c r="I219" s="234"/>
      <c r="J219" s="300"/>
      <c r="K219" s="300"/>
      <c r="L219" s="234"/>
      <c r="M219" s="234"/>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row>
    <row r="220" spans="1:34" ht="15.75" customHeight="1">
      <c r="A220" s="234"/>
      <c r="B220" s="234"/>
      <c r="C220" s="234"/>
      <c r="D220" s="234"/>
      <c r="E220" s="234"/>
      <c r="F220" s="234"/>
      <c r="G220" s="234"/>
      <c r="H220" s="234"/>
      <c r="I220" s="234"/>
      <c r="J220" s="300"/>
      <c r="K220" s="300"/>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row>
    <row r="221" spans="1:34" ht="15.75" customHeight="1">
      <c r="A221" s="234"/>
      <c r="B221" s="234"/>
      <c r="C221" s="234"/>
      <c r="D221" s="234"/>
      <c r="E221" s="234"/>
      <c r="F221" s="234"/>
      <c r="G221" s="234"/>
      <c r="H221" s="234"/>
      <c r="I221" s="234"/>
      <c r="J221" s="300"/>
      <c r="K221" s="300"/>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row>
    <row r="222" spans="1:34" ht="15.75" customHeight="1">
      <c r="A222" s="234"/>
      <c r="B222" s="234"/>
      <c r="C222" s="234"/>
      <c r="D222" s="234"/>
      <c r="E222" s="234"/>
      <c r="F222" s="234"/>
      <c r="G222" s="234"/>
      <c r="H222" s="234"/>
      <c r="I222" s="234"/>
      <c r="J222" s="300"/>
      <c r="K222" s="300"/>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row>
    <row r="223" spans="1:34" ht="15.75" customHeight="1">
      <c r="A223" s="234"/>
      <c r="B223" s="234"/>
      <c r="C223" s="234"/>
      <c r="D223" s="234"/>
      <c r="E223" s="234"/>
      <c r="F223" s="234"/>
      <c r="G223" s="234"/>
      <c r="H223" s="234"/>
      <c r="I223" s="234"/>
      <c r="J223" s="300"/>
      <c r="K223" s="300"/>
      <c r="L223" s="234"/>
      <c r="M223" s="234"/>
      <c r="N223" s="234"/>
      <c r="O223" s="234"/>
      <c r="P223" s="234"/>
      <c r="Q223" s="234"/>
      <c r="R223" s="234"/>
      <c r="S223" s="234"/>
      <c r="T223" s="234"/>
      <c r="U223" s="234"/>
      <c r="V223" s="234"/>
      <c r="W223" s="234"/>
      <c r="X223" s="234"/>
      <c r="Y223" s="234"/>
      <c r="Z223" s="234"/>
      <c r="AA223" s="234"/>
      <c r="AB223" s="234"/>
      <c r="AC223" s="234"/>
      <c r="AD223" s="234"/>
      <c r="AE223" s="234"/>
      <c r="AF223" s="234"/>
      <c r="AG223" s="234"/>
      <c r="AH223" s="234"/>
    </row>
    <row r="224" spans="1:34" ht="15.75" customHeight="1">
      <c r="A224" s="234"/>
      <c r="B224" s="234"/>
      <c r="C224" s="234"/>
      <c r="D224" s="234"/>
      <c r="E224" s="234"/>
      <c r="F224" s="234"/>
      <c r="G224" s="234"/>
      <c r="H224" s="234"/>
      <c r="I224" s="234"/>
      <c r="J224" s="300"/>
      <c r="K224" s="300"/>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row>
    <row r="225" spans="1:34" ht="15.75" customHeight="1">
      <c r="A225" s="234"/>
      <c r="B225" s="234"/>
      <c r="C225" s="234"/>
      <c r="D225" s="234"/>
      <c r="E225" s="234"/>
      <c r="F225" s="234"/>
      <c r="G225" s="234"/>
      <c r="H225" s="234"/>
      <c r="I225" s="234"/>
      <c r="J225" s="300"/>
      <c r="K225" s="300"/>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row>
    <row r="226" spans="1:34" ht="15.75" customHeight="1">
      <c r="A226" s="234"/>
      <c r="B226" s="234"/>
      <c r="C226" s="234"/>
      <c r="D226" s="234"/>
      <c r="E226" s="234"/>
      <c r="F226" s="234"/>
      <c r="G226" s="234"/>
      <c r="H226" s="234"/>
      <c r="I226" s="234"/>
      <c r="J226" s="300"/>
      <c r="K226" s="300"/>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row>
    <row r="227" spans="1:34" ht="15.75" customHeight="1">
      <c r="A227" s="234"/>
      <c r="B227" s="234"/>
      <c r="C227" s="234"/>
      <c r="D227" s="234"/>
      <c r="E227" s="234"/>
      <c r="F227" s="234"/>
      <c r="G227" s="234"/>
      <c r="H227" s="234"/>
      <c r="I227" s="234"/>
      <c r="J227" s="300"/>
      <c r="K227" s="300"/>
      <c r="L227" s="234"/>
      <c r="M227" s="234"/>
      <c r="N227" s="234"/>
      <c r="O227" s="234"/>
      <c r="P227" s="234"/>
      <c r="Q227" s="234"/>
      <c r="R227" s="234"/>
      <c r="S227" s="234"/>
      <c r="T227" s="234"/>
      <c r="U227" s="234"/>
      <c r="V227" s="234"/>
      <c r="W227" s="234"/>
      <c r="X227" s="234"/>
      <c r="Y227" s="234"/>
      <c r="Z227" s="234"/>
      <c r="AA227" s="234"/>
      <c r="AB227" s="234"/>
      <c r="AC227" s="234"/>
      <c r="AD227" s="234"/>
      <c r="AE227" s="234"/>
      <c r="AF227" s="234"/>
      <c r="AG227" s="234"/>
      <c r="AH227" s="234"/>
    </row>
    <row r="228" spans="1:34" ht="15.75" customHeight="1">
      <c r="A228" s="234"/>
      <c r="B228" s="234"/>
      <c r="C228" s="234"/>
      <c r="D228" s="234"/>
      <c r="E228" s="234"/>
      <c r="F228" s="234"/>
      <c r="G228" s="234"/>
      <c r="H228" s="234"/>
      <c r="I228" s="234"/>
      <c r="J228" s="300"/>
      <c r="K228" s="300"/>
      <c r="L228" s="234"/>
      <c r="M228" s="234"/>
      <c r="N228" s="234"/>
      <c r="O228" s="234"/>
      <c r="P228" s="234"/>
      <c r="Q228" s="234"/>
      <c r="R228" s="234"/>
      <c r="S228" s="234"/>
      <c r="T228" s="234"/>
      <c r="U228" s="234"/>
      <c r="V228" s="234"/>
      <c r="W228" s="234"/>
      <c r="X228" s="234"/>
      <c r="Y228" s="234"/>
      <c r="Z228" s="234"/>
      <c r="AA228" s="234"/>
      <c r="AB228" s="234"/>
      <c r="AC228" s="234"/>
      <c r="AD228" s="234"/>
      <c r="AE228" s="234"/>
      <c r="AF228" s="234"/>
      <c r="AG228" s="234"/>
      <c r="AH228" s="234"/>
    </row>
    <row r="229" spans="1:34" ht="15.75" customHeight="1">
      <c r="A229" s="234"/>
      <c r="B229" s="234"/>
      <c r="C229" s="234"/>
      <c r="D229" s="234"/>
      <c r="E229" s="234"/>
      <c r="F229" s="234"/>
      <c r="G229" s="234"/>
      <c r="H229" s="234"/>
      <c r="I229" s="234"/>
      <c r="J229" s="300"/>
      <c r="K229" s="300"/>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row>
    <row r="230" spans="1:34" ht="15.75" customHeight="1">
      <c r="A230" s="234"/>
      <c r="B230" s="234"/>
      <c r="C230" s="234"/>
      <c r="D230" s="234"/>
      <c r="E230" s="234"/>
      <c r="F230" s="234"/>
      <c r="G230" s="234"/>
      <c r="H230" s="234"/>
      <c r="I230" s="234"/>
      <c r="J230" s="300"/>
      <c r="K230" s="300"/>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row>
    <row r="231" spans="1:34" ht="15.75" customHeight="1">
      <c r="A231" s="234"/>
      <c r="B231" s="234"/>
      <c r="C231" s="234"/>
      <c r="D231" s="234"/>
      <c r="E231" s="234"/>
      <c r="F231" s="234"/>
      <c r="G231" s="234"/>
      <c r="H231" s="234"/>
      <c r="I231" s="234"/>
      <c r="J231" s="300"/>
      <c r="K231" s="300"/>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row>
    <row r="232" spans="1:34" ht="15.75" customHeight="1">
      <c r="A232" s="234"/>
      <c r="B232" s="234"/>
      <c r="C232" s="234"/>
      <c r="D232" s="234"/>
      <c r="E232" s="234"/>
      <c r="F232" s="234"/>
      <c r="G232" s="234"/>
      <c r="H232" s="234"/>
      <c r="I232" s="234"/>
      <c r="J232" s="300"/>
      <c r="K232" s="300"/>
      <c r="L232" s="234"/>
      <c r="M232" s="234"/>
      <c r="N232" s="234"/>
      <c r="O232" s="234"/>
      <c r="P232" s="234"/>
      <c r="Q232" s="234"/>
      <c r="R232" s="234"/>
      <c r="S232" s="234"/>
      <c r="T232" s="234"/>
      <c r="U232" s="234"/>
      <c r="V232" s="234"/>
      <c r="W232" s="234"/>
      <c r="X232" s="234"/>
      <c r="Y232" s="234"/>
      <c r="Z232" s="234"/>
      <c r="AA232" s="234"/>
      <c r="AB232" s="234"/>
      <c r="AC232" s="234"/>
      <c r="AD232" s="234"/>
      <c r="AE232" s="234"/>
      <c r="AF232" s="234"/>
      <c r="AG232" s="234"/>
      <c r="AH232" s="234"/>
    </row>
    <row r="233" spans="1:34" ht="15.75" customHeight="1">
      <c r="A233" s="234"/>
      <c r="B233" s="234"/>
      <c r="C233" s="234"/>
      <c r="D233" s="234"/>
      <c r="E233" s="234"/>
      <c r="F233" s="234"/>
      <c r="G233" s="234"/>
      <c r="H233" s="234"/>
      <c r="I233" s="234"/>
      <c r="J233" s="300"/>
      <c r="K233" s="300"/>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row>
    <row r="234" spans="1:34" ht="15.75" customHeight="1">
      <c r="A234" s="234"/>
      <c r="B234" s="234"/>
      <c r="C234" s="234"/>
      <c r="D234" s="234"/>
      <c r="E234" s="234"/>
      <c r="F234" s="234"/>
      <c r="G234" s="234"/>
      <c r="H234" s="234"/>
      <c r="I234" s="234"/>
      <c r="J234" s="300"/>
      <c r="K234" s="300"/>
      <c r="L234" s="234"/>
      <c r="M234" s="234"/>
      <c r="N234" s="234"/>
      <c r="O234" s="234"/>
      <c r="P234" s="234"/>
      <c r="Q234" s="234"/>
      <c r="R234" s="234"/>
      <c r="S234" s="234"/>
      <c r="T234" s="234"/>
      <c r="U234" s="234"/>
      <c r="V234" s="234"/>
      <c r="W234" s="234"/>
      <c r="X234" s="234"/>
      <c r="Y234" s="234"/>
      <c r="Z234" s="234"/>
      <c r="AA234" s="234"/>
      <c r="AB234" s="234"/>
      <c r="AC234" s="234"/>
      <c r="AD234" s="234"/>
      <c r="AE234" s="234"/>
      <c r="AF234" s="234"/>
      <c r="AG234" s="234"/>
      <c r="AH234" s="234"/>
    </row>
    <row r="235" spans="1:34" ht="15.75" customHeight="1">
      <c r="A235" s="234"/>
      <c r="B235" s="234"/>
      <c r="C235" s="234"/>
      <c r="D235" s="234"/>
      <c r="E235" s="234"/>
      <c r="F235" s="234"/>
      <c r="G235" s="234"/>
      <c r="H235" s="234"/>
      <c r="I235" s="234"/>
      <c r="J235" s="300"/>
      <c r="K235" s="300"/>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row>
    <row r="236" spans="1:34" ht="15.75" customHeight="1">
      <c r="A236" s="234"/>
      <c r="B236" s="234"/>
      <c r="C236" s="234"/>
      <c r="D236" s="234"/>
      <c r="E236" s="234"/>
      <c r="F236" s="234"/>
      <c r="G236" s="234"/>
      <c r="H236" s="234"/>
      <c r="I236" s="234"/>
      <c r="J236" s="300"/>
      <c r="K236" s="300"/>
      <c r="L236" s="234"/>
      <c r="M236" s="234"/>
      <c r="N236" s="234"/>
      <c r="O236" s="234"/>
      <c r="P236" s="234"/>
      <c r="Q236" s="234"/>
      <c r="R236" s="234"/>
      <c r="S236" s="234"/>
      <c r="T236" s="234"/>
      <c r="U236" s="234"/>
      <c r="V236" s="234"/>
      <c r="W236" s="234"/>
      <c r="X236" s="234"/>
      <c r="Y236" s="234"/>
      <c r="Z236" s="234"/>
      <c r="AA236" s="234"/>
      <c r="AB236" s="234"/>
      <c r="AC236" s="234"/>
      <c r="AD236" s="234"/>
      <c r="AE236" s="234"/>
      <c r="AF236" s="234"/>
      <c r="AG236" s="234"/>
      <c r="AH236" s="234"/>
    </row>
    <row r="237" spans="1:34" ht="15.75" customHeight="1">
      <c r="A237" s="234"/>
      <c r="B237" s="234"/>
      <c r="C237" s="234"/>
      <c r="D237" s="234"/>
      <c r="E237" s="234"/>
      <c r="F237" s="234"/>
      <c r="G237" s="234"/>
      <c r="H237" s="234"/>
      <c r="I237" s="234"/>
      <c r="J237" s="300"/>
      <c r="K237" s="300"/>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row>
    <row r="238" spans="1:34" ht="15.75" customHeight="1">
      <c r="A238" s="234"/>
      <c r="B238" s="234"/>
      <c r="C238" s="234"/>
      <c r="D238" s="234"/>
      <c r="E238" s="234"/>
      <c r="F238" s="234"/>
      <c r="G238" s="234"/>
      <c r="H238" s="234"/>
      <c r="I238" s="234"/>
      <c r="J238" s="300"/>
      <c r="K238" s="300"/>
      <c r="L238" s="234"/>
      <c r="M238" s="234"/>
      <c r="N238" s="234"/>
      <c r="O238" s="234"/>
      <c r="P238" s="234"/>
      <c r="Q238" s="234"/>
      <c r="R238" s="234"/>
      <c r="S238" s="234"/>
      <c r="T238" s="234"/>
      <c r="U238" s="234"/>
      <c r="V238" s="234"/>
      <c r="W238" s="234"/>
      <c r="X238" s="234"/>
      <c r="Y238" s="234"/>
      <c r="Z238" s="234"/>
      <c r="AA238" s="234"/>
      <c r="AB238" s="234"/>
      <c r="AC238" s="234"/>
      <c r="AD238" s="234"/>
      <c r="AE238" s="234"/>
      <c r="AF238" s="234"/>
      <c r="AG238" s="234"/>
      <c r="AH238" s="234"/>
    </row>
    <row r="239" spans="1:34" ht="15.75" customHeight="1">
      <c r="A239" s="234"/>
      <c r="B239" s="234"/>
      <c r="C239" s="234"/>
      <c r="D239" s="234"/>
      <c r="E239" s="234"/>
      <c r="F239" s="234"/>
      <c r="G239" s="234"/>
      <c r="H239" s="234"/>
      <c r="I239" s="234"/>
      <c r="J239" s="300"/>
      <c r="K239" s="300"/>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row>
    <row r="240" spans="1:34" ht="15.75" customHeight="1">
      <c r="A240" s="234"/>
      <c r="B240" s="234"/>
      <c r="C240" s="234"/>
      <c r="D240" s="234"/>
      <c r="E240" s="234"/>
      <c r="F240" s="234"/>
      <c r="G240" s="234"/>
      <c r="H240" s="234"/>
      <c r="I240" s="234"/>
      <c r="J240" s="300"/>
      <c r="K240" s="300"/>
      <c r="L240" s="234"/>
      <c r="M240" s="234"/>
      <c r="N240" s="234"/>
      <c r="O240" s="234"/>
      <c r="P240" s="234"/>
      <c r="Q240" s="234"/>
      <c r="R240" s="234"/>
      <c r="S240" s="234"/>
      <c r="T240" s="234"/>
      <c r="U240" s="234"/>
      <c r="V240" s="234"/>
      <c r="W240" s="234"/>
      <c r="X240" s="234"/>
      <c r="Y240" s="234"/>
      <c r="Z240" s="234"/>
      <c r="AA240" s="234"/>
      <c r="AB240" s="234"/>
      <c r="AC240" s="234"/>
      <c r="AD240" s="234"/>
      <c r="AE240" s="234"/>
      <c r="AF240" s="234"/>
      <c r="AG240" s="234"/>
      <c r="AH240" s="234"/>
    </row>
    <row r="241" spans="1:34" ht="15.75" customHeight="1">
      <c r="A241" s="234"/>
      <c r="B241" s="234"/>
      <c r="C241" s="234"/>
      <c r="D241" s="234"/>
      <c r="E241" s="234"/>
      <c r="F241" s="234"/>
      <c r="G241" s="234"/>
      <c r="H241" s="234"/>
      <c r="I241" s="234"/>
      <c r="J241" s="300"/>
      <c r="K241" s="300"/>
      <c r="L241" s="234"/>
      <c r="M241" s="234"/>
      <c r="N241" s="234"/>
      <c r="O241" s="234"/>
      <c r="P241" s="234"/>
      <c r="Q241" s="234"/>
      <c r="R241" s="234"/>
      <c r="S241" s="234"/>
      <c r="T241" s="234"/>
      <c r="U241" s="234"/>
      <c r="V241" s="234"/>
      <c r="W241" s="234"/>
      <c r="X241" s="234"/>
      <c r="Y241" s="234"/>
      <c r="Z241" s="234"/>
      <c r="AA241" s="234"/>
      <c r="AB241" s="234"/>
      <c r="AC241" s="234"/>
      <c r="AD241" s="234"/>
      <c r="AE241" s="234"/>
      <c r="AF241" s="234"/>
      <c r="AG241" s="234"/>
      <c r="AH241" s="234"/>
    </row>
    <row r="242" spans="1:34" ht="15.75" customHeight="1">
      <c r="A242" s="234"/>
      <c r="B242" s="234"/>
      <c r="C242" s="234"/>
      <c r="D242" s="234"/>
      <c r="E242" s="234"/>
      <c r="F242" s="234"/>
      <c r="G242" s="234"/>
      <c r="H242" s="234"/>
      <c r="I242" s="234"/>
      <c r="J242" s="300"/>
      <c r="K242" s="300"/>
      <c r="L242" s="234"/>
      <c r="M242" s="234"/>
      <c r="N242" s="234"/>
      <c r="O242" s="234"/>
      <c r="P242" s="234"/>
      <c r="Q242" s="234"/>
      <c r="R242" s="234"/>
      <c r="S242" s="234"/>
      <c r="T242" s="234"/>
      <c r="U242" s="234"/>
      <c r="V242" s="234"/>
      <c r="W242" s="234"/>
      <c r="X242" s="234"/>
      <c r="Y242" s="234"/>
      <c r="Z242" s="234"/>
      <c r="AA242" s="234"/>
      <c r="AB242" s="234"/>
      <c r="AC242" s="234"/>
      <c r="AD242" s="234"/>
      <c r="AE242" s="234"/>
      <c r="AF242" s="234"/>
      <c r="AG242" s="234"/>
      <c r="AH242" s="234"/>
    </row>
    <row r="243" spans="1:34" ht="15.75" customHeight="1">
      <c r="A243" s="234"/>
      <c r="B243" s="234"/>
      <c r="C243" s="234"/>
      <c r="D243" s="234"/>
      <c r="E243" s="234"/>
      <c r="F243" s="234"/>
      <c r="G243" s="234"/>
      <c r="H243" s="234"/>
      <c r="I243" s="234"/>
      <c r="J243" s="300"/>
      <c r="K243" s="300"/>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row>
    <row r="244" spans="1:34" ht="15.75" customHeight="1">
      <c r="A244" s="234"/>
      <c r="B244" s="234"/>
      <c r="C244" s="234"/>
      <c r="D244" s="234"/>
      <c r="E244" s="234"/>
      <c r="F244" s="234"/>
      <c r="G244" s="234"/>
      <c r="H244" s="234"/>
      <c r="I244" s="234"/>
      <c r="J244" s="300"/>
      <c r="K244" s="300"/>
      <c r="L244" s="234"/>
      <c r="M244" s="234"/>
      <c r="N244" s="234"/>
      <c r="O244" s="234"/>
      <c r="P244" s="234"/>
      <c r="Q244" s="234"/>
      <c r="R244" s="234"/>
      <c r="S244" s="234"/>
      <c r="T244" s="234"/>
      <c r="U244" s="234"/>
      <c r="V244" s="234"/>
      <c r="W244" s="234"/>
      <c r="X244" s="234"/>
      <c r="Y244" s="234"/>
      <c r="Z244" s="234"/>
      <c r="AA244" s="234"/>
      <c r="AB244" s="234"/>
      <c r="AC244" s="234"/>
      <c r="AD244" s="234"/>
      <c r="AE244" s="234"/>
      <c r="AF244" s="234"/>
      <c r="AG244" s="234"/>
      <c r="AH244" s="234"/>
    </row>
    <row r="245" spans="1:34" ht="15.75" customHeight="1">
      <c r="A245" s="234"/>
      <c r="B245" s="234"/>
      <c r="C245" s="234"/>
      <c r="D245" s="234"/>
      <c r="E245" s="234"/>
      <c r="F245" s="234"/>
      <c r="G245" s="234"/>
      <c r="H245" s="234"/>
      <c r="I245" s="234"/>
      <c r="J245" s="300"/>
      <c r="K245" s="300"/>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row>
    <row r="246" spans="1:34" ht="15.75" customHeight="1">
      <c r="A246" s="234"/>
      <c r="B246" s="234"/>
      <c r="C246" s="234"/>
      <c r="D246" s="234"/>
      <c r="E246" s="234"/>
      <c r="F246" s="234"/>
      <c r="G246" s="234"/>
      <c r="H246" s="234"/>
      <c r="I246" s="234"/>
      <c r="J246" s="300"/>
      <c r="K246" s="300"/>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row>
    <row r="247" spans="1:34" ht="15.75" customHeight="1">
      <c r="A247" s="234"/>
      <c r="B247" s="234"/>
      <c r="C247" s="234"/>
      <c r="D247" s="234"/>
      <c r="E247" s="234"/>
      <c r="F247" s="234"/>
      <c r="G247" s="234"/>
      <c r="H247" s="234"/>
      <c r="I247" s="234"/>
      <c r="J247" s="300"/>
      <c r="K247" s="300"/>
      <c r="L247" s="234"/>
      <c r="M247" s="234"/>
      <c r="N247" s="234"/>
      <c r="O247" s="234"/>
      <c r="P247" s="234"/>
      <c r="Q247" s="234"/>
      <c r="R247" s="234"/>
      <c r="S247" s="234"/>
      <c r="T247" s="234"/>
      <c r="U247" s="234"/>
      <c r="V247" s="234"/>
      <c r="W247" s="234"/>
      <c r="X247" s="234"/>
      <c r="Y247" s="234"/>
      <c r="Z247" s="234"/>
      <c r="AA247" s="234"/>
      <c r="AB247" s="234"/>
      <c r="AC247" s="234"/>
      <c r="AD247" s="234"/>
      <c r="AE247" s="234"/>
      <c r="AF247" s="234"/>
      <c r="AG247" s="234"/>
      <c r="AH247" s="234"/>
    </row>
    <row r="248" spans="1:34" ht="15.75" customHeight="1">
      <c r="A248" s="234"/>
      <c r="B248" s="234"/>
      <c r="C248" s="234"/>
      <c r="D248" s="234"/>
      <c r="E248" s="234"/>
      <c r="F248" s="234"/>
      <c r="G248" s="234"/>
      <c r="H248" s="234"/>
      <c r="I248" s="234"/>
      <c r="J248" s="300"/>
      <c r="K248" s="300"/>
      <c r="L248" s="234"/>
      <c r="M248" s="234"/>
      <c r="N248" s="234"/>
      <c r="O248" s="234"/>
      <c r="P248" s="234"/>
      <c r="Q248" s="234"/>
      <c r="R248" s="234"/>
      <c r="S248" s="234"/>
      <c r="T248" s="234"/>
      <c r="U248" s="234"/>
      <c r="V248" s="234"/>
      <c r="W248" s="234"/>
      <c r="X248" s="234"/>
      <c r="Y248" s="234"/>
      <c r="Z248" s="234"/>
      <c r="AA248" s="234"/>
      <c r="AB248" s="234"/>
      <c r="AC248" s="234"/>
      <c r="AD248" s="234"/>
      <c r="AE248" s="234"/>
      <c r="AF248" s="234"/>
      <c r="AG248" s="234"/>
      <c r="AH248" s="234"/>
    </row>
    <row r="249" spans="1:34" ht="15.75" customHeight="1">
      <c r="A249" s="234"/>
      <c r="B249" s="234"/>
      <c r="C249" s="234"/>
      <c r="D249" s="234"/>
      <c r="E249" s="234"/>
      <c r="F249" s="234"/>
      <c r="G249" s="234"/>
      <c r="H249" s="234"/>
      <c r="I249" s="234"/>
      <c r="J249" s="300"/>
      <c r="K249" s="300"/>
      <c r="L249" s="234"/>
      <c r="M249" s="234"/>
      <c r="N249" s="234"/>
      <c r="O249" s="234"/>
      <c r="P249" s="234"/>
      <c r="Q249" s="234"/>
      <c r="R249" s="234"/>
      <c r="S249" s="234"/>
      <c r="T249" s="234"/>
      <c r="U249" s="234"/>
      <c r="V249" s="234"/>
      <c r="W249" s="234"/>
      <c r="X249" s="234"/>
      <c r="Y249" s="234"/>
      <c r="Z249" s="234"/>
      <c r="AA249" s="234"/>
      <c r="AB249" s="234"/>
      <c r="AC249" s="234"/>
      <c r="AD249" s="234"/>
      <c r="AE249" s="234"/>
      <c r="AF249" s="234"/>
      <c r="AG249" s="234"/>
      <c r="AH249" s="234"/>
    </row>
    <row r="250" spans="1:34" ht="15.75" customHeight="1">
      <c r="A250" s="234"/>
      <c r="B250" s="234"/>
      <c r="C250" s="234"/>
      <c r="D250" s="234"/>
      <c r="E250" s="234"/>
      <c r="F250" s="234"/>
      <c r="G250" s="234"/>
      <c r="H250" s="234"/>
      <c r="I250" s="234"/>
      <c r="J250" s="300"/>
      <c r="K250" s="300"/>
      <c r="L250" s="234"/>
      <c r="M250" s="234"/>
      <c r="N250" s="234"/>
      <c r="O250" s="234"/>
      <c r="P250" s="234"/>
      <c r="Q250" s="234"/>
      <c r="R250" s="234"/>
      <c r="S250" s="234"/>
      <c r="T250" s="234"/>
      <c r="U250" s="234"/>
      <c r="V250" s="234"/>
      <c r="W250" s="234"/>
      <c r="X250" s="234"/>
      <c r="Y250" s="234"/>
      <c r="Z250" s="234"/>
      <c r="AA250" s="234"/>
      <c r="AB250" s="234"/>
      <c r="AC250" s="234"/>
      <c r="AD250" s="234"/>
      <c r="AE250" s="234"/>
      <c r="AF250" s="234"/>
      <c r="AG250" s="234"/>
      <c r="AH250" s="234"/>
    </row>
    <row r="251" spans="1:34" ht="15.75" customHeight="1">
      <c r="A251" s="234"/>
      <c r="B251" s="234"/>
      <c r="C251" s="234"/>
      <c r="D251" s="234"/>
      <c r="E251" s="234"/>
      <c r="F251" s="234"/>
      <c r="G251" s="234"/>
      <c r="H251" s="234"/>
      <c r="I251" s="234"/>
      <c r="J251" s="300"/>
      <c r="K251" s="300"/>
      <c r="L251" s="234"/>
      <c r="M251" s="234"/>
      <c r="N251" s="234"/>
      <c r="O251" s="234"/>
      <c r="P251" s="234"/>
      <c r="Q251" s="234"/>
      <c r="R251" s="234"/>
      <c r="S251" s="234"/>
      <c r="T251" s="234"/>
      <c r="U251" s="234"/>
      <c r="V251" s="234"/>
      <c r="W251" s="234"/>
      <c r="X251" s="234"/>
      <c r="Y251" s="234"/>
      <c r="Z251" s="234"/>
      <c r="AA251" s="234"/>
      <c r="AB251" s="234"/>
      <c r="AC251" s="234"/>
      <c r="AD251" s="234"/>
      <c r="AE251" s="234"/>
      <c r="AF251" s="234"/>
      <c r="AG251" s="234"/>
      <c r="AH251" s="234"/>
    </row>
    <row r="252" spans="1:34" ht="15.75" customHeight="1">
      <c r="A252" s="234"/>
      <c r="B252" s="234"/>
      <c r="C252" s="234"/>
      <c r="D252" s="234"/>
      <c r="E252" s="234"/>
      <c r="F252" s="234"/>
      <c r="G252" s="234"/>
      <c r="H252" s="234"/>
      <c r="I252" s="234"/>
      <c r="J252" s="300"/>
      <c r="K252" s="300"/>
      <c r="L252" s="234"/>
      <c r="M252" s="234"/>
      <c r="N252" s="234"/>
      <c r="O252" s="234"/>
      <c r="P252" s="234"/>
      <c r="Q252" s="234"/>
      <c r="R252" s="234"/>
      <c r="S252" s="234"/>
      <c r="T252" s="234"/>
      <c r="U252" s="234"/>
      <c r="V252" s="234"/>
      <c r="W252" s="234"/>
      <c r="X252" s="234"/>
      <c r="Y252" s="234"/>
      <c r="Z252" s="234"/>
      <c r="AA252" s="234"/>
      <c r="AB252" s="234"/>
      <c r="AC252" s="234"/>
      <c r="AD252" s="234"/>
      <c r="AE252" s="234"/>
      <c r="AF252" s="234"/>
      <c r="AG252" s="234"/>
      <c r="AH252" s="234"/>
    </row>
    <row r="253" spans="1:34" ht="15.75" customHeight="1">
      <c r="A253" s="234"/>
      <c r="B253" s="234"/>
      <c r="C253" s="234"/>
      <c r="D253" s="234"/>
      <c r="E253" s="234"/>
      <c r="F253" s="234"/>
      <c r="G253" s="234"/>
      <c r="H253" s="234"/>
      <c r="I253" s="234"/>
      <c r="J253" s="300"/>
      <c r="K253" s="300"/>
      <c r="L253" s="234"/>
      <c r="M253" s="234"/>
      <c r="N253" s="234"/>
      <c r="O253" s="234"/>
      <c r="P253" s="234"/>
      <c r="Q253" s="234"/>
      <c r="R253" s="234"/>
      <c r="S253" s="234"/>
      <c r="T253" s="234"/>
      <c r="U253" s="234"/>
      <c r="V253" s="234"/>
      <c r="W253" s="234"/>
      <c r="X253" s="234"/>
      <c r="Y253" s="234"/>
      <c r="Z253" s="234"/>
      <c r="AA253" s="234"/>
      <c r="AB253" s="234"/>
      <c r="AC253" s="234"/>
      <c r="AD253" s="234"/>
      <c r="AE253" s="234"/>
      <c r="AF253" s="234"/>
      <c r="AG253" s="234"/>
      <c r="AH253" s="234"/>
    </row>
    <row r="254" spans="1:34" ht="15.75" customHeight="1">
      <c r="A254" s="234"/>
      <c r="B254" s="234"/>
      <c r="C254" s="234"/>
      <c r="D254" s="234"/>
      <c r="E254" s="234"/>
      <c r="F254" s="234"/>
      <c r="G254" s="234"/>
      <c r="H254" s="234"/>
      <c r="I254" s="234"/>
      <c r="J254" s="300"/>
      <c r="K254" s="300"/>
      <c r="L254" s="234"/>
      <c r="M254" s="234"/>
      <c r="N254" s="234"/>
      <c r="O254" s="234"/>
      <c r="P254" s="234"/>
      <c r="Q254" s="234"/>
      <c r="R254" s="234"/>
      <c r="S254" s="234"/>
      <c r="T254" s="234"/>
      <c r="U254" s="234"/>
      <c r="V254" s="234"/>
      <c r="W254" s="234"/>
      <c r="X254" s="234"/>
      <c r="Y254" s="234"/>
      <c r="Z254" s="234"/>
      <c r="AA254" s="234"/>
      <c r="AB254" s="234"/>
      <c r="AC254" s="234"/>
      <c r="AD254" s="234"/>
      <c r="AE254" s="234"/>
      <c r="AF254" s="234"/>
      <c r="AG254" s="234"/>
      <c r="AH254" s="234"/>
    </row>
    <row r="255" spans="1:34" ht="15.75" customHeight="1">
      <c r="A255" s="234"/>
      <c r="B255" s="234"/>
      <c r="C255" s="234"/>
      <c r="D255" s="234"/>
      <c r="E255" s="234"/>
      <c r="F255" s="234"/>
      <c r="G255" s="234"/>
      <c r="H255" s="234"/>
      <c r="I255" s="234"/>
      <c r="J255" s="300"/>
      <c r="K255" s="300"/>
      <c r="L255" s="234"/>
      <c r="M255" s="234"/>
      <c r="N255" s="234"/>
      <c r="O255" s="234"/>
      <c r="P255" s="234"/>
      <c r="Q255" s="234"/>
      <c r="R255" s="234"/>
      <c r="S255" s="234"/>
      <c r="T255" s="234"/>
      <c r="U255" s="234"/>
      <c r="V255" s="234"/>
      <c r="W255" s="234"/>
      <c r="X255" s="234"/>
      <c r="Y255" s="234"/>
      <c r="Z255" s="234"/>
      <c r="AA255" s="234"/>
      <c r="AB255" s="234"/>
      <c r="AC255" s="234"/>
      <c r="AD255" s="234"/>
      <c r="AE255" s="234"/>
      <c r="AF255" s="234"/>
      <c r="AG255" s="234"/>
      <c r="AH255" s="234"/>
    </row>
    <row r="256" spans="1:34" ht="15.75" customHeight="1">
      <c r="A256" s="234"/>
      <c r="B256" s="234"/>
      <c r="C256" s="234"/>
      <c r="D256" s="234"/>
      <c r="E256" s="234"/>
      <c r="F256" s="234"/>
      <c r="G256" s="234"/>
      <c r="H256" s="234"/>
      <c r="I256" s="234"/>
      <c r="J256" s="300"/>
      <c r="K256" s="300"/>
      <c r="L256" s="234"/>
      <c r="M256" s="234"/>
      <c r="N256" s="234"/>
      <c r="O256" s="234"/>
      <c r="P256" s="234"/>
      <c r="Q256" s="234"/>
      <c r="R256" s="234"/>
      <c r="S256" s="234"/>
      <c r="T256" s="234"/>
      <c r="U256" s="234"/>
      <c r="V256" s="234"/>
      <c r="W256" s="234"/>
      <c r="X256" s="234"/>
      <c r="Y256" s="234"/>
      <c r="Z256" s="234"/>
      <c r="AA256" s="234"/>
      <c r="AB256" s="234"/>
      <c r="AC256" s="234"/>
      <c r="AD256" s="234"/>
      <c r="AE256" s="234"/>
      <c r="AF256" s="234"/>
      <c r="AG256" s="234"/>
      <c r="AH256" s="234"/>
    </row>
    <row r="257" spans="1:34" ht="15.75" customHeight="1">
      <c r="A257" s="234"/>
      <c r="B257" s="234"/>
      <c r="C257" s="234"/>
      <c r="D257" s="234"/>
      <c r="E257" s="234"/>
      <c r="F257" s="234"/>
      <c r="G257" s="234"/>
      <c r="H257" s="234"/>
      <c r="I257" s="234"/>
      <c r="J257" s="300"/>
      <c r="K257" s="300"/>
      <c r="L257" s="234"/>
      <c r="M257" s="234"/>
      <c r="N257" s="234"/>
      <c r="O257" s="234"/>
      <c r="P257" s="234"/>
      <c r="Q257" s="234"/>
      <c r="R257" s="234"/>
      <c r="S257" s="234"/>
      <c r="T257" s="234"/>
      <c r="U257" s="234"/>
      <c r="V257" s="234"/>
      <c r="W257" s="234"/>
      <c r="X257" s="234"/>
      <c r="Y257" s="234"/>
      <c r="Z257" s="234"/>
      <c r="AA257" s="234"/>
      <c r="AB257" s="234"/>
      <c r="AC257" s="234"/>
      <c r="AD257" s="234"/>
      <c r="AE257" s="234"/>
      <c r="AF257" s="234"/>
      <c r="AG257" s="234"/>
      <c r="AH257" s="234"/>
    </row>
    <row r="258" spans="1:34" ht="15.75" customHeight="1">
      <c r="A258" s="234"/>
      <c r="B258" s="234"/>
      <c r="C258" s="234"/>
      <c r="D258" s="234"/>
      <c r="E258" s="234"/>
      <c r="F258" s="234"/>
      <c r="G258" s="234"/>
      <c r="H258" s="234"/>
      <c r="I258" s="234"/>
      <c r="J258" s="300"/>
      <c r="K258" s="300"/>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row>
    <row r="259" spans="1:34" ht="15.75" customHeight="1">
      <c r="A259" s="234"/>
      <c r="B259" s="234"/>
      <c r="C259" s="234"/>
      <c r="D259" s="234"/>
      <c r="E259" s="234"/>
      <c r="F259" s="234"/>
      <c r="G259" s="234"/>
      <c r="H259" s="234"/>
      <c r="I259" s="234"/>
      <c r="J259" s="300"/>
      <c r="K259" s="300"/>
      <c r="L259" s="234"/>
      <c r="M259" s="234"/>
      <c r="N259" s="234"/>
      <c r="O259" s="234"/>
      <c r="P259" s="234"/>
      <c r="Q259" s="234"/>
      <c r="R259" s="234"/>
      <c r="S259" s="234"/>
      <c r="T259" s="234"/>
      <c r="U259" s="234"/>
      <c r="V259" s="234"/>
      <c r="W259" s="234"/>
      <c r="X259" s="234"/>
      <c r="Y259" s="234"/>
      <c r="Z259" s="234"/>
      <c r="AA259" s="234"/>
      <c r="AB259" s="234"/>
      <c r="AC259" s="234"/>
      <c r="AD259" s="234"/>
      <c r="AE259" s="234"/>
      <c r="AF259" s="234"/>
      <c r="AG259" s="234"/>
      <c r="AH259" s="234"/>
    </row>
    <row r="260" spans="1:34" ht="15.75" customHeight="1">
      <c r="A260" s="234"/>
      <c r="B260" s="234"/>
      <c r="C260" s="234"/>
      <c r="D260" s="234"/>
      <c r="E260" s="234"/>
      <c r="F260" s="234"/>
      <c r="G260" s="234"/>
      <c r="H260" s="234"/>
      <c r="I260" s="234"/>
      <c r="J260" s="300"/>
      <c r="K260" s="300"/>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row>
    <row r="261" spans="1:34" ht="15.75" customHeight="1">
      <c r="A261" s="234"/>
      <c r="B261" s="234"/>
      <c r="C261" s="234"/>
      <c r="D261" s="234"/>
      <c r="E261" s="234"/>
      <c r="F261" s="234"/>
      <c r="G261" s="234"/>
      <c r="H261" s="234"/>
      <c r="I261" s="234"/>
      <c r="J261" s="300"/>
      <c r="K261" s="300"/>
      <c r="L261" s="234"/>
      <c r="M261" s="234"/>
      <c r="N261" s="234"/>
      <c r="O261" s="234"/>
      <c r="P261" s="234"/>
      <c r="Q261" s="234"/>
      <c r="R261" s="234"/>
      <c r="S261" s="234"/>
      <c r="T261" s="234"/>
      <c r="U261" s="234"/>
      <c r="V261" s="234"/>
      <c r="W261" s="234"/>
      <c r="X261" s="234"/>
      <c r="Y261" s="234"/>
      <c r="Z261" s="234"/>
      <c r="AA261" s="234"/>
      <c r="AB261" s="234"/>
      <c r="AC261" s="234"/>
      <c r="AD261" s="234"/>
      <c r="AE261" s="234"/>
      <c r="AF261" s="234"/>
      <c r="AG261" s="234"/>
      <c r="AH261" s="234"/>
    </row>
    <row r="262" spans="1:34" ht="15.75" customHeight="1">
      <c r="A262" s="234"/>
      <c r="B262" s="234"/>
      <c r="C262" s="234"/>
      <c r="D262" s="234"/>
      <c r="E262" s="234"/>
      <c r="F262" s="234"/>
      <c r="G262" s="234"/>
      <c r="H262" s="234"/>
      <c r="I262" s="234"/>
      <c r="J262" s="300"/>
      <c r="K262" s="300"/>
      <c r="L262" s="234"/>
      <c r="M262" s="234"/>
      <c r="N262" s="234"/>
      <c r="O262" s="234"/>
      <c r="P262" s="234"/>
      <c r="Q262" s="234"/>
      <c r="R262" s="234"/>
      <c r="S262" s="234"/>
      <c r="T262" s="234"/>
      <c r="U262" s="234"/>
      <c r="V262" s="234"/>
      <c r="W262" s="234"/>
      <c r="X262" s="234"/>
      <c r="Y262" s="234"/>
      <c r="Z262" s="234"/>
      <c r="AA262" s="234"/>
      <c r="AB262" s="234"/>
      <c r="AC262" s="234"/>
      <c r="AD262" s="234"/>
      <c r="AE262" s="234"/>
      <c r="AF262" s="234"/>
      <c r="AG262" s="234"/>
      <c r="AH262" s="234"/>
    </row>
    <row r="263" spans="1:34" ht="15.75" customHeight="1">
      <c r="A263" s="234"/>
      <c r="B263" s="234"/>
      <c r="C263" s="234"/>
      <c r="D263" s="234"/>
      <c r="E263" s="234"/>
      <c r="F263" s="234"/>
      <c r="G263" s="234"/>
      <c r="H263" s="234"/>
      <c r="I263" s="234"/>
      <c r="J263" s="300"/>
      <c r="K263" s="300"/>
      <c r="L263" s="234"/>
      <c r="M263" s="234"/>
      <c r="N263" s="234"/>
      <c r="O263" s="234"/>
      <c r="P263" s="234"/>
      <c r="Q263" s="234"/>
      <c r="R263" s="234"/>
      <c r="S263" s="234"/>
      <c r="T263" s="234"/>
      <c r="U263" s="234"/>
      <c r="V263" s="234"/>
      <c r="W263" s="234"/>
      <c r="X263" s="234"/>
      <c r="Y263" s="234"/>
      <c r="Z263" s="234"/>
      <c r="AA263" s="234"/>
      <c r="AB263" s="234"/>
      <c r="AC263" s="234"/>
      <c r="AD263" s="234"/>
      <c r="AE263" s="234"/>
      <c r="AF263" s="234"/>
      <c r="AG263" s="234"/>
      <c r="AH263" s="234"/>
    </row>
    <row r="264" spans="1:34" ht="15.75" customHeight="1">
      <c r="A264" s="234"/>
      <c r="B264" s="234"/>
      <c r="C264" s="234"/>
      <c r="D264" s="234"/>
      <c r="E264" s="234"/>
      <c r="F264" s="234"/>
      <c r="G264" s="234"/>
      <c r="H264" s="234"/>
      <c r="I264" s="234"/>
      <c r="J264" s="300"/>
      <c r="K264" s="300"/>
      <c r="L264" s="234"/>
      <c r="M264" s="234"/>
      <c r="N264" s="234"/>
      <c r="O264" s="234"/>
      <c r="P264" s="234"/>
      <c r="Q264" s="234"/>
      <c r="R264" s="234"/>
      <c r="S264" s="234"/>
      <c r="T264" s="234"/>
      <c r="U264" s="234"/>
      <c r="V264" s="234"/>
      <c r="W264" s="234"/>
      <c r="X264" s="234"/>
      <c r="Y264" s="234"/>
      <c r="Z264" s="234"/>
      <c r="AA264" s="234"/>
      <c r="AB264" s="234"/>
      <c r="AC264" s="234"/>
      <c r="AD264" s="234"/>
      <c r="AE264" s="234"/>
      <c r="AF264" s="234"/>
      <c r="AG264" s="234"/>
      <c r="AH264" s="234"/>
    </row>
    <row r="265" spans="1:34" ht="15.75" customHeight="1">
      <c r="A265" s="234"/>
      <c r="B265" s="234"/>
      <c r="C265" s="234"/>
      <c r="D265" s="234"/>
      <c r="E265" s="234"/>
      <c r="F265" s="234"/>
      <c r="G265" s="234"/>
      <c r="H265" s="234"/>
      <c r="I265" s="234"/>
      <c r="J265" s="300"/>
      <c r="K265" s="300"/>
      <c r="L265" s="234"/>
      <c r="M265" s="234"/>
      <c r="N265" s="234"/>
      <c r="O265" s="234"/>
      <c r="P265" s="234"/>
      <c r="Q265" s="234"/>
      <c r="R265" s="234"/>
      <c r="S265" s="234"/>
      <c r="T265" s="234"/>
      <c r="U265" s="234"/>
      <c r="V265" s="234"/>
      <c r="W265" s="234"/>
      <c r="X265" s="234"/>
      <c r="Y265" s="234"/>
      <c r="Z265" s="234"/>
      <c r="AA265" s="234"/>
      <c r="AB265" s="234"/>
      <c r="AC265" s="234"/>
      <c r="AD265" s="234"/>
      <c r="AE265" s="234"/>
      <c r="AF265" s="234"/>
      <c r="AG265" s="234"/>
      <c r="AH265" s="234"/>
    </row>
    <row r="266" spans="1:34" ht="15.75" customHeight="1">
      <c r="A266" s="234"/>
      <c r="B266" s="234"/>
      <c r="C266" s="234"/>
      <c r="D266" s="234"/>
      <c r="E266" s="234"/>
      <c r="F266" s="234"/>
      <c r="G266" s="234"/>
      <c r="H266" s="234"/>
      <c r="I266" s="234"/>
      <c r="J266" s="300"/>
      <c r="K266" s="300"/>
      <c r="L266" s="234"/>
      <c r="M266" s="234"/>
      <c r="N266" s="234"/>
      <c r="O266" s="234"/>
      <c r="P266" s="234"/>
      <c r="Q266" s="234"/>
      <c r="R266" s="234"/>
      <c r="S266" s="234"/>
      <c r="T266" s="234"/>
      <c r="U266" s="234"/>
      <c r="V266" s="234"/>
      <c r="W266" s="234"/>
      <c r="X266" s="234"/>
      <c r="Y266" s="234"/>
      <c r="Z266" s="234"/>
      <c r="AA266" s="234"/>
      <c r="AB266" s="234"/>
      <c r="AC266" s="234"/>
      <c r="AD266" s="234"/>
      <c r="AE266" s="234"/>
      <c r="AF266" s="234"/>
      <c r="AG266" s="234"/>
      <c r="AH266" s="234"/>
    </row>
    <row r="267" spans="1:34" ht="15.75" customHeight="1">
      <c r="A267" s="234"/>
      <c r="B267" s="234"/>
      <c r="C267" s="234"/>
      <c r="D267" s="234"/>
      <c r="E267" s="234"/>
      <c r="F267" s="234"/>
      <c r="G267" s="234"/>
      <c r="H267" s="234"/>
      <c r="I267" s="234"/>
      <c r="J267" s="300"/>
      <c r="K267" s="300"/>
      <c r="L267" s="234"/>
      <c r="M267" s="234"/>
      <c r="N267" s="234"/>
      <c r="O267" s="234"/>
      <c r="P267" s="234"/>
      <c r="Q267" s="234"/>
      <c r="R267" s="234"/>
      <c r="S267" s="234"/>
      <c r="T267" s="234"/>
      <c r="U267" s="234"/>
      <c r="V267" s="234"/>
      <c r="W267" s="234"/>
      <c r="X267" s="234"/>
      <c r="Y267" s="234"/>
      <c r="Z267" s="234"/>
      <c r="AA267" s="234"/>
      <c r="AB267" s="234"/>
      <c r="AC267" s="234"/>
      <c r="AD267" s="234"/>
      <c r="AE267" s="234"/>
      <c r="AF267" s="234"/>
      <c r="AG267" s="234"/>
      <c r="AH267" s="234"/>
    </row>
    <row r="268" spans="1:34" ht="15.75" customHeight="1">
      <c r="A268" s="234"/>
      <c r="B268" s="234"/>
      <c r="C268" s="234"/>
      <c r="D268" s="234"/>
      <c r="E268" s="234"/>
      <c r="F268" s="234"/>
      <c r="G268" s="234"/>
      <c r="H268" s="234"/>
      <c r="I268" s="234"/>
      <c r="J268" s="300"/>
      <c r="K268" s="300"/>
      <c r="L268" s="234"/>
      <c r="M268" s="234"/>
      <c r="N268" s="234"/>
      <c r="O268" s="234"/>
      <c r="P268" s="234"/>
      <c r="Q268" s="234"/>
      <c r="R268" s="234"/>
      <c r="S268" s="234"/>
      <c r="T268" s="234"/>
      <c r="U268" s="234"/>
      <c r="V268" s="234"/>
      <c r="W268" s="234"/>
      <c r="X268" s="234"/>
      <c r="Y268" s="234"/>
      <c r="Z268" s="234"/>
      <c r="AA268" s="234"/>
      <c r="AB268" s="234"/>
      <c r="AC268" s="234"/>
      <c r="AD268" s="234"/>
      <c r="AE268" s="234"/>
      <c r="AF268" s="234"/>
      <c r="AG268" s="234"/>
      <c r="AH268" s="234"/>
    </row>
    <row r="269" spans="1:34" ht="15.75" customHeight="1">
      <c r="A269" s="234"/>
      <c r="B269" s="234"/>
      <c r="C269" s="234"/>
      <c r="D269" s="234"/>
      <c r="E269" s="234"/>
      <c r="F269" s="234"/>
      <c r="G269" s="234"/>
      <c r="H269" s="234"/>
      <c r="I269" s="234"/>
      <c r="J269" s="300"/>
      <c r="K269" s="300"/>
      <c r="L269" s="234"/>
      <c r="M269" s="234"/>
      <c r="N269" s="234"/>
      <c r="O269" s="234"/>
      <c r="P269" s="234"/>
      <c r="Q269" s="234"/>
      <c r="R269" s="234"/>
      <c r="S269" s="234"/>
      <c r="T269" s="234"/>
      <c r="U269" s="234"/>
      <c r="V269" s="234"/>
      <c r="W269" s="234"/>
      <c r="X269" s="234"/>
      <c r="Y269" s="234"/>
      <c r="Z269" s="234"/>
      <c r="AA269" s="234"/>
      <c r="AB269" s="234"/>
      <c r="AC269" s="234"/>
      <c r="AD269" s="234"/>
      <c r="AE269" s="234"/>
      <c r="AF269" s="234"/>
      <c r="AG269" s="234"/>
      <c r="AH269" s="234"/>
    </row>
    <row r="270" spans="1:34" ht="15.75" customHeight="1">
      <c r="A270" s="234"/>
      <c r="B270" s="234"/>
      <c r="C270" s="234"/>
      <c r="D270" s="234"/>
      <c r="E270" s="234"/>
      <c r="F270" s="234"/>
      <c r="G270" s="234"/>
      <c r="H270" s="234"/>
      <c r="I270" s="234"/>
      <c r="J270" s="300"/>
      <c r="K270" s="300"/>
      <c r="L270" s="234"/>
      <c r="M270" s="234"/>
      <c r="N270" s="234"/>
      <c r="O270" s="234"/>
      <c r="P270" s="234"/>
      <c r="Q270" s="234"/>
      <c r="R270" s="234"/>
      <c r="S270" s="234"/>
      <c r="T270" s="234"/>
      <c r="U270" s="234"/>
      <c r="V270" s="234"/>
      <c r="W270" s="234"/>
      <c r="X270" s="234"/>
      <c r="Y270" s="234"/>
      <c r="Z270" s="234"/>
      <c r="AA270" s="234"/>
      <c r="AB270" s="234"/>
      <c r="AC270" s="234"/>
      <c r="AD270" s="234"/>
      <c r="AE270" s="234"/>
      <c r="AF270" s="234"/>
      <c r="AG270" s="234"/>
      <c r="AH270" s="234"/>
    </row>
    <row r="271" spans="1:34" ht="15.75" customHeight="1">
      <c r="A271" s="234"/>
      <c r="B271" s="234"/>
      <c r="C271" s="234"/>
      <c r="D271" s="234"/>
      <c r="E271" s="234"/>
      <c r="F271" s="234"/>
      <c r="G271" s="234"/>
      <c r="H271" s="234"/>
      <c r="I271" s="234"/>
      <c r="J271" s="300"/>
      <c r="K271" s="300"/>
      <c r="L271" s="234"/>
      <c r="M271" s="234"/>
      <c r="N271" s="234"/>
      <c r="O271" s="234"/>
      <c r="P271" s="234"/>
      <c r="Q271" s="234"/>
      <c r="R271" s="234"/>
      <c r="S271" s="234"/>
      <c r="T271" s="234"/>
      <c r="U271" s="234"/>
      <c r="V271" s="234"/>
      <c r="W271" s="234"/>
      <c r="X271" s="234"/>
      <c r="Y271" s="234"/>
      <c r="Z271" s="234"/>
      <c r="AA271" s="234"/>
      <c r="AB271" s="234"/>
      <c r="AC271" s="234"/>
      <c r="AD271" s="234"/>
      <c r="AE271" s="234"/>
      <c r="AF271" s="234"/>
      <c r="AG271" s="234"/>
      <c r="AH271" s="234"/>
    </row>
    <row r="272" spans="1:34" ht="15.75" customHeight="1">
      <c r="A272" s="234"/>
      <c r="B272" s="234"/>
      <c r="C272" s="234"/>
      <c r="D272" s="234"/>
      <c r="E272" s="234"/>
      <c r="F272" s="234"/>
      <c r="G272" s="234"/>
      <c r="H272" s="234"/>
      <c r="I272" s="234"/>
      <c r="J272" s="300"/>
      <c r="K272" s="300"/>
      <c r="L272" s="234"/>
      <c r="M272" s="234"/>
      <c r="N272" s="234"/>
      <c r="O272" s="234"/>
      <c r="P272" s="234"/>
      <c r="Q272" s="234"/>
      <c r="R272" s="234"/>
      <c r="S272" s="234"/>
      <c r="T272" s="234"/>
      <c r="U272" s="234"/>
      <c r="V272" s="234"/>
      <c r="W272" s="234"/>
      <c r="X272" s="234"/>
      <c r="Y272" s="234"/>
      <c r="Z272" s="234"/>
      <c r="AA272" s="234"/>
      <c r="AB272" s="234"/>
      <c r="AC272" s="234"/>
      <c r="AD272" s="234"/>
      <c r="AE272" s="234"/>
      <c r="AF272" s="234"/>
      <c r="AG272" s="234"/>
      <c r="AH272" s="234"/>
    </row>
    <row r="273" spans="1:34" ht="15.75" customHeight="1">
      <c r="A273" s="234"/>
      <c r="B273" s="234"/>
      <c r="C273" s="234"/>
      <c r="D273" s="234"/>
      <c r="E273" s="234"/>
      <c r="F273" s="234"/>
      <c r="G273" s="234"/>
      <c r="H273" s="234"/>
      <c r="I273" s="234"/>
      <c r="J273" s="300"/>
      <c r="K273" s="300"/>
      <c r="L273" s="234"/>
      <c r="M273" s="234"/>
      <c r="N273" s="234"/>
      <c r="O273" s="234"/>
      <c r="P273" s="234"/>
      <c r="Q273" s="234"/>
      <c r="R273" s="234"/>
      <c r="S273" s="234"/>
      <c r="T273" s="234"/>
      <c r="U273" s="234"/>
      <c r="V273" s="234"/>
      <c r="W273" s="234"/>
      <c r="X273" s="234"/>
      <c r="Y273" s="234"/>
      <c r="Z273" s="234"/>
      <c r="AA273" s="234"/>
      <c r="AB273" s="234"/>
      <c r="AC273" s="234"/>
      <c r="AD273" s="234"/>
      <c r="AE273" s="234"/>
      <c r="AF273" s="234"/>
      <c r="AG273" s="234"/>
      <c r="AH273" s="234"/>
    </row>
    <row r="274" spans="1:34" ht="15.75" customHeight="1">
      <c r="A274" s="234"/>
      <c r="B274" s="234"/>
      <c r="C274" s="234"/>
      <c r="D274" s="234"/>
      <c r="E274" s="234"/>
      <c r="F274" s="234"/>
      <c r="G274" s="234"/>
      <c r="H274" s="234"/>
      <c r="I274" s="234"/>
      <c r="J274" s="300"/>
      <c r="K274" s="300"/>
      <c r="L274" s="234"/>
      <c r="M274" s="234"/>
      <c r="N274" s="234"/>
      <c r="O274" s="234"/>
      <c r="P274" s="234"/>
      <c r="Q274" s="234"/>
      <c r="R274" s="234"/>
      <c r="S274" s="234"/>
      <c r="T274" s="234"/>
      <c r="U274" s="234"/>
      <c r="V274" s="234"/>
      <c r="W274" s="234"/>
      <c r="X274" s="234"/>
      <c r="Y274" s="234"/>
      <c r="Z274" s="234"/>
      <c r="AA274" s="234"/>
      <c r="AB274" s="234"/>
      <c r="AC274" s="234"/>
      <c r="AD274" s="234"/>
      <c r="AE274" s="234"/>
      <c r="AF274" s="234"/>
      <c r="AG274" s="234"/>
      <c r="AH274" s="234"/>
    </row>
    <row r="275" spans="1:34" ht="15.75" customHeight="1">
      <c r="A275" s="234"/>
      <c r="B275" s="234"/>
      <c r="C275" s="234"/>
      <c r="D275" s="234"/>
      <c r="E275" s="234"/>
      <c r="F275" s="234"/>
      <c r="G275" s="234"/>
      <c r="H275" s="234"/>
      <c r="I275" s="234"/>
      <c r="J275" s="300"/>
      <c r="K275" s="300"/>
      <c r="L275" s="234"/>
      <c r="M275" s="234"/>
      <c r="N275" s="234"/>
      <c r="O275" s="234"/>
      <c r="P275" s="234"/>
      <c r="Q275" s="234"/>
      <c r="R275" s="234"/>
      <c r="S275" s="234"/>
      <c r="T275" s="234"/>
      <c r="U275" s="234"/>
      <c r="V275" s="234"/>
      <c r="W275" s="234"/>
      <c r="X275" s="234"/>
      <c r="Y275" s="234"/>
      <c r="Z275" s="234"/>
      <c r="AA275" s="234"/>
      <c r="AB275" s="234"/>
      <c r="AC275" s="234"/>
      <c r="AD275" s="234"/>
      <c r="AE275" s="234"/>
      <c r="AF275" s="234"/>
      <c r="AG275" s="234"/>
      <c r="AH275" s="234"/>
    </row>
    <row r="276" spans="1:34" ht="15.75" customHeight="1">
      <c r="A276" s="234"/>
      <c r="B276" s="234"/>
      <c r="C276" s="234"/>
      <c r="D276" s="234"/>
      <c r="E276" s="234"/>
      <c r="F276" s="234"/>
      <c r="G276" s="234"/>
      <c r="H276" s="234"/>
      <c r="I276" s="234"/>
      <c r="J276" s="300"/>
      <c r="K276" s="300"/>
      <c r="L276" s="234"/>
      <c r="M276" s="234"/>
      <c r="N276" s="234"/>
      <c r="O276" s="234"/>
      <c r="P276" s="234"/>
      <c r="Q276" s="234"/>
      <c r="R276" s="234"/>
      <c r="S276" s="234"/>
      <c r="T276" s="234"/>
      <c r="U276" s="234"/>
      <c r="V276" s="234"/>
      <c r="W276" s="234"/>
      <c r="X276" s="234"/>
      <c r="Y276" s="234"/>
      <c r="Z276" s="234"/>
      <c r="AA276" s="234"/>
      <c r="AB276" s="234"/>
      <c r="AC276" s="234"/>
      <c r="AD276" s="234"/>
      <c r="AE276" s="234"/>
      <c r="AF276" s="234"/>
      <c r="AG276" s="234"/>
      <c r="AH276" s="234"/>
    </row>
    <row r="277" spans="1:34" ht="15.75" customHeight="1">
      <c r="A277" s="234"/>
      <c r="B277" s="234"/>
      <c r="C277" s="234"/>
      <c r="D277" s="234"/>
      <c r="E277" s="234"/>
      <c r="F277" s="234"/>
      <c r="G277" s="234"/>
      <c r="H277" s="234"/>
      <c r="I277" s="234"/>
      <c r="J277" s="300"/>
      <c r="K277" s="300"/>
      <c r="L277" s="234"/>
      <c r="M277" s="234"/>
      <c r="N277" s="234"/>
      <c r="O277" s="234"/>
      <c r="P277" s="234"/>
      <c r="Q277" s="234"/>
      <c r="R277" s="234"/>
      <c r="S277" s="234"/>
      <c r="T277" s="234"/>
      <c r="U277" s="234"/>
      <c r="V277" s="234"/>
      <c r="W277" s="234"/>
      <c r="X277" s="234"/>
      <c r="Y277" s="234"/>
      <c r="Z277" s="234"/>
      <c r="AA277" s="234"/>
      <c r="AB277" s="234"/>
      <c r="AC277" s="234"/>
      <c r="AD277" s="234"/>
      <c r="AE277" s="234"/>
      <c r="AF277" s="234"/>
      <c r="AG277" s="234"/>
      <c r="AH277" s="234"/>
    </row>
    <row r="278" spans="1:34" ht="15.75" customHeight="1">
      <c r="A278" s="234"/>
      <c r="B278" s="234"/>
      <c r="C278" s="234"/>
      <c r="D278" s="234"/>
      <c r="E278" s="234"/>
      <c r="F278" s="234"/>
      <c r="G278" s="234"/>
      <c r="H278" s="234"/>
      <c r="I278" s="234"/>
      <c r="J278" s="300"/>
      <c r="K278" s="300"/>
      <c r="L278" s="234"/>
      <c r="M278" s="234"/>
      <c r="N278" s="234"/>
      <c r="O278" s="234"/>
      <c r="P278" s="234"/>
      <c r="Q278" s="234"/>
      <c r="R278" s="234"/>
      <c r="S278" s="234"/>
      <c r="T278" s="234"/>
      <c r="U278" s="234"/>
      <c r="V278" s="234"/>
      <c r="W278" s="234"/>
      <c r="X278" s="234"/>
      <c r="Y278" s="234"/>
      <c r="Z278" s="234"/>
      <c r="AA278" s="234"/>
      <c r="AB278" s="234"/>
      <c r="AC278" s="234"/>
      <c r="AD278" s="234"/>
      <c r="AE278" s="234"/>
      <c r="AF278" s="234"/>
      <c r="AG278" s="234"/>
      <c r="AH278" s="234"/>
    </row>
    <row r="279" spans="1:34" ht="15.75" customHeight="1">
      <c r="A279" s="234"/>
      <c r="B279" s="234"/>
      <c r="C279" s="234"/>
      <c r="D279" s="234"/>
      <c r="E279" s="234"/>
      <c r="F279" s="234"/>
      <c r="G279" s="234"/>
      <c r="H279" s="234"/>
      <c r="I279" s="234"/>
      <c r="J279" s="300"/>
      <c r="K279" s="300"/>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row>
    <row r="280" spans="1:34" ht="15.75" customHeight="1">
      <c r="A280" s="234"/>
      <c r="B280" s="234"/>
      <c r="C280" s="234"/>
      <c r="D280" s="234"/>
      <c r="E280" s="234"/>
      <c r="F280" s="234"/>
      <c r="G280" s="234"/>
      <c r="H280" s="234"/>
      <c r="I280" s="234"/>
      <c r="J280" s="300"/>
      <c r="K280" s="300"/>
      <c r="L280" s="234"/>
      <c r="M280" s="234"/>
      <c r="N280" s="234"/>
      <c r="O280" s="234"/>
      <c r="P280" s="234"/>
      <c r="Q280" s="234"/>
      <c r="R280" s="234"/>
      <c r="S280" s="234"/>
      <c r="T280" s="234"/>
      <c r="U280" s="234"/>
      <c r="V280" s="234"/>
      <c r="W280" s="234"/>
      <c r="X280" s="234"/>
      <c r="Y280" s="234"/>
      <c r="Z280" s="234"/>
      <c r="AA280" s="234"/>
      <c r="AB280" s="234"/>
      <c r="AC280" s="234"/>
      <c r="AD280" s="234"/>
      <c r="AE280" s="234"/>
      <c r="AF280" s="234"/>
      <c r="AG280" s="234"/>
      <c r="AH280" s="234"/>
    </row>
    <row r="281" spans="1:34" ht="15.75" customHeight="1">
      <c r="A281" s="234"/>
      <c r="B281" s="234"/>
      <c r="C281" s="234"/>
      <c r="D281" s="234"/>
      <c r="E281" s="234"/>
      <c r="F281" s="234"/>
      <c r="G281" s="234"/>
      <c r="H281" s="234"/>
      <c r="I281" s="234"/>
      <c r="J281" s="300"/>
      <c r="K281" s="300"/>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row>
    <row r="282" spans="1:34" ht="15.75" customHeight="1">
      <c r="A282" s="234"/>
      <c r="B282" s="234"/>
      <c r="C282" s="234"/>
      <c r="D282" s="234"/>
      <c r="E282" s="234"/>
      <c r="F282" s="234"/>
      <c r="G282" s="234"/>
      <c r="H282" s="234"/>
      <c r="I282" s="234"/>
      <c r="J282" s="300"/>
      <c r="K282" s="300"/>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row>
    <row r="283" spans="1:34" ht="15.75" customHeight="1">
      <c r="A283" s="234"/>
      <c r="B283" s="234"/>
      <c r="C283" s="234"/>
      <c r="D283" s="234"/>
      <c r="E283" s="234"/>
      <c r="F283" s="234"/>
      <c r="G283" s="234"/>
      <c r="H283" s="234"/>
      <c r="I283" s="234"/>
      <c r="J283" s="300"/>
      <c r="K283" s="300"/>
      <c r="L283" s="234"/>
      <c r="M283" s="234"/>
      <c r="N283" s="234"/>
      <c r="O283" s="234"/>
      <c r="P283" s="234"/>
      <c r="Q283" s="234"/>
      <c r="R283" s="234"/>
      <c r="S283" s="234"/>
      <c r="T283" s="234"/>
      <c r="U283" s="234"/>
      <c r="V283" s="234"/>
      <c r="W283" s="234"/>
      <c r="X283" s="234"/>
      <c r="Y283" s="234"/>
      <c r="Z283" s="234"/>
      <c r="AA283" s="234"/>
      <c r="AB283" s="234"/>
      <c r="AC283" s="234"/>
      <c r="AD283" s="234"/>
      <c r="AE283" s="234"/>
      <c r="AF283" s="234"/>
      <c r="AG283" s="234"/>
      <c r="AH283" s="234"/>
    </row>
    <row r="284" spans="1:34" ht="15.75" customHeight="1">
      <c r="A284" s="234"/>
      <c r="B284" s="234"/>
      <c r="C284" s="234"/>
      <c r="D284" s="234"/>
      <c r="E284" s="234"/>
      <c r="F284" s="234"/>
      <c r="G284" s="234"/>
      <c r="H284" s="234"/>
      <c r="I284" s="234"/>
      <c r="J284" s="300"/>
      <c r="K284" s="300"/>
      <c r="L284" s="234"/>
      <c r="M284" s="234"/>
      <c r="N284" s="234"/>
      <c r="O284" s="234"/>
      <c r="P284" s="234"/>
      <c r="Q284" s="234"/>
      <c r="R284" s="234"/>
      <c r="S284" s="234"/>
      <c r="T284" s="234"/>
      <c r="U284" s="234"/>
      <c r="V284" s="234"/>
      <c r="W284" s="234"/>
      <c r="X284" s="234"/>
      <c r="Y284" s="234"/>
      <c r="Z284" s="234"/>
      <c r="AA284" s="234"/>
      <c r="AB284" s="234"/>
      <c r="AC284" s="234"/>
      <c r="AD284" s="234"/>
      <c r="AE284" s="234"/>
      <c r="AF284" s="234"/>
      <c r="AG284" s="234"/>
      <c r="AH284" s="234"/>
    </row>
    <row r="285" spans="1:34" ht="15.75" customHeight="1">
      <c r="A285" s="234"/>
      <c r="B285" s="234"/>
      <c r="C285" s="234"/>
      <c r="D285" s="234"/>
      <c r="E285" s="234"/>
      <c r="F285" s="234"/>
      <c r="G285" s="234"/>
      <c r="H285" s="234"/>
      <c r="I285" s="234"/>
      <c r="J285" s="300"/>
      <c r="K285" s="300"/>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row>
    <row r="286" spans="1:34" ht="15.75" customHeight="1">
      <c r="A286" s="234"/>
      <c r="B286" s="234"/>
      <c r="C286" s="234"/>
      <c r="D286" s="234"/>
      <c r="E286" s="234"/>
      <c r="F286" s="234"/>
      <c r="G286" s="234"/>
      <c r="H286" s="234"/>
      <c r="I286" s="234"/>
      <c r="J286" s="300"/>
      <c r="K286" s="300"/>
      <c r="L286" s="234"/>
      <c r="M286" s="234"/>
      <c r="N286" s="234"/>
      <c r="O286" s="234"/>
      <c r="P286" s="234"/>
      <c r="Q286" s="234"/>
      <c r="R286" s="234"/>
      <c r="S286" s="234"/>
      <c r="T286" s="234"/>
      <c r="U286" s="234"/>
      <c r="V286" s="234"/>
      <c r="W286" s="234"/>
      <c r="X286" s="234"/>
      <c r="Y286" s="234"/>
      <c r="Z286" s="234"/>
      <c r="AA286" s="234"/>
      <c r="AB286" s="234"/>
      <c r="AC286" s="234"/>
      <c r="AD286" s="234"/>
      <c r="AE286" s="234"/>
      <c r="AF286" s="234"/>
      <c r="AG286" s="234"/>
      <c r="AH286" s="234"/>
    </row>
    <row r="287" spans="1:34" ht="15.75" customHeight="1">
      <c r="A287" s="234"/>
      <c r="B287" s="234"/>
      <c r="C287" s="234"/>
      <c r="D287" s="234"/>
      <c r="E287" s="234"/>
      <c r="F287" s="234"/>
      <c r="G287" s="234"/>
      <c r="H287" s="234"/>
      <c r="I287" s="234"/>
      <c r="J287" s="300"/>
      <c r="K287" s="300"/>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row>
    <row r="288" spans="1:34" ht="15.75" customHeight="1">
      <c r="A288" s="234"/>
      <c r="B288" s="234"/>
      <c r="C288" s="234"/>
      <c r="D288" s="234"/>
      <c r="E288" s="234"/>
      <c r="F288" s="234"/>
      <c r="G288" s="234"/>
      <c r="H288" s="234"/>
      <c r="I288" s="234"/>
      <c r="J288" s="300"/>
      <c r="K288" s="300"/>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row>
    <row r="289" spans="1:34" ht="15.75" customHeight="1">
      <c r="A289" s="234"/>
      <c r="B289" s="234"/>
      <c r="C289" s="234"/>
      <c r="D289" s="234"/>
      <c r="E289" s="234"/>
      <c r="F289" s="234"/>
      <c r="G289" s="234"/>
      <c r="H289" s="234"/>
      <c r="I289" s="234"/>
      <c r="J289" s="300"/>
      <c r="K289" s="300"/>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row>
    <row r="290" spans="1:34" ht="15.75" customHeight="1">
      <c r="A290" s="234"/>
      <c r="B290" s="234"/>
      <c r="C290" s="234"/>
      <c r="D290" s="234"/>
      <c r="E290" s="234"/>
      <c r="F290" s="234"/>
      <c r="G290" s="234"/>
      <c r="H290" s="234"/>
      <c r="I290" s="234"/>
      <c r="J290" s="300"/>
      <c r="K290" s="300"/>
      <c r="L290" s="234"/>
      <c r="M290" s="234"/>
      <c r="N290" s="234"/>
      <c r="O290" s="234"/>
      <c r="P290" s="234"/>
      <c r="Q290" s="234"/>
      <c r="R290" s="234"/>
      <c r="S290" s="234"/>
      <c r="T290" s="234"/>
      <c r="U290" s="234"/>
      <c r="V290" s="234"/>
      <c r="W290" s="234"/>
      <c r="X290" s="234"/>
      <c r="Y290" s="234"/>
      <c r="Z290" s="234"/>
      <c r="AA290" s="234"/>
      <c r="AB290" s="234"/>
      <c r="AC290" s="234"/>
      <c r="AD290" s="234"/>
      <c r="AE290" s="234"/>
      <c r="AF290" s="234"/>
      <c r="AG290" s="234"/>
      <c r="AH290" s="234"/>
    </row>
    <row r="291" spans="1:34" ht="15.75" customHeight="1">
      <c r="A291" s="234"/>
      <c r="B291" s="234"/>
      <c r="C291" s="234"/>
      <c r="D291" s="234"/>
      <c r="E291" s="234"/>
      <c r="F291" s="234"/>
      <c r="G291" s="234"/>
      <c r="H291" s="234"/>
      <c r="I291" s="234"/>
      <c r="J291" s="300"/>
      <c r="K291" s="300"/>
      <c r="L291" s="234"/>
      <c r="M291" s="234"/>
      <c r="N291" s="234"/>
      <c r="O291" s="234"/>
      <c r="P291" s="234"/>
      <c r="Q291" s="234"/>
      <c r="R291" s="234"/>
      <c r="S291" s="234"/>
      <c r="T291" s="234"/>
      <c r="U291" s="234"/>
      <c r="V291" s="234"/>
      <c r="W291" s="234"/>
      <c r="X291" s="234"/>
      <c r="Y291" s="234"/>
      <c r="Z291" s="234"/>
      <c r="AA291" s="234"/>
      <c r="AB291" s="234"/>
      <c r="AC291" s="234"/>
      <c r="AD291" s="234"/>
      <c r="AE291" s="234"/>
      <c r="AF291" s="234"/>
      <c r="AG291" s="234"/>
      <c r="AH291" s="234"/>
    </row>
    <row r="292" spans="1:34" ht="15.75" customHeight="1">
      <c r="A292" s="234"/>
      <c r="B292" s="234"/>
      <c r="C292" s="234"/>
      <c r="D292" s="234"/>
      <c r="E292" s="234"/>
      <c r="F292" s="234"/>
      <c r="G292" s="234"/>
      <c r="H292" s="234"/>
      <c r="I292" s="234"/>
      <c r="J292" s="300"/>
      <c r="K292" s="300"/>
      <c r="L292" s="234"/>
      <c r="M292" s="234"/>
      <c r="N292" s="234"/>
      <c r="O292" s="234"/>
      <c r="P292" s="234"/>
      <c r="Q292" s="234"/>
      <c r="R292" s="234"/>
      <c r="S292" s="234"/>
      <c r="T292" s="234"/>
      <c r="U292" s="234"/>
      <c r="V292" s="234"/>
      <c r="W292" s="234"/>
      <c r="X292" s="234"/>
      <c r="Y292" s="234"/>
      <c r="Z292" s="234"/>
      <c r="AA292" s="234"/>
      <c r="AB292" s="234"/>
      <c r="AC292" s="234"/>
      <c r="AD292" s="234"/>
      <c r="AE292" s="234"/>
      <c r="AF292" s="234"/>
      <c r="AG292" s="234"/>
      <c r="AH292" s="234"/>
    </row>
    <row r="293" spans="1:34" ht="15.75" customHeight="1">
      <c r="A293" s="234"/>
      <c r="B293" s="234"/>
      <c r="C293" s="234"/>
      <c r="D293" s="234"/>
      <c r="E293" s="234"/>
      <c r="F293" s="234"/>
      <c r="G293" s="234"/>
      <c r="H293" s="234"/>
      <c r="I293" s="234"/>
      <c r="J293" s="300"/>
      <c r="K293" s="300"/>
      <c r="L293" s="234"/>
      <c r="M293" s="234"/>
      <c r="N293" s="234"/>
      <c r="O293" s="234"/>
      <c r="P293" s="234"/>
      <c r="Q293" s="234"/>
      <c r="R293" s="234"/>
      <c r="S293" s="234"/>
      <c r="T293" s="234"/>
      <c r="U293" s="234"/>
      <c r="V293" s="234"/>
      <c r="W293" s="234"/>
      <c r="X293" s="234"/>
      <c r="Y293" s="234"/>
      <c r="Z293" s="234"/>
      <c r="AA293" s="234"/>
      <c r="AB293" s="234"/>
      <c r="AC293" s="234"/>
      <c r="AD293" s="234"/>
      <c r="AE293" s="234"/>
      <c r="AF293" s="234"/>
      <c r="AG293" s="234"/>
      <c r="AH293" s="234"/>
    </row>
    <row r="294" spans="1:34" ht="15.75" customHeight="1">
      <c r="A294" s="234"/>
      <c r="B294" s="234"/>
      <c r="C294" s="234"/>
      <c r="D294" s="234"/>
      <c r="E294" s="234"/>
      <c r="F294" s="234"/>
      <c r="G294" s="234"/>
      <c r="H294" s="234"/>
      <c r="I294" s="234"/>
      <c r="J294" s="300"/>
      <c r="K294" s="300"/>
      <c r="L294" s="234"/>
      <c r="M294" s="234"/>
      <c r="N294" s="234"/>
      <c r="O294" s="234"/>
      <c r="P294" s="234"/>
      <c r="Q294" s="234"/>
      <c r="R294" s="234"/>
      <c r="S294" s="234"/>
      <c r="T294" s="234"/>
      <c r="U294" s="234"/>
      <c r="V294" s="234"/>
      <c r="W294" s="234"/>
      <c r="X294" s="234"/>
      <c r="Y294" s="234"/>
      <c r="Z294" s="234"/>
      <c r="AA294" s="234"/>
      <c r="AB294" s="234"/>
      <c r="AC294" s="234"/>
      <c r="AD294" s="234"/>
      <c r="AE294" s="234"/>
      <c r="AF294" s="234"/>
      <c r="AG294" s="234"/>
      <c r="AH294" s="234"/>
    </row>
    <row r="295" spans="1:34" ht="15.75" customHeight="1">
      <c r="A295" s="234"/>
      <c r="B295" s="234"/>
      <c r="C295" s="234"/>
      <c r="D295" s="234"/>
      <c r="E295" s="234"/>
      <c r="F295" s="234"/>
      <c r="G295" s="234"/>
      <c r="H295" s="234"/>
      <c r="I295" s="234"/>
      <c r="J295" s="300"/>
      <c r="K295" s="300"/>
      <c r="L295" s="234"/>
      <c r="M295" s="234"/>
      <c r="N295" s="234"/>
      <c r="O295" s="234"/>
      <c r="P295" s="234"/>
      <c r="Q295" s="234"/>
      <c r="R295" s="234"/>
      <c r="S295" s="234"/>
      <c r="T295" s="234"/>
      <c r="U295" s="234"/>
      <c r="V295" s="234"/>
      <c r="W295" s="234"/>
      <c r="X295" s="234"/>
      <c r="Y295" s="234"/>
      <c r="Z295" s="234"/>
      <c r="AA295" s="234"/>
      <c r="AB295" s="234"/>
      <c r="AC295" s="234"/>
      <c r="AD295" s="234"/>
      <c r="AE295" s="234"/>
      <c r="AF295" s="234"/>
      <c r="AG295" s="234"/>
      <c r="AH295" s="234"/>
    </row>
    <row r="296" spans="1:34" ht="15.75" customHeight="1">
      <c r="A296" s="234"/>
      <c r="B296" s="234"/>
      <c r="C296" s="234"/>
      <c r="D296" s="234"/>
      <c r="E296" s="234"/>
      <c r="F296" s="234"/>
      <c r="G296" s="234"/>
      <c r="H296" s="234"/>
      <c r="I296" s="234"/>
      <c r="J296" s="300"/>
      <c r="K296" s="300"/>
      <c r="L296" s="234"/>
      <c r="M296" s="234"/>
      <c r="N296" s="234"/>
      <c r="O296" s="234"/>
      <c r="P296" s="234"/>
      <c r="Q296" s="234"/>
      <c r="R296" s="234"/>
      <c r="S296" s="234"/>
      <c r="T296" s="234"/>
      <c r="U296" s="234"/>
      <c r="V296" s="234"/>
      <c r="W296" s="234"/>
      <c r="X296" s="234"/>
      <c r="Y296" s="234"/>
      <c r="Z296" s="234"/>
      <c r="AA296" s="234"/>
      <c r="AB296" s="234"/>
      <c r="AC296" s="234"/>
      <c r="AD296" s="234"/>
      <c r="AE296" s="234"/>
      <c r="AF296" s="234"/>
      <c r="AG296" s="234"/>
      <c r="AH296" s="234"/>
    </row>
    <row r="297" spans="1:34" ht="15.75" customHeight="1">
      <c r="A297" s="234"/>
      <c r="B297" s="234"/>
      <c r="C297" s="234"/>
      <c r="D297" s="234"/>
      <c r="E297" s="234"/>
      <c r="F297" s="234"/>
      <c r="G297" s="234"/>
      <c r="H297" s="234"/>
      <c r="I297" s="234"/>
      <c r="J297" s="300"/>
      <c r="K297" s="300"/>
      <c r="L297" s="234"/>
      <c r="M297" s="234"/>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row>
    <row r="298" spans="1:34" ht="15.75" customHeight="1">
      <c r="A298" s="234"/>
      <c r="B298" s="234"/>
      <c r="C298" s="234"/>
      <c r="D298" s="234"/>
      <c r="E298" s="234"/>
      <c r="F298" s="234"/>
      <c r="G298" s="234"/>
      <c r="H298" s="234"/>
      <c r="I298" s="234"/>
      <c r="J298" s="300"/>
      <c r="K298" s="300"/>
      <c r="L298" s="234"/>
      <c r="M298" s="234"/>
      <c r="N298" s="234"/>
      <c r="O298" s="234"/>
      <c r="P298" s="234"/>
      <c r="Q298" s="234"/>
      <c r="R298" s="234"/>
      <c r="S298" s="234"/>
      <c r="T298" s="234"/>
      <c r="U298" s="234"/>
      <c r="V298" s="234"/>
      <c r="W298" s="234"/>
      <c r="X298" s="234"/>
      <c r="Y298" s="234"/>
      <c r="Z298" s="234"/>
      <c r="AA298" s="234"/>
      <c r="AB298" s="234"/>
      <c r="AC298" s="234"/>
      <c r="AD298" s="234"/>
      <c r="AE298" s="234"/>
      <c r="AF298" s="234"/>
      <c r="AG298" s="234"/>
      <c r="AH298" s="234"/>
    </row>
    <row r="299" spans="1:34" ht="15.75" customHeight="1">
      <c r="A299" s="234"/>
      <c r="B299" s="234"/>
      <c r="C299" s="234"/>
      <c r="D299" s="234"/>
      <c r="E299" s="234"/>
      <c r="F299" s="234"/>
      <c r="G299" s="234"/>
      <c r="H299" s="234"/>
      <c r="I299" s="234"/>
      <c r="J299" s="300"/>
      <c r="K299" s="300"/>
      <c r="L299" s="234"/>
      <c r="M299" s="234"/>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row>
    <row r="300" spans="1:34" ht="15.75" customHeight="1">
      <c r="A300" s="234"/>
      <c r="B300" s="234"/>
      <c r="C300" s="234"/>
      <c r="D300" s="234"/>
      <c r="E300" s="234"/>
      <c r="F300" s="234"/>
      <c r="G300" s="234"/>
      <c r="H300" s="234"/>
      <c r="I300" s="234"/>
      <c r="J300" s="300"/>
      <c r="K300" s="300"/>
      <c r="L300" s="234"/>
      <c r="M300" s="234"/>
      <c r="N300" s="234"/>
      <c r="O300" s="234"/>
      <c r="P300" s="234"/>
      <c r="Q300" s="234"/>
      <c r="R300" s="234"/>
      <c r="S300" s="234"/>
      <c r="T300" s="234"/>
      <c r="U300" s="234"/>
      <c r="V300" s="234"/>
      <c r="W300" s="234"/>
      <c r="X300" s="234"/>
      <c r="Y300" s="234"/>
      <c r="Z300" s="234"/>
      <c r="AA300" s="234"/>
      <c r="AB300" s="234"/>
      <c r="AC300" s="234"/>
      <c r="AD300" s="234"/>
      <c r="AE300" s="234"/>
      <c r="AF300" s="234"/>
      <c r="AG300" s="234"/>
      <c r="AH300" s="234"/>
    </row>
    <row r="301" spans="1:34" ht="15.75" customHeight="1">
      <c r="A301" s="234"/>
      <c r="B301" s="234"/>
      <c r="C301" s="234"/>
      <c r="D301" s="234"/>
      <c r="E301" s="234"/>
      <c r="F301" s="234"/>
      <c r="G301" s="234"/>
      <c r="H301" s="234"/>
      <c r="I301" s="234"/>
      <c r="J301" s="300"/>
      <c r="K301" s="300"/>
      <c r="L301" s="234"/>
      <c r="M301" s="234"/>
      <c r="N301" s="234"/>
      <c r="O301" s="234"/>
      <c r="P301" s="234"/>
      <c r="Q301" s="234"/>
      <c r="R301" s="234"/>
      <c r="S301" s="234"/>
      <c r="T301" s="234"/>
      <c r="U301" s="234"/>
      <c r="V301" s="234"/>
      <c r="W301" s="234"/>
      <c r="X301" s="234"/>
      <c r="Y301" s="234"/>
      <c r="Z301" s="234"/>
      <c r="AA301" s="234"/>
      <c r="AB301" s="234"/>
      <c r="AC301" s="234"/>
      <c r="AD301" s="234"/>
      <c r="AE301" s="234"/>
      <c r="AF301" s="234"/>
      <c r="AG301" s="234"/>
      <c r="AH301" s="234"/>
    </row>
    <row r="302" spans="1:34" ht="15.75" customHeight="1">
      <c r="A302" s="234"/>
      <c r="B302" s="234"/>
      <c r="C302" s="234"/>
      <c r="D302" s="234"/>
      <c r="E302" s="234"/>
      <c r="F302" s="234"/>
      <c r="G302" s="234"/>
      <c r="H302" s="234"/>
      <c r="I302" s="234"/>
      <c r="J302" s="300"/>
      <c r="K302" s="300"/>
      <c r="L302" s="234"/>
      <c r="M302" s="234"/>
      <c r="N302" s="234"/>
      <c r="O302" s="234"/>
      <c r="P302" s="234"/>
      <c r="Q302" s="234"/>
      <c r="R302" s="234"/>
      <c r="S302" s="234"/>
      <c r="T302" s="234"/>
      <c r="U302" s="234"/>
      <c r="V302" s="234"/>
      <c r="W302" s="234"/>
      <c r="X302" s="234"/>
      <c r="Y302" s="234"/>
      <c r="Z302" s="234"/>
      <c r="AA302" s="234"/>
      <c r="AB302" s="234"/>
      <c r="AC302" s="234"/>
      <c r="AD302" s="234"/>
      <c r="AE302" s="234"/>
      <c r="AF302" s="234"/>
      <c r="AG302" s="234"/>
      <c r="AH302" s="234"/>
    </row>
    <row r="303" spans="1:34" ht="15.75" customHeight="1">
      <c r="A303" s="234"/>
      <c r="B303" s="234"/>
      <c r="C303" s="234"/>
      <c r="D303" s="234"/>
      <c r="E303" s="234"/>
      <c r="F303" s="234"/>
      <c r="G303" s="234"/>
      <c r="H303" s="234"/>
      <c r="I303" s="234"/>
      <c r="J303" s="300"/>
      <c r="K303" s="300"/>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row>
    <row r="304" spans="1:34" ht="15.75" customHeight="1">
      <c r="A304" s="234"/>
      <c r="B304" s="234"/>
      <c r="C304" s="234"/>
      <c r="D304" s="234"/>
      <c r="E304" s="234"/>
      <c r="F304" s="234"/>
      <c r="G304" s="234"/>
      <c r="H304" s="234"/>
      <c r="I304" s="234"/>
      <c r="J304" s="300"/>
      <c r="K304" s="300"/>
      <c r="L304" s="234"/>
      <c r="M304" s="234"/>
      <c r="N304" s="234"/>
      <c r="O304" s="234"/>
      <c r="P304" s="234"/>
      <c r="Q304" s="234"/>
      <c r="R304" s="234"/>
      <c r="S304" s="234"/>
      <c r="T304" s="234"/>
      <c r="U304" s="234"/>
      <c r="V304" s="234"/>
      <c r="W304" s="234"/>
      <c r="X304" s="234"/>
      <c r="Y304" s="234"/>
      <c r="Z304" s="234"/>
      <c r="AA304" s="234"/>
      <c r="AB304" s="234"/>
      <c r="AC304" s="234"/>
      <c r="AD304" s="234"/>
      <c r="AE304" s="234"/>
      <c r="AF304" s="234"/>
      <c r="AG304" s="234"/>
      <c r="AH304" s="234"/>
    </row>
    <row r="305" spans="1:34" ht="15.75" customHeight="1">
      <c r="A305" s="234"/>
      <c r="B305" s="234"/>
      <c r="C305" s="234"/>
      <c r="D305" s="234"/>
      <c r="E305" s="234"/>
      <c r="F305" s="234"/>
      <c r="G305" s="234"/>
      <c r="H305" s="234"/>
      <c r="I305" s="234"/>
      <c r="J305" s="300"/>
      <c r="K305" s="300"/>
      <c r="L305" s="234"/>
      <c r="M305" s="234"/>
      <c r="N305" s="234"/>
      <c r="O305" s="234"/>
      <c r="P305" s="234"/>
      <c r="Q305" s="234"/>
      <c r="R305" s="234"/>
      <c r="S305" s="234"/>
      <c r="T305" s="234"/>
      <c r="U305" s="234"/>
      <c r="V305" s="234"/>
      <c r="W305" s="234"/>
      <c r="X305" s="234"/>
      <c r="Y305" s="234"/>
      <c r="Z305" s="234"/>
      <c r="AA305" s="234"/>
      <c r="AB305" s="234"/>
      <c r="AC305" s="234"/>
      <c r="AD305" s="234"/>
      <c r="AE305" s="234"/>
      <c r="AF305" s="234"/>
      <c r="AG305" s="234"/>
      <c r="AH305" s="234"/>
    </row>
    <row r="306" spans="1:34" ht="15.75" customHeight="1">
      <c r="A306" s="234"/>
      <c r="B306" s="234"/>
      <c r="C306" s="234"/>
      <c r="D306" s="234"/>
      <c r="E306" s="234"/>
      <c r="F306" s="234"/>
      <c r="G306" s="234"/>
      <c r="H306" s="234"/>
      <c r="I306" s="234"/>
      <c r="J306" s="300"/>
      <c r="K306" s="300"/>
      <c r="L306" s="234"/>
      <c r="M306" s="234"/>
      <c r="N306" s="234"/>
      <c r="O306" s="234"/>
      <c r="P306" s="234"/>
      <c r="Q306" s="234"/>
      <c r="R306" s="234"/>
      <c r="S306" s="234"/>
      <c r="T306" s="234"/>
      <c r="U306" s="234"/>
      <c r="V306" s="234"/>
      <c r="W306" s="234"/>
      <c r="X306" s="234"/>
      <c r="Y306" s="234"/>
      <c r="Z306" s="234"/>
      <c r="AA306" s="234"/>
      <c r="AB306" s="234"/>
      <c r="AC306" s="234"/>
      <c r="AD306" s="234"/>
      <c r="AE306" s="234"/>
      <c r="AF306" s="234"/>
      <c r="AG306" s="234"/>
      <c r="AH306" s="234"/>
    </row>
    <row r="307" spans="1:34" ht="15.75" customHeight="1">
      <c r="A307" s="234"/>
      <c r="B307" s="234"/>
      <c r="C307" s="234"/>
      <c r="D307" s="234"/>
      <c r="E307" s="234"/>
      <c r="F307" s="234"/>
      <c r="G307" s="234"/>
      <c r="H307" s="234"/>
      <c r="I307" s="234"/>
      <c r="J307" s="300"/>
      <c r="K307" s="300"/>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row>
    <row r="308" spans="1:34" ht="15.75" customHeight="1">
      <c r="A308" s="234"/>
      <c r="B308" s="234"/>
      <c r="C308" s="234"/>
      <c r="D308" s="234"/>
      <c r="E308" s="234"/>
      <c r="F308" s="234"/>
      <c r="G308" s="234"/>
      <c r="H308" s="234"/>
      <c r="I308" s="234"/>
      <c r="J308" s="300"/>
      <c r="K308" s="300"/>
      <c r="L308" s="234"/>
      <c r="M308" s="234"/>
      <c r="N308" s="234"/>
      <c r="O308" s="234"/>
      <c r="P308" s="234"/>
      <c r="Q308" s="234"/>
      <c r="R308" s="234"/>
      <c r="S308" s="234"/>
      <c r="T308" s="234"/>
      <c r="U308" s="234"/>
      <c r="V308" s="234"/>
      <c r="W308" s="234"/>
      <c r="X308" s="234"/>
      <c r="Y308" s="234"/>
      <c r="Z308" s="234"/>
      <c r="AA308" s="234"/>
      <c r="AB308" s="234"/>
      <c r="AC308" s="234"/>
      <c r="AD308" s="234"/>
      <c r="AE308" s="234"/>
      <c r="AF308" s="234"/>
      <c r="AG308" s="234"/>
      <c r="AH308" s="234"/>
    </row>
    <row r="309" spans="1:34" ht="15.75" customHeight="1">
      <c r="A309" s="234"/>
      <c r="B309" s="234"/>
      <c r="C309" s="234"/>
      <c r="D309" s="234"/>
      <c r="E309" s="234"/>
      <c r="F309" s="234"/>
      <c r="G309" s="234"/>
      <c r="H309" s="234"/>
      <c r="I309" s="234"/>
      <c r="J309" s="300"/>
      <c r="K309" s="300"/>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row>
    <row r="310" spans="1:34" ht="15.75" customHeight="1">
      <c r="A310" s="234"/>
      <c r="B310" s="234"/>
      <c r="C310" s="234"/>
      <c r="D310" s="234"/>
      <c r="E310" s="234"/>
      <c r="F310" s="234"/>
      <c r="G310" s="234"/>
      <c r="H310" s="234"/>
      <c r="I310" s="234"/>
      <c r="J310" s="300"/>
      <c r="K310" s="300"/>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row>
    <row r="311" spans="1:34" ht="15.75" customHeight="1">
      <c r="A311" s="234"/>
      <c r="B311" s="234"/>
      <c r="C311" s="234"/>
      <c r="D311" s="234"/>
      <c r="E311" s="234"/>
      <c r="F311" s="234"/>
      <c r="G311" s="234"/>
      <c r="H311" s="234"/>
      <c r="I311" s="234"/>
      <c r="J311" s="300"/>
      <c r="K311" s="300"/>
      <c r="L311" s="234"/>
      <c r="M311" s="234"/>
      <c r="N311" s="234"/>
      <c r="O311" s="234"/>
      <c r="P311" s="234"/>
      <c r="Q311" s="234"/>
      <c r="R311" s="234"/>
      <c r="S311" s="234"/>
      <c r="T311" s="234"/>
      <c r="U311" s="234"/>
      <c r="V311" s="234"/>
      <c r="W311" s="234"/>
      <c r="X311" s="234"/>
      <c r="Y311" s="234"/>
      <c r="Z311" s="234"/>
      <c r="AA311" s="234"/>
      <c r="AB311" s="234"/>
      <c r="AC311" s="234"/>
      <c r="AD311" s="234"/>
      <c r="AE311" s="234"/>
      <c r="AF311" s="234"/>
      <c r="AG311" s="234"/>
      <c r="AH311" s="234"/>
    </row>
    <row r="312" spans="1:34" ht="15.75" customHeight="1">
      <c r="A312" s="234"/>
      <c r="B312" s="234"/>
      <c r="C312" s="234"/>
      <c r="D312" s="234"/>
      <c r="E312" s="234"/>
      <c r="F312" s="234"/>
      <c r="G312" s="234"/>
      <c r="H312" s="234"/>
      <c r="I312" s="234"/>
      <c r="J312" s="300"/>
      <c r="K312" s="300"/>
      <c r="L312" s="234"/>
      <c r="M312" s="234"/>
      <c r="N312" s="234"/>
      <c r="O312" s="234"/>
      <c r="P312" s="234"/>
      <c r="Q312" s="234"/>
      <c r="R312" s="234"/>
      <c r="S312" s="234"/>
      <c r="T312" s="234"/>
      <c r="U312" s="234"/>
      <c r="V312" s="234"/>
      <c r="W312" s="234"/>
      <c r="X312" s="234"/>
      <c r="Y312" s="234"/>
      <c r="Z312" s="234"/>
      <c r="AA312" s="234"/>
      <c r="AB312" s="234"/>
      <c r="AC312" s="234"/>
      <c r="AD312" s="234"/>
      <c r="AE312" s="234"/>
      <c r="AF312" s="234"/>
      <c r="AG312" s="234"/>
      <c r="AH312" s="234"/>
    </row>
    <row r="313" spans="1:34" ht="15.75" customHeight="1">
      <c r="A313" s="234"/>
      <c r="B313" s="234"/>
      <c r="C313" s="234"/>
      <c r="D313" s="234"/>
      <c r="E313" s="234"/>
      <c r="F313" s="234"/>
      <c r="G313" s="234"/>
      <c r="H313" s="234"/>
      <c r="I313" s="234"/>
      <c r="J313" s="300"/>
      <c r="K313" s="300"/>
      <c r="L313" s="234"/>
      <c r="M313" s="234"/>
      <c r="N313" s="234"/>
      <c r="O313" s="234"/>
      <c r="P313" s="234"/>
      <c r="Q313" s="234"/>
      <c r="R313" s="234"/>
      <c r="S313" s="234"/>
      <c r="T313" s="234"/>
      <c r="U313" s="234"/>
      <c r="V313" s="234"/>
      <c r="W313" s="234"/>
      <c r="X313" s="234"/>
      <c r="Y313" s="234"/>
      <c r="Z313" s="234"/>
      <c r="AA313" s="234"/>
      <c r="AB313" s="234"/>
      <c r="AC313" s="234"/>
      <c r="AD313" s="234"/>
      <c r="AE313" s="234"/>
      <c r="AF313" s="234"/>
      <c r="AG313" s="234"/>
      <c r="AH313" s="234"/>
    </row>
    <row r="314" spans="1:34" ht="15.75" customHeight="1">
      <c r="A314" s="234"/>
      <c r="B314" s="234"/>
      <c r="C314" s="234"/>
      <c r="D314" s="234"/>
      <c r="E314" s="234"/>
      <c r="F314" s="234"/>
      <c r="G314" s="234"/>
      <c r="H314" s="234"/>
      <c r="I314" s="234"/>
      <c r="J314" s="300"/>
      <c r="K314" s="300"/>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row>
    <row r="315" spans="1:34" ht="15.75" customHeight="1">
      <c r="A315" s="234"/>
      <c r="B315" s="234"/>
      <c r="C315" s="234"/>
      <c r="D315" s="234"/>
      <c r="E315" s="234"/>
      <c r="F315" s="234"/>
      <c r="G315" s="234"/>
      <c r="H315" s="234"/>
      <c r="I315" s="234"/>
      <c r="J315" s="300"/>
      <c r="K315" s="300"/>
      <c r="L315" s="234"/>
      <c r="M315" s="234"/>
      <c r="N315" s="234"/>
      <c r="O315" s="234"/>
      <c r="P315" s="234"/>
      <c r="Q315" s="234"/>
      <c r="R315" s="234"/>
      <c r="S315" s="234"/>
      <c r="T315" s="234"/>
      <c r="U315" s="234"/>
      <c r="V315" s="234"/>
      <c r="W315" s="234"/>
      <c r="X315" s="234"/>
      <c r="Y315" s="234"/>
      <c r="Z315" s="234"/>
      <c r="AA315" s="234"/>
      <c r="AB315" s="234"/>
      <c r="AC315" s="234"/>
      <c r="AD315" s="234"/>
      <c r="AE315" s="234"/>
      <c r="AF315" s="234"/>
      <c r="AG315" s="234"/>
      <c r="AH315" s="234"/>
    </row>
    <row r="316" spans="1:34" ht="15.75" customHeight="1">
      <c r="A316" s="234"/>
      <c r="B316" s="234"/>
      <c r="C316" s="234"/>
      <c r="D316" s="234"/>
      <c r="E316" s="234"/>
      <c r="F316" s="234"/>
      <c r="G316" s="234"/>
      <c r="H316" s="234"/>
      <c r="I316" s="234"/>
      <c r="J316" s="300"/>
      <c r="K316" s="300"/>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row>
    <row r="317" spans="1:34" ht="15.75" customHeight="1">
      <c r="A317" s="234"/>
      <c r="B317" s="234"/>
      <c r="C317" s="234"/>
      <c r="D317" s="234"/>
      <c r="E317" s="234"/>
      <c r="F317" s="234"/>
      <c r="G317" s="234"/>
      <c r="H317" s="234"/>
      <c r="I317" s="234"/>
      <c r="J317" s="300"/>
      <c r="K317" s="300"/>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row>
    <row r="318" spans="1:34" ht="15.75" customHeight="1">
      <c r="A318" s="234"/>
      <c r="B318" s="234"/>
      <c r="C318" s="234"/>
      <c r="D318" s="234"/>
      <c r="E318" s="234"/>
      <c r="F318" s="234"/>
      <c r="G318" s="234"/>
      <c r="H318" s="234"/>
      <c r="I318" s="234"/>
      <c r="J318" s="300"/>
      <c r="K318" s="300"/>
      <c r="L318" s="234"/>
      <c r="M318" s="234"/>
      <c r="N318" s="234"/>
      <c r="O318" s="234"/>
      <c r="P318" s="234"/>
      <c r="Q318" s="234"/>
      <c r="R318" s="234"/>
      <c r="S318" s="234"/>
      <c r="T318" s="234"/>
      <c r="U318" s="234"/>
      <c r="V318" s="234"/>
      <c r="W318" s="234"/>
      <c r="X318" s="234"/>
      <c r="Y318" s="234"/>
      <c r="Z318" s="234"/>
      <c r="AA318" s="234"/>
      <c r="AB318" s="234"/>
      <c r="AC318" s="234"/>
      <c r="AD318" s="234"/>
      <c r="AE318" s="234"/>
      <c r="AF318" s="234"/>
      <c r="AG318" s="234"/>
      <c r="AH318" s="234"/>
    </row>
    <row r="319" spans="1:34" ht="15.75" customHeight="1">
      <c r="A319" s="234"/>
      <c r="B319" s="234"/>
      <c r="C319" s="234"/>
      <c r="D319" s="234"/>
      <c r="E319" s="234"/>
      <c r="F319" s="234"/>
      <c r="G319" s="234"/>
      <c r="H319" s="234"/>
      <c r="I319" s="234"/>
      <c r="J319" s="300"/>
      <c r="K319" s="300"/>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row>
    <row r="320" spans="1:34" ht="15.75" customHeight="1">
      <c r="A320" s="234"/>
      <c r="B320" s="234"/>
      <c r="C320" s="234"/>
      <c r="D320" s="234"/>
      <c r="E320" s="234"/>
      <c r="F320" s="234"/>
      <c r="G320" s="234"/>
      <c r="H320" s="234"/>
      <c r="I320" s="234"/>
      <c r="J320" s="300"/>
      <c r="K320" s="300"/>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row>
    <row r="321" spans="1:34" ht="15.75" customHeight="1">
      <c r="A321" s="234"/>
      <c r="B321" s="234"/>
      <c r="C321" s="234"/>
      <c r="D321" s="234"/>
      <c r="E321" s="234"/>
      <c r="F321" s="234"/>
      <c r="G321" s="234"/>
      <c r="H321" s="234"/>
      <c r="I321" s="234"/>
      <c r="J321" s="300"/>
      <c r="K321" s="300"/>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row>
    <row r="322" spans="1:34" ht="15.75" customHeight="1">
      <c r="A322" s="234"/>
      <c r="B322" s="234"/>
      <c r="C322" s="234"/>
      <c r="D322" s="234"/>
      <c r="E322" s="234"/>
      <c r="F322" s="234"/>
      <c r="G322" s="234"/>
      <c r="H322" s="234"/>
      <c r="I322" s="234"/>
      <c r="J322" s="300"/>
      <c r="K322" s="300"/>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row>
    <row r="323" spans="1:34" ht="15.75" customHeight="1">
      <c r="A323" s="234"/>
      <c r="B323" s="234"/>
      <c r="C323" s="234"/>
      <c r="D323" s="234"/>
      <c r="E323" s="234"/>
      <c r="F323" s="234"/>
      <c r="G323" s="234"/>
      <c r="H323" s="234"/>
      <c r="I323" s="234"/>
      <c r="J323" s="300"/>
      <c r="K323" s="300"/>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row>
    <row r="324" spans="1:34" ht="15.75" customHeight="1">
      <c r="A324" s="234"/>
      <c r="B324" s="234"/>
      <c r="C324" s="234"/>
      <c r="D324" s="234"/>
      <c r="E324" s="234"/>
      <c r="F324" s="234"/>
      <c r="G324" s="234"/>
      <c r="H324" s="234"/>
      <c r="I324" s="234"/>
      <c r="J324" s="300"/>
      <c r="K324" s="300"/>
      <c r="L324" s="234"/>
      <c r="M324" s="234"/>
      <c r="N324" s="234"/>
      <c r="O324" s="234"/>
      <c r="P324" s="234"/>
      <c r="Q324" s="234"/>
      <c r="R324" s="234"/>
      <c r="S324" s="234"/>
      <c r="T324" s="234"/>
      <c r="U324" s="234"/>
      <c r="V324" s="234"/>
      <c r="W324" s="234"/>
      <c r="X324" s="234"/>
      <c r="Y324" s="234"/>
      <c r="Z324" s="234"/>
      <c r="AA324" s="234"/>
      <c r="AB324" s="234"/>
      <c r="AC324" s="234"/>
      <c r="AD324" s="234"/>
      <c r="AE324" s="234"/>
      <c r="AF324" s="234"/>
      <c r="AG324" s="234"/>
      <c r="AH324" s="234"/>
    </row>
    <row r="325" spans="1:34" ht="15.75" customHeight="1">
      <c r="A325" s="234"/>
      <c r="B325" s="234"/>
      <c r="C325" s="234"/>
      <c r="D325" s="234"/>
      <c r="E325" s="234"/>
      <c r="F325" s="234"/>
      <c r="G325" s="234"/>
      <c r="H325" s="234"/>
      <c r="I325" s="234"/>
      <c r="J325" s="300"/>
      <c r="K325" s="300"/>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row>
    <row r="326" spans="1:34" ht="15.75" customHeight="1">
      <c r="A326" s="234"/>
      <c r="B326" s="234"/>
      <c r="C326" s="234"/>
      <c r="D326" s="234"/>
      <c r="E326" s="234"/>
      <c r="F326" s="234"/>
      <c r="G326" s="234"/>
      <c r="H326" s="234"/>
      <c r="I326" s="234"/>
      <c r="J326" s="300"/>
      <c r="K326" s="300"/>
      <c r="L326" s="234"/>
      <c r="M326" s="234"/>
      <c r="N326" s="234"/>
      <c r="O326" s="234"/>
      <c r="P326" s="234"/>
      <c r="Q326" s="234"/>
      <c r="R326" s="234"/>
      <c r="S326" s="234"/>
      <c r="T326" s="234"/>
      <c r="U326" s="234"/>
      <c r="V326" s="234"/>
      <c r="W326" s="234"/>
      <c r="X326" s="234"/>
      <c r="Y326" s="234"/>
      <c r="Z326" s="234"/>
      <c r="AA326" s="234"/>
      <c r="AB326" s="234"/>
      <c r="AC326" s="234"/>
      <c r="AD326" s="234"/>
      <c r="AE326" s="234"/>
      <c r="AF326" s="234"/>
      <c r="AG326" s="234"/>
      <c r="AH326" s="234"/>
    </row>
    <row r="327" spans="1:34" ht="15.75" customHeight="1">
      <c r="A327" s="234"/>
      <c r="B327" s="234"/>
      <c r="C327" s="234"/>
      <c r="D327" s="234"/>
      <c r="E327" s="234"/>
      <c r="F327" s="234"/>
      <c r="G327" s="234"/>
      <c r="H327" s="234"/>
      <c r="I327" s="234"/>
      <c r="J327" s="300"/>
      <c r="K327" s="300"/>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row>
    <row r="328" spans="1:34" ht="15.75" customHeight="1">
      <c r="A328" s="234"/>
      <c r="B328" s="234"/>
      <c r="C328" s="234"/>
      <c r="D328" s="234"/>
      <c r="E328" s="234"/>
      <c r="F328" s="234"/>
      <c r="G328" s="234"/>
      <c r="H328" s="234"/>
      <c r="I328" s="234"/>
      <c r="J328" s="300"/>
      <c r="K328" s="300"/>
      <c r="L328" s="234"/>
      <c r="M328" s="234"/>
      <c r="N328" s="234"/>
      <c r="O328" s="234"/>
      <c r="P328" s="234"/>
      <c r="Q328" s="234"/>
      <c r="R328" s="234"/>
      <c r="S328" s="234"/>
      <c r="T328" s="234"/>
      <c r="U328" s="234"/>
      <c r="V328" s="234"/>
      <c r="W328" s="234"/>
      <c r="X328" s="234"/>
      <c r="Y328" s="234"/>
      <c r="Z328" s="234"/>
      <c r="AA328" s="234"/>
      <c r="AB328" s="234"/>
      <c r="AC328" s="234"/>
      <c r="AD328" s="234"/>
      <c r="AE328" s="234"/>
      <c r="AF328" s="234"/>
      <c r="AG328" s="234"/>
      <c r="AH328" s="234"/>
    </row>
    <row r="329" spans="1:34" ht="15.75" customHeight="1">
      <c r="A329" s="234"/>
      <c r="B329" s="234"/>
      <c r="C329" s="234"/>
      <c r="D329" s="234"/>
      <c r="E329" s="234"/>
      <c r="F329" s="234"/>
      <c r="G329" s="234"/>
      <c r="H329" s="234"/>
      <c r="I329" s="234"/>
      <c r="J329" s="300"/>
      <c r="K329" s="300"/>
      <c r="L329" s="234"/>
      <c r="M329" s="234"/>
      <c r="N329" s="234"/>
      <c r="O329" s="234"/>
      <c r="P329" s="234"/>
      <c r="Q329" s="234"/>
      <c r="R329" s="234"/>
      <c r="S329" s="234"/>
      <c r="T329" s="234"/>
      <c r="U329" s="234"/>
      <c r="V329" s="234"/>
      <c r="W329" s="234"/>
      <c r="X329" s="234"/>
      <c r="Y329" s="234"/>
      <c r="Z329" s="234"/>
      <c r="AA329" s="234"/>
      <c r="AB329" s="234"/>
      <c r="AC329" s="234"/>
      <c r="AD329" s="234"/>
      <c r="AE329" s="234"/>
      <c r="AF329" s="234"/>
      <c r="AG329" s="234"/>
      <c r="AH329" s="234"/>
    </row>
    <row r="330" spans="1:34" ht="15.75" customHeight="1">
      <c r="A330" s="234"/>
      <c r="B330" s="234"/>
      <c r="C330" s="234"/>
      <c r="D330" s="234"/>
      <c r="E330" s="234"/>
      <c r="F330" s="234"/>
      <c r="G330" s="234"/>
      <c r="H330" s="234"/>
      <c r="I330" s="234"/>
      <c r="J330" s="300"/>
      <c r="K330" s="300"/>
      <c r="L330" s="234"/>
      <c r="M330" s="234"/>
      <c r="N330" s="234"/>
      <c r="O330" s="234"/>
      <c r="P330" s="234"/>
      <c r="Q330" s="234"/>
      <c r="R330" s="234"/>
      <c r="S330" s="234"/>
      <c r="T330" s="234"/>
      <c r="U330" s="234"/>
      <c r="V330" s="234"/>
      <c r="W330" s="234"/>
      <c r="X330" s="234"/>
      <c r="Y330" s="234"/>
      <c r="Z330" s="234"/>
      <c r="AA330" s="234"/>
      <c r="AB330" s="234"/>
      <c r="AC330" s="234"/>
      <c r="AD330" s="234"/>
      <c r="AE330" s="234"/>
      <c r="AF330" s="234"/>
      <c r="AG330" s="234"/>
      <c r="AH330" s="234"/>
    </row>
    <row r="331" spans="1:34" ht="15.75" customHeight="1">
      <c r="A331" s="234"/>
      <c r="B331" s="234"/>
      <c r="C331" s="234"/>
      <c r="D331" s="234"/>
      <c r="E331" s="234"/>
      <c r="F331" s="234"/>
      <c r="G331" s="234"/>
      <c r="H331" s="234"/>
      <c r="I331" s="234"/>
      <c r="J331" s="300"/>
      <c r="K331" s="300"/>
      <c r="L331" s="234"/>
      <c r="M331" s="234"/>
      <c r="N331" s="234"/>
      <c r="O331" s="234"/>
      <c r="P331" s="234"/>
      <c r="Q331" s="234"/>
      <c r="R331" s="234"/>
      <c r="S331" s="234"/>
      <c r="T331" s="234"/>
      <c r="U331" s="234"/>
      <c r="V331" s="234"/>
      <c r="W331" s="234"/>
      <c r="X331" s="234"/>
      <c r="Y331" s="234"/>
      <c r="Z331" s="234"/>
      <c r="AA331" s="234"/>
      <c r="AB331" s="234"/>
      <c r="AC331" s="234"/>
      <c r="AD331" s="234"/>
      <c r="AE331" s="234"/>
      <c r="AF331" s="234"/>
      <c r="AG331" s="234"/>
      <c r="AH331" s="234"/>
    </row>
    <row r="332" spans="1:34" ht="15.75" customHeight="1">
      <c r="A332" s="234"/>
      <c r="B332" s="234"/>
      <c r="C332" s="234"/>
      <c r="D332" s="234"/>
      <c r="E332" s="234"/>
      <c r="F332" s="234"/>
      <c r="G332" s="234"/>
      <c r="H332" s="234"/>
      <c r="I332" s="234"/>
      <c r="J332" s="300"/>
      <c r="K332" s="300"/>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row>
    <row r="333" spans="1:34" ht="15.75" customHeight="1">
      <c r="A333" s="234"/>
      <c r="B333" s="234"/>
      <c r="C333" s="234"/>
      <c r="D333" s="234"/>
      <c r="E333" s="234"/>
      <c r="F333" s="234"/>
      <c r="G333" s="234"/>
      <c r="H333" s="234"/>
      <c r="I333" s="234"/>
      <c r="J333" s="300"/>
      <c r="K333" s="300"/>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row>
    <row r="334" spans="1:34" ht="15.75" customHeight="1">
      <c r="A334" s="234"/>
      <c r="B334" s="234"/>
      <c r="C334" s="234"/>
      <c r="D334" s="234"/>
      <c r="E334" s="234"/>
      <c r="F334" s="234"/>
      <c r="G334" s="234"/>
      <c r="H334" s="234"/>
      <c r="I334" s="234"/>
      <c r="J334" s="300"/>
      <c r="K334" s="300"/>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row>
    <row r="335" spans="1:34" ht="15.75" customHeight="1">
      <c r="A335" s="234"/>
      <c r="B335" s="234"/>
      <c r="C335" s="234"/>
      <c r="D335" s="234"/>
      <c r="E335" s="234"/>
      <c r="F335" s="234"/>
      <c r="G335" s="234"/>
      <c r="H335" s="234"/>
      <c r="I335" s="234"/>
      <c r="J335" s="300"/>
      <c r="K335" s="300"/>
      <c r="L335" s="234"/>
      <c r="M335" s="234"/>
      <c r="N335" s="234"/>
      <c r="O335" s="234"/>
      <c r="P335" s="234"/>
      <c r="Q335" s="234"/>
      <c r="R335" s="234"/>
      <c r="S335" s="234"/>
      <c r="T335" s="234"/>
      <c r="U335" s="234"/>
      <c r="V335" s="234"/>
      <c r="W335" s="234"/>
      <c r="X335" s="234"/>
      <c r="Y335" s="234"/>
      <c r="Z335" s="234"/>
      <c r="AA335" s="234"/>
      <c r="AB335" s="234"/>
      <c r="AC335" s="234"/>
      <c r="AD335" s="234"/>
      <c r="AE335" s="234"/>
      <c r="AF335" s="234"/>
      <c r="AG335" s="234"/>
      <c r="AH335" s="234"/>
    </row>
    <row r="336" spans="1:34" ht="15.75" customHeight="1">
      <c r="A336" s="234"/>
      <c r="B336" s="234"/>
      <c r="C336" s="234"/>
      <c r="D336" s="234"/>
      <c r="E336" s="234"/>
      <c r="F336" s="234"/>
      <c r="G336" s="234"/>
      <c r="H336" s="234"/>
      <c r="I336" s="234"/>
      <c r="J336" s="300"/>
      <c r="K336" s="300"/>
      <c r="L336" s="234"/>
      <c r="M336" s="234"/>
      <c r="N336" s="234"/>
      <c r="O336" s="234"/>
      <c r="P336" s="234"/>
      <c r="Q336" s="234"/>
      <c r="R336" s="234"/>
      <c r="S336" s="234"/>
      <c r="T336" s="234"/>
      <c r="U336" s="234"/>
      <c r="V336" s="234"/>
      <c r="W336" s="234"/>
      <c r="X336" s="234"/>
      <c r="Y336" s="234"/>
      <c r="Z336" s="234"/>
      <c r="AA336" s="234"/>
      <c r="AB336" s="234"/>
      <c r="AC336" s="234"/>
      <c r="AD336" s="234"/>
      <c r="AE336" s="234"/>
      <c r="AF336" s="234"/>
      <c r="AG336" s="234"/>
      <c r="AH336" s="234"/>
    </row>
    <row r="337" spans="1:34" ht="15.75" customHeight="1">
      <c r="A337" s="234"/>
      <c r="B337" s="234"/>
      <c r="C337" s="234"/>
      <c r="D337" s="234"/>
      <c r="E337" s="234"/>
      <c r="F337" s="234"/>
      <c r="G337" s="234"/>
      <c r="H337" s="234"/>
      <c r="I337" s="234"/>
      <c r="J337" s="300"/>
      <c r="K337" s="300"/>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row>
    <row r="338" spans="1:34" ht="15.75" customHeight="1">
      <c r="A338" s="234"/>
      <c r="B338" s="234"/>
      <c r="C338" s="234"/>
      <c r="D338" s="234"/>
      <c r="E338" s="234"/>
      <c r="F338" s="234"/>
      <c r="G338" s="234"/>
      <c r="H338" s="234"/>
      <c r="I338" s="234"/>
      <c r="J338" s="300"/>
      <c r="K338" s="300"/>
      <c r="L338" s="234"/>
      <c r="M338" s="234"/>
      <c r="N338" s="234"/>
      <c r="O338" s="234"/>
      <c r="P338" s="234"/>
      <c r="Q338" s="234"/>
      <c r="R338" s="234"/>
      <c r="S338" s="234"/>
      <c r="T338" s="234"/>
      <c r="U338" s="234"/>
      <c r="V338" s="234"/>
      <c r="W338" s="234"/>
      <c r="X338" s="234"/>
      <c r="Y338" s="234"/>
      <c r="Z338" s="234"/>
      <c r="AA338" s="234"/>
      <c r="AB338" s="234"/>
      <c r="AC338" s="234"/>
      <c r="AD338" s="234"/>
      <c r="AE338" s="234"/>
      <c r="AF338" s="234"/>
      <c r="AG338" s="234"/>
      <c r="AH338" s="234"/>
    </row>
    <row r="339" spans="1:34" ht="15.75" customHeight="1">
      <c r="A339" s="234"/>
      <c r="B339" s="234"/>
      <c r="C339" s="234"/>
      <c r="D339" s="234"/>
      <c r="E339" s="234"/>
      <c r="F339" s="234"/>
      <c r="G339" s="234"/>
      <c r="H339" s="234"/>
      <c r="I339" s="234"/>
      <c r="J339" s="300"/>
      <c r="K339" s="300"/>
      <c r="L339" s="234"/>
      <c r="M339" s="234"/>
      <c r="N339" s="234"/>
      <c r="O339" s="234"/>
      <c r="P339" s="234"/>
      <c r="Q339" s="234"/>
      <c r="R339" s="234"/>
      <c r="S339" s="234"/>
      <c r="T339" s="234"/>
      <c r="U339" s="234"/>
      <c r="V339" s="234"/>
      <c r="W339" s="234"/>
      <c r="X339" s="234"/>
      <c r="Y339" s="234"/>
      <c r="Z339" s="234"/>
      <c r="AA339" s="234"/>
      <c r="AB339" s="234"/>
      <c r="AC339" s="234"/>
      <c r="AD339" s="234"/>
      <c r="AE339" s="234"/>
      <c r="AF339" s="234"/>
      <c r="AG339" s="234"/>
      <c r="AH339" s="234"/>
    </row>
    <row r="340" spans="1:34" ht="15.75" customHeight="1">
      <c r="A340" s="234"/>
      <c r="B340" s="234"/>
      <c r="C340" s="234"/>
      <c r="D340" s="234"/>
      <c r="E340" s="234"/>
      <c r="F340" s="234"/>
      <c r="G340" s="234"/>
      <c r="H340" s="234"/>
      <c r="I340" s="234"/>
      <c r="J340" s="300"/>
      <c r="K340" s="300"/>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c r="AH340" s="234"/>
    </row>
    <row r="341" spans="1:34" ht="15.75" customHeight="1">
      <c r="A341" s="234"/>
      <c r="B341" s="234"/>
      <c r="C341" s="234"/>
      <c r="D341" s="234"/>
      <c r="E341" s="234"/>
      <c r="F341" s="234"/>
      <c r="G341" s="234"/>
      <c r="H341" s="234"/>
      <c r="I341" s="234"/>
      <c r="J341" s="300"/>
      <c r="K341" s="300"/>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row>
    <row r="342" spans="1:34" ht="15.75" customHeight="1">
      <c r="A342" s="234"/>
      <c r="B342" s="234"/>
      <c r="C342" s="234"/>
      <c r="D342" s="234"/>
      <c r="E342" s="234"/>
      <c r="F342" s="234"/>
      <c r="G342" s="234"/>
      <c r="H342" s="234"/>
      <c r="I342" s="234"/>
      <c r="J342" s="300"/>
      <c r="K342" s="300"/>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row>
    <row r="343" spans="1:34" ht="15.75" customHeight="1">
      <c r="A343" s="234"/>
      <c r="B343" s="234"/>
      <c r="C343" s="234"/>
      <c r="D343" s="234"/>
      <c r="E343" s="234"/>
      <c r="F343" s="234"/>
      <c r="G343" s="234"/>
      <c r="H343" s="234"/>
      <c r="I343" s="234"/>
      <c r="J343" s="300"/>
      <c r="K343" s="300"/>
      <c r="L343" s="234"/>
      <c r="M343" s="234"/>
      <c r="N343" s="234"/>
      <c r="O343" s="234"/>
      <c r="P343" s="234"/>
      <c r="Q343" s="234"/>
      <c r="R343" s="234"/>
      <c r="S343" s="234"/>
      <c r="T343" s="234"/>
      <c r="U343" s="234"/>
      <c r="V343" s="234"/>
      <c r="W343" s="234"/>
      <c r="X343" s="234"/>
      <c r="Y343" s="234"/>
      <c r="Z343" s="234"/>
      <c r="AA343" s="234"/>
      <c r="AB343" s="234"/>
      <c r="AC343" s="234"/>
      <c r="AD343" s="234"/>
      <c r="AE343" s="234"/>
      <c r="AF343" s="234"/>
      <c r="AG343" s="234"/>
      <c r="AH343" s="234"/>
    </row>
    <row r="344" spans="1:34" ht="15.75" customHeight="1">
      <c r="A344" s="234"/>
      <c r="B344" s="234"/>
      <c r="C344" s="234"/>
      <c r="D344" s="234"/>
      <c r="E344" s="234"/>
      <c r="F344" s="234"/>
      <c r="G344" s="234"/>
      <c r="H344" s="234"/>
      <c r="I344" s="234"/>
      <c r="J344" s="300"/>
      <c r="K344" s="300"/>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row>
    <row r="345" spans="1:34" ht="15.75" customHeight="1">
      <c r="A345" s="234"/>
      <c r="B345" s="234"/>
      <c r="C345" s="234"/>
      <c r="D345" s="234"/>
      <c r="E345" s="234"/>
      <c r="F345" s="234"/>
      <c r="G345" s="234"/>
      <c r="H345" s="234"/>
      <c r="I345" s="234"/>
      <c r="J345" s="300"/>
      <c r="K345" s="300"/>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row>
    <row r="346" spans="1:34" ht="15.75" customHeight="1">
      <c r="A346" s="234"/>
      <c r="B346" s="234"/>
      <c r="C346" s="234"/>
      <c r="D346" s="234"/>
      <c r="E346" s="234"/>
      <c r="F346" s="234"/>
      <c r="G346" s="234"/>
      <c r="H346" s="234"/>
      <c r="I346" s="234"/>
      <c r="J346" s="300"/>
      <c r="K346" s="300"/>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row>
    <row r="347" spans="1:34" ht="15.75" customHeight="1">
      <c r="A347" s="234"/>
      <c r="B347" s="234"/>
      <c r="C347" s="234"/>
      <c r="D347" s="234"/>
      <c r="E347" s="234"/>
      <c r="F347" s="234"/>
      <c r="G347" s="234"/>
      <c r="H347" s="234"/>
      <c r="I347" s="234"/>
      <c r="J347" s="300"/>
      <c r="K347" s="300"/>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row>
    <row r="348" spans="1:34" ht="15.75" customHeight="1">
      <c r="A348" s="234"/>
      <c r="B348" s="234"/>
      <c r="C348" s="234"/>
      <c r="D348" s="234"/>
      <c r="E348" s="234"/>
      <c r="F348" s="234"/>
      <c r="G348" s="234"/>
      <c r="H348" s="234"/>
      <c r="I348" s="234"/>
      <c r="J348" s="300"/>
      <c r="K348" s="300"/>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row>
    <row r="349" spans="1:34" ht="15.75" customHeight="1">
      <c r="A349" s="234"/>
      <c r="B349" s="234"/>
      <c r="C349" s="234"/>
      <c r="D349" s="234"/>
      <c r="E349" s="234"/>
      <c r="F349" s="234"/>
      <c r="G349" s="234"/>
      <c r="H349" s="234"/>
      <c r="I349" s="234"/>
      <c r="J349" s="300"/>
      <c r="K349" s="300"/>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row>
    <row r="350" spans="1:34" ht="15.75" customHeight="1">
      <c r="A350" s="234"/>
      <c r="B350" s="234"/>
      <c r="C350" s="234"/>
      <c r="D350" s="234"/>
      <c r="E350" s="234"/>
      <c r="F350" s="234"/>
      <c r="G350" s="234"/>
      <c r="H350" s="234"/>
      <c r="I350" s="234"/>
      <c r="J350" s="300"/>
      <c r="K350" s="300"/>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row>
    <row r="351" spans="1:34" ht="15.75" customHeight="1">
      <c r="A351" s="234"/>
      <c r="B351" s="234"/>
      <c r="C351" s="234"/>
      <c r="D351" s="234"/>
      <c r="E351" s="234"/>
      <c r="F351" s="234"/>
      <c r="G351" s="234"/>
      <c r="H351" s="234"/>
      <c r="I351" s="234"/>
      <c r="J351" s="300"/>
      <c r="K351" s="300"/>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row>
    <row r="352" spans="1:34" ht="15.75" customHeight="1">
      <c r="A352" s="234"/>
      <c r="B352" s="234"/>
      <c r="C352" s="234"/>
      <c r="D352" s="234"/>
      <c r="E352" s="234"/>
      <c r="F352" s="234"/>
      <c r="G352" s="234"/>
      <c r="H352" s="234"/>
      <c r="I352" s="234"/>
      <c r="J352" s="300"/>
      <c r="K352" s="300"/>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row>
    <row r="353" spans="1:34" ht="15.75" customHeight="1">
      <c r="A353" s="234"/>
      <c r="B353" s="234"/>
      <c r="C353" s="234"/>
      <c r="D353" s="234"/>
      <c r="E353" s="234"/>
      <c r="F353" s="234"/>
      <c r="G353" s="234"/>
      <c r="H353" s="234"/>
      <c r="I353" s="234"/>
      <c r="J353" s="300"/>
      <c r="K353" s="300"/>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row>
    <row r="354" spans="1:34" ht="15.75" customHeight="1">
      <c r="A354" s="234"/>
      <c r="B354" s="234"/>
      <c r="C354" s="234"/>
      <c r="D354" s="234"/>
      <c r="E354" s="234"/>
      <c r="F354" s="234"/>
      <c r="G354" s="234"/>
      <c r="H354" s="234"/>
      <c r="I354" s="234"/>
      <c r="J354" s="300"/>
      <c r="K354" s="300"/>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row>
    <row r="355" spans="1:34" ht="15.75" customHeight="1">
      <c r="A355" s="234"/>
      <c r="B355" s="234"/>
      <c r="C355" s="234"/>
      <c r="D355" s="234"/>
      <c r="E355" s="234"/>
      <c r="F355" s="234"/>
      <c r="G355" s="234"/>
      <c r="H355" s="234"/>
      <c r="I355" s="234"/>
      <c r="J355" s="300"/>
      <c r="K355" s="300"/>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row>
    <row r="356" spans="1:34" ht="15.75" customHeight="1">
      <c r="A356" s="234"/>
      <c r="B356" s="234"/>
      <c r="C356" s="234"/>
      <c r="D356" s="234"/>
      <c r="E356" s="234"/>
      <c r="F356" s="234"/>
      <c r="G356" s="234"/>
      <c r="H356" s="234"/>
      <c r="I356" s="234"/>
      <c r="J356" s="300"/>
      <c r="K356" s="300"/>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row>
    <row r="357" spans="1:34" ht="15.75" customHeight="1">
      <c r="A357" s="234"/>
      <c r="B357" s="234"/>
      <c r="C357" s="234"/>
      <c r="D357" s="234"/>
      <c r="E357" s="234"/>
      <c r="F357" s="234"/>
      <c r="G357" s="234"/>
      <c r="H357" s="234"/>
      <c r="I357" s="234"/>
      <c r="J357" s="300"/>
      <c r="K357" s="300"/>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row>
    <row r="358" spans="1:34" ht="15.75" customHeight="1">
      <c r="A358" s="234"/>
      <c r="B358" s="234"/>
      <c r="C358" s="234"/>
      <c r="D358" s="234"/>
      <c r="E358" s="234"/>
      <c r="F358" s="234"/>
      <c r="G358" s="234"/>
      <c r="H358" s="234"/>
      <c r="I358" s="234"/>
      <c r="J358" s="300"/>
      <c r="K358" s="300"/>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row>
    <row r="359" spans="1:34" ht="15.75" customHeight="1">
      <c r="A359" s="234"/>
      <c r="B359" s="234"/>
      <c r="C359" s="234"/>
      <c r="D359" s="234"/>
      <c r="E359" s="234"/>
      <c r="F359" s="234"/>
      <c r="G359" s="234"/>
      <c r="H359" s="234"/>
      <c r="I359" s="234"/>
      <c r="J359" s="300"/>
      <c r="K359" s="300"/>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row>
    <row r="360" spans="1:34" ht="15.75" customHeight="1">
      <c r="A360" s="234"/>
      <c r="B360" s="234"/>
      <c r="C360" s="234"/>
      <c r="D360" s="234"/>
      <c r="E360" s="234"/>
      <c r="F360" s="234"/>
      <c r="G360" s="234"/>
      <c r="H360" s="234"/>
      <c r="I360" s="234"/>
      <c r="J360" s="300"/>
      <c r="K360" s="300"/>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row>
    <row r="361" spans="1:34" ht="15.75" customHeight="1">
      <c r="A361" s="234"/>
      <c r="B361" s="234"/>
      <c r="C361" s="234"/>
      <c r="D361" s="234"/>
      <c r="E361" s="234"/>
      <c r="F361" s="234"/>
      <c r="G361" s="234"/>
      <c r="H361" s="234"/>
      <c r="I361" s="234"/>
      <c r="J361" s="300"/>
      <c r="K361" s="300"/>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row>
    <row r="362" spans="1:34" ht="15.75" customHeight="1">
      <c r="A362" s="234"/>
      <c r="B362" s="234"/>
      <c r="C362" s="234"/>
      <c r="D362" s="234"/>
      <c r="E362" s="234"/>
      <c r="F362" s="234"/>
      <c r="G362" s="234"/>
      <c r="H362" s="234"/>
      <c r="I362" s="234"/>
      <c r="J362" s="300"/>
      <c r="K362" s="300"/>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row>
    <row r="363" spans="1:34" ht="15.75" customHeight="1">
      <c r="A363" s="234"/>
      <c r="B363" s="234"/>
      <c r="C363" s="234"/>
      <c r="D363" s="234"/>
      <c r="E363" s="234"/>
      <c r="F363" s="234"/>
      <c r="G363" s="234"/>
      <c r="H363" s="234"/>
      <c r="I363" s="234"/>
      <c r="J363" s="300"/>
      <c r="K363" s="300"/>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row>
    <row r="364" spans="1:34" ht="15.75" customHeight="1">
      <c r="A364" s="234"/>
      <c r="B364" s="234"/>
      <c r="C364" s="234"/>
      <c r="D364" s="234"/>
      <c r="E364" s="234"/>
      <c r="F364" s="234"/>
      <c r="G364" s="234"/>
      <c r="H364" s="234"/>
      <c r="I364" s="234"/>
      <c r="J364" s="300"/>
      <c r="K364" s="300"/>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row>
    <row r="365" spans="1:34" ht="15.75" customHeight="1">
      <c r="A365" s="234"/>
      <c r="B365" s="234"/>
      <c r="C365" s="234"/>
      <c r="D365" s="234"/>
      <c r="E365" s="234"/>
      <c r="F365" s="234"/>
      <c r="G365" s="234"/>
      <c r="H365" s="234"/>
      <c r="I365" s="234"/>
      <c r="J365" s="300"/>
      <c r="K365" s="300"/>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row>
    <row r="366" spans="1:34" ht="15.75" customHeight="1">
      <c r="A366" s="234"/>
      <c r="B366" s="234"/>
      <c r="C366" s="234"/>
      <c r="D366" s="234"/>
      <c r="E366" s="234"/>
      <c r="F366" s="234"/>
      <c r="G366" s="234"/>
      <c r="H366" s="234"/>
      <c r="I366" s="234"/>
      <c r="J366" s="300"/>
      <c r="K366" s="300"/>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row>
    <row r="367" spans="1:34" ht="15.75" customHeight="1">
      <c r="A367" s="234"/>
      <c r="B367" s="234"/>
      <c r="C367" s="234"/>
      <c r="D367" s="234"/>
      <c r="E367" s="234"/>
      <c r="F367" s="234"/>
      <c r="G367" s="234"/>
      <c r="H367" s="234"/>
      <c r="I367" s="234"/>
      <c r="J367" s="300"/>
      <c r="K367" s="300"/>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row>
    <row r="368" spans="1:34" ht="15.75" customHeight="1">
      <c r="A368" s="234"/>
      <c r="B368" s="234"/>
      <c r="C368" s="234"/>
      <c r="D368" s="234"/>
      <c r="E368" s="234"/>
      <c r="F368" s="234"/>
      <c r="G368" s="234"/>
      <c r="H368" s="234"/>
      <c r="I368" s="234"/>
      <c r="J368" s="300"/>
      <c r="K368" s="300"/>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row>
    <row r="369" spans="1:34" ht="15.75" customHeight="1">
      <c r="A369" s="234"/>
      <c r="B369" s="234"/>
      <c r="C369" s="234"/>
      <c r="D369" s="234"/>
      <c r="E369" s="234"/>
      <c r="F369" s="234"/>
      <c r="G369" s="234"/>
      <c r="H369" s="234"/>
      <c r="I369" s="234"/>
      <c r="J369" s="300"/>
      <c r="K369" s="300"/>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row>
    <row r="370" spans="1:34" ht="15.75" customHeight="1">
      <c r="A370" s="234"/>
      <c r="B370" s="234"/>
      <c r="C370" s="234"/>
      <c r="D370" s="234"/>
      <c r="E370" s="234"/>
      <c r="F370" s="234"/>
      <c r="G370" s="234"/>
      <c r="H370" s="234"/>
      <c r="I370" s="234"/>
      <c r="J370" s="300"/>
      <c r="K370" s="300"/>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row>
    <row r="371" spans="1:34" ht="15.75" customHeight="1">
      <c r="A371" s="234"/>
      <c r="B371" s="234"/>
      <c r="C371" s="234"/>
      <c r="D371" s="234"/>
      <c r="E371" s="234"/>
      <c r="F371" s="234"/>
      <c r="G371" s="234"/>
      <c r="H371" s="234"/>
      <c r="I371" s="234"/>
      <c r="J371" s="300"/>
      <c r="K371" s="300"/>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row>
    <row r="372" spans="1:34" ht="15.75" customHeight="1">
      <c r="A372" s="234"/>
      <c r="B372" s="234"/>
      <c r="C372" s="234"/>
      <c r="D372" s="234"/>
      <c r="E372" s="234"/>
      <c r="F372" s="234"/>
      <c r="G372" s="234"/>
      <c r="H372" s="234"/>
      <c r="I372" s="234"/>
      <c r="J372" s="300"/>
      <c r="K372" s="300"/>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row>
    <row r="373" spans="1:34" ht="15.75" customHeight="1">
      <c r="A373" s="234"/>
      <c r="B373" s="234"/>
      <c r="C373" s="234"/>
      <c r="D373" s="234"/>
      <c r="E373" s="234"/>
      <c r="F373" s="234"/>
      <c r="G373" s="234"/>
      <c r="H373" s="234"/>
      <c r="I373" s="234"/>
      <c r="J373" s="300"/>
      <c r="K373" s="300"/>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row>
    <row r="374" spans="1:34" ht="15.75" customHeight="1">
      <c r="A374" s="234"/>
      <c r="B374" s="234"/>
      <c r="C374" s="234"/>
      <c r="D374" s="234"/>
      <c r="E374" s="234"/>
      <c r="F374" s="234"/>
      <c r="G374" s="234"/>
      <c r="H374" s="234"/>
      <c r="I374" s="234"/>
      <c r="J374" s="300"/>
      <c r="K374" s="300"/>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row>
    <row r="375" spans="1:34" ht="15.75" customHeight="1">
      <c r="A375" s="234"/>
      <c r="B375" s="234"/>
      <c r="C375" s="234"/>
      <c r="D375" s="234"/>
      <c r="E375" s="234"/>
      <c r="F375" s="234"/>
      <c r="G375" s="234"/>
      <c r="H375" s="234"/>
      <c r="I375" s="234"/>
      <c r="J375" s="300"/>
      <c r="K375" s="300"/>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row>
    <row r="376" spans="1:34" ht="15.75" customHeight="1">
      <c r="A376" s="234"/>
      <c r="B376" s="234"/>
      <c r="C376" s="234"/>
      <c r="D376" s="234"/>
      <c r="E376" s="234"/>
      <c r="F376" s="234"/>
      <c r="G376" s="234"/>
      <c r="H376" s="234"/>
      <c r="I376" s="234"/>
      <c r="J376" s="300"/>
      <c r="K376" s="300"/>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row>
    <row r="377" spans="1:34" ht="15.75" customHeight="1">
      <c r="A377" s="234"/>
      <c r="B377" s="234"/>
      <c r="C377" s="234"/>
      <c r="D377" s="234"/>
      <c r="E377" s="234"/>
      <c r="F377" s="234"/>
      <c r="G377" s="234"/>
      <c r="H377" s="234"/>
      <c r="I377" s="234"/>
      <c r="J377" s="300"/>
      <c r="K377" s="300"/>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row>
    <row r="378" spans="1:34" ht="15.75" customHeight="1">
      <c r="A378" s="234"/>
      <c r="B378" s="234"/>
      <c r="C378" s="234"/>
      <c r="D378" s="234"/>
      <c r="E378" s="234"/>
      <c r="F378" s="234"/>
      <c r="G378" s="234"/>
      <c r="H378" s="234"/>
      <c r="I378" s="234"/>
      <c r="J378" s="300"/>
      <c r="K378" s="300"/>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row>
    <row r="379" spans="1:34" ht="15.75" customHeight="1">
      <c r="A379" s="234"/>
      <c r="B379" s="234"/>
      <c r="C379" s="234"/>
      <c r="D379" s="234"/>
      <c r="E379" s="234"/>
      <c r="F379" s="234"/>
      <c r="G379" s="234"/>
      <c r="H379" s="234"/>
      <c r="I379" s="234"/>
      <c r="J379" s="300"/>
      <c r="K379" s="300"/>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row>
    <row r="380" spans="1:34" ht="15.75" customHeight="1">
      <c r="A380" s="234"/>
      <c r="B380" s="234"/>
      <c r="C380" s="234"/>
      <c r="D380" s="234"/>
      <c r="E380" s="234"/>
      <c r="F380" s="234"/>
      <c r="G380" s="234"/>
      <c r="H380" s="234"/>
      <c r="I380" s="234"/>
      <c r="J380" s="300"/>
      <c r="K380" s="300"/>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row>
    <row r="381" spans="1:34" ht="15.75" customHeight="1">
      <c r="A381" s="234"/>
      <c r="B381" s="234"/>
      <c r="C381" s="234"/>
      <c r="D381" s="234"/>
      <c r="E381" s="234"/>
      <c r="F381" s="234"/>
      <c r="G381" s="234"/>
      <c r="H381" s="234"/>
      <c r="I381" s="234"/>
      <c r="J381" s="300"/>
      <c r="K381" s="300"/>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row>
    <row r="382" spans="1:34" ht="15.75" customHeight="1">
      <c r="A382" s="234"/>
      <c r="B382" s="234"/>
      <c r="C382" s="234"/>
      <c r="D382" s="234"/>
      <c r="E382" s="234"/>
      <c r="F382" s="234"/>
      <c r="G382" s="234"/>
      <c r="H382" s="234"/>
      <c r="I382" s="234"/>
      <c r="J382" s="300"/>
      <c r="K382" s="300"/>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row>
    <row r="383" spans="1:34" ht="15.75" customHeight="1">
      <c r="A383" s="234"/>
      <c r="B383" s="234"/>
      <c r="C383" s="234"/>
      <c r="D383" s="234"/>
      <c r="E383" s="234"/>
      <c r="F383" s="234"/>
      <c r="G383" s="234"/>
      <c r="H383" s="234"/>
      <c r="I383" s="234"/>
      <c r="J383" s="300"/>
      <c r="K383" s="300"/>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row>
    <row r="384" spans="1:34" ht="15.75" customHeight="1">
      <c r="A384" s="234"/>
      <c r="B384" s="234"/>
      <c r="C384" s="234"/>
      <c r="D384" s="234"/>
      <c r="E384" s="234"/>
      <c r="F384" s="234"/>
      <c r="G384" s="234"/>
      <c r="H384" s="234"/>
      <c r="I384" s="234"/>
      <c r="J384" s="300"/>
      <c r="K384" s="300"/>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row>
    <row r="385" spans="1:34" ht="15.75" customHeight="1">
      <c r="A385" s="234"/>
      <c r="B385" s="234"/>
      <c r="C385" s="234"/>
      <c r="D385" s="234"/>
      <c r="E385" s="234"/>
      <c r="F385" s="234"/>
      <c r="G385" s="234"/>
      <c r="H385" s="234"/>
      <c r="I385" s="234"/>
      <c r="J385" s="300"/>
      <c r="K385" s="300"/>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row>
    <row r="386" spans="1:34" ht="15.75" customHeight="1">
      <c r="A386" s="234"/>
      <c r="B386" s="234"/>
      <c r="C386" s="234"/>
      <c r="D386" s="234"/>
      <c r="E386" s="234"/>
      <c r="F386" s="234"/>
      <c r="G386" s="234"/>
      <c r="H386" s="234"/>
      <c r="I386" s="234"/>
      <c r="J386" s="300"/>
      <c r="K386" s="300"/>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row>
    <row r="387" spans="1:34" ht="15.75" customHeight="1">
      <c r="A387" s="234"/>
      <c r="B387" s="234"/>
      <c r="C387" s="234"/>
      <c r="D387" s="234"/>
      <c r="E387" s="234"/>
      <c r="F387" s="234"/>
      <c r="G387" s="234"/>
      <c r="H387" s="234"/>
      <c r="I387" s="234"/>
      <c r="J387" s="300"/>
      <c r="K387" s="300"/>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row>
    <row r="388" spans="1:34" ht="15.75" customHeight="1">
      <c r="A388" s="234"/>
      <c r="B388" s="234"/>
      <c r="C388" s="234"/>
      <c r="D388" s="234"/>
      <c r="E388" s="234"/>
      <c r="F388" s="234"/>
      <c r="G388" s="234"/>
      <c r="H388" s="234"/>
      <c r="I388" s="234"/>
      <c r="J388" s="300"/>
      <c r="K388" s="300"/>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row>
    <row r="389" spans="1:34" ht="15.75" customHeight="1">
      <c r="A389" s="234"/>
      <c r="B389" s="234"/>
      <c r="C389" s="234"/>
      <c r="D389" s="234"/>
      <c r="E389" s="234"/>
      <c r="F389" s="234"/>
      <c r="G389" s="234"/>
      <c r="H389" s="234"/>
      <c r="I389" s="234"/>
      <c r="J389" s="300"/>
      <c r="K389" s="300"/>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row>
    <row r="390" spans="1:34" ht="15.75" customHeight="1">
      <c r="A390" s="234"/>
      <c r="B390" s="234"/>
      <c r="C390" s="234"/>
      <c r="D390" s="234"/>
      <c r="E390" s="234"/>
      <c r="F390" s="234"/>
      <c r="G390" s="234"/>
      <c r="H390" s="234"/>
      <c r="I390" s="234"/>
      <c r="J390" s="300"/>
      <c r="K390" s="300"/>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row>
    <row r="391" spans="1:34" ht="15.75" customHeight="1">
      <c r="A391" s="234"/>
      <c r="B391" s="234"/>
      <c r="C391" s="234"/>
      <c r="D391" s="234"/>
      <c r="E391" s="234"/>
      <c r="F391" s="234"/>
      <c r="G391" s="234"/>
      <c r="H391" s="234"/>
      <c r="I391" s="234"/>
      <c r="J391" s="300"/>
      <c r="K391" s="300"/>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row>
    <row r="392" spans="1:34" ht="15.75" customHeight="1">
      <c r="A392" s="234"/>
      <c r="B392" s="234"/>
      <c r="C392" s="234"/>
      <c r="D392" s="234"/>
      <c r="E392" s="234"/>
      <c r="F392" s="234"/>
      <c r="G392" s="234"/>
      <c r="H392" s="234"/>
      <c r="I392" s="234"/>
      <c r="J392" s="300"/>
      <c r="K392" s="300"/>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row>
    <row r="393" spans="1:34" ht="15.75" customHeight="1">
      <c r="A393" s="234"/>
      <c r="B393" s="234"/>
      <c r="C393" s="234"/>
      <c r="D393" s="234"/>
      <c r="E393" s="234"/>
      <c r="F393" s="234"/>
      <c r="G393" s="234"/>
      <c r="H393" s="234"/>
      <c r="I393" s="234"/>
      <c r="J393" s="300"/>
      <c r="K393" s="300"/>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row>
    <row r="394" spans="1:34" ht="15.75" customHeight="1">
      <c r="A394" s="234"/>
      <c r="B394" s="234"/>
      <c r="C394" s="234"/>
      <c r="D394" s="234"/>
      <c r="E394" s="234"/>
      <c r="F394" s="234"/>
      <c r="G394" s="234"/>
      <c r="H394" s="234"/>
      <c r="I394" s="234"/>
      <c r="J394" s="300"/>
      <c r="K394" s="300"/>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row>
    <row r="395" spans="1:34" ht="15.75" customHeight="1">
      <c r="A395" s="234"/>
      <c r="B395" s="234"/>
      <c r="C395" s="234"/>
      <c r="D395" s="234"/>
      <c r="E395" s="234"/>
      <c r="F395" s="234"/>
      <c r="G395" s="234"/>
      <c r="H395" s="234"/>
      <c r="I395" s="234"/>
      <c r="J395" s="300"/>
      <c r="K395" s="300"/>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row>
    <row r="396" spans="1:34" ht="15.75" customHeight="1">
      <c r="A396" s="234"/>
      <c r="B396" s="234"/>
      <c r="C396" s="234"/>
      <c r="D396" s="234"/>
      <c r="E396" s="234"/>
      <c r="F396" s="234"/>
      <c r="G396" s="234"/>
      <c r="H396" s="234"/>
      <c r="I396" s="234"/>
      <c r="J396" s="300"/>
      <c r="K396" s="300"/>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row>
    <row r="397" spans="1:34" ht="15.75" customHeight="1">
      <c r="A397" s="234"/>
      <c r="B397" s="234"/>
      <c r="C397" s="234"/>
      <c r="D397" s="234"/>
      <c r="E397" s="234"/>
      <c r="F397" s="234"/>
      <c r="G397" s="234"/>
      <c r="H397" s="234"/>
      <c r="I397" s="234"/>
      <c r="J397" s="300"/>
      <c r="K397" s="300"/>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row>
    <row r="398" spans="1:34" ht="15.75" customHeight="1">
      <c r="A398" s="234"/>
      <c r="B398" s="234"/>
      <c r="C398" s="234"/>
      <c r="D398" s="234"/>
      <c r="E398" s="234"/>
      <c r="F398" s="234"/>
      <c r="G398" s="234"/>
      <c r="H398" s="234"/>
      <c r="I398" s="234"/>
      <c r="J398" s="300"/>
      <c r="K398" s="300"/>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row>
    <row r="399" spans="1:34" ht="15.75" customHeight="1">
      <c r="A399" s="234"/>
      <c r="B399" s="234"/>
      <c r="C399" s="234"/>
      <c r="D399" s="234"/>
      <c r="E399" s="234"/>
      <c r="F399" s="234"/>
      <c r="G399" s="234"/>
      <c r="H399" s="234"/>
      <c r="I399" s="234"/>
      <c r="J399" s="300"/>
      <c r="K399" s="300"/>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row>
    <row r="400" spans="1:34" ht="15.75" customHeight="1">
      <c r="A400" s="234"/>
      <c r="B400" s="234"/>
      <c r="C400" s="234"/>
      <c r="D400" s="234"/>
      <c r="E400" s="234"/>
      <c r="F400" s="234"/>
      <c r="G400" s="234"/>
      <c r="H400" s="234"/>
      <c r="I400" s="234"/>
      <c r="J400" s="300"/>
      <c r="K400" s="300"/>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row>
    <row r="401" spans="1:34" ht="15.75" customHeight="1">
      <c r="A401" s="234"/>
      <c r="B401" s="234"/>
      <c r="C401" s="234"/>
      <c r="D401" s="234"/>
      <c r="E401" s="234"/>
      <c r="F401" s="234"/>
      <c r="G401" s="234"/>
      <c r="H401" s="234"/>
      <c r="I401" s="234"/>
      <c r="J401" s="300"/>
      <c r="K401" s="300"/>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row>
    <row r="402" spans="1:34" ht="15.75" customHeight="1">
      <c r="A402" s="234"/>
      <c r="B402" s="234"/>
      <c r="C402" s="234"/>
      <c r="D402" s="234"/>
      <c r="E402" s="234"/>
      <c r="F402" s="234"/>
      <c r="G402" s="234"/>
      <c r="H402" s="234"/>
      <c r="I402" s="234"/>
      <c r="J402" s="300"/>
      <c r="K402" s="300"/>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row>
    <row r="403" spans="1:34" ht="15.75" customHeight="1">
      <c r="A403" s="234"/>
      <c r="B403" s="234"/>
      <c r="C403" s="234"/>
      <c r="D403" s="234"/>
      <c r="E403" s="234"/>
      <c r="F403" s="234"/>
      <c r="G403" s="234"/>
      <c r="H403" s="234"/>
      <c r="I403" s="234"/>
      <c r="J403" s="300"/>
      <c r="K403" s="300"/>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row>
    <row r="404" spans="1:34" ht="15.75" customHeight="1">
      <c r="A404" s="234"/>
      <c r="B404" s="234"/>
      <c r="C404" s="234"/>
      <c r="D404" s="234"/>
      <c r="E404" s="234"/>
      <c r="F404" s="234"/>
      <c r="G404" s="234"/>
      <c r="H404" s="234"/>
      <c r="I404" s="234"/>
      <c r="J404" s="300"/>
      <c r="K404" s="300"/>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row>
    <row r="405" spans="1:34" ht="15.75" customHeight="1">
      <c r="A405" s="234"/>
      <c r="B405" s="234"/>
      <c r="C405" s="234"/>
      <c r="D405" s="234"/>
      <c r="E405" s="234"/>
      <c r="F405" s="234"/>
      <c r="G405" s="234"/>
      <c r="H405" s="234"/>
      <c r="I405" s="234"/>
      <c r="J405" s="300"/>
      <c r="K405" s="300"/>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row>
    <row r="406" spans="1:34" ht="15.75" customHeight="1">
      <c r="A406" s="234"/>
      <c r="B406" s="234"/>
      <c r="C406" s="234"/>
      <c r="D406" s="234"/>
      <c r="E406" s="234"/>
      <c r="F406" s="234"/>
      <c r="G406" s="234"/>
      <c r="H406" s="234"/>
      <c r="I406" s="234"/>
      <c r="J406" s="300"/>
      <c r="K406" s="300"/>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row>
    <row r="407" spans="1:34" ht="15.75" customHeight="1">
      <c r="A407" s="234"/>
      <c r="B407" s="234"/>
      <c r="C407" s="234"/>
      <c r="D407" s="234"/>
      <c r="E407" s="234"/>
      <c r="F407" s="234"/>
      <c r="G407" s="234"/>
      <c r="H407" s="234"/>
      <c r="I407" s="234"/>
      <c r="J407" s="300"/>
      <c r="K407" s="300"/>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row>
    <row r="408" spans="1:34" ht="15.75" customHeight="1">
      <c r="A408" s="234"/>
      <c r="B408" s="234"/>
      <c r="C408" s="234"/>
      <c r="D408" s="234"/>
      <c r="E408" s="234"/>
      <c r="F408" s="234"/>
      <c r="G408" s="234"/>
      <c r="H408" s="234"/>
      <c r="I408" s="234"/>
      <c r="J408" s="300"/>
      <c r="K408" s="300"/>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row>
    <row r="409" spans="1:34" ht="15.75" customHeight="1">
      <c r="A409" s="234"/>
      <c r="B409" s="234"/>
      <c r="C409" s="234"/>
      <c r="D409" s="234"/>
      <c r="E409" s="234"/>
      <c r="F409" s="234"/>
      <c r="G409" s="234"/>
      <c r="H409" s="234"/>
      <c r="I409" s="234"/>
      <c r="J409" s="300"/>
      <c r="K409" s="300"/>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row>
    <row r="410" spans="1:34" ht="15.75" customHeight="1">
      <c r="A410" s="234"/>
      <c r="B410" s="234"/>
      <c r="C410" s="234"/>
      <c r="D410" s="234"/>
      <c r="E410" s="234"/>
      <c r="F410" s="234"/>
      <c r="G410" s="234"/>
      <c r="H410" s="234"/>
      <c r="I410" s="234"/>
      <c r="J410" s="300"/>
      <c r="K410" s="300"/>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row>
    <row r="411" spans="1:34" ht="15.75" customHeight="1">
      <c r="A411" s="234"/>
      <c r="B411" s="234"/>
      <c r="C411" s="234"/>
      <c r="D411" s="234"/>
      <c r="E411" s="234"/>
      <c r="F411" s="234"/>
      <c r="G411" s="234"/>
      <c r="H411" s="234"/>
      <c r="I411" s="234"/>
      <c r="J411" s="300"/>
      <c r="K411" s="300"/>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row>
    <row r="412" spans="1:34" ht="15.75" customHeight="1">
      <c r="A412" s="234"/>
      <c r="B412" s="234"/>
      <c r="C412" s="234"/>
      <c r="D412" s="234"/>
      <c r="E412" s="234"/>
      <c r="F412" s="234"/>
      <c r="G412" s="234"/>
      <c r="H412" s="234"/>
      <c r="I412" s="234"/>
      <c r="J412" s="300"/>
      <c r="K412" s="300"/>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row>
    <row r="413" spans="1:34" ht="15.75" customHeight="1">
      <c r="A413" s="234"/>
      <c r="B413" s="234"/>
      <c r="C413" s="234"/>
      <c r="D413" s="234"/>
      <c r="E413" s="234"/>
      <c r="F413" s="234"/>
      <c r="G413" s="234"/>
      <c r="H413" s="234"/>
      <c r="I413" s="234"/>
      <c r="J413" s="300"/>
      <c r="K413" s="300"/>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row>
    <row r="414" spans="1:34" ht="15.75" customHeight="1">
      <c r="A414" s="234"/>
      <c r="B414" s="234"/>
      <c r="C414" s="234"/>
      <c r="D414" s="234"/>
      <c r="E414" s="234"/>
      <c r="F414" s="234"/>
      <c r="G414" s="234"/>
      <c r="H414" s="234"/>
      <c r="I414" s="234"/>
      <c r="J414" s="300"/>
      <c r="K414" s="300"/>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row>
    <row r="415" spans="1:34" ht="15.75" customHeight="1">
      <c r="A415" s="234"/>
      <c r="B415" s="234"/>
      <c r="C415" s="234"/>
      <c r="D415" s="234"/>
      <c r="E415" s="234"/>
      <c r="F415" s="234"/>
      <c r="G415" s="234"/>
      <c r="H415" s="234"/>
      <c r="I415" s="234"/>
      <c r="J415" s="300"/>
      <c r="K415" s="300"/>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row>
    <row r="416" spans="1:34" ht="15.75" customHeight="1">
      <c r="A416" s="234"/>
      <c r="B416" s="234"/>
      <c r="C416" s="234"/>
      <c r="D416" s="234"/>
      <c r="E416" s="234"/>
      <c r="F416" s="234"/>
      <c r="G416" s="234"/>
      <c r="H416" s="234"/>
      <c r="I416" s="234"/>
      <c r="J416" s="300"/>
      <c r="K416" s="300"/>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row>
    <row r="417" spans="1:34" ht="15.75" customHeight="1">
      <c r="A417" s="234"/>
      <c r="B417" s="234"/>
      <c r="C417" s="234"/>
      <c r="D417" s="234"/>
      <c r="E417" s="234"/>
      <c r="F417" s="234"/>
      <c r="G417" s="234"/>
      <c r="H417" s="234"/>
      <c r="I417" s="234"/>
      <c r="J417" s="300"/>
      <c r="K417" s="300"/>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row>
    <row r="418" spans="1:34" ht="15.75" customHeight="1">
      <c r="A418" s="234"/>
      <c r="B418" s="234"/>
      <c r="C418" s="234"/>
      <c r="D418" s="234"/>
      <c r="E418" s="234"/>
      <c r="F418" s="234"/>
      <c r="G418" s="234"/>
      <c r="H418" s="234"/>
      <c r="I418" s="234"/>
      <c r="J418" s="300"/>
      <c r="K418" s="300"/>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row>
    <row r="419" spans="1:34" ht="15.75" customHeight="1">
      <c r="A419" s="234"/>
      <c r="B419" s="234"/>
      <c r="C419" s="234"/>
      <c r="D419" s="234"/>
      <c r="E419" s="234"/>
      <c r="F419" s="234"/>
      <c r="G419" s="234"/>
      <c r="H419" s="234"/>
      <c r="I419" s="234"/>
      <c r="J419" s="300"/>
      <c r="K419" s="300"/>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row>
    <row r="420" spans="1:34" ht="15.75" customHeight="1">
      <c r="A420" s="234"/>
      <c r="B420" s="234"/>
      <c r="C420" s="234"/>
      <c r="D420" s="234"/>
      <c r="E420" s="234"/>
      <c r="F420" s="234"/>
      <c r="G420" s="234"/>
      <c r="H420" s="234"/>
      <c r="I420" s="234"/>
      <c r="J420" s="300"/>
      <c r="K420" s="300"/>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row>
    <row r="421" spans="1:34" ht="15.75" customHeight="1">
      <c r="A421" s="234"/>
      <c r="B421" s="234"/>
      <c r="C421" s="234"/>
      <c r="D421" s="234"/>
      <c r="E421" s="234"/>
      <c r="F421" s="234"/>
      <c r="G421" s="234"/>
      <c r="H421" s="234"/>
      <c r="I421" s="234"/>
      <c r="J421" s="300"/>
      <c r="K421" s="300"/>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row>
    <row r="422" spans="1:34" ht="15.75" customHeight="1">
      <c r="A422" s="234"/>
      <c r="B422" s="234"/>
      <c r="C422" s="234"/>
      <c r="D422" s="234"/>
      <c r="E422" s="234"/>
      <c r="F422" s="234"/>
      <c r="G422" s="234"/>
      <c r="H422" s="234"/>
      <c r="I422" s="234"/>
      <c r="J422" s="300"/>
      <c r="K422" s="300"/>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row>
    <row r="423" spans="1:34" ht="15.75" customHeight="1">
      <c r="A423" s="234"/>
      <c r="B423" s="234"/>
      <c r="C423" s="234"/>
      <c r="D423" s="234"/>
      <c r="E423" s="234"/>
      <c r="F423" s="234"/>
      <c r="G423" s="234"/>
      <c r="H423" s="234"/>
      <c r="I423" s="234"/>
      <c r="J423" s="300"/>
      <c r="K423" s="300"/>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row>
    <row r="424" spans="1:34" ht="15.75" customHeight="1">
      <c r="A424" s="234"/>
      <c r="B424" s="234"/>
      <c r="C424" s="234"/>
      <c r="D424" s="234"/>
      <c r="E424" s="234"/>
      <c r="F424" s="234"/>
      <c r="G424" s="234"/>
      <c r="H424" s="234"/>
      <c r="I424" s="234"/>
      <c r="J424" s="300"/>
      <c r="K424" s="300"/>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row>
    <row r="425" spans="1:34" ht="15.75" customHeight="1">
      <c r="A425" s="234"/>
      <c r="B425" s="234"/>
      <c r="C425" s="234"/>
      <c r="D425" s="234"/>
      <c r="E425" s="234"/>
      <c r="F425" s="234"/>
      <c r="G425" s="234"/>
      <c r="H425" s="234"/>
      <c r="I425" s="234"/>
      <c r="J425" s="300"/>
      <c r="K425" s="300"/>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row>
    <row r="426" spans="1:34" ht="15.75" customHeight="1">
      <c r="A426" s="234"/>
      <c r="B426" s="234"/>
      <c r="C426" s="234"/>
      <c r="D426" s="234"/>
      <c r="E426" s="234"/>
      <c r="F426" s="234"/>
      <c r="G426" s="234"/>
      <c r="H426" s="234"/>
      <c r="I426" s="234"/>
      <c r="J426" s="300"/>
      <c r="K426" s="300"/>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row>
    <row r="427" spans="1:34" ht="15.75" customHeight="1">
      <c r="A427" s="234"/>
      <c r="B427" s="234"/>
      <c r="C427" s="234"/>
      <c r="D427" s="234"/>
      <c r="E427" s="234"/>
      <c r="F427" s="234"/>
      <c r="G427" s="234"/>
      <c r="H427" s="234"/>
      <c r="I427" s="234"/>
      <c r="J427" s="300"/>
      <c r="K427" s="300"/>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row>
    <row r="428" spans="1:34" ht="15.75" customHeight="1">
      <c r="A428" s="234"/>
      <c r="B428" s="234"/>
      <c r="C428" s="234"/>
      <c r="D428" s="234"/>
      <c r="E428" s="234"/>
      <c r="F428" s="234"/>
      <c r="G428" s="234"/>
      <c r="H428" s="234"/>
      <c r="I428" s="234"/>
      <c r="J428" s="300"/>
      <c r="K428" s="300"/>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row>
    <row r="429" spans="1:34" ht="15.75" customHeight="1">
      <c r="A429" s="234"/>
      <c r="B429" s="234"/>
      <c r="C429" s="234"/>
      <c r="D429" s="234"/>
      <c r="E429" s="234"/>
      <c r="F429" s="234"/>
      <c r="G429" s="234"/>
      <c r="H429" s="234"/>
      <c r="I429" s="234"/>
      <c r="J429" s="300"/>
      <c r="K429" s="300"/>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row>
    <row r="430" spans="1:34" ht="15.75" customHeight="1">
      <c r="A430" s="234"/>
      <c r="B430" s="234"/>
      <c r="C430" s="234"/>
      <c r="D430" s="234"/>
      <c r="E430" s="234"/>
      <c r="F430" s="234"/>
      <c r="G430" s="234"/>
      <c r="H430" s="234"/>
      <c r="I430" s="234"/>
      <c r="J430" s="300"/>
      <c r="K430" s="300"/>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row>
    <row r="431" spans="1:34" ht="15.75" customHeight="1">
      <c r="A431" s="234"/>
      <c r="B431" s="234"/>
      <c r="C431" s="234"/>
      <c r="D431" s="234"/>
      <c r="E431" s="234"/>
      <c r="F431" s="234"/>
      <c r="G431" s="234"/>
      <c r="H431" s="234"/>
      <c r="I431" s="234"/>
      <c r="J431" s="300"/>
      <c r="K431" s="300"/>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row>
    <row r="432" spans="1:34" ht="15.75" customHeight="1">
      <c r="A432" s="234"/>
      <c r="B432" s="234"/>
      <c r="C432" s="234"/>
      <c r="D432" s="234"/>
      <c r="E432" s="234"/>
      <c r="F432" s="234"/>
      <c r="G432" s="234"/>
      <c r="H432" s="234"/>
      <c r="I432" s="234"/>
      <c r="J432" s="300"/>
      <c r="K432" s="300"/>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row>
    <row r="433" spans="1:34" ht="15.75" customHeight="1">
      <c r="A433" s="234"/>
      <c r="B433" s="234"/>
      <c r="C433" s="234"/>
      <c r="D433" s="234"/>
      <c r="E433" s="234"/>
      <c r="F433" s="234"/>
      <c r="G433" s="234"/>
      <c r="H433" s="234"/>
      <c r="I433" s="234"/>
      <c r="J433" s="300"/>
      <c r="K433" s="300"/>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row>
    <row r="434" spans="1:34" ht="15.75" customHeight="1">
      <c r="A434" s="234"/>
      <c r="B434" s="234"/>
      <c r="C434" s="234"/>
      <c r="D434" s="234"/>
      <c r="E434" s="234"/>
      <c r="F434" s="234"/>
      <c r="G434" s="234"/>
      <c r="H434" s="234"/>
      <c r="I434" s="234"/>
      <c r="J434" s="300"/>
      <c r="K434" s="300"/>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row>
    <row r="435" spans="1:34" ht="15.75" customHeight="1">
      <c r="A435" s="234"/>
      <c r="B435" s="234"/>
      <c r="C435" s="234"/>
      <c r="D435" s="234"/>
      <c r="E435" s="234"/>
      <c r="F435" s="234"/>
      <c r="G435" s="234"/>
      <c r="H435" s="234"/>
      <c r="I435" s="234"/>
      <c r="J435" s="300"/>
      <c r="K435" s="300"/>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row>
    <row r="436" spans="1:34" ht="15.75" customHeight="1">
      <c r="A436" s="234"/>
      <c r="B436" s="234"/>
      <c r="C436" s="234"/>
      <c r="D436" s="234"/>
      <c r="E436" s="234"/>
      <c r="F436" s="234"/>
      <c r="G436" s="234"/>
      <c r="H436" s="234"/>
      <c r="I436" s="234"/>
      <c r="J436" s="300"/>
      <c r="K436" s="300"/>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row>
    <row r="437" spans="1:34" ht="15.75" customHeight="1">
      <c r="A437" s="234"/>
      <c r="B437" s="234"/>
      <c r="C437" s="234"/>
      <c r="D437" s="234"/>
      <c r="E437" s="234"/>
      <c r="F437" s="234"/>
      <c r="G437" s="234"/>
      <c r="H437" s="234"/>
      <c r="I437" s="234"/>
      <c r="J437" s="300"/>
      <c r="K437" s="300"/>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row>
    <row r="438" spans="1:34" ht="15.75" customHeight="1">
      <c r="A438" s="234"/>
      <c r="B438" s="234"/>
      <c r="C438" s="234"/>
      <c r="D438" s="234"/>
      <c r="E438" s="234"/>
      <c r="F438" s="234"/>
      <c r="G438" s="234"/>
      <c r="H438" s="234"/>
      <c r="I438" s="234"/>
      <c r="J438" s="300"/>
      <c r="K438" s="300"/>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row>
    <row r="439" spans="1:34" ht="15.75" customHeight="1">
      <c r="A439" s="234"/>
      <c r="B439" s="234"/>
      <c r="C439" s="234"/>
      <c r="D439" s="234"/>
      <c r="E439" s="234"/>
      <c r="F439" s="234"/>
      <c r="G439" s="234"/>
      <c r="H439" s="234"/>
      <c r="I439" s="234"/>
      <c r="J439" s="300"/>
      <c r="K439" s="300"/>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row>
    <row r="440" spans="1:34" ht="15.75" customHeight="1">
      <c r="A440" s="234"/>
      <c r="B440" s="234"/>
      <c r="C440" s="234"/>
      <c r="D440" s="234"/>
      <c r="E440" s="234"/>
      <c r="F440" s="234"/>
      <c r="G440" s="234"/>
      <c r="H440" s="234"/>
      <c r="I440" s="234"/>
      <c r="J440" s="300"/>
      <c r="K440" s="300"/>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row>
    <row r="441" spans="1:34" ht="15.75" customHeight="1">
      <c r="A441" s="234"/>
      <c r="B441" s="234"/>
      <c r="C441" s="234"/>
      <c r="D441" s="234"/>
      <c r="E441" s="234"/>
      <c r="F441" s="234"/>
      <c r="G441" s="234"/>
      <c r="H441" s="234"/>
      <c r="I441" s="234"/>
      <c r="J441" s="300"/>
      <c r="K441" s="300"/>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row>
    <row r="442" spans="1:34" ht="15.75" customHeight="1">
      <c r="A442" s="234"/>
      <c r="B442" s="234"/>
      <c r="C442" s="234"/>
      <c r="D442" s="234"/>
      <c r="E442" s="234"/>
      <c r="F442" s="234"/>
      <c r="G442" s="234"/>
      <c r="H442" s="234"/>
      <c r="I442" s="234"/>
      <c r="J442" s="300"/>
      <c r="K442" s="300"/>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row>
    <row r="443" spans="1:34" ht="15.75" customHeight="1">
      <c r="A443" s="234"/>
      <c r="B443" s="234"/>
      <c r="C443" s="234"/>
      <c r="D443" s="234"/>
      <c r="E443" s="234"/>
      <c r="F443" s="234"/>
      <c r="G443" s="234"/>
      <c r="H443" s="234"/>
      <c r="I443" s="234"/>
      <c r="J443" s="300"/>
      <c r="K443" s="300"/>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row>
    <row r="444" spans="1:34" ht="15.75" customHeight="1">
      <c r="A444" s="234"/>
      <c r="B444" s="234"/>
      <c r="C444" s="234"/>
      <c r="D444" s="234"/>
      <c r="E444" s="234"/>
      <c r="F444" s="234"/>
      <c r="G444" s="234"/>
      <c r="H444" s="234"/>
      <c r="I444" s="234"/>
      <c r="J444" s="300"/>
      <c r="K444" s="300"/>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row>
    <row r="445" spans="1:34" ht="15.75" customHeight="1">
      <c r="A445" s="234"/>
      <c r="B445" s="234"/>
      <c r="C445" s="234"/>
      <c r="D445" s="234"/>
      <c r="E445" s="234"/>
      <c r="F445" s="234"/>
      <c r="G445" s="234"/>
      <c r="H445" s="234"/>
      <c r="I445" s="234"/>
      <c r="J445" s="300"/>
      <c r="K445" s="300"/>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row>
    <row r="446" spans="1:34" ht="15.75" customHeight="1">
      <c r="A446" s="234"/>
      <c r="B446" s="234"/>
      <c r="C446" s="234"/>
      <c r="D446" s="234"/>
      <c r="E446" s="234"/>
      <c r="F446" s="234"/>
      <c r="G446" s="234"/>
      <c r="H446" s="234"/>
      <c r="I446" s="234"/>
      <c r="J446" s="300"/>
      <c r="K446" s="300"/>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row>
    <row r="447" spans="1:34" ht="15.75" customHeight="1">
      <c r="A447" s="234"/>
      <c r="B447" s="234"/>
      <c r="C447" s="234"/>
      <c r="D447" s="234"/>
      <c r="E447" s="234"/>
      <c r="F447" s="234"/>
      <c r="G447" s="234"/>
      <c r="H447" s="234"/>
      <c r="I447" s="234"/>
      <c r="J447" s="300"/>
      <c r="K447" s="300"/>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row>
    <row r="448" spans="1:34" ht="15.75" customHeight="1">
      <c r="A448" s="234"/>
      <c r="B448" s="234"/>
      <c r="C448" s="234"/>
      <c r="D448" s="234"/>
      <c r="E448" s="234"/>
      <c r="F448" s="234"/>
      <c r="G448" s="234"/>
      <c r="H448" s="234"/>
      <c r="I448" s="234"/>
      <c r="J448" s="300"/>
      <c r="K448" s="300"/>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row>
    <row r="449" spans="1:34" ht="15.75" customHeight="1">
      <c r="A449" s="234"/>
      <c r="B449" s="234"/>
      <c r="C449" s="234"/>
      <c r="D449" s="234"/>
      <c r="E449" s="234"/>
      <c r="F449" s="234"/>
      <c r="G449" s="234"/>
      <c r="H449" s="234"/>
      <c r="I449" s="234"/>
      <c r="J449" s="300"/>
      <c r="K449" s="300"/>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row>
    <row r="450" spans="1:34" ht="15.75" customHeight="1">
      <c r="A450" s="234"/>
      <c r="B450" s="234"/>
      <c r="C450" s="234"/>
      <c r="D450" s="234"/>
      <c r="E450" s="234"/>
      <c r="F450" s="234"/>
      <c r="G450" s="234"/>
      <c r="H450" s="234"/>
      <c r="I450" s="234"/>
      <c r="J450" s="300"/>
      <c r="K450" s="300"/>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row>
    <row r="451" spans="1:34" ht="15.75" customHeight="1">
      <c r="A451" s="234"/>
      <c r="B451" s="234"/>
      <c r="C451" s="234"/>
      <c r="D451" s="234"/>
      <c r="E451" s="234"/>
      <c r="F451" s="234"/>
      <c r="G451" s="234"/>
      <c r="H451" s="234"/>
      <c r="I451" s="234"/>
      <c r="J451" s="300"/>
      <c r="K451" s="300"/>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row>
    <row r="452" spans="1:34" ht="15.75" customHeight="1">
      <c r="A452" s="234"/>
      <c r="B452" s="234"/>
      <c r="C452" s="234"/>
      <c r="D452" s="234"/>
      <c r="E452" s="234"/>
      <c r="F452" s="234"/>
      <c r="G452" s="234"/>
      <c r="H452" s="234"/>
      <c r="I452" s="234"/>
      <c r="J452" s="300"/>
      <c r="K452" s="300"/>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row>
    <row r="453" spans="1:34" ht="15.75" customHeight="1">
      <c r="A453" s="234"/>
      <c r="B453" s="234"/>
      <c r="C453" s="234"/>
      <c r="D453" s="234"/>
      <c r="E453" s="234"/>
      <c r="F453" s="234"/>
      <c r="G453" s="234"/>
      <c r="H453" s="234"/>
      <c r="I453" s="234"/>
      <c r="J453" s="300"/>
      <c r="K453" s="300"/>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row>
    <row r="454" spans="1:34" ht="15.75" customHeight="1">
      <c r="A454" s="234"/>
      <c r="B454" s="234"/>
      <c r="C454" s="234"/>
      <c r="D454" s="234"/>
      <c r="E454" s="234"/>
      <c r="F454" s="234"/>
      <c r="G454" s="234"/>
      <c r="H454" s="234"/>
      <c r="I454" s="234"/>
      <c r="J454" s="300"/>
      <c r="K454" s="300"/>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row>
    <row r="455" spans="1:34" ht="15.75" customHeight="1">
      <c r="A455" s="234"/>
      <c r="B455" s="234"/>
      <c r="C455" s="234"/>
      <c r="D455" s="234"/>
      <c r="E455" s="234"/>
      <c r="F455" s="234"/>
      <c r="G455" s="234"/>
      <c r="H455" s="234"/>
      <c r="I455" s="234"/>
      <c r="J455" s="300"/>
      <c r="K455" s="300"/>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row>
    <row r="456" spans="1:34" ht="15.75" customHeight="1">
      <c r="A456" s="234"/>
      <c r="B456" s="234"/>
      <c r="C456" s="234"/>
      <c r="D456" s="234"/>
      <c r="E456" s="234"/>
      <c r="F456" s="234"/>
      <c r="G456" s="234"/>
      <c r="H456" s="234"/>
      <c r="I456" s="234"/>
      <c r="J456" s="300"/>
      <c r="K456" s="300"/>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row>
    <row r="457" spans="1:34" ht="15.75" customHeight="1">
      <c r="A457" s="234"/>
      <c r="B457" s="234"/>
      <c r="C457" s="234"/>
      <c r="D457" s="234"/>
      <c r="E457" s="234"/>
      <c r="F457" s="234"/>
      <c r="G457" s="234"/>
      <c r="H457" s="234"/>
      <c r="I457" s="234"/>
      <c r="J457" s="300"/>
      <c r="K457" s="300"/>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row>
    <row r="458" spans="1:34" ht="15.75" customHeight="1">
      <c r="A458" s="234"/>
      <c r="B458" s="234"/>
      <c r="C458" s="234"/>
      <c r="D458" s="234"/>
      <c r="E458" s="234"/>
      <c r="F458" s="234"/>
      <c r="G458" s="234"/>
      <c r="H458" s="234"/>
      <c r="I458" s="234"/>
      <c r="J458" s="300"/>
      <c r="K458" s="300"/>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row>
    <row r="459" spans="1:34" ht="15.75" customHeight="1">
      <c r="A459" s="234"/>
      <c r="B459" s="234"/>
      <c r="C459" s="234"/>
      <c r="D459" s="234"/>
      <c r="E459" s="234"/>
      <c r="F459" s="234"/>
      <c r="G459" s="234"/>
      <c r="H459" s="234"/>
      <c r="I459" s="234"/>
      <c r="J459" s="300"/>
      <c r="K459" s="300"/>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row>
    <row r="460" spans="1:34" ht="15.75" customHeight="1">
      <c r="A460" s="234"/>
      <c r="B460" s="234"/>
      <c r="C460" s="234"/>
      <c r="D460" s="234"/>
      <c r="E460" s="234"/>
      <c r="F460" s="234"/>
      <c r="G460" s="234"/>
      <c r="H460" s="234"/>
      <c r="I460" s="234"/>
      <c r="J460" s="300"/>
      <c r="K460" s="300"/>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row>
    <row r="461" spans="1:34" ht="15.75" customHeight="1">
      <c r="A461" s="234"/>
      <c r="B461" s="234"/>
      <c r="C461" s="234"/>
      <c r="D461" s="234"/>
      <c r="E461" s="234"/>
      <c r="F461" s="234"/>
      <c r="G461" s="234"/>
      <c r="H461" s="234"/>
      <c r="I461" s="234"/>
      <c r="J461" s="300"/>
      <c r="K461" s="300"/>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row>
    <row r="462" spans="1:34" ht="15.75" customHeight="1">
      <c r="A462" s="234"/>
      <c r="B462" s="234"/>
      <c r="C462" s="234"/>
      <c r="D462" s="234"/>
      <c r="E462" s="234"/>
      <c r="F462" s="234"/>
      <c r="G462" s="234"/>
      <c r="H462" s="234"/>
      <c r="I462" s="234"/>
      <c r="J462" s="300"/>
      <c r="K462" s="300"/>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row>
    <row r="463" spans="1:34" ht="15.75" customHeight="1">
      <c r="A463" s="234"/>
      <c r="B463" s="234"/>
      <c r="C463" s="234"/>
      <c r="D463" s="234"/>
      <c r="E463" s="234"/>
      <c r="F463" s="234"/>
      <c r="G463" s="234"/>
      <c r="H463" s="234"/>
      <c r="I463" s="234"/>
      <c r="J463" s="300"/>
      <c r="K463" s="300"/>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row>
    <row r="464" spans="1:34" ht="15.75" customHeight="1">
      <c r="A464" s="234"/>
      <c r="B464" s="234"/>
      <c r="C464" s="234"/>
      <c r="D464" s="234"/>
      <c r="E464" s="234"/>
      <c r="F464" s="234"/>
      <c r="G464" s="234"/>
      <c r="H464" s="234"/>
      <c r="I464" s="234"/>
      <c r="J464" s="300"/>
      <c r="K464" s="300"/>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row>
    <row r="465" spans="1:34" ht="15.75" customHeight="1">
      <c r="A465" s="234"/>
      <c r="B465" s="234"/>
      <c r="C465" s="234"/>
      <c r="D465" s="234"/>
      <c r="E465" s="234"/>
      <c r="F465" s="234"/>
      <c r="G465" s="234"/>
      <c r="H465" s="234"/>
      <c r="I465" s="234"/>
      <c r="J465" s="300"/>
      <c r="K465" s="300"/>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row>
    <row r="466" spans="1:34" ht="15.75" customHeight="1">
      <c r="A466" s="234"/>
      <c r="B466" s="234"/>
      <c r="C466" s="234"/>
      <c r="D466" s="234"/>
      <c r="E466" s="234"/>
      <c r="F466" s="234"/>
      <c r="G466" s="234"/>
      <c r="H466" s="234"/>
      <c r="I466" s="234"/>
      <c r="J466" s="300"/>
      <c r="K466" s="300"/>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row>
    <row r="467" spans="1:34" ht="15.75" customHeight="1">
      <c r="A467" s="234"/>
      <c r="B467" s="234"/>
      <c r="C467" s="234"/>
      <c r="D467" s="234"/>
      <c r="E467" s="234"/>
      <c r="F467" s="234"/>
      <c r="G467" s="234"/>
      <c r="H467" s="234"/>
      <c r="I467" s="234"/>
      <c r="J467" s="300"/>
      <c r="K467" s="300"/>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row>
    <row r="468" spans="1:34" ht="15.75" customHeight="1">
      <c r="A468" s="234"/>
      <c r="B468" s="234"/>
      <c r="C468" s="234"/>
      <c r="D468" s="234"/>
      <c r="E468" s="234"/>
      <c r="F468" s="234"/>
      <c r="G468" s="234"/>
      <c r="H468" s="234"/>
      <c r="I468" s="234"/>
      <c r="J468" s="300"/>
      <c r="K468" s="300"/>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row>
    <row r="469" spans="1:34" ht="15.75" customHeight="1">
      <c r="A469" s="234"/>
      <c r="B469" s="234"/>
      <c r="C469" s="234"/>
      <c r="D469" s="234"/>
      <c r="E469" s="234"/>
      <c r="F469" s="234"/>
      <c r="G469" s="234"/>
      <c r="H469" s="234"/>
      <c r="I469" s="234"/>
      <c r="J469" s="300"/>
      <c r="K469" s="300"/>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row>
    <row r="470" spans="1:34" ht="15.75" customHeight="1">
      <c r="A470" s="234"/>
      <c r="B470" s="234"/>
      <c r="C470" s="234"/>
      <c r="D470" s="234"/>
      <c r="E470" s="234"/>
      <c r="F470" s="234"/>
      <c r="G470" s="234"/>
      <c r="H470" s="234"/>
      <c r="I470" s="234"/>
      <c r="J470" s="300"/>
      <c r="K470" s="300"/>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row>
    <row r="471" spans="1:34" ht="15.75" customHeight="1">
      <c r="A471" s="234"/>
      <c r="B471" s="234"/>
      <c r="C471" s="234"/>
      <c r="D471" s="234"/>
      <c r="E471" s="234"/>
      <c r="F471" s="234"/>
      <c r="G471" s="234"/>
      <c r="H471" s="234"/>
      <c r="I471" s="234"/>
      <c r="J471" s="300"/>
      <c r="K471" s="300"/>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row>
    <row r="472" spans="1:34" ht="15.75" customHeight="1">
      <c r="A472" s="234"/>
      <c r="B472" s="234"/>
      <c r="C472" s="234"/>
      <c r="D472" s="234"/>
      <c r="E472" s="234"/>
      <c r="F472" s="234"/>
      <c r="G472" s="234"/>
      <c r="H472" s="234"/>
      <c r="I472" s="234"/>
      <c r="J472" s="300"/>
      <c r="K472" s="300"/>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row>
    <row r="473" spans="1:34" ht="15.75" customHeight="1">
      <c r="A473" s="234"/>
      <c r="B473" s="234"/>
      <c r="C473" s="234"/>
      <c r="D473" s="234"/>
      <c r="E473" s="234"/>
      <c r="F473" s="234"/>
      <c r="G473" s="234"/>
      <c r="H473" s="234"/>
      <c r="I473" s="234"/>
      <c r="J473" s="300"/>
      <c r="K473" s="300"/>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row>
    <row r="474" spans="1:34" ht="15.75" customHeight="1">
      <c r="A474" s="234"/>
      <c r="B474" s="234"/>
      <c r="C474" s="234"/>
      <c r="D474" s="234"/>
      <c r="E474" s="234"/>
      <c r="F474" s="234"/>
      <c r="G474" s="234"/>
      <c r="H474" s="234"/>
      <c r="I474" s="234"/>
      <c r="J474" s="300"/>
      <c r="K474" s="300"/>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row>
    <row r="475" spans="1:34" ht="15.75" customHeight="1">
      <c r="A475" s="234"/>
      <c r="B475" s="234"/>
      <c r="C475" s="234"/>
      <c r="D475" s="234"/>
      <c r="E475" s="234"/>
      <c r="F475" s="234"/>
      <c r="G475" s="234"/>
      <c r="H475" s="234"/>
      <c r="I475" s="234"/>
      <c r="J475" s="300"/>
      <c r="K475" s="300"/>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row>
    <row r="476" spans="1:34" ht="15.75" customHeight="1">
      <c r="A476" s="234"/>
      <c r="B476" s="234"/>
      <c r="C476" s="234"/>
      <c r="D476" s="234"/>
      <c r="E476" s="234"/>
      <c r="F476" s="234"/>
      <c r="G476" s="234"/>
      <c r="H476" s="234"/>
      <c r="I476" s="234"/>
      <c r="J476" s="300"/>
      <c r="K476" s="300"/>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row>
    <row r="477" spans="1:34" ht="15.75" customHeight="1">
      <c r="A477" s="234"/>
      <c r="B477" s="234"/>
      <c r="C477" s="234"/>
      <c r="D477" s="234"/>
      <c r="E477" s="234"/>
      <c r="F477" s="234"/>
      <c r="G477" s="234"/>
      <c r="H477" s="234"/>
      <c r="I477" s="234"/>
      <c r="J477" s="300"/>
      <c r="K477" s="300"/>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row>
    <row r="478" spans="1:34" ht="15.75" customHeight="1">
      <c r="A478" s="234"/>
      <c r="B478" s="234"/>
      <c r="C478" s="234"/>
      <c r="D478" s="234"/>
      <c r="E478" s="234"/>
      <c r="F478" s="234"/>
      <c r="G478" s="234"/>
      <c r="H478" s="234"/>
      <c r="I478" s="234"/>
      <c r="J478" s="300"/>
      <c r="K478" s="300"/>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row>
    <row r="479" spans="1:34" ht="15.75" customHeight="1">
      <c r="A479" s="234"/>
      <c r="B479" s="234"/>
      <c r="C479" s="234"/>
      <c r="D479" s="234"/>
      <c r="E479" s="234"/>
      <c r="F479" s="234"/>
      <c r="G479" s="234"/>
      <c r="H479" s="234"/>
      <c r="I479" s="234"/>
      <c r="J479" s="300"/>
      <c r="K479" s="300"/>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row>
    <row r="480" spans="1:34" ht="15.75" customHeight="1">
      <c r="A480" s="234"/>
      <c r="B480" s="234"/>
      <c r="C480" s="234"/>
      <c r="D480" s="234"/>
      <c r="E480" s="234"/>
      <c r="F480" s="234"/>
      <c r="G480" s="234"/>
      <c r="H480" s="234"/>
      <c r="I480" s="234"/>
      <c r="J480" s="300"/>
      <c r="K480" s="300"/>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row>
    <row r="481" spans="1:34" ht="15.75" customHeight="1">
      <c r="A481" s="234"/>
      <c r="B481" s="234"/>
      <c r="C481" s="234"/>
      <c r="D481" s="234"/>
      <c r="E481" s="234"/>
      <c r="F481" s="234"/>
      <c r="G481" s="234"/>
      <c r="H481" s="234"/>
      <c r="I481" s="234"/>
      <c r="J481" s="300"/>
      <c r="K481" s="300"/>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row>
    <row r="482" spans="1:34" ht="15.75" customHeight="1">
      <c r="A482" s="234"/>
      <c r="B482" s="234"/>
      <c r="C482" s="234"/>
      <c r="D482" s="234"/>
      <c r="E482" s="234"/>
      <c r="F482" s="234"/>
      <c r="G482" s="234"/>
      <c r="H482" s="234"/>
      <c r="I482" s="234"/>
      <c r="J482" s="300"/>
      <c r="K482" s="300"/>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row>
    <row r="483" spans="1:34" ht="15.75" customHeight="1">
      <c r="A483" s="234"/>
      <c r="B483" s="234"/>
      <c r="C483" s="234"/>
      <c r="D483" s="234"/>
      <c r="E483" s="234"/>
      <c r="F483" s="234"/>
      <c r="G483" s="234"/>
      <c r="H483" s="234"/>
      <c r="I483" s="234"/>
      <c r="J483" s="300"/>
      <c r="K483" s="300"/>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row>
    <row r="484" spans="1:34" ht="15.75" customHeight="1">
      <c r="A484" s="234"/>
      <c r="B484" s="234"/>
      <c r="C484" s="234"/>
      <c r="D484" s="234"/>
      <c r="E484" s="234"/>
      <c r="F484" s="234"/>
      <c r="G484" s="234"/>
      <c r="H484" s="234"/>
      <c r="I484" s="234"/>
      <c r="J484" s="300"/>
      <c r="K484" s="300"/>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row>
    <row r="485" spans="1:34" ht="15.75" customHeight="1">
      <c r="A485" s="234"/>
      <c r="B485" s="234"/>
      <c r="C485" s="234"/>
      <c r="D485" s="234"/>
      <c r="E485" s="234"/>
      <c r="F485" s="234"/>
      <c r="G485" s="234"/>
      <c r="H485" s="234"/>
      <c r="I485" s="234"/>
      <c r="J485" s="300"/>
      <c r="K485" s="300"/>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row>
    <row r="486" spans="1:34" ht="15.75" customHeight="1">
      <c r="A486" s="234"/>
      <c r="B486" s="234"/>
      <c r="C486" s="234"/>
      <c r="D486" s="234"/>
      <c r="E486" s="234"/>
      <c r="F486" s="234"/>
      <c r="G486" s="234"/>
      <c r="H486" s="234"/>
      <c r="I486" s="234"/>
      <c r="J486" s="300"/>
      <c r="K486" s="300"/>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row>
    <row r="487" spans="1:34" ht="15.75" customHeight="1">
      <c r="A487" s="234"/>
      <c r="B487" s="234"/>
      <c r="C487" s="234"/>
      <c r="D487" s="234"/>
      <c r="E487" s="234"/>
      <c r="F487" s="234"/>
      <c r="G487" s="234"/>
      <c r="H487" s="234"/>
      <c r="I487" s="234"/>
      <c r="J487" s="300"/>
      <c r="K487" s="300"/>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row>
    <row r="488" spans="1:34" ht="15.75" customHeight="1">
      <c r="A488" s="234"/>
      <c r="B488" s="234"/>
      <c r="C488" s="234"/>
      <c r="D488" s="234"/>
      <c r="E488" s="234"/>
      <c r="F488" s="234"/>
      <c r="G488" s="234"/>
      <c r="H488" s="234"/>
      <c r="I488" s="234"/>
      <c r="J488" s="300"/>
      <c r="K488" s="300"/>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row>
    <row r="489" spans="1:34" ht="15.75" customHeight="1">
      <c r="A489" s="234"/>
      <c r="B489" s="234"/>
      <c r="C489" s="234"/>
      <c r="D489" s="234"/>
      <c r="E489" s="234"/>
      <c r="F489" s="234"/>
      <c r="G489" s="234"/>
      <c r="H489" s="234"/>
      <c r="I489" s="234"/>
      <c r="J489" s="300"/>
      <c r="K489" s="300"/>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row>
    <row r="490" spans="1:34" ht="15.75" customHeight="1">
      <c r="A490" s="234"/>
      <c r="B490" s="234"/>
      <c r="C490" s="234"/>
      <c r="D490" s="234"/>
      <c r="E490" s="234"/>
      <c r="F490" s="234"/>
      <c r="G490" s="234"/>
      <c r="H490" s="234"/>
      <c r="I490" s="234"/>
      <c r="J490" s="300"/>
      <c r="K490" s="300"/>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row>
    <row r="491" spans="1:34" ht="15.75" customHeight="1">
      <c r="A491" s="234"/>
      <c r="B491" s="234"/>
      <c r="C491" s="234"/>
      <c r="D491" s="234"/>
      <c r="E491" s="234"/>
      <c r="F491" s="234"/>
      <c r="G491" s="234"/>
      <c r="H491" s="234"/>
      <c r="I491" s="234"/>
      <c r="J491" s="300"/>
      <c r="K491" s="300"/>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row>
    <row r="492" spans="1:34" ht="15.75" customHeight="1">
      <c r="A492" s="234"/>
      <c r="B492" s="234"/>
      <c r="C492" s="234"/>
      <c r="D492" s="234"/>
      <c r="E492" s="234"/>
      <c r="F492" s="234"/>
      <c r="G492" s="234"/>
      <c r="H492" s="234"/>
      <c r="I492" s="234"/>
      <c r="J492" s="300"/>
      <c r="K492" s="300"/>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row>
    <row r="493" spans="1:34" ht="15.75" customHeight="1">
      <c r="A493" s="234"/>
      <c r="B493" s="234"/>
      <c r="C493" s="234"/>
      <c r="D493" s="234"/>
      <c r="E493" s="234"/>
      <c r="F493" s="234"/>
      <c r="G493" s="234"/>
      <c r="H493" s="234"/>
      <c r="I493" s="234"/>
      <c r="J493" s="300"/>
      <c r="K493" s="300"/>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row>
    <row r="494" spans="1:34" ht="15.75" customHeight="1">
      <c r="A494" s="234"/>
      <c r="B494" s="234"/>
      <c r="C494" s="234"/>
      <c r="D494" s="234"/>
      <c r="E494" s="234"/>
      <c r="F494" s="234"/>
      <c r="G494" s="234"/>
      <c r="H494" s="234"/>
      <c r="I494" s="234"/>
      <c r="J494" s="300"/>
      <c r="K494" s="300"/>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row>
    <row r="495" spans="1:34" ht="15.75" customHeight="1">
      <c r="A495" s="234"/>
      <c r="B495" s="234"/>
      <c r="C495" s="234"/>
      <c r="D495" s="234"/>
      <c r="E495" s="234"/>
      <c r="F495" s="234"/>
      <c r="G495" s="234"/>
      <c r="H495" s="234"/>
      <c r="I495" s="234"/>
      <c r="J495" s="300"/>
      <c r="K495" s="300"/>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row>
    <row r="496" spans="1:34" ht="15.75" customHeight="1">
      <c r="A496" s="234"/>
      <c r="B496" s="234"/>
      <c r="C496" s="234"/>
      <c r="D496" s="234"/>
      <c r="E496" s="234"/>
      <c r="F496" s="234"/>
      <c r="G496" s="234"/>
      <c r="H496" s="234"/>
      <c r="I496" s="234"/>
      <c r="J496" s="300"/>
      <c r="K496" s="300"/>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row>
    <row r="497" spans="1:34" ht="15.75" customHeight="1">
      <c r="A497" s="234"/>
      <c r="B497" s="234"/>
      <c r="C497" s="234"/>
      <c r="D497" s="234"/>
      <c r="E497" s="234"/>
      <c r="F497" s="234"/>
      <c r="G497" s="234"/>
      <c r="H497" s="234"/>
      <c r="I497" s="234"/>
      <c r="J497" s="300"/>
      <c r="K497" s="300"/>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row>
    <row r="498" spans="1:34" ht="15.75" customHeight="1">
      <c r="A498" s="234"/>
      <c r="B498" s="234"/>
      <c r="C498" s="234"/>
      <c r="D498" s="234"/>
      <c r="E498" s="234"/>
      <c r="F498" s="234"/>
      <c r="G498" s="234"/>
      <c r="H498" s="234"/>
      <c r="I498" s="234"/>
      <c r="J498" s="300"/>
      <c r="K498" s="300"/>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row>
    <row r="499" spans="1:34" ht="15.75" customHeight="1">
      <c r="A499" s="234"/>
      <c r="B499" s="234"/>
      <c r="C499" s="234"/>
      <c r="D499" s="234"/>
      <c r="E499" s="234"/>
      <c r="F499" s="234"/>
      <c r="G499" s="234"/>
      <c r="H499" s="234"/>
      <c r="I499" s="234"/>
      <c r="J499" s="300"/>
      <c r="K499" s="300"/>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row>
    <row r="500" spans="1:34" ht="15.75" customHeight="1">
      <c r="A500" s="234"/>
      <c r="B500" s="234"/>
      <c r="C500" s="234"/>
      <c r="D500" s="234"/>
      <c r="E500" s="234"/>
      <c r="F500" s="234"/>
      <c r="G500" s="234"/>
      <c r="H500" s="234"/>
      <c r="I500" s="234"/>
      <c r="J500" s="300"/>
      <c r="K500" s="300"/>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row>
    <row r="501" spans="1:34" ht="15.75" customHeight="1">
      <c r="A501" s="234"/>
      <c r="B501" s="234"/>
      <c r="C501" s="234"/>
      <c r="D501" s="234"/>
      <c r="E501" s="234"/>
      <c r="F501" s="234"/>
      <c r="G501" s="234"/>
      <c r="H501" s="234"/>
      <c r="I501" s="234"/>
      <c r="J501" s="300"/>
      <c r="K501" s="300"/>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row>
    <row r="502" spans="1:34" ht="15.75" customHeight="1">
      <c r="A502" s="234"/>
      <c r="B502" s="234"/>
      <c r="C502" s="234"/>
      <c r="D502" s="234"/>
      <c r="E502" s="234"/>
      <c r="F502" s="234"/>
      <c r="G502" s="234"/>
      <c r="H502" s="234"/>
      <c r="I502" s="234"/>
      <c r="J502" s="300"/>
      <c r="K502" s="300"/>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row>
    <row r="503" spans="1:34" ht="15.75" customHeight="1">
      <c r="A503" s="234"/>
      <c r="B503" s="234"/>
      <c r="C503" s="234"/>
      <c r="D503" s="234"/>
      <c r="E503" s="234"/>
      <c r="F503" s="234"/>
      <c r="G503" s="234"/>
      <c r="H503" s="234"/>
      <c r="I503" s="234"/>
      <c r="J503" s="300"/>
      <c r="K503" s="300"/>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row>
    <row r="504" spans="1:34" ht="15.75" customHeight="1">
      <c r="A504" s="234"/>
      <c r="B504" s="234"/>
      <c r="C504" s="234"/>
      <c r="D504" s="234"/>
      <c r="E504" s="234"/>
      <c r="F504" s="234"/>
      <c r="G504" s="234"/>
      <c r="H504" s="234"/>
      <c r="I504" s="234"/>
      <c r="J504" s="300"/>
      <c r="K504" s="300"/>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row>
    <row r="505" spans="1:34" ht="15.75" customHeight="1">
      <c r="A505" s="234"/>
      <c r="B505" s="234"/>
      <c r="C505" s="234"/>
      <c r="D505" s="234"/>
      <c r="E505" s="234"/>
      <c r="F505" s="234"/>
      <c r="G505" s="234"/>
      <c r="H505" s="234"/>
      <c r="I505" s="234"/>
      <c r="J505" s="300"/>
      <c r="K505" s="300"/>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row>
    <row r="506" spans="1:34" ht="15.75" customHeight="1">
      <c r="A506" s="234"/>
      <c r="B506" s="234"/>
      <c r="C506" s="234"/>
      <c r="D506" s="234"/>
      <c r="E506" s="234"/>
      <c r="F506" s="234"/>
      <c r="G506" s="234"/>
      <c r="H506" s="234"/>
      <c r="I506" s="234"/>
      <c r="J506" s="300"/>
      <c r="K506" s="300"/>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row>
    <row r="507" spans="1:34" ht="15.75" customHeight="1">
      <c r="A507" s="234"/>
      <c r="B507" s="234"/>
      <c r="C507" s="234"/>
      <c r="D507" s="234"/>
      <c r="E507" s="234"/>
      <c r="F507" s="234"/>
      <c r="G507" s="234"/>
      <c r="H507" s="234"/>
      <c r="I507" s="234"/>
      <c r="J507" s="300"/>
      <c r="K507" s="300"/>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row>
    <row r="508" spans="1:34" ht="15.75" customHeight="1">
      <c r="A508" s="234"/>
      <c r="B508" s="234"/>
      <c r="C508" s="234"/>
      <c r="D508" s="234"/>
      <c r="E508" s="234"/>
      <c r="F508" s="234"/>
      <c r="G508" s="234"/>
      <c r="H508" s="234"/>
      <c r="I508" s="234"/>
      <c r="J508" s="300"/>
      <c r="K508" s="300"/>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row>
    <row r="509" spans="1:34" ht="15.75" customHeight="1">
      <c r="A509" s="234"/>
      <c r="B509" s="234"/>
      <c r="C509" s="234"/>
      <c r="D509" s="234"/>
      <c r="E509" s="234"/>
      <c r="F509" s="234"/>
      <c r="G509" s="234"/>
      <c r="H509" s="234"/>
      <c r="I509" s="234"/>
      <c r="J509" s="300"/>
      <c r="K509" s="300"/>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row>
    <row r="510" spans="1:34" ht="15.75" customHeight="1">
      <c r="A510" s="234"/>
      <c r="B510" s="234"/>
      <c r="C510" s="234"/>
      <c r="D510" s="234"/>
      <c r="E510" s="234"/>
      <c r="F510" s="234"/>
      <c r="G510" s="234"/>
      <c r="H510" s="234"/>
      <c r="I510" s="234"/>
      <c r="J510" s="300"/>
      <c r="K510" s="300"/>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row>
    <row r="511" spans="1:34" ht="15.75" customHeight="1">
      <c r="A511" s="234"/>
      <c r="B511" s="234"/>
      <c r="C511" s="234"/>
      <c r="D511" s="234"/>
      <c r="E511" s="234"/>
      <c r="F511" s="234"/>
      <c r="G511" s="234"/>
      <c r="H511" s="234"/>
      <c r="I511" s="234"/>
      <c r="J511" s="300"/>
      <c r="K511" s="300"/>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row>
    <row r="512" spans="1:34" ht="15.75" customHeight="1">
      <c r="A512" s="234"/>
      <c r="B512" s="234"/>
      <c r="C512" s="234"/>
      <c r="D512" s="234"/>
      <c r="E512" s="234"/>
      <c r="F512" s="234"/>
      <c r="G512" s="234"/>
      <c r="H512" s="234"/>
      <c r="I512" s="234"/>
      <c r="J512" s="300"/>
      <c r="K512" s="300"/>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row>
    <row r="513" spans="1:34" ht="15.75" customHeight="1">
      <c r="A513" s="234"/>
      <c r="B513" s="234"/>
      <c r="C513" s="234"/>
      <c r="D513" s="234"/>
      <c r="E513" s="234"/>
      <c r="F513" s="234"/>
      <c r="G513" s="234"/>
      <c r="H513" s="234"/>
      <c r="I513" s="234"/>
      <c r="J513" s="300"/>
      <c r="K513" s="300"/>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row>
    <row r="514" spans="1:34" ht="15.75" customHeight="1">
      <c r="A514" s="234"/>
      <c r="B514" s="234"/>
      <c r="C514" s="234"/>
      <c r="D514" s="234"/>
      <c r="E514" s="234"/>
      <c r="F514" s="234"/>
      <c r="G514" s="234"/>
      <c r="H514" s="234"/>
      <c r="I514" s="234"/>
      <c r="J514" s="300"/>
      <c r="K514" s="300"/>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row>
    <row r="515" spans="1:34" ht="15.75" customHeight="1">
      <c r="A515" s="234"/>
      <c r="B515" s="234"/>
      <c r="C515" s="234"/>
      <c r="D515" s="234"/>
      <c r="E515" s="234"/>
      <c r="F515" s="234"/>
      <c r="G515" s="234"/>
      <c r="H515" s="234"/>
      <c r="I515" s="234"/>
      <c r="J515" s="300"/>
      <c r="K515" s="300"/>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row>
    <row r="516" spans="1:34" ht="15.75" customHeight="1">
      <c r="A516" s="234"/>
      <c r="B516" s="234"/>
      <c r="C516" s="234"/>
      <c r="D516" s="234"/>
      <c r="E516" s="234"/>
      <c r="F516" s="234"/>
      <c r="G516" s="234"/>
      <c r="H516" s="234"/>
      <c r="I516" s="234"/>
      <c r="J516" s="300"/>
      <c r="K516" s="300"/>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row>
    <row r="517" spans="1:34" ht="15.75" customHeight="1">
      <c r="A517" s="234"/>
      <c r="B517" s="234"/>
      <c r="C517" s="234"/>
      <c r="D517" s="234"/>
      <c r="E517" s="234"/>
      <c r="F517" s="234"/>
      <c r="G517" s="234"/>
      <c r="H517" s="234"/>
      <c r="I517" s="234"/>
      <c r="J517" s="300"/>
      <c r="K517" s="300"/>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row>
    <row r="518" spans="1:34" ht="15.75" customHeight="1">
      <c r="A518" s="234"/>
      <c r="B518" s="234"/>
      <c r="C518" s="234"/>
      <c r="D518" s="234"/>
      <c r="E518" s="234"/>
      <c r="F518" s="234"/>
      <c r="G518" s="234"/>
      <c r="H518" s="234"/>
      <c r="I518" s="234"/>
      <c r="J518" s="300"/>
      <c r="K518" s="300"/>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row>
    <row r="519" spans="1:34" ht="15.75" customHeight="1">
      <c r="A519" s="234"/>
      <c r="B519" s="234"/>
      <c r="C519" s="234"/>
      <c r="D519" s="234"/>
      <c r="E519" s="234"/>
      <c r="F519" s="234"/>
      <c r="G519" s="234"/>
      <c r="H519" s="234"/>
      <c r="I519" s="234"/>
      <c r="J519" s="300"/>
      <c r="K519" s="300"/>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row>
    <row r="520" spans="1:34" ht="15.75" customHeight="1">
      <c r="A520" s="234"/>
      <c r="B520" s="234"/>
      <c r="C520" s="234"/>
      <c r="D520" s="234"/>
      <c r="E520" s="234"/>
      <c r="F520" s="234"/>
      <c r="G520" s="234"/>
      <c r="H520" s="234"/>
      <c r="I520" s="234"/>
      <c r="J520" s="300"/>
      <c r="K520" s="300"/>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row>
    <row r="521" spans="1:34" ht="15.75" customHeight="1">
      <c r="A521" s="234"/>
      <c r="B521" s="234"/>
      <c r="C521" s="234"/>
      <c r="D521" s="234"/>
      <c r="E521" s="234"/>
      <c r="F521" s="234"/>
      <c r="G521" s="234"/>
      <c r="H521" s="234"/>
      <c r="I521" s="234"/>
      <c r="J521" s="300"/>
      <c r="K521" s="300"/>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row>
    <row r="522" spans="1:34" ht="15.75" customHeight="1">
      <c r="A522" s="234"/>
      <c r="B522" s="234"/>
      <c r="C522" s="234"/>
      <c r="D522" s="234"/>
      <c r="E522" s="234"/>
      <c r="F522" s="234"/>
      <c r="G522" s="234"/>
      <c r="H522" s="234"/>
      <c r="I522" s="234"/>
      <c r="J522" s="300"/>
      <c r="K522" s="300"/>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row>
    <row r="523" spans="1:34" ht="15.75" customHeight="1">
      <c r="A523" s="234"/>
      <c r="B523" s="234"/>
      <c r="C523" s="234"/>
      <c r="D523" s="234"/>
      <c r="E523" s="234"/>
      <c r="F523" s="234"/>
      <c r="G523" s="234"/>
      <c r="H523" s="234"/>
      <c r="I523" s="234"/>
      <c r="J523" s="300"/>
      <c r="K523" s="300"/>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row>
    <row r="524" spans="1:34" ht="15.75" customHeight="1">
      <c r="A524" s="234"/>
      <c r="B524" s="234"/>
      <c r="C524" s="234"/>
      <c r="D524" s="234"/>
      <c r="E524" s="234"/>
      <c r="F524" s="234"/>
      <c r="G524" s="234"/>
      <c r="H524" s="234"/>
      <c r="I524" s="234"/>
      <c r="J524" s="300"/>
      <c r="K524" s="300"/>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row>
    <row r="525" spans="1:34" ht="15.75" customHeight="1">
      <c r="A525" s="234"/>
      <c r="B525" s="234"/>
      <c r="C525" s="234"/>
      <c r="D525" s="234"/>
      <c r="E525" s="234"/>
      <c r="F525" s="234"/>
      <c r="G525" s="234"/>
      <c r="H525" s="234"/>
      <c r="I525" s="234"/>
      <c r="J525" s="300"/>
      <c r="K525" s="300"/>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row>
    <row r="526" spans="1:34" ht="15.75" customHeight="1">
      <c r="A526" s="234"/>
      <c r="B526" s="234"/>
      <c r="C526" s="234"/>
      <c r="D526" s="234"/>
      <c r="E526" s="234"/>
      <c r="F526" s="234"/>
      <c r="G526" s="234"/>
      <c r="H526" s="234"/>
      <c r="I526" s="234"/>
      <c r="J526" s="300"/>
      <c r="K526" s="300"/>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row>
    <row r="527" spans="1:34" ht="15.75" customHeight="1">
      <c r="A527" s="234"/>
      <c r="B527" s="234"/>
      <c r="C527" s="234"/>
      <c r="D527" s="234"/>
      <c r="E527" s="234"/>
      <c r="F527" s="234"/>
      <c r="G527" s="234"/>
      <c r="H527" s="234"/>
      <c r="I527" s="234"/>
      <c r="J527" s="300"/>
      <c r="K527" s="300"/>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row>
    <row r="528" spans="1:34" ht="15.75" customHeight="1">
      <c r="A528" s="234"/>
      <c r="B528" s="234"/>
      <c r="C528" s="234"/>
      <c r="D528" s="234"/>
      <c r="E528" s="234"/>
      <c r="F528" s="234"/>
      <c r="G528" s="234"/>
      <c r="H528" s="234"/>
      <c r="I528" s="234"/>
      <c r="J528" s="300"/>
      <c r="K528" s="300"/>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row>
    <row r="529" spans="1:34" ht="15.75" customHeight="1">
      <c r="A529" s="234"/>
      <c r="B529" s="234"/>
      <c r="C529" s="234"/>
      <c r="D529" s="234"/>
      <c r="E529" s="234"/>
      <c r="F529" s="234"/>
      <c r="G529" s="234"/>
      <c r="H529" s="234"/>
      <c r="I529" s="234"/>
      <c r="J529" s="300"/>
      <c r="K529" s="300"/>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row>
    <row r="530" spans="1:34" ht="15.75" customHeight="1">
      <c r="A530" s="234"/>
      <c r="B530" s="234"/>
      <c r="C530" s="234"/>
      <c r="D530" s="234"/>
      <c r="E530" s="234"/>
      <c r="F530" s="234"/>
      <c r="G530" s="234"/>
      <c r="H530" s="234"/>
      <c r="I530" s="234"/>
      <c r="J530" s="300"/>
      <c r="K530" s="300"/>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row>
    <row r="531" spans="1:34" ht="15.75" customHeight="1">
      <c r="A531" s="234"/>
      <c r="B531" s="234"/>
      <c r="C531" s="234"/>
      <c r="D531" s="234"/>
      <c r="E531" s="234"/>
      <c r="F531" s="234"/>
      <c r="G531" s="234"/>
      <c r="H531" s="234"/>
      <c r="I531" s="234"/>
      <c r="J531" s="300"/>
      <c r="K531" s="300"/>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row>
    <row r="532" spans="1:34" ht="15.75" customHeight="1">
      <c r="A532" s="234"/>
      <c r="B532" s="234"/>
      <c r="C532" s="234"/>
      <c r="D532" s="234"/>
      <c r="E532" s="234"/>
      <c r="F532" s="234"/>
      <c r="G532" s="234"/>
      <c r="H532" s="234"/>
      <c r="I532" s="234"/>
      <c r="J532" s="300"/>
      <c r="K532" s="300"/>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row>
    <row r="533" spans="1:34" ht="15.75" customHeight="1">
      <c r="A533" s="234"/>
      <c r="B533" s="234"/>
      <c r="C533" s="234"/>
      <c r="D533" s="234"/>
      <c r="E533" s="234"/>
      <c r="F533" s="234"/>
      <c r="G533" s="234"/>
      <c r="H533" s="234"/>
      <c r="I533" s="234"/>
      <c r="J533" s="300"/>
      <c r="K533" s="300"/>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row>
    <row r="534" spans="1:34" ht="15.75" customHeight="1">
      <c r="A534" s="234"/>
      <c r="B534" s="234"/>
      <c r="C534" s="234"/>
      <c r="D534" s="234"/>
      <c r="E534" s="234"/>
      <c r="F534" s="234"/>
      <c r="G534" s="234"/>
      <c r="H534" s="234"/>
      <c r="I534" s="234"/>
      <c r="J534" s="300"/>
      <c r="K534" s="300"/>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row>
    <row r="535" spans="1:34" ht="15.75" customHeight="1">
      <c r="A535" s="234"/>
      <c r="B535" s="234"/>
      <c r="C535" s="234"/>
      <c r="D535" s="234"/>
      <c r="E535" s="234"/>
      <c r="F535" s="234"/>
      <c r="G535" s="234"/>
      <c r="H535" s="234"/>
      <c r="I535" s="234"/>
      <c r="J535" s="300"/>
      <c r="K535" s="300"/>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row>
    <row r="536" spans="1:34" ht="15.75" customHeight="1">
      <c r="A536" s="234"/>
      <c r="B536" s="234"/>
      <c r="C536" s="234"/>
      <c r="D536" s="234"/>
      <c r="E536" s="234"/>
      <c r="F536" s="234"/>
      <c r="G536" s="234"/>
      <c r="H536" s="234"/>
      <c r="I536" s="234"/>
      <c r="J536" s="300"/>
      <c r="K536" s="300"/>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row>
    <row r="537" spans="1:34" ht="15.75" customHeight="1">
      <c r="A537" s="234"/>
      <c r="B537" s="234"/>
      <c r="C537" s="234"/>
      <c r="D537" s="234"/>
      <c r="E537" s="234"/>
      <c r="F537" s="234"/>
      <c r="G537" s="234"/>
      <c r="H537" s="234"/>
      <c r="I537" s="234"/>
      <c r="J537" s="300"/>
      <c r="K537" s="300"/>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row>
    <row r="538" spans="1:34" ht="15.75" customHeight="1">
      <c r="A538" s="234"/>
      <c r="B538" s="234"/>
      <c r="C538" s="234"/>
      <c r="D538" s="234"/>
      <c r="E538" s="234"/>
      <c r="F538" s="234"/>
      <c r="G538" s="234"/>
      <c r="H538" s="234"/>
      <c r="I538" s="234"/>
      <c r="J538" s="300"/>
      <c r="K538" s="300"/>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row>
    <row r="539" spans="1:34" ht="15.75" customHeight="1">
      <c r="A539" s="234"/>
      <c r="B539" s="234"/>
      <c r="C539" s="234"/>
      <c r="D539" s="234"/>
      <c r="E539" s="234"/>
      <c r="F539" s="234"/>
      <c r="G539" s="234"/>
      <c r="H539" s="234"/>
      <c r="I539" s="234"/>
      <c r="J539" s="300"/>
      <c r="K539" s="300"/>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row>
    <row r="540" spans="1:34" ht="15.75" customHeight="1">
      <c r="A540" s="234"/>
      <c r="B540" s="234"/>
      <c r="C540" s="234"/>
      <c r="D540" s="234"/>
      <c r="E540" s="234"/>
      <c r="F540" s="234"/>
      <c r="G540" s="234"/>
      <c r="H540" s="234"/>
      <c r="I540" s="234"/>
      <c r="J540" s="300"/>
      <c r="K540" s="300"/>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row>
    <row r="541" spans="1:34" ht="15.75" customHeight="1">
      <c r="A541" s="234"/>
      <c r="B541" s="234"/>
      <c r="C541" s="234"/>
      <c r="D541" s="234"/>
      <c r="E541" s="234"/>
      <c r="F541" s="234"/>
      <c r="G541" s="234"/>
      <c r="H541" s="234"/>
      <c r="I541" s="234"/>
      <c r="J541" s="300"/>
      <c r="K541" s="300"/>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row>
    <row r="542" spans="1:34" ht="15.75" customHeight="1">
      <c r="A542" s="234"/>
      <c r="B542" s="234"/>
      <c r="C542" s="234"/>
      <c r="D542" s="234"/>
      <c r="E542" s="234"/>
      <c r="F542" s="234"/>
      <c r="G542" s="234"/>
      <c r="H542" s="234"/>
      <c r="I542" s="234"/>
      <c r="J542" s="300"/>
      <c r="K542" s="300"/>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row>
    <row r="543" spans="1:34" ht="15.75" customHeight="1">
      <c r="A543" s="234"/>
      <c r="B543" s="234"/>
      <c r="C543" s="234"/>
      <c r="D543" s="234"/>
      <c r="E543" s="234"/>
      <c r="F543" s="234"/>
      <c r="G543" s="234"/>
      <c r="H543" s="234"/>
      <c r="I543" s="234"/>
      <c r="J543" s="300"/>
      <c r="K543" s="300"/>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row>
    <row r="544" spans="1:34" ht="15.75" customHeight="1">
      <c r="A544" s="234"/>
      <c r="B544" s="234"/>
      <c r="C544" s="234"/>
      <c r="D544" s="234"/>
      <c r="E544" s="234"/>
      <c r="F544" s="234"/>
      <c r="G544" s="234"/>
      <c r="H544" s="234"/>
      <c r="I544" s="234"/>
      <c r="J544" s="300"/>
      <c r="K544" s="300"/>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row>
    <row r="545" spans="1:34" ht="15.75" customHeight="1">
      <c r="A545" s="234"/>
      <c r="B545" s="234"/>
      <c r="C545" s="234"/>
      <c r="D545" s="234"/>
      <c r="E545" s="234"/>
      <c r="F545" s="234"/>
      <c r="G545" s="234"/>
      <c r="H545" s="234"/>
      <c r="I545" s="234"/>
      <c r="J545" s="300"/>
      <c r="K545" s="300"/>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row>
    <row r="546" spans="1:34" ht="15.75" customHeight="1">
      <c r="A546" s="234"/>
      <c r="B546" s="234"/>
      <c r="C546" s="234"/>
      <c r="D546" s="234"/>
      <c r="E546" s="234"/>
      <c r="F546" s="234"/>
      <c r="G546" s="234"/>
      <c r="H546" s="234"/>
      <c r="I546" s="234"/>
      <c r="J546" s="300"/>
      <c r="K546" s="300"/>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row>
    <row r="547" spans="1:34" ht="15.75" customHeight="1">
      <c r="A547" s="234"/>
      <c r="B547" s="234"/>
      <c r="C547" s="234"/>
      <c r="D547" s="234"/>
      <c r="E547" s="234"/>
      <c r="F547" s="234"/>
      <c r="G547" s="234"/>
      <c r="H547" s="234"/>
      <c r="I547" s="234"/>
      <c r="J547" s="300"/>
      <c r="K547" s="300"/>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row>
    <row r="548" spans="1:34" ht="15.75" customHeight="1">
      <c r="A548" s="234"/>
      <c r="B548" s="234"/>
      <c r="C548" s="234"/>
      <c r="D548" s="234"/>
      <c r="E548" s="234"/>
      <c r="F548" s="234"/>
      <c r="G548" s="234"/>
      <c r="H548" s="234"/>
      <c r="I548" s="234"/>
      <c r="J548" s="300"/>
      <c r="K548" s="300"/>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row>
    <row r="549" spans="1:34" ht="15.75" customHeight="1">
      <c r="A549" s="234"/>
      <c r="B549" s="234"/>
      <c r="C549" s="234"/>
      <c r="D549" s="234"/>
      <c r="E549" s="234"/>
      <c r="F549" s="234"/>
      <c r="G549" s="234"/>
      <c r="H549" s="234"/>
      <c r="I549" s="234"/>
      <c r="J549" s="300"/>
      <c r="K549" s="300"/>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row>
    <row r="550" spans="1:34" ht="15.75" customHeight="1">
      <c r="A550" s="234"/>
      <c r="B550" s="234"/>
      <c r="C550" s="234"/>
      <c r="D550" s="234"/>
      <c r="E550" s="234"/>
      <c r="F550" s="234"/>
      <c r="G550" s="234"/>
      <c r="H550" s="234"/>
      <c r="I550" s="234"/>
      <c r="J550" s="300"/>
      <c r="K550" s="300"/>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row>
    <row r="551" spans="1:34" ht="15.75" customHeight="1">
      <c r="A551" s="234"/>
      <c r="B551" s="234"/>
      <c r="C551" s="234"/>
      <c r="D551" s="234"/>
      <c r="E551" s="234"/>
      <c r="F551" s="234"/>
      <c r="G551" s="234"/>
      <c r="H551" s="234"/>
      <c r="I551" s="234"/>
      <c r="J551" s="300"/>
      <c r="K551" s="300"/>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row>
    <row r="552" spans="1:34" ht="15.75" customHeight="1">
      <c r="A552" s="234"/>
      <c r="B552" s="234"/>
      <c r="C552" s="234"/>
      <c r="D552" s="234"/>
      <c r="E552" s="234"/>
      <c r="F552" s="234"/>
      <c r="G552" s="234"/>
      <c r="H552" s="234"/>
      <c r="I552" s="234"/>
      <c r="J552" s="300"/>
      <c r="K552" s="300"/>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row>
    <row r="553" spans="1:34" ht="15.75" customHeight="1">
      <c r="A553" s="234"/>
      <c r="B553" s="234"/>
      <c r="C553" s="234"/>
      <c r="D553" s="234"/>
      <c r="E553" s="234"/>
      <c r="F553" s="234"/>
      <c r="G553" s="234"/>
      <c r="H553" s="234"/>
      <c r="I553" s="234"/>
      <c r="J553" s="300"/>
      <c r="K553" s="300"/>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row>
    <row r="554" spans="1:34" ht="15.75" customHeight="1">
      <c r="A554" s="234"/>
      <c r="B554" s="234"/>
      <c r="C554" s="234"/>
      <c r="D554" s="234"/>
      <c r="E554" s="234"/>
      <c r="F554" s="234"/>
      <c r="G554" s="234"/>
      <c r="H554" s="234"/>
      <c r="I554" s="234"/>
      <c r="J554" s="300"/>
      <c r="K554" s="300"/>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row>
    <row r="555" spans="1:34" ht="15.75" customHeight="1">
      <c r="A555" s="234"/>
      <c r="B555" s="234"/>
      <c r="C555" s="234"/>
      <c r="D555" s="234"/>
      <c r="E555" s="234"/>
      <c r="F555" s="234"/>
      <c r="G555" s="234"/>
      <c r="H555" s="234"/>
      <c r="I555" s="234"/>
      <c r="J555" s="300"/>
      <c r="K555" s="300"/>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row>
    <row r="556" spans="1:34" ht="15.75" customHeight="1">
      <c r="A556" s="234"/>
      <c r="B556" s="234"/>
      <c r="C556" s="234"/>
      <c r="D556" s="234"/>
      <c r="E556" s="234"/>
      <c r="F556" s="234"/>
      <c r="G556" s="234"/>
      <c r="H556" s="234"/>
      <c r="I556" s="234"/>
      <c r="J556" s="300"/>
      <c r="K556" s="300"/>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row>
    <row r="557" spans="1:34" ht="15.75" customHeight="1">
      <c r="A557" s="234"/>
      <c r="B557" s="234"/>
      <c r="C557" s="234"/>
      <c r="D557" s="234"/>
      <c r="E557" s="234"/>
      <c r="F557" s="234"/>
      <c r="G557" s="234"/>
      <c r="H557" s="234"/>
      <c r="I557" s="234"/>
      <c r="J557" s="300"/>
      <c r="K557" s="300"/>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row>
    <row r="558" spans="1:34" ht="15.75" customHeight="1">
      <c r="A558" s="234"/>
      <c r="B558" s="234"/>
      <c r="C558" s="234"/>
      <c r="D558" s="234"/>
      <c r="E558" s="234"/>
      <c r="F558" s="234"/>
      <c r="G558" s="234"/>
      <c r="H558" s="234"/>
      <c r="I558" s="234"/>
      <c r="J558" s="300"/>
      <c r="K558" s="300"/>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row>
    <row r="559" spans="1:34" ht="15.75" customHeight="1">
      <c r="A559" s="234"/>
      <c r="B559" s="234"/>
      <c r="C559" s="234"/>
      <c r="D559" s="234"/>
      <c r="E559" s="234"/>
      <c r="F559" s="234"/>
      <c r="G559" s="234"/>
      <c r="H559" s="234"/>
      <c r="I559" s="234"/>
      <c r="J559" s="300"/>
      <c r="K559" s="300"/>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row>
    <row r="560" spans="1:34" ht="15.75" customHeight="1">
      <c r="A560" s="234"/>
      <c r="B560" s="234"/>
      <c r="C560" s="234"/>
      <c r="D560" s="234"/>
      <c r="E560" s="234"/>
      <c r="F560" s="234"/>
      <c r="G560" s="234"/>
      <c r="H560" s="234"/>
      <c r="I560" s="234"/>
      <c r="J560" s="300"/>
      <c r="K560" s="300"/>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row>
    <row r="561" spans="1:34" ht="15.75" customHeight="1">
      <c r="A561" s="234"/>
      <c r="B561" s="234"/>
      <c r="C561" s="234"/>
      <c r="D561" s="234"/>
      <c r="E561" s="234"/>
      <c r="F561" s="234"/>
      <c r="G561" s="234"/>
      <c r="H561" s="234"/>
      <c r="I561" s="234"/>
      <c r="J561" s="300"/>
      <c r="K561" s="300"/>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row>
    <row r="562" spans="1:34" ht="15.75" customHeight="1">
      <c r="A562" s="234"/>
      <c r="B562" s="234"/>
      <c r="C562" s="234"/>
      <c r="D562" s="234"/>
      <c r="E562" s="234"/>
      <c r="F562" s="234"/>
      <c r="G562" s="234"/>
      <c r="H562" s="234"/>
      <c r="I562" s="234"/>
      <c r="J562" s="300"/>
      <c r="K562" s="300"/>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row>
    <row r="563" spans="1:34" ht="15.75" customHeight="1">
      <c r="A563" s="234"/>
      <c r="B563" s="234"/>
      <c r="C563" s="234"/>
      <c r="D563" s="234"/>
      <c r="E563" s="234"/>
      <c r="F563" s="234"/>
      <c r="G563" s="234"/>
      <c r="H563" s="234"/>
      <c r="I563" s="234"/>
      <c r="J563" s="300"/>
      <c r="K563" s="300"/>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row>
    <row r="564" spans="1:34" ht="15.75" customHeight="1">
      <c r="A564" s="234"/>
      <c r="B564" s="234"/>
      <c r="C564" s="234"/>
      <c r="D564" s="234"/>
      <c r="E564" s="234"/>
      <c r="F564" s="234"/>
      <c r="G564" s="234"/>
      <c r="H564" s="234"/>
      <c r="I564" s="234"/>
      <c r="J564" s="300"/>
      <c r="K564" s="300"/>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row>
    <row r="565" spans="1:34" ht="15.75" customHeight="1">
      <c r="A565" s="234"/>
      <c r="B565" s="234"/>
      <c r="C565" s="234"/>
      <c r="D565" s="234"/>
      <c r="E565" s="234"/>
      <c r="F565" s="234"/>
      <c r="G565" s="234"/>
      <c r="H565" s="234"/>
      <c r="I565" s="234"/>
      <c r="J565" s="300"/>
      <c r="K565" s="300"/>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row>
    <row r="566" spans="1:34" ht="15.75" customHeight="1">
      <c r="A566" s="234"/>
      <c r="B566" s="234"/>
      <c r="C566" s="234"/>
      <c r="D566" s="234"/>
      <c r="E566" s="234"/>
      <c r="F566" s="234"/>
      <c r="G566" s="234"/>
      <c r="H566" s="234"/>
      <c r="I566" s="234"/>
      <c r="J566" s="300"/>
      <c r="K566" s="300"/>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row>
    <row r="567" spans="1:34" ht="15.75" customHeight="1">
      <c r="A567" s="234"/>
      <c r="B567" s="234"/>
      <c r="C567" s="234"/>
      <c r="D567" s="234"/>
      <c r="E567" s="234"/>
      <c r="F567" s="234"/>
      <c r="G567" s="234"/>
      <c r="H567" s="234"/>
      <c r="I567" s="234"/>
      <c r="J567" s="300"/>
      <c r="K567" s="300"/>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row>
    <row r="568" spans="1:34" ht="15.75" customHeight="1">
      <c r="A568" s="234"/>
      <c r="B568" s="234"/>
      <c r="C568" s="234"/>
      <c r="D568" s="234"/>
      <c r="E568" s="234"/>
      <c r="F568" s="234"/>
      <c r="G568" s="234"/>
      <c r="H568" s="234"/>
      <c r="I568" s="234"/>
      <c r="J568" s="300"/>
      <c r="K568" s="300"/>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row>
    <row r="569" spans="1:34" ht="15.75" customHeight="1">
      <c r="A569" s="234"/>
      <c r="B569" s="234"/>
      <c r="C569" s="234"/>
      <c r="D569" s="234"/>
      <c r="E569" s="234"/>
      <c r="F569" s="234"/>
      <c r="G569" s="234"/>
      <c r="H569" s="234"/>
      <c r="I569" s="234"/>
      <c r="J569" s="300"/>
      <c r="K569" s="300"/>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row>
    <row r="570" spans="1:34" ht="15.75" customHeight="1">
      <c r="A570" s="234"/>
      <c r="B570" s="234"/>
      <c r="C570" s="234"/>
      <c r="D570" s="234"/>
      <c r="E570" s="234"/>
      <c r="F570" s="234"/>
      <c r="G570" s="234"/>
      <c r="H570" s="234"/>
      <c r="I570" s="234"/>
      <c r="J570" s="300"/>
      <c r="K570" s="300"/>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row>
    <row r="571" spans="1:34" ht="15.75" customHeight="1">
      <c r="A571" s="234"/>
      <c r="B571" s="234"/>
      <c r="C571" s="234"/>
      <c r="D571" s="234"/>
      <c r="E571" s="234"/>
      <c r="F571" s="234"/>
      <c r="G571" s="234"/>
      <c r="H571" s="234"/>
      <c r="I571" s="234"/>
      <c r="J571" s="300"/>
      <c r="K571" s="300"/>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row>
    <row r="572" spans="1:34" ht="15.75" customHeight="1">
      <c r="A572" s="234"/>
      <c r="B572" s="234"/>
      <c r="C572" s="234"/>
      <c r="D572" s="234"/>
      <c r="E572" s="234"/>
      <c r="F572" s="234"/>
      <c r="G572" s="234"/>
      <c r="H572" s="234"/>
      <c r="I572" s="234"/>
      <c r="J572" s="300"/>
      <c r="K572" s="300"/>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row>
    <row r="573" spans="1:34" ht="15.75" customHeight="1">
      <c r="A573" s="234"/>
      <c r="B573" s="234"/>
      <c r="C573" s="234"/>
      <c r="D573" s="234"/>
      <c r="E573" s="234"/>
      <c r="F573" s="234"/>
      <c r="G573" s="234"/>
      <c r="H573" s="234"/>
      <c r="I573" s="234"/>
      <c r="J573" s="300"/>
      <c r="K573" s="300"/>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row>
    <row r="574" spans="1:34" ht="15.75" customHeight="1">
      <c r="A574" s="234"/>
      <c r="B574" s="234"/>
      <c r="C574" s="234"/>
      <c r="D574" s="234"/>
      <c r="E574" s="234"/>
      <c r="F574" s="234"/>
      <c r="G574" s="234"/>
      <c r="H574" s="234"/>
      <c r="I574" s="234"/>
      <c r="J574" s="300"/>
      <c r="K574" s="300"/>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row>
    <row r="575" spans="1:34" ht="15.75" customHeight="1">
      <c r="A575" s="234"/>
      <c r="B575" s="234"/>
      <c r="C575" s="234"/>
      <c r="D575" s="234"/>
      <c r="E575" s="234"/>
      <c r="F575" s="234"/>
      <c r="G575" s="234"/>
      <c r="H575" s="234"/>
      <c r="I575" s="234"/>
      <c r="J575" s="300"/>
      <c r="K575" s="300"/>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row>
    <row r="576" spans="1:34" ht="15.75" customHeight="1">
      <c r="A576" s="234"/>
      <c r="B576" s="234"/>
      <c r="C576" s="234"/>
      <c r="D576" s="234"/>
      <c r="E576" s="234"/>
      <c r="F576" s="234"/>
      <c r="G576" s="234"/>
      <c r="H576" s="234"/>
      <c r="I576" s="234"/>
      <c r="J576" s="300"/>
      <c r="K576" s="300"/>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row>
    <row r="577" spans="1:34" ht="15.75" customHeight="1">
      <c r="A577" s="234"/>
      <c r="B577" s="234"/>
      <c r="C577" s="234"/>
      <c r="D577" s="234"/>
      <c r="E577" s="234"/>
      <c r="F577" s="234"/>
      <c r="G577" s="234"/>
      <c r="H577" s="234"/>
      <c r="I577" s="234"/>
      <c r="J577" s="300"/>
      <c r="K577" s="300"/>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row>
    <row r="578" spans="1:34" ht="15.75" customHeight="1">
      <c r="A578" s="234"/>
      <c r="B578" s="234"/>
      <c r="C578" s="234"/>
      <c r="D578" s="234"/>
      <c r="E578" s="234"/>
      <c r="F578" s="234"/>
      <c r="G578" s="234"/>
      <c r="H578" s="234"/>
      <c r="I578" s="234"/>
      <c r="J578" s="300"/>
      <c r="K578" s="300"/>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row>
    <row r="579" spans="1:34" ht="15.75" customHeight="1">
      <c r="A579" s="234"/>
      <c r="B579" s="234"/>
      <c r="C579" s="234"/>
      <c r="D579" s="234"/>
      <c r="E579" s="234"/>
      <c r="F579" s="234"/>
      <c r="G579" s="234"/>
      <c r="H579" s="234"/>
      <c r="I579" s="234"/>
      <c r="J579" s="300"/>
      <c r="K579" s="300"/>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row>
    <row r="580" spans="1:34" ht="15.75" customHeight="1">
      <c r="A580" s="234"/>
      <c r="B580" s="234"/>
      <c r="C580" s="234"/>
      <c r="D580" s="234"/>
      <c r="E580" s="234"/>
      <c r="F580" s="234"/>
      <c r="G580" s="234"/>
      <c r="H580" s="234"/>
      <c r="I580" s="234"/>
      <c r="J580" s="300"/>
      <c r="K580" s="300"/>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row>
    <row r="581" spans="1:34" ht="15.75" customHeight="1">
      <c r="A581" s="234"/>
      <c r="B581" s="234"/>
      <c r="C581" s="234"/>
      <c r="D581" s="234"/>
      <c r="E581" s="234"/>
      <c r="F581" s="234"/>
      <c r="G581" s="234"/>
      <c r="H581" s="234"/>
      <c r="I581" s="234"/>
      <c r="J581" s="300"/>
      <c r="K581" s="300"/>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row>
    <row r="582" spans="1:34" ht="15.75" customHeight="1">
      <c r="A582" s="234"/>
      <c r="B582" s="234"/>
      <c r="C582" s="234"/>
      <c r="D582" s="234"/>
      <c r="E582" s="234"/>
      <c r="F582" s="234"/>
      <c r="G582" s="234"/>
      <c r="H582" s="234"/>
      <c r="I582" s="234"/>
      <c r="J582" s="300"/>
      <c r="K582" s="300"/>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row>
    <row r="583" spans="1:34" ht="15.75" customHeight="1">
      <c r="A583" s="234"/>
      <c r="B583" s="234"/>
      <c r="C583" s="234"/>
      <c r="D583" s="234"/>
      <c r="E583" s="234"/>
      <c r="F583" s="234"/>
      <c r="G583" s="234"/>
      <c r="H583" s="234"/>
      <c r="I583" s="234"/>
      <c r="J583" s="300"/>
      <c r="K583" s="300"/>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row>
    <row r="584" spans="1:34" ht="15.75" customHeight="1">
      <c r="A584" s="234"/>
      <c r="B584" s="234"/>
      <c r="C584" s="234"/>
      <c r="D584" s="234"/>
      <c r="E584" s="234"/>
      <c r="F584" s="234"/>
      <c r="G584" s="234"/>
      <c r="H584" s="234"/>
      <c r="I584" s="234"/>
      <c r="J584" s="300"/>
      <c r="K584" s="300"/>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row>
    <row r="585" spans="1:34" ht="15.75" customHeight="1">
      <c r="A585" s="234"/>
      <c r="B585" s="234"/>
      <c r="C585" s="234"/>
      <c r="D585" s="234"/>
      <c r="E585" s="234"/>
      <c r="F585" s="234"/>
      <c r="G585" s="234"/>
      <c r="H585" s="234"/>
      <c r="I585" s="234"/>
      <c r="J585" s="300"/>
      <c r="K585" s="300"/>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row>
    <row r="586" spans="1:34" ht="15.75" customHeight="1">
      <c r="A586" s="234"/>
      <c r="B586" s="234"/>
      <c r="C586" s="234"/>
      <c r="D586" s="234"/>
      <c r="E586" s="234"/>
      <c r="F586" s="234"/>
      <c r="G586" s="234"/>
      <c r="H586" s="234"/>
      <c r="I586" s="234"/>
      <c r="J586" s="300"/>
      <c r="K586" s="300"/>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row>
    <row r="587" spans="1:34" ht="15.75" customHeight="1">
      <c r="A587" s="234"/>
      <c r="B587" s="234"/>
      <c r="C587" s="234"/>
      <c r="D587" s="234"/>
      <c r="E587" s="234"/>
      <c r="F587" s="234"/>
      <c r="G587" s="234"/>
      <c r="H587" s="234"/>
      <c r="I587" s="234"/>
      <c r="J587" s="300"/>
      <c r="K587" s="300"/>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row>
    <row r="588" spans="1:34" ht="15.75" customHeight="1">
      <c r="A588" s="234"/>
      <c r="B588" s="234"/>
      <c r="C588" s="234"/>
      <c r="D588" s="234"/>
      <c r="E588" s="234"/>
      <c r="F588" s="234"/>
      <c r="G588" s="234"/>
      <c r="H588" s="234"/>
      <c r="I588" s="234"/>
      <c r="J588" s="300"/>
      <c r="K588" s="300"/>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row>
    <row r="589" spans="1:34" ht="15.75" customHeight="1">
      <c r="A589" s="234"/>
      <c r="B589" s="234"/>
      <c r="C589" s="234"/>
      <c r="D589" s="234"/>
      <c r="E589" s="234"/>
      <c r="F589" s="234"/>
      <c r="G589" s="234"/>
      <c r="H589" s="234"/>
      <c r="I589" s="234"/>
      <c r="J589" s="300"/>
      <c r="K589" s="300"/>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row>
    <row r="590" spans="1:34" ht="15.75" customHeight="1">
      <c r="A590" s="234"/>
      <c r="B590" s="234"/>
      <c r="C590" s="234"/>
      <c r="D590" s="234"/>
      <c r="E590" s="234"/>
      <c r="F590" s="234"/>
      <c r="G590" s="234"/>
      <c r="H590" s="234"/>
      <c r="I590" s="234"/>
      <c r="J590" s="300"/>
      <c r="K590" s="300"/>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row>
    <row r="591" spans="1:34" ht="15.75" customHeight="1">
      <c r="A591" s="234"/>
      <c r="B591" s="234"/>
      <c r="C591" s="234"/>
      <c r="D591" s="234"/>
      <c r="E591" s="234"/>
      <c r="F591" s="234"/>
      <c r="G591" s="234"/>
      <c r="H591" s="234"/>
      <c r="I591" s="234"/>
      <c r="J591" s="300"/>
      <c r="K591" s="300"/>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row>
    <row r="592" spans="1:34" ht="15.75" customHeight="1">
      <c r="A592" s="234"/>
      <c r="B592" s="234"/>
      <c r="C592" s="234"/>
      <c r="D592" s="234"/>
      <c r="E592" s="234"/>
      <c r="F592" s="234"/>
      <c r="G592" s="234"/>
      <c r="H592" s="234"/>
      <c r="I592" s="234"/>
      <c r="J592" s="300"/>
      <c r="K592" s="300"/>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row>
    <row r="593" spans="1:34" ht="15.75" customHeight="1">
      <c r="A593" s="234"/>
      <c r="B593" s="234"/>
      <c r="C593" s="234"/>
      <c r="D593" s="234"/>
      <c r="E593" s="234"/>
      <c r="F593" s="234"/>
      <c r="G593" s="234"/>
      <c r="H593" s="234"/>
      <c r="I593" s="234"/>
      <c r="J593" s="300"/>
      <c r="K593" s="300"/>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row>
    <row r="594" spans="1:34" ht="15.75" customHeight="1">
      <c r="A594" s="234"/>
      <c r="B594" s="234"/>
      <c r="C594" s="234"/>
      <c r="D594" s="234"/>
      <c r="E594" s="234"/>
      <c r="F594" s="234"/>
      <c r="G594" s="234"/>
      <c r="H594" s="234"/>
      <c r="I594" s="234"/>
      <c r="J594" s="300"/>
      <c r="K594" s="300"/>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row>
    <row r="595" spans="1:34" ht="15.75" customHeight="1">
      <c r="A595" s="234"/>
      <c r="B595" s="234"/>
      <c r="C595" s="234"/>
      <c r="D595" s="234"/>
      <c r="E595" s="234"/>
      <c r="F595" s="234"/>
      <c r="G595" s="234"/>
      <c r="H595" s="234"/>
      <c r="I595" s="234"/>
      <c r="J595" s="300"/>
      <c r="K595" s="300"/>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row>
    <row r="596" spans="1:34" ht="15.75" customHeight="1">
      <c r="A596" s="234"/>
      <c r="B596" s="234"/>
      <c r="C596" s="234"/>
      <c r="D596" s="234"/>
      <c r="E596" s="234"/>
      <c r="F596" s="234"/>
      <c r="G596" s="234"/>
      <c r="H596" s="234"/>
      <c r="I596" s="234"/>
      <c r="J596" s="300"/>
      <c r="K596" s="300"/>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row>
    <row r="597" spans="1:34" ht="15.75" customHeight="1">
      <c r="A597" s="234"/>
      <c r="B597" s="234"/>
      <c r="C597" s="234"/>
      <c r="D597" s="234"/>
      <c r="E597" s="234"/>
      <c r="F597" s="234"/>
      <c r="G597" s="234"/>
      <c r="H597" s="234"/>
      <c r="I597" s="234"/>
      <c r="J597" s="300"/>
      <c r="K597" s="300"/>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row>
    <row r="598" spans="1:34" ht="15.75" customHeight="1">
      <c r="A598" s="234"/>
      <c r="B598" s="234"/>
      <c r="C598" s="234"/>
      <c r="D598" s="234"/>
      <c r="E598" s="234"/>
      <c r="F598" s="234"/>
      <c r="G598" s="234"/>
      <c r="H598" s="234"/>
      <c r="I598" s="234"/>
      <c r="J598" s="300"/>
      <c r="K598" s="300"/>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row>
    <row r="599" spans="1:34" ht="15.75" customHeight="1">
      <c r="A599" s="234"/>
      <c r="B599" s="234"/>
      <c r="C599" s="234"/>
      <c r="D599" s="234"/>
      <c r="E599" s="234"/>
      <c r="F599" s="234"/>
      <c r="G599" s="234"/>
      <c r="H599" s="234"/>
      <c r="I599" s="234"/>
      <c r="J599" s="300"/>
      <c r="K599" s="300"/>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row>
    <row r="600" spans="1:34" ht="15.75" customHeight="1">
      <c r="A600" s="234"/>
      <c r="B600" s="234"/>
      <c r="C600" s="234"/>
      <c r="D600" s="234"/>
      <c r="E600" s="234"/>
      <c r="F600" s="234"/>
      <c r="G600" s="234"/>
      <c r="H600" s="234"/>
      <c r="I600" s="234"/>
      <c r="J600" s="300"/>
      <c r="K600" s="300"/>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row>
    <row r="601" spans="1:34" ht="15.75" customHeight="1">
      <c r="A601" s="234"/>
      <c r="B601" s="234"/>
      <c r="C601" s="234"/>
      <c r="D601" s="234"/>
      <c r="E601" s="234"/>
      <c r="F601" s="234"/>
      <c r="G601" s="234"/>
      <c r="H601" s="234"/>
      <c r="I601" s="234"/>
      <c r="J601" s="300"/>
      <c r="K601" s="300"/>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row>
    <row r="602" spans="1:34" ht="15.75" customHeight="1">
      <c r="A602" s="234"/>
      <c r="B602" s="234"/>
      <c r="C602" s="234"/>
      <c r="D602" s="234"/>
      <c r="E602" s="234"/>
      <c r="F602" s="234"/>
      <c r="G602" s="234"/>
      <c r="H602" s="234"/>
      <c r="I602" s="234"/>
      <c r="J602" s="300"/>
      <c r="K602" s="300"/>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row>
    <row r="603" spans="1:34" ht="15.75" customHeight="1">
      <c r="A603" s="234"/>
      <c r="B603" s="234"/>
      <c r="C603" s="234"/>
      <c r="D603" s="234"/>
      <c r="E603" s="234"/>
      <c r="F603" s="234"/>
      <c r="G603" s="234"/>
      <c r="H603" s="234"/>
      <c r="I603" s="234"/>
      <c r="J603" s="300"/>
      <c r="K603" s="300"/>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row>
    <row r="604" spans="1:34" ht="15.75" customHeight="1">
      <c r="A604" s="234"/>
      <c r="B604" s="234"/>
      <c r="C604" s="234"/>
      <c r="D604" s="234"/>
      <c r="E604" s="234"/>
      <c r="F604" s="234"/>
      <c r="G604" s="234"/>
      <c r="H604" s="234"/>
      <c r="I604" s="234"/>
      <c r="J604" s="300"/>
      <c r="K604" s="300"/>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row>
    <row r="605" spans="1:34" ht="15.75" customHeight="1">
      <c r="A605" s="234"/>
      <c r="B605" s="234"/>
      <c r="C605" s="234"/>
      <c r="D605" s="234"/>
      <c r="E605" s="234"/>
      <c r="F605" s="234"/>
      <c r="G605" s="234"/>
      <c r="H605" s="234"/>
      <c r="I605" s="234"/>
      <c r="J605" s="300"/>
      <c r="K605" s="300"/>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row>
    <row r="606" spans="1:34" ht="15.75" customHeight="1">
      <c r="A606" s="234"/>
      <c r="B606" s="234"/>
      <c r="C606" s="234"/>
      <c r="D606" s="234"/>
      <c r="E606" s="234"/>
      <c r="F606" s="234"/>
      <c r="G606" s="234"/>
      <c r="H606" s="234"/>
      <c r="I606" s="234"/>
      <c r="J606" s="300"/>
      <c r="K606" s="300"/>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row>
    <row r="607" spans="1:34" ht="15.75" customHeight="1">
      <c r="A607" s="234"/>
      <c r="B607" s="234"/>
      <c r="C607" s="234"/>
      <c r="D607" s="234"/>
      <c r="E607" s="234"/>
      <c r="F607" s="234"/>
      <c r="G607" s="234"/>
      <c r="H607" s="234"/>
      <c r="I607" s="234"/>
      <c r="J607" s="300"/>
      <c r="K607" s="300"/>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row>
    <row r="608" spans="1:34" ht="15.75" customHeight="1">
      <c r="A608" s="234"/>
      <c r="B608" s="234"/>
      <c r="C608" s="234"/>
      <c r="D608" s="234"/>
      <c r="E608" s="234"/>
      <c r="F608" s="234"/>
      <c r="G608" s="234"/>
      <c r="H608" s="234"/>
      <c r="I608" s="234"/>
      <c r="J608" s="300"/>
      <c r="K608" s="300"/>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row>
    <row r="609" spans="1:34" ht="15.75" customHeight="1">
      <c r="A609" s="234"/>
      <c r="B609" s="234"/>
      <c r="C609" s="234"/>
      <c r="D609" s="234"/>
      <c r="E609" s="234"/>
      <c r="F609" s="234"/>
      <c r="G609" s="234"/>
      <c r="H609" s="234"/>
      <c r="I609" s="234"/>
      <c r="J609" s="300"/>
      <c r="K609" s="300"/>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row>
    <row r="610" spans="1:34" ht="15.75" customHeight="1">
      <c r="A610" s="234"/>
      <c r="B610" s="234"/>
      <c r="C610" s="234"/>
      <c r="D610" s="234"/>
      <c r="E610" s="234"/>
      <c r="F610" s="234"/>
      <c r="G610" s="234"/>
      <c r="H610" s="234"/>
      <c r="I610" s="234"/>
      <c r="J610" s="300"/>
      <c r="K610" s="300"/>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row>
    <row r="611" spans="1:34" ht="15.75" customHeight="1">
      <c r="A611" s="234"/>
      <c r="B611" s="234"/>
      <c r="C611" s="234"/>
      <c r="D611" s="234"/>
      <c r="E611" s="234"/>
      <c r="F611" s="234"/>
      <c r="G611" s="234"/>
      <c r="H611" s="234"/>
      <c r="I611" s="234"/>
      <c r="J611" s="300"/>
      <c r="K611" s="300"/>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row>
    <row r="612" spans="1:34" ht="15.75" customHeight="1">
      <c r="A612" s="234"/>
      <c r="B612" s="234"/>
      <c r="C612" s="234"/>
      <c r="D612" s="234"/>
      <c r="E612" s="234"/>
      <c r="F612" s="234"/>
      <c r="G612" s="234"/>
      <c r="H612" s="234"/>
      <c r="I612" s="234"/>
      <c r="J612" s="300"/>
      <c r="K612" s="300"/>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row>
    <row r="613" spans="1:34" ht="15.75" customHeight="1">
      <c r="A613" s="234"/>
      <c r="B613" s="234"/>
      <c r="C613" s="234"/>
      <c r="D613" s="234"/>
      <c r="E613" s="234"/>
      <c r="F613" s="234"/>
      <c r="G613" s="234"/>
      <c r="H613" s="234"/>
      <c r="I613" s="234"/>
      <c r="J613" s="300"/>
      <c r="K613" s="300"/>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row>
    <row r="614" spans="1:34" ht="15.75" customHeight="1">
      <c r="A614" s="234"/>
      <c r="B614" s="234"/>
      <c r="C614" s="234"/>
      <c r="D614" s="234"/>
      <c r="E614" s="234"/>
      <c r="F614" s="234"/>
      <c r="G614" s="234"/>
      <c r="H614" s="234"/>
      <c r="I614" s="234"/>
      <c r="J614" s="300"/>
      <c r="K614" s="300"/>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row>
    <row r="615" spans="1:34" ht="15.75" customHeight="1">
      <c r="A615" s="234"/>
      <c r="B615" s="234"/>
      <c r="C615" s="234"/>
      <c r="D615" s="234"/>
      <c r="E615" s="234"/>
      <c r="F615" s="234"/>
      <c r="G615" s="234"/>
      <c r="H615" s="234"/>
      <c r="I615" s="234"/>
      <c r="J615" s="300"/>
      <c r="K615" s="300"/>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row>
    <row r="616" spans="1:34" ht="15.75" customHeight="1">
      <c r="A616" s="234"/>
      <c r="B616" s="234"/>
      <c r="C616" s="234"/>
      <c r="D616" s="234"/>
      <c r="E616" s="234"/>
      <c r="F616" s="234"/>
      <c r="G616" s="234"/>
      <c r="H616" s="234"/>
      <c r="I616" s="234"/>
      <c r="J616" s="300"/>
      <c r="K616" s="300"/>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row>
    <row r="617" spans="1:34" ht="15.75" customHeight="1">
      <c r="A617" s="234"/>
      <c r="B617" s="234"/>
      <c r="C617" s="234"/>
      <c r="D617" s="234"/>
      <c r="E617" s="234"/>
      <c r="F617" s="234"/>
      <c r="G617" s="234"/>
      <c r="H617" s="234"/>
      <c r="I617" s="234"/>
      <c r="J617" s="300"/>
      <c r="K617" s="300"/>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row>
    <row r="618" spans="1:34" ht="15.75" customHeight="1">
      <c r="A618" s="234"/>
      <c r="B618" s="234"/>
      <c r="C618" s="234"/>
      <c r="D618" s="234"/>
      <c r="E618" s="234"/>
      <c r="F618" s="234"/>
      <c r="G618" s="234"/>
      <c r="H618" s="234"/>
      <c r="I618" s="234"/>
      <c r="J618" s="300"/>
      <c r="K618" s="300"/>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row>
    <row r="619" spans="1:34" ht="15.75" customHeight="1">
      <c r="A619" s="234"/>
      <c r="B619" s="234"/>
      <c r="C619" s="234"/>
      <c r="D619" s="234"/>
      <c r="E619" s="234"/>
      <c r="F619" s="234"/>
      <c r="G619" s="234"/>
      <c r="H619" s="234"/>
      <c r="I619" s="234"/>
      <c r="J619" s="300"/>
      <c r="K619" s="300"/>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row>
    <row r="620" spans="1:34" ht="15.75" customHeight="1">
      <c r="A620" s="234"/>
      <c r="B620" s="234"/>
      <c r="C620" s="234"/>
      <c r="D620" s="234"/>
      <c r="E620" s="234"/>
      <c r="F620" s="234"/>
      <c r="G620" s="234"/>
      <c r="H620" s="234"/>
      <c r="I620" s="234"/>
      <c r="J620" s="300"/>
      <c r="K620" s="300"/>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row>
    <row r="621" spans="1:34" ht="15.75" customHeight="1">
      <c r="A621" s="234"/>
      <c r="B621" s="234"/>
      <c r="C621" s="234"/>
      <c r="D621" s="234"/>
      <c r="E621" s="234"/>
      <c r="F621" s="234"/>
      <c r="G621" s="234"/>
      <c r="H621" s="234"/>
      <c r="I621" s="234"/>
      <c r="J621" s="300"/>
      <c r="K621" s="300"/>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row>
    <row r="622" spans="1:34" ht="15.75" customHeight="1">
      <c r="A622" s="234"/>
      <c r="B622" s="234"/>
      <c r="C622" s="234"/>
      <c r="D622" s="234"/>
      <c r="E622" s="234"/>
      <c r="F622" s="234"/>
      <c r="G622" s="234"/>
      <c r="H622" s="234"/>
      <c r="I622" s="234"/>
      <c r="J622" s="300"/>
      <c r="K622" s="300"/>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row>
    <row r="623" spans="1:34" ht="15.75" customHeight="1">
      <c r="A623" s="234"/>
      <c r="B623" s="234"/>
      <c r="C623" s="234"/>
      <c r="D623" s="234"/>
      <c r="E623" s="234"/>
      <c r="F623" s="234"/>
      <c r="G623" s="234"/>
      <c r="H623" s="234"/>
      <c r="I623" s="234"/>
      <c r="J623" s="300"/>
      <c r="K623" s="300"/>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row>
    <row r="624" spans="1:34" ht="15.75" customHeight="1">
      <c r="A624" s="234"/>
      <c r="B624" s="234"/>
      <c r="C624" s="234"/>
      <c r="D624" s="234"/>
      <c r="E624" s="234"/>
      <c r="F624" s="234"/>
      <c r="G624" s="234"/>
      <c r="H624" s="234"/>
      <c r="I624" s="234"/>
      <c r="J624" s="300"/>
      <c r="K624" s="300"/>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row>
    <row r="625" spans="1:34" ht="15.75" customHeight="1">
      <c r="A625" s="234"/>
      <c r="B625" s="234"/>
      <c r="C625" s="234"/>
      <c r="D625" s="234"/>
      <c r="E625" s="234"/>
      <c r="F625" s="234"/>
      <c r="G625" s="234"/>
      <c r="H625" s="234"/>
      <c r="I625" s="234"/>
      <c r="J625" s="300"/>
      <c r="K625" s="300"/>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row>
    <row r="626" spans="1:34" ht="15.75" customHeight="1">
      <c r="A626" s="234"/>
      <c r="B626" s="234"/>
      <c r="C626" s="234"/>
      <c r="D626" s="234"/>
      <c r="E626" s="234"/>
      <c r="F626" s="234"/>
      <c r="G626" s="234"/>
      <c r="H626" s="234"/>
      <c r="I626" s="234"/>
      <c r="J626" s="300"/>
      <c r="K626" s="300"/>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row>
    <row r="627" spans="1:34" ht="15.75" customHeight="1">
      <c r="A627" s="234"/>
      <c r="B627" s="234"/>
      <c r="C627" s="234"/>
      <c r="D627" s="234"/>
      <c r="E627" s="234"/>
      <c r="F627" s="234"/>
      <c r="G627" s="234"/>
      <c r="H627" s="234"/>
      <c r="I627" s="234"/>
      <c r="J627" s="300"/>
      <c r="K627" s="300"/>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row>
    <row r="628" spans="1:34" ht="15.75" customHeight="1">
      <c r="A628" s="234"/>
      <c r="B628" s="234"/>
      <c r="C628" s="234"/>
      <c r="D628" s="234"/>
      <c r="E628" s="234"/>
      <c r="F628" s="234"/>
      <c r="G628" s="234"/>
      <c r="H628" s="234"/>
      <c r="I628" s="234"/>
      <c r="J628" s="300"/>
      <c r="K628" s="300"/>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row>
    <row r="629" spans="1:34" ht="15.75" customHeight="1">
      <c r="A629" s="234"/>
      <c r="B629" s="234"/>
      <c r="C629" s="234"/>
      <c r="D629" s="234"/>
      <c r="E629" s="234"/>
      <c r="F629" s="234"/>
      <c r="G629" s="234"/>
      <c r="H629" s="234"/>
      <c r="I629" s="234"/>
      <c r="J629" s="300"/>
      <c r="K629" s="300"/>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row>
    <row r="630" spans="1:34" ht="15.75" customHeight="1">
      <c r="A630" s="234"/>
      <c r="B630" s="234"/>
      <c r="C630" s="234"/>
      <c r="D630" s="234"/>
      <c r="E630" s="234"/>
      <c r="F630" s="234"/>
      <c r="G630" s="234"/>
      <c r="H630" s="234"/>
      <c r="I630" s="234"/>
      <c r="J630" s="300"/>
      <c r="K630" s="300"/>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row>
    <row r="631" spans="1:34" ht="15.75" customHeight="1">
      <c r="A631" s="234"/>
      <c r="B631" s="234"/>
      <c r="C631" s="234"/>
      <c r="D631" s="234"/>
      <c r="E631" s="234"/>
      <c r="F631" s="234"/>
      <c r="G631" s="234"/>
      <c r="H631" s="234"/>
      <c r="I631" s="234"/>
      <c r="J631" s="300"/>
      <c r="K631" s="300"/>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row>
    <row r="632" spans="1:34" ht="15.75" customHeight="1">
      <c r="A632" s="234"/>
      <c r="B632" s="234"/>
      <c r="C632" s="234"/>
      <c r="D632" s="234"/>
      <c r="E632" s="234"/>
      <c r="F632" s="234"/>
      <c r="G632" s="234"/>
      <c r="H632" s="234"/>
      <c r="I632" s="234"/>
      <c r="J632" s="300"/>
      <c r="K632" s="300"/>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row>
    <row r="633" spans="1:34" ht="15.75" customHeight="1">
      <c r="A633" s="234"/>
      <c r="B633" s="234"/>
      <c r="C633" s="234"/>
      <c r="D633" s="234"/>
      <c r="E633" s="234"/>
      <c r="F633" s="234"/>
      <c r="G633" s="234"/>
      <c r="H633" s="234"/>
      <c r="I633" s="234"/>
      <c r="J633" s="300"/>
      <c r="K633" s="300"/>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row>
    <row r="634" spans="1:34" ht="15.75" customHeight="1">
      <c r="A634" s="234"/>
      <c r="B634" s="234"/>
      <c r="C634" s="234"/>
      <c r="D634" s="234"/>
      <c r="E634" s="234"/>
      <c r="F634" s="234"/>
      <c r="G634" s="234"/>
      <c r="H634" s="234"/>
      <c r="I634" s="234"/>
      <c r="J634" s="300"/>
      <c r="K634" s="300"/>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row>
    <row r="635" spans="1:34" ht="15.75" customHeight="1">
      <c r="A635" s="234"/>
      <c r="B635" s="234"/>
      <c r="C635" s="234"/>
      <c r="D635" s="234"/>
      <c r="E635" s="234"/>
      <c r="F635" s="234"/>
      <c r="G635" s="234"/>
      <c r="H635" s="234"/>
      <c r="I635" s="234"/>
      <c r="J635" s="300"/>
      <c r="K635" s="300"/>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row>
    <row r="636" spans="1:34" ht="15.75" customHeight="1">
      <c r="A636" s="234"/>
      <c r="B636" s="234"/>
      <c r="C636" s="234"/>
      <c r="D636" s="234"/>
      <c r="E636" s="234"/>
      <c r="F636" s="234"/>
      <c r="G636" s="234"/>
      <c r="H636" s="234"/>
      <c r="I636" s="234"/>
      <c r="J636" s="300"/>
      <c r="K636" s="300"/>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row>
    <row r="637" spans="1:34" ht="15.75" customHeight="1">
      <c r="A637" s="234"/>
      <c r="B637" s="234"/>
      <c r="C637" s="234"/>
      <c r="D637" s="234"/>
      <c r="E637" s="234"/>
      <c r="F637" s="234"/>
      <c r="G637" s="234"/>
      <c r="H637" s="234"/>
      <c r="I637" s="234"/>
      <c r="J637" s="300"/>
      <c r="K637" s="300"/>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row>
    <row r="638" spans="1:34" ht="15.75" customHeight="1">
      <c r="A638" s="234"/>
      <c r="B638" s="234"/>
      <c r="C638" s="234"/>
      <c r="D638" s="234"/>
      <c r="E638" s="234"/>
      <c r="F638" s="234"/>
      <c r="G638" s="234"/>
      <c r="H638" s="234"/>
      <c r="I638" s="234"/>
      <c r="J638" s="300"/>
      <c r="K638" s="300"/>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row>
    <row r="639" spans="1:34" ht="15.75" customHeight="1">
      <c r="A639" s="234"/>
      <c r="B639" s="234"/>
      <c r="C639" s="234"/>
      <c r="D639" s="234"/>
      <c r="E639" s="234"/>
      <c r="F639" s="234"/>
      <c r="G639" s="234"/>
      <c r="H639" s="234"/>
      <c r="I639" s="234"/>
      <c r="J639" s="300"/>
      <c r="K639" s="300"/>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row>
    <row r="640" spans="1:34" ht="15.75" customHeight="1">
      <c r="A640" s="234"/>
      <c r="B640" s="234"/>
      <c r="C640" s="234"/>
      <c r="D640" s="234"/>
      <c r="E640" s="234"/>
      <c r="F640" s="234"/>
      <c r="G640" s="234"/>
      <c r="H640" s="234"/>
      <c r="I640" s="234"/>
      <c r="J640" s="300"/>
      <c r="K640" s="300"/>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row>
    <row r="641" spans="1:34" ht="15.75" customHeight="1">
      <c r="A641" s="234"/>
      <c r="B641" s="234"/>
      <c r="C641" s="234"/>
      <c r="D641" s="234"/>
      <c r="E641" s="234"/>
      <c r="F641" s="234"/>
      <c r="G641" s="234"/>
      <c r="H641" s="234"/>
      <c r="I641" s="234"/>
      <c r="J641" s="300"/>
      <c r="K641" s="300"/>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row>
    <row r="642" spans="1:34" ht="15.75" customHeight="1">
      <c r="A642" s="234"/>
      <c r="B642" s="234"/>
      <c r="C642" s="234"/>
      <c r="D642" s="234"/>
      <c r="E642" s="234"/>
      <c r="F642" s="234"/>
      <c r="G642" s="234"/>
      <c r="H642" s="234"/>
      <c r="I642" s="234"/>
      <c r="J642" s="300"/>
      <c r="K642" s="300"/>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row>
    <row r="643" spans="1:34" ht="15.75" customHeight="1">
      <c r="A643" s="234"/>
      <c r="B643" s="234"/>
      <c r="C643" s="234"/>
      <c r="D643" s="234"/>
      <c r="E643" s="234"/>
      <c r="F643" s="234"/>
      <c r="G643" s="234"/>
      <c r="H643" s="234"/>
      <c r="I643" s="234"/>
      <c r="J643" s="300"/>
      <c r="K643" s="300"/>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row>
    <row r="644" spans="1:34" ht="15.75" customHeight="1">
      <c r="A644" s="234"/>
      <c r="B644" s="234"/>
      <c r="C644" s="234"/>
      <c r="D644" s="234"/>
      <c r="E644" s="234"/>
      <c r="F644" s="234"/>
      <c r="G644" s="234"/>
      <c r="H644" s="234"/>
      <c r="I644" s="234"/>
      <c r="J644" s="300"/>
      <c r="K644" s="300"/>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row>
    <row r="645" spans="1:34" ht="15.75" customHeight="1">
      <c r="A645" s="234"/>
      <c r="B645" s="234"/>
      <c r="C645" s="234"/>
      <c r="D645" s="234"/>
      <c r="E645" s="234"/>
      <c r="F645" s="234"/>
      <c r="G645" s="234"/>
      <c r="H645" s="234"/>
      <c r="I645" s="234"/>
      <c r="J645" s="300"/>
      <c r="K645" s="300"/>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row>
    <row r="646" spans="1:34" ht="15.75" customHeight="1">
      <c r="A646" s="234"/>
      <c r="B646" s="234"/>
      <c r="C646" s="234"/>
      <c r="D646" s="234"/>
      <c r="E646" s="234"/>
      <c r="F646" s="234"/>
      <c r="G646" s="234"/>
      <c r="H646" s="234"/>
      <c r="I646" s="234"/>
      <c r="J646" s="300"/>
      <c r="K646" s="300"/>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row>
    <row r="647" spans="1:34" ht="15.75" customHeight="1">
      <c r="A647" s="234"/>
      <c r="B647" s="234"/>
      <c r="C647" s="234"/>
      <c r="D647" s="234"/>
      <c r="E647" s="234"/>
      <c r="F647" s="234"/>
      <c r="G647" s="234"/>
      <c r="H647" s="234"/>
      <c r="I647" s="234"/>
      <c r="J647" s="300"/>
      <c r="K647" s="300"/>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row>
    <row r="648" spans="1:34" ht="15.75" customHeight="1">
      <c r="A648" s="234"/>
      <c r="B648" s="234"/>
      <c r="C648" s="234"/>
      <c r="D648" s="234"/>
      <c r="E648" s="234"/>
      <c r="F648" s="234"/>
      <c r="G648" s="234"/>
      <c r="H648" s="234"/>
      <c r="I648" s="234"/>
      <c r="J648" s="300"/>
      <c r="K648" s="300"/>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row>
    <row r="649" spans="1:34" ht="15.75" customHeight="1">
      <c r="A649" s="234"/>
      <c r="B649" s="234"/>
      <c r="C649" s="234"/>
      <c r="D649" s="234"/>
      <c r="E649" s="234"/>
      <c r="F649" s="234"/>
      <c r="G649" s="234"/>
      <c r="H649" s="234"/>
      <c r="I649" s="234"/>
      <c r="J649" s="300"/>
      <c r="K649" s="300"/>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row>
    <row r="650" spans="1:34" ht="15.75" customHeight="1">
      <c r="A650" s="234"/>
      <c r="B650" s="234"/>
      <c r="C650" s="234"/>
      <c r="D650" s="234"/>
      <c r="E650" s="234"/>
      <c r="F650" s="234"/>
      <c r="G650" s="234"/>
      <c r="H650" s="234"/>
      <c r="I650" s="234"/>
      <c r="J650" s="300"/>
      <c r="K650" s="300"/>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row>
    <row r="651" spans="1:34" ht="15.75" customHeight="1">
      <c r="A651" s="234"/>
      <c r="B651" s="234"/>
      <c r="C651" s="234"/>
      <c r="D651" s="234"/>
      <c r="E651" s="234"/>
      <c r="F651" s="234"/>
      <c r="G651" s="234"/>
      <c r="H651" s="234"/>
      <c r="I651" s="234"/>
      <c r="J651" s="300"/>
      <c r="K651" s="300"/>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row>
    <row r="652" spans="1:34" ht="15.75" customHeight="1">
      <c r="A652" s="234"/>
      <c r="B652" s="234"/>
      <c r="C652" s="234"/>
      <c r="D652" s="234"/>
      <c r="E652" s="234"/>
      <c r="F652" s="234"/>
      <c r="G652" s="234"/>
      <c r="H652" s="234"/>
      <c r="I652" s="234"/>
      <c r="J652" s="300"/>
      <c r="K652" s="300"/>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row>
    <row r="653" spans="1:34" ht="15.75" customHeight="1">
      <c r="A653" s="234"/>
      <c r="B653" s="234"/>
      <c r="C653" s="234"/>
      <c r="D653" s="234"/>
      <c r="E653" s="234"/>
      <c r="F653" s="234"/>
      <c r="G653" s="234"/>
      <c r="H653" s="234"/>
      <c r="I653" s="234"/>
      <c r="J653" s="300"/>
      <c r="K653" s="300"/>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row>
    <row r="654" spans="1:34" ht="15.75" customHeight="1">
      <c r="A654" s="234"/>
      <c r="B654" s="234"/>
      <c r="C654" s="234"/>
      <c r="D654" s="234"/>
      <c r="E654" s="234"/>
      <c r="F654" s="234"/>
      <c r="G654" s="234"/>
      <c r="H654" s="234"/>
      <c r="I654" s="234"/>
      <c r="J654" s="300"/>
      <c r="K654" s="300"/>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row>
    <row r="655" spans="1:34" ht="15.75" customHeight="1">
      <c r="A655" s="234"/>
      <c r="B655" s="234"/>
      <c r="C655" s="234"/>
      <c r="D655" s="234"/>
      <c r="E655" s="234"/>
      <c r="F655" s="234"/>
      <c r="G655" s="234"/>
      <c r="H655" s="234"/>
      <c r="I655" s="234"/>
      <c r="J655" s="300"/>
      <c r="K655" s="300"/>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row>
    <row r="656" spans="1:34" ht="15.75" customHeight="1">
      <c r="A656" s="234"/>
      <c r="B656" s="234"/>
      <c r="C656" s="234"/>
      <c r="D656" s="234"/>
      <c r="E656" s="234"/>
      <c r="F656" s="234"/>
      <c r="G656" s="234"/>
      <c r="H656" s="234"/>
      <c r="I656" s="234"/>
      <c r="J656" s="300"/>
      <c r="K656" s="300"/>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row>
    <row r="657" spans="1:34" ht="15.75" customHeight="1">
      <c r="A657" s="234"/>
      <c r="B657" s="234"/>
      <c r="C657" s="234"/>
      <c r="D657" s="234"/>
      <c r="E657" s="234"/>
      <c r="F657" s="234"/>
      <c r="G657" s="234"/>
      <c r="H657" s="234"/>
      <c r="I657" s="234"/>
      <c r="J657" s="300"/>
      <c r="K657" s="300"/>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row>
    <row r="658" spans="1:34" ht="15.75" customHeight="1">
      <c r="A658" s="234"/>
      <c r="B658" s="234"/>
      <c r="C658" s="234"/>
      <c r="D658" s="234"/>
      <c r="E658" s="234"/>
      <c r="F658" s="234"/>
      <c r="G658" s="234"/>
      <c r="H658" s="234"/>
      <c r="I658" s="234"/>
      <c r="J658" s="300"/>
      <c r="K658" s="300"/>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row>
    <row r="659" spans="1:34" ht="15.75" customHeight="1">
      <c r="A659" s="234"/>
      <c r="B659" s="234"/>
      <c r="C659" s="234"/>
      <c r="D659" s="234"/>
      <c r="E659" s="234"/>
      <c r="F659" s="234"/>
      <c r="G659" s="234"/>
      <c r="H659" s="234"/>
      <c r="I659" s="234"/>
      <c r="J659" s="300"/>
      <c r="K659" s="300"/>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row>
    <row r="660" spans="1:34" ht="15.75" customHeight="1">
      <c r="A660" s="234"/>
      <c r="B660" s="234"/>
      <c r="C660" s="234"/>
      <c r="D660" s="234"/>
      <c r="E660" s="234"/>
      <c r="F660" s="234"/>
      <c r="G660" s="234"/>
      <c r="H660" s="234"/>
      <c r="I660" s="234"/>
      <c r="J660" s="300"/>
      <c r="K660" s="300"/>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row>
    <row r="661" spans="1:34" ht="15.75" customHeight="1">
      <c r="A661" s="234"/>
      <c r="B661" s="234"/>
      <c r="C661" s="234"/>
      <c r="D661" s="234"/>
      <c r="E661" s="234"/>
      <c r="F661" s="234"/>
      <c r="G661" s="234"/>
      <c r="H661" s="234"/>
      <c r="I661" s="234"/>
      <c r="J661" s="300"/>
      <c r="K661" s="300"/>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row>
    <row r="662" spans="1:34" ht="15.75" customHeight="1">
      <c r="A662" s="234"/>
      <c r="B662" s="234"/>
      <c r="C662" s="234"/>
      <c r="D662" s="234"/>
      <c r="E662" s="234"/>
      <c r="F662" s="234"/>
      <c r="G662" s="234"/>
      <c r="H662" s="234"/>
      <c r="I662" s="234"/>
      <c r="J662" s="300"/>
      <c r="K662" s="300"/>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row>
    <row r="663" spans="1:34" ht="15.75" customHeight="1">
      <c r="A663" s="234"/>
      <c r="B663" s="234"/>
      <c r="C663" s="234"/>
      <c r="D663" s="234"/>
      <c r="E663" s="234"/>
      <c r="F663" s="234"/>
      <c r="G663" s="234"/>
      <c r="H663" s="234"/>
      <c r="I663" s="234"/>
      <c r="J663" s="300"/>
      <c r="K663" s="300"/>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row>
    <row r="664" spans="1:34" ht="15.75" customHeight="1">
      <c r="A664" s="234"/>
      <c r="B664" s="234"/>
      <c r="C664" s="234"/>
      <c r="D664" s="234"/>
      <c r="E664" s="234"/>
      <c r="F664" s="234"/>
      <c r="G664" s="234"/>
      <c r="H664" s="234"/>
      <c r="I664" s="234"/>
      <c r="J664" s="300"/>
      <c r="K664" s="300"/>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row>
    <row r="665" spans="1:34" ht="15.75" customHeight="1">
      <c r="A665" s="234"/>
      <c r="B665" s="234"/>
      <c r="C665" s="234"/>
      <c r="D665" s="234"/>
      <c r="E665" s="234"/>
      <c r="F665" s="234"/>
      <c r="G665" s="234"/>
      <c r="H665" s="234"/>
      <c r="I665" s="234"/>
      <c r="J665" s="300"/>
      <c r="K665" s="300"/>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row>
    <row r="666" spans="1:34" ht="15.75" customHeight="1">
      <c r="A666" s="234"/>
      <c r="B666" s="234"/>
      <c r="C666" s="234"/>
      <c r="D666" s="234"/>
      <c r="E666" s="234"/>
      <c r="F666" s="234"/>
      <c r="G666" s="234"/>
      <c r="H666" s="234"/>
      <c r="I666" s="234"/>
      <c r="J666" s="300"/>
      <c r="K666" s="300"/>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row>
    <row r="667" spans="1:34" ht="15.75" customHeight="1">
      <c r="A667" s="234"/>
      <c r="B667" s="234"/>
      <c r="C667" s="234"/>
      <c r="D667" s="234"/>
      <c r="E667" s="234"/>
      <c r="F667" s="234"/>
      <c r="G667" s="234"/>
      <c r="H667" s="234"/>
      <c r="I667" s="234"/>
      <c r="J667" s="300"/>
      <c r="K667" s="300"/>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row>
    <row r="668" spans="1:34" ht="15.75" customHeight="1">
      <c r="A668" s="234"/>
      <c r="B668" s="234"/>
      <c r="C668" s="234"/>
      <c r="D668" s="234"/>
      <c r="E668" s="234"/>
      <c r="F668" s="234"/>
      <c r="G668" s="234"/>
      <c r="H668" s="234"/>
      <c r="I668" s="234"/>
      <c r="J668" s="300"/>
      <c r="K668" s="300"/>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row>
    <row r="669" spans="1:34" ht="15.75" customHeight="1">
      <c r="A669" s="234"/>
      <c r="B669" s="234"/>
      <c r="C669" s="234"/>
      <c r="D669" s="234"/>
      <c r="E669" s="234"/>
      <c r="F669" s="234"/>
      <c r="G669" s="234"/>
      <c r="H669" s="234"/>
      <c r="I669" s="234"/>
      <c r="J669" s="300"/>
      <c r="K669" s="300"/>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row>
    <row r="670" spans="1:34" ht="15.75" customHeight="1">
      <c r="A670" s="234"/>
      <c r="B670" s="234"/>
      <c r="C670" s="234"/>
      <c r="D670" s="234"/>
      <c r="E670" s="234"/>
      <c r="F670" s="234"/>
      <c r="G670" s="234"/>
      <c r="H670" s="234"/>
      <c r="I670" s="234"/>
      <c r="J670" s="300"/>
      <c r="K670" s="300"/>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row>
    <row r="671" spans="1:34" ht="15.75" customHeight="1">
      <c r="A671" s="234"/>
      <c r="B671" s="234"/>
      <c r="C671" s="234"/>
      <c r="D671" s="234"/>
      <c r="E671" s="234"/>
      <c r="F671" s="234"/>
      <c r="G671" s="234"/>
      <c r="H671" s="234"/>
      <c r="I671" s="234"/>
      <c r="J671" s="300"/>
      <c r="K671" s="300"/>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row>
    <row r="672" spans="1:34" ht="15.75" customHeight="1">
      <c r="A672" s="234"/>
      <c r="B672" s="234"/>
      <c r="C672" s="234"/>
      <c r="D672" s="234"/>
      <c r="E672" s="234"/>
      <c r="F672" s="234"/>
      <c r="G672" s="234"/>
      <c r="H672" s="234"/>
      <c r="I672" s="234"/>
      <c r="J672" s="300"/>
      <c r="K672" s="300"/>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row>
    <row r="673" spans="1:34" ht="15.75" customHeight="1">
      <c r="A673" s="234"/>
      <c r="B673" s="234"/>
      <c r="C673" s="234"/>
      <c r="D673" s="234"/>
      <c r="E673" s="234"/>
      <c r="F673" s="234"/>
      <c r="G673" s="234"/>
      <c r="H673" s="234"/>
      <c r="I673" s="234"/>
      <c r="J673" s="300"/>
      <c r="K673" s="300"/>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row>
    <row r="674" spans="1:34" ht="15.75" customHeight="1">
      <c r="A674" s="234"/>
      <c r="B674" s="234"/>
      <c r="C674" s="234"/>
      <c r="D674" s="234"/>
      <c r="E674" s="234"/>
      <c r="F674" s="234"/>
      <c r="G674" s="234"/>
      <c r="H674" s="234"/>
      <c r="I674" s="234"/>
      <c r="J674" s="300"/>
      <c r="K674" s="300"/>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row>
    <row r="675" spans="1:34" ht="15.75" customHeight="1">
      <c r="A675" s="234"/>
      <c r="B675" s="234"/>
      <c r="C675" s="234"/>
      <c r="D675" s="234"/>
      <c r="E675" s="234"/>
      <c r="F675" s="234"/>
      <c r="G675" s="234"/>
      <c r="H675" s="234"/>
      <c r="I675" s="234"/>
      <c r="J675" s="300"/>
      <c r="K675" s="300"/>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row>
    <row r="676" spans="1:34" ht="15.75" customHeight="1">
      <c r="A676" s="234"/>
      <c r="B676" s="234"/>
      <c r="C676" s="234"/>
      <c r="D676" s="234"/>
      <c r="E676" s="234"/>
      <c r="F676" s="234"/>
      <c r="G676" s="234"/>
      <c r="H676" s="234"/>
      <c r="I676" s="234"/>
      <c r="J676" s="300"/>
      <c r="K676" s="300"/>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row>
    <row r="677" spans="1:34" ht="15.75" customHeight="1">
      <c r="A677" s="234"/>
      <c r="B677" s="234"/>
      <c r="C677" s="234"/>
      <c r="D677" s="234"/>
      <c r="E677" s="234"/>
      <c r="F677" s="234"/>
      <c r="G677" s="234"/>
      <c r="H677" s="234"/>
      <c r="I677" s="234"/>
      <c r="J677" s="300"/>
      <c r="K677" s="300"/>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row>
    <row r="678" spans="1:34" ht="15.75" customHeight="1">
      <c r="A678" s="234"/>
      <c r="B678" s="234"/>
      <c r="C678" s="234"/>
      <c r="D678" s="234"/>
      <c r="E678" s="234"/>
      <c r="F678" s="234"/>
      <c r="G678" s="234"/>
      <c r="H678" s="234"/>
      <c r="I678" s="234"/>
      <c r="J678" s="300"/>
      <c r="K678" s="300"/>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row>
    <row r="679" spans="1:34" ht="15.75" customHeight="1">
      <c r="A679" s="234"/>
      <c r="B679" s="234"/>
      <c r="C679" s="234"/>
      <c r="D679" s="234"/>
      <c r="E679" s="234"/>
      <c r="F679" s="234"/>
      <c r="G679" s="234"/>
      <c r="H679" s="234"/>
      <c r="I679" s="234"/>
      <c r="J679" s="300"/>
      <c r="K679" s="300"/>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row>
    <row r="680" spans="1:34" ht="15.75" customHeight="1">
      <c r="A680" s="234"/>
      <c r="B680" s="234"/>
      <c r="C680" s="234"/>
      <c r="D680" s="234"/>
      <c r="E680" s="234"/>
      <c r="F680" s="234"/>
      <c r="G680" s="234"/>
      <c r="H680" s="234"/>
      <c r="I680" s="234"/>
      <c r="J680" s="300"/>
      <c r="K680" s="300"/>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row>
    <row r="681" spans="1:34" ht="15.75" customHeight="1">
      <c r="A681" s="234"/>
      <c r="B681" s="234"/>
      <c r="C681" s="234"/>
      <c r="D681" s="234"/>
      <c r="E681" s="234"/>
      <c r="F681" s="234"/>
      <c r="G681" s="234"/>
      <c r="H681" s="234"/>
      <c r="I681" s="234"/>
      <c r="J681" s="300"/>
      <c r="K681" s="300"/>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row>
    <row r="682" spans="1:34" ht="15.75" customHeight="1">
      <c r="A682" s="234"/>
      <c r="B682" s="234"/>
      <c r="C682" s="234"/>
      <c r="D682" s="234"/>
      <c r="E682" s="234"/>
      <c r="F682" s="234"/>
      <c r="G682" s="234"/>
      <c r="H682" s="234"/>
      <c r="I682" s="234"/>
      <c r="J682" s="300"/>
      <c r="K682" s="300"/>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row>
    <row r="683" spans="1:34" ht="15.75" customHeight="1">
      <c r="A683" s="234"/>
      <c r="B683" s="234"/>
      <c r="C683" s="234"/>
      <c r="D683" s="234"/>
      <c r="E683" s="234"/>
      <c r="F683" s="234"/>
      <c r="G683" s="234"/>
      <c r="H683" s="234"/>
      <c r="I683" s="234"/>
      <c r="J683" s="300"/>
      <c r="K683" s="300"/>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row>
    <row r="684" spans="1:34" ht="15.75" customHeight="1">
      <c r="A684" s="234"/>
      <c r="B684" s="234"/>
      <c r="C684" s="234"/>
      <c r="D684" s="234"/>
      <c r="E684" s="234"/>
      <c r="F684" s="234"/>
      <c r="G684" s="234"/>
      <c r="H684" s="234"/>
      <c r="I684" s="234"/>
      <c r="J684" s="300"/>
      <c r="K684" s="300"/>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row>
    <row r="685" spans="1:34" ht="15.75" customHeight="1">
      <c r="A685" s="234"/>
      <c r="B685" s="234"/>
      <c r="C685" s="234"/>
      <c r="D685" s="234"/>
      <c r="E685" s="234"/>
      <c r="F685" s="234"/>
      <c r="G685" s="234"/>
      <c r="H685" s="234"/>
      <c r="I685" s="234"/>
      <c r="J685" s="300"/>
      <c r="K685" s="300"/>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row>
    <row r="686" spans="1:34" ht="15.75" customHeight="1">
      <c r="A686" s="234"/>
      <c r="B686" s="234"/>
      <c r="C686" s="234"/>
      <c r="D686" s="234"/>
      <c r="E686" s="234"/>
      <c r="F686" s="234"/>
      <c r="G686" s="234"/>
      <c r="H686" s="234"/>
      <c r="I686" s="234"/>
      <c r="J686" s="300"/>
      <c r="K686" s="300"/>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row>
    <row r="687" spans="1:34" ht="15.75" customHeight="1">
      <c r="A687" s="234"/>
      <c r="B687" s="234"/>
      <c r="C687" s="234"/>
      <c r="D687" s="234"/>
      <c r="E687" s="234"/>
      <c r="F687" s="234"/>
      <c r="G687" s="234"/>
      <c r="H687" s="234"/>
      <c r="I687" s="234"/>
      <c r="J687" s="300"/>
      <c r="K687" s="300"/>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row>
    <row r="688" spans="1:34" ht="15.75" customHeight="1">
      <c r="A688" s="234"/>
      <c r="B688" s="234"/>
      <c r="C688" s="234"/>
      <c r="D688" s="234"/>
      <c r="E688" s="234"/>
      <c r="F688" s="234"/>
      <c r="G688" s="234"/>
      <c r="H688" s="234"/>
      <c r="I688" s="234"/>
      <c r="J688" s="300"/>
      <c r="K688" s="300"/>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row>
    <row r="689" spans="1:34" ht="15.75" customHeight="1">
      <c r="A689" s="234"/>
      <c r="B689" s="234"/>
      <c r="C689" s="234"/>
      <c r="D689" s="234"/>
      <c r="E689" s="234"/>
      <c r="F689" s="234"/>
      <c r="G689" s="234"/>
      <c r="H689" s="234"/>
      <c r="I689" s="234"/>
      <c r="J689" s="300"/>
      <c r="K689" s="300"/>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row>
    <row r="690" spans="1:34" ht="15.75" customHeight="1">
      <c r="A690" s="234"/>
      <c r="B690" s="234"/>
      <c r="C690" s="234"/>
      <c r="D690" s="234"/>
      <c r="E690" s="234"/>
      <c r="F690" s="234"/>
      <c r="G690" s="234"/>
      <c r="H690" s="234"/>
      <c r="I690" s="234"/>
      <c r="J690" s="300"/>
      <c r="K690" s="300"/>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row>
    <row r="691" spans="1:34" ht="15.75" customHeight="1">
      <c r="A691" s="234"/>
      <c r="B691" s="234"/>
      <c r="C691" s="234"/>
      <c r="D691" s="234"/>
      <c r="E691" s="234"/>
      <c r="F691" s="234"/>
      <c r="G691" s="234"/>
      <c r="H691" s="234"/>
      <c r="I691" s="234"/>
      <c r="J691" s="300"/>
      <c r="K691" s="300"/>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row>
    <row r="692" spans="1:34" ht="15.75" customHeight="1">
      <c r="A692" s="234"/>
      <c r="B692" s="234"/>
      <c r="C692" s="234"/>
      <c r="D692" s="234"/>
      <c r="E692" s="234"/>
      <c r="F692" s="234"/>
      <c r="G692" s="234"/>
      <c r="H692" s="234"/>
      <c r="I692" s="234"/>
      <c r="J692" s="300"/>
      <c r="K692" s="300"/>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row>
    <row r="693" spans="1:34" ht="15.75" customHeight="1">
      <c r="A693" s="234"/>
      <c r="B693" s="234"/>
      <c r="C693" s="234"/>
      <c r="D693" s="234"/>
      <c r="E693" s="234"/>
      <c r="F693" s="234"/>
      <c r="G693" s="234"/>
      <c r="H693" s="234"/>
      <c r="I693" s="234"/>
      <c r="J693" s="300"/>
      <c r="K693" s="300"/>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row>
    <row r="694" spans="1:34" ht="15.75" customHeight="1">
      <c r="A694" s="234"/>
      <c r="B694" s="234"/>
      <c r="C694" s="234"/>
      <c r="D694" s="234"/>
      <c r="E694" s="234"/>
      <c r="F694" s="234"/>
      <c r="G694" s="234"/>
      <c r="H694" s="234"/>
      <c r="I694" s="234"/>
      <c r="J694" s="300"/>
      <c r="K694" s="300"/>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row>
    <row r="695" spans="1:34" ht="15.75" customHeight="1">
      <c r="A695" s="234"/>
      <c r="B695" s="234"/>
      <c r="C695" s="234"/>
      <c r="D695" s="234"/>
      <c r="E695" s="234"/>
      <c r="F695" s="234"/>
      <c r="G695" s="234"/>
      <c r="H695" s="234"/>
      <c r="I695" s="234"/>
      <c r="J695" s="300"/>
      <c r="K695" s="300"/>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row>
    <row r="696" spans="1:34" ht="15.75" customHeight="1">
      <c r="A696" s="234"/>
      <c r="B696" s="234"/>
      <c r="C696" s="234"/>
      <c r="D696" s="234"/>
      <c r="E696" s="234"/>
      <c r="F696" s="234"/>
      <c r="G696" s="234"/>
      <c r="H696" s="234"/>
      <c r="I696" s="234"/>
      <c r="J696" s="300"/>
      <c r="K696" s="300"/>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row>
    <row r="697" spans="1:34" ht="15.75" customHeight="1">
      <c r="A697" s="234"/>
      <c r="B697" s="234"/>
      <c r="C697" s="234"/>
      <c r="D697" s="234"/>
      <c r="E697" s="234"/>
      <c r="F697" s="234"/>
      <c r="G697" s="234"/>
      <c r="H697" s="234"/>
      <c r="I697" s="234"/>
      <c r="J697" s="300"/>
      <c r="K697" s="300"/>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row>
    <row r="698" spans="1:34" ht="15.75" customHeight="1">
      <c r="A698" s="234"/>
      <c r="B698" s="234"/>
      <c r="C698" s="234"/>
      <c r="D698" s="234"/>
      <c r="E698" s="234"/>
      <c r="F698" s="234"/>
      <c r="G698" s="234"/>
      <c r="H698" s="234"/>
      <c r="I698" s="234"/>
      <c r="J698" s="300"/>
      <c r="K698" s="300"/>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row>
    <row r="699" spans="1:34" ht="15.75" customHeight="1">
      <c r="A699" s="234"/>
      <c r="B699" s="234"/>
      <c r="C699" s="234"/>
      <c r="D699" s="234"/>
      <c r="E699" s="234"/>
      <c r="F699" s="234"/>
      <c r="G699" s="234"/>
      <c r="H699" s="234"/>
      <c r="I699" s="234"/>
      <c r="J699" s="300"/>
      <c r="K699" s="300"/>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row>
    <row r="700" spans="1:34" ht="15.75" customHeight="1">
      <c r="A700" s="234"/>
      <c r="B700" s="234"/>
      <c r="C700" s="234"/>
      <c r="D700" s="234"/>
      <c r="E700" s="234"/>
      <c r="F700" s="234"/>
      <c r="G700" s="234"/>
      <c r="H700" s="234"/>
      <c r="I700" s="234"/>
      <c r="J700" s="300"/>
      <c r="K700" s="300"/>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row>
    <row r="701" spans="1:34" ht="15.75" customHeight="1">
      <c r="A701" s="234"/>
      <c r="B701" s="234"/>
      <c r="C701" s="234"/>
      <c r="D701" s="234"/>
      <c r="E701" s="234"/>
      <c r="F701" s="234"/>
      <c r="G701" s="234"/>
      <c r="H701" s="234"/>
      <c r="I701" s="234"/>
      <c r="J701" s="300"/>
      <c r="K701" s="300"/>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row>
    <row r="702" spans="1:34" ht="15.75" customHeight="1">
      <c r="A702" s="234"/>
      <c r="B702" s="234"/>
      <c r="C702" s="234"/>
      <c r="D702" s="234"/>
      <c r="E702" s="234"/>
      <c r="F702" s="234"/>
      <c r="G702" s="234"/>
      <c r="H702" s="234"/>
      <c r="I702" s="234"/>
      <c r="J702" s="300"/>
      <c r="K702" s="300"/>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row>
    <row r="703" spans="1:34" ht="15.75" customHeight="1">
      <c r="A703" s="234"/>
      <c r="B703" s="234"/>
      <c r="C703" s="234"/>
      <c r="D703" s="234"/>
      <c r="E703" s="234"/>
      <c r="F703" s="234"/>
      <c r="G703" s="234"/>
      <c r="H703" s="234"/>
      <c r="I703" s="234"/>
      <c r="J703" s="300"/>
      <c r="K703" s="300"/>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row>
    <row r="704" spans="1:34" ht="15.75" customHeight="1">
      <c r="A704" s="234"/>
      <c r="B704" s="234"/>
      <c r="C704" s="234"/>
      <c r="D704" s="234"/>
      <c r="E704" s="234"/>
      <c r="F704" s="234"/>
      <c r="G704" s="234"/>
      <c r="H704" s="234"/>
      <c r="I704" s="234"/>
      <c r="J704" s="300"/>
      <c r="K704" s="300"/>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row>
    <row r="705" spans="1:34" ht="15.75" customHeight="1">
      <c r="A705" s="234"/>
      <c r="B705" s="234"/>
      <c r="C705" s="234"/>
      <c r="D705" s="234"/>
      <c r="E705" s="234"/>
      <c r="F705" s="234"/>
      <c r="G705" s="234"/>
      <c r="H705" s="234"/>
      <c r="I705" s="234"/>
      <c r="J705" s="300"/>
      <c r="K705" s="300"/>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row>
    <row r="706" spans="1:34" ht="15.75" customHeight="1">
      <c r="A706" s="234"/>
      <c r="B706" s="234"/>
      <c r="C706" s="234"/>
      <c r="D706" s="234"/>
      <c r="E706" s="234"/>
      <c r="F706" s="234"/>
      <c r="G706" s="234"/>
      <c r="H706" s="234"/>
      <c r="I706" s="234"/>
      <c r="J706" s="300"/>
      <c r="K706" s="300"/>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row>
    <row r="707" spans="1:34" ht="15.75" customHeight="1">
      <c r="A707" s="234"/>
      <c r="B707" s="234"/>
      <c r="C707" s="234"/>
      <c r="D707" s="234"/>
      <c r="E707" s="234"/>
      <c r="F707" s="234"/>
      <c r="G707" s="234"/>
      <c r="H707" s="234"/>
      <c r="I707" s="234"/>
      <c r="J707" s="300"/>
      <c r="K707" s="300"/>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row>
    <row r="708" spans="1:34" ht="15.75" customHeight="1">
      <c r="A708" s="234"/>
      <c r="B708" s="234"/>
      <c r="C708" s="234"/>
      <c r="D708" s="234"/>
      <c r="E708" s="234"/>
      <c r="F708" s="234"/>
      <c r="G708" s="234"/>
      <c r="H708" s="234"/>
      <c r="I708" s="234"/>
      <c r="J708" s="300"/>
      <c r="K708" s="300"/>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row>
    <row r="709" spans="1:34" ht="15.75" customHeight="1">
      <c r="A709" s="234"/>
      <c r="B709" s="234"/>
      <c r="C709" s="234"/>
      <c r="D709" s="234"/>
      <c r="E709" s="234"/>
      <c r="F709" s="234"/>
      <c r="G709" s="234"/>
      <c r="H709" s="234"/>
      <c r="I709" s="234"/>
      <c r="J709" s="300"/>
      <c r="K709" s="300"/>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row>
    <row r="710" spans="1:34" ht="15.75" customHeight="1">
      <c r="A710" s="234"/>
      <c r="B710" s="234"/>
      <c r="C710" s="234"/>
      <c r="D710" s="234"/>
      <c r="E710" s="234"/>
      <c r="F710" s="234"/>
      <c r="G710" s="234"/>
      <c r="H710" s="234"/>
      <c r="I710" s="234"/>
      <c r="J710" s="300"/>
      <c r="K710" s="300"/>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row>
    <row r="711" spans="1:34" ht="15.75" customHeight="1">
      <c r="A711" s="234"/>
      <c r="B711" s="234"/>
      <c r="C711" s="234"/>
      <c r="D711" s="234"/>
      <c r="E711" s="234"/>
      <c r="F711" s="234"/>
      <c r="G711" s="234"/>
      <c r="H711" s="234"/>
      <c r="I711" s="234"/>
      <c r="J711" s="300"/>
      <c r="K711" s="300"/>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row>
    <row r="712" spans="1:34" ht="15.75" customHeight="1">
      <c r="A712" s="234"/>
      <c r="B712" s="234"/>
      <c r="C712" s="234"/>
      <c r="D712" s="234"/>
      <c r="E712" s="234"/>
      <c r="F712" s="234"/>
      <c r="G712" s="234"/>
      <c r="H712" s="234"/>
      <c r="I712" s="234"/>
      <c r="J712" s="300"/>
      <c r="K712" s="300"/>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row>
    <row r="713" spans="1:34" ht="15.75" customHeight="1">
      <c r="A713" s="234"/>
      <c r="B713" s="234"/>
      <c r="C713" s="234"/>
      <c r="D713" s="234"/>
      <c r="E713" s="234"/>
      <c r="F713" s="234"/>
      <c r="G713" s="234"/>
      <c r="H713" s="234"/>
      <c r="I713" s="234"/>
      <c r="J713" s="300"/>
      <c r="K713" s="300"/>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row>
    <row r="714" spans="1:34" ht="15.75" customHeight="1">
      <c r="A714" s="234"/>
      <c r="B714" s="234"/>
      <c r="C714" s="234"/>
      <c r="D714" s="234"/>
      <c r="E714" s="234"/>
      <c r="F714" s="234"/>
      <c r="G714" s="234"/>
      <c r="H714" s="234"/>
      <c r="I714" s="234"/>
      <c r="J714" s="300"/>
      <c r="K714" s="300"/>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row>
    <row r="715" spans="1:34" ht="15.75" customHeight="1">
      <c r="A715" s="234"/>
      <c r="B715" s="234"/>
      <c r="C715" s="234"/>
      <c r="D715" s="234"/>
      <c r="E715" s="234"/>
      <c r="F715" s="234"/>
      <c r="G715" s="234"/>
      <c r="H715" s="234"/>
      <c r="I715" s="234"/>
      <c r="J715" s="300"/>
      <c r="K715" s="300"/>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row>
    <row r="716" spans="1:34" ht="15.75" customHeight="1">
      <c r="A716" s="234"/>
      <c r="B716" s="234"/>
      <c r="C716" s="234"/>
      <c r="D716" s="234"/>
      <c r="E716" s="234"/>
      <c r="F716" s="234"/>
      <c r="G716" s="234"/>
      <c r="H716" s="234"/>
      <c r="I716" s="234"/>
      <c r="J716" s="300"/>
      <c r="K716" s="300"/>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row>
    <row r="717" spans="1:34" ht="15.75" customHeight="1">
      <c r="A717" s="234"/>
      <c r="B717" s="234"/>
      <c r="C717" s="234"/>
      <c r="D717" s="234"/>
      <c r="E717" s="234"/>
      <c r="F717" s="234"/>
      <c r="G717" s="234"/>
      <c r="H717" s="234"/>
      <c r="I717" s="234"/>
      <c r="J717" s="300"/>
      <c r="K717" s="300"/>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row>
    <row r="718" spans="1:34" ht="15.75" customHeight="1">
      <c r="A718" s="234"/>
      <c r="B718" s="234"/>
      <c r="C718" s="234"/>
      <c r="D718" s="234"/>
      <c r="E718" s="234"/>
      <c r="F718" s="234"/>
      <c r="G718" s="234"/>
      <c r="H718" s="234"/>
      <c r="I718" s="234"/>
      <c r="J718" s="300"/>
      <c r="K718" s="300"/>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row>
    <row r="719" spans="1:34" ht="15.75" customHeight="1">
      <c r="A719" s="234"/>
      <c r="B719" s="234"/>
      <c r="C719" s="234"/>
      <c r="D719" s="234"/>
      <c r="E719" s="234"/>
      <c r="F719" s="234"/>
      <c r="G719" s="234"/>
      <c r="H719" s="234"/>
      <c r="I719" s="234"/>
      <c r="J719" s="300"/>
      <c r="K719" s="300"/>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row>
    <row r="720" spans="1:34" ht="15.75" customHeight="1">
      <c r="A720" s="234"/>
      <c r="B720" s="234"/>
      <c r="C720" s="234"/>
      <c r="D720" s="234"/>
      <c r="E720" s="234"/>
      <c r="F720" s="234"/>
      <c r="G720" s="234"/>
      <c r="H720" s="234"/>
      <c r="I720" s="234"/>
      <c r="J720" s="300"/>
      <c r="K720" s="300"/>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c r="AH720" s="234"/>
    </row>
    <row r="721" spans="1:34" ht="15.75" customHeight="1">
      <c r="A721" s="234"/>
      <c r="B721" s="234"/>
      <c r="C721" s="234"/>
      <c r="D721" s="234"/>
      <c r="E721" s="234"/>
      <c r="F721" s="234"/>
      <c r="G721" s="234"/>
      <c r="H721" s="234"/>
      <c r="I721" s="234"/>
      <c r="J721" s="300"/>
      <c r="K721" s="300"/>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row>
    <row r="722" spans="1:34" ht="15.75" customHeight="1">
      <c r="A722" s="234"/>
      <c r="B722" s="234"/>
      <c r="C722" s="234"/>
      <c r="D722" s="234"/>
      <c r="E722" s="234"/>
      <c r="F722" s="234"/>
      <c r="G722" s="234"/>
      <c r="H722" s="234"/>
      <c r="I722" s="234"/>
      <c r="J722" s="300"/>
      <c r="K722" s="300"/>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row>
    <row r="723" spans="1:34" ht="15.75" customHeight="1">
      <c r="A723" s="234"/>
      <c r="B723" s="234"/>
      <c r="C723" s="234"/>
      <c r="D723" s="234"/>
      <c r="E723" s="234"/>
      <c r="F723" s="234"/>
      <c r="G723" s="234"/>
      <c r="H723" s="234"/>
      <c r="I723" s="234"/>
      <c r="J723" s="300"/>
      <c r="K723" s="300"/>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row>
    <row r="724" spans="1:34" ht="15.75" customHeight="1">
      <c r="A724" s="234"/>
      <c r="B724" s="234"/>
      <c r="C724" s="234"/>
      <c r="D724" s="234"/>
      <c r="E724" s="234"/>
      <c r="F724" s="234"/>
      <c r="G724" s="234"/>
      <c r="H724" s="234"/>
      <c r="I724" s="234"/>
      <c r="J724" s="300"/>
      <c r="K724" s="300"/>
      <c r="L724" s="234"/>
      <c r="M724" s="234"/>
      <c r="N724" s="234"/>
      <c r="O724" s="234"/>
      <c r="P724" s="234"/>
      <c r="Q724" s="234"/>
      <c r="R724" s="234"/>
      <c r="S724" s="234"/>
      <c r="T724" s="234"/>
      <c r="U724" s="234"/>
      <c r="V724" s="234"/>
      <c r="W724" s="234"/>
      <c r="X724" s="234"/>
      <c r="Y724" s="234"/>
      <c r="Z724" s="234"/>
      <c r="AA724" s="234"/>
      <c r="AB724" s="234"/>
      <c r="AC724" s="234"/>
      <c r="AD724" s="234"/>
      <c r="AE724" s="234"/>
      <c r="AF724" s="234"/>
      <c r="AG724" s="234"/>
      <c r="AH724" s="234"/>
    </row>
    <row r="725" spans="1:34" ht="15.75" customHeight="1">
      <c r="A725" s="234"/>
      <c r="B725" s="234"/>
      <c r="C725" s="234"/>
      <c r="D725" s="234"/>
      <c r="E725" s="234"/>
      <c r="F725" s="234"/>
      <c r="G725" s="234"/>
      <c r="H725" s="234"/>
      <c r="I725" s="234"/>
      <c r="J725" s="300"/>
      <c r="K725" s="300"/>
      <c r="L725" s="234"/>
      <c r="M725" s="234"/>
      <c r="N725" s="234"/>
      <c r="O725" s="234"/>
      <c r="P725" s="234"/>
      <c r="Q725" s="234"/>
      <c r="R725" s="234"/>
      <c r="S725" s="234"/>
      <c r="T725" s="234"/>
      <c r="U725" s="234"/>
      <c r="V725" s="234"/>
      <c r="W725" s="234"/>
      <c r="X725" s="234"/>
      <c r="Y725" s="234"/>
      <c r="Z725" s="234"/>
      <c r="AA725" s="234"/>
      <c r="AB725" s="234"/>
      <c r="AC725" s="234"/>
      <c r="AD725" s="234"/>
      <c r="AE725" s="234"/>
      <c r="AF725" s="234"/>
      <c r="AG725" s="234"/>
      <c r="AH725" s="234"/>
    </row>
    <row r="726" spans="1:34" ht="15.75" customHeight="1">
      <c r="A726" s="234"/>
      <c r="B726" s="234"/>
      <c r="C726" s="234"/>
      <c r="D726" s="234"/>
      <c r="E726" s="234"/>
      <c r="F726" s="234"/>
      <c r="G726" s="234"/>
      <c r="H726" s="234"/>
      <c r="I726" s="234"/>
      <c r="J726" s="300"/>
      <c r="K726" s="300"/>
      <c r="L726" s="234"/>
      <c r="M726" s="234"/>
      <c r="N726" s="234"/>
      <c r="O726" s="234"/>
      <c r="P726" s="234"/>
      <c r="Q726" s="234"/>
      <c r="R726" s="234"/>
      <c r="S726" s="234"/>
      <c r="T726" s="234"/>
      <c r="U726" s="234"/>
      <c r="V726" s="234"/>
      <c r="W726" s="234"/>
      <c r="X726" s="234"/>
      <c r="Y726" s="234"/>
      <c r="Z726" s="234"/>
      <c r="AA726" s="234"/>
      <c r="AB726" s="234"/>
      <c r="AC726" s="234"/>
      <c r="AD726" s="234"/>
      <c r="AE726" s="234"/>
      <c r="AF726" s="234"/>
      <c r="AG726" s="234"/>
      <c r="AH726" s="234"/>
    </row>
    <row r="727" spans="1:34" ht="15.75" customHeight="1">
      <c r="A727" s="234"/>
      <c r="B727" s="234"/>
      <c r="C727" s="234"/>
      <c r="D727" s="234"/>
      <c r="E727" s="234"/>
      <c r="F727" s="234"/>
      <c r="G727" s="234"/>
      <c r="H727" s="234"/>
      <c r="I727" s="234"/>
      <c r="J727" s="300"/>
      <c r="K727" s="300"/>
      <c r="L727" s="234"/>
      <c r="M727" s="234"/>
      <c r="N727" s="234"/>
      <c r="O727" s="234"/>
      <c r="P727" s="234"/>
      <c r="Q727" s="234"/>
      <c r="R727" s="234"/>
      <c r="S727" s="234"/>
      <c r="T727" s="234"/>
      <c r="U727" s="234"/>
      <c r="V727" s="234"/>
      <c r="W727" s="234"/>
      <c r="X727" s="234"/>
      <c r="Y727" s="234"/>
      <c r="Z727" s="234"/>
      <c r="AA727" s="234"/>
      <c r="AB727" s="234"/>
      <c r="AC727" s="234"/>
      <c r="AD727" s="234"/>
      <c r="AE727" s="234"/>
      <c r="AF727" s="234"/>
      <c r="AG727" s="234"/>
      <c r="AH727" s="234"/>
    </row>
    <row r="728" spans="1:34" ht="15.75" customHeight="1">
      <c r="A728" s="234"/>
      <c r="B728" s="234"/>
      <c r="C728" s="234"/>
      <c r="D728" s="234"/>
      <c r="E728" s="234"/>
      <c r="F728" s="234"/>
      <c r="G728" s="234"/>
      <c r="H728" s="234"/>
      <c r="I728" s="234"/>
      <c r="J728" s="300"/>
      <c r="K728" s="300"/>
      <c r="L728" s="234"/>
      <c r="M728" s="234"/>
      <c r="N728" s="234"/>
      <c r="O728" s="234"/>
      <c r="P728" s="234"/>
      <c r="Q728" s="234"/>
      <c r="R728" s="234"/>
      <c r="S728" s="234"/>
      <c r="T728" s="234"/>
      <c r="U728" s="234"/>
      <c r="V728" s="234"/>
      <c r="W728" s="234"/>
      <c r="X728" s="234"/>
      <c r="Y728" s="234"/>
      <c r="Z728" s="234"/>
      <c r="AA728" s="234"/>
      <c r="AB728" s="234"/>
      <c r="AC728" s="234"/>
      <c r="AD728" s="234"/>
      <c r="AE728" s="234"/>
      <c r="AF728" s="234"/>
      <c r="AG728" s="234"/>
      <c r="AH728" s="234"/>
    </row>
    <row r="729" spans="1:34" ht="15.75" customHeight="1">
      <c r="A729" s="234"/>
      <c r="B729" s="234"/>
      <c r="C729" s="234"/>
      <c r="D729" s="234"/>
      <c r="E729" s="234"/>
      <c r="F729" s="234"/>
      <c r="G729" s="234"/>
      <c r="H729" s="234"/>
      <c r="I729" s="234"/>
      <c r="J729" s="300"/>
      <c r="K729" s="300"/>
      <c r="L729" s="234"/>
      <c r="M729" s="234"/>
      <c r="N729" s="234"/>
      <c r="O729" s="234"/>
      <c r="P729" s="234"/>
      <c r="Q729" s="234"/>
      <c r="R729" s="234"/>
      <c r="S729" s="234"/>
      <c r="T729" s="234"/>
      <c r="U729" s="234"/>
      <c r="V729" s="234"/>
      <c r="W729" s="234"/>
      <c r="X729" s="234"/>
      <c r="Y729" s="234"/>
      <c r="Z729" s="234"/>
      <c r="AA729" s="234"/>
      <c r="AB729" s="234"/>
      <c r="AC729" s="234"/>
      <c r="AD729" s="234"/>
      <c r="AE729" s="234"/>
      <c r="AF729" s="234"/>
      <c r="AG729" s="234"/>
      <c r="AH729" s="234"/>
    </row>
    <row r="730" spans="1:34" ht="15.75" customHeight="1">
      <c r="A730" s="234"/>
      <c r="B730" s="234"/>
      <c r="C730" s="234"/>
      <c r="D730" s="234"/>
      <c r="E730" s="234"/>
      <c r="F730" s="234"/>
      <c r="G730" s="234"/>
      <c r="H730" s="234"/>
      <c r="I730" s="234"/>
      <c r="J730" s="300"/>
      <c r="K730" s="300"/>
      <c r="L730" s="234"/>
      <c r="M730" s="234"/>
      <c r="N730" s="234"/>
      <c r="O730" s="234"/>
      <c r="P730" s="234"/>
      <c r="Q730" s="234"/>
      <c r="R730" s="234"/>
      <c r="S730" s="234"/>
      <c r="T730" s="234"/>
      <c r="U730" s="234"/>
      <c r="V730" s="234"/>
      <c r="W730" s="234"/>
      <c r="X730" s="234"/>
      <c r="Y730" s="234"/>
      <c r="Z730" s="234"/>
      <c r="AA730" s="234"/>
      <c r="AB730" s="234"/>
      <c r="AC730" s="234"/>
      <c r="AD730" s="234"/>
      <c r="AE730" s="234"/>
      <c r="AF730" s="234"/>
      <c r="AG730" s="234"/>
      <c r="AH730" s="234"/>
    </row>
    <row r="731" spans="1:34" ht="15.75" customHeight="1">
      <c r="A731" s="234"/>
      <c r="B731" s="234"/>
      <c r="C731" s="234"/>
      <c r="D731" s="234"/>
      <c r="E731" s="234"/>
      <c r="F731" s="234"/>
      <c r="G731" s="234"/>
      <c r="H731" s="234"/>
      <c r="I731" s="234"/>
      <c r="J731" s="300"/>
      <c r="K731" s="300"/>
      <c r="L731" s="234"/>
      <c r="M731" s="234"/>
      <c r="N731" s="234"/>
      <c r="O731" s="234"/>
      <c r="P731" s="234"/>
      <c r="Q731" s="234"/>
      <c r="R731" s="234"/>
      <c r="S731" s="234"/>
      <c r="T731" s="234"/>
      <c r="U731" s="234"/>
      <c r="V731" s="234"/>
      <c r="W731" s="234"/>
      <c r="X731" s="234"/>
      <c r="Y731" s="234"/>
      <c r="Z731" s="234"/>
      <c r="AA731" s="234"/>
      <c r="AB731" s="234"/>
      <c r="AC731" s="234"/>
      <c r="AD731" s="234"/>
      <c r="AE731" s="234"/>
      <c r="AF731" s="234"/>
      <c r="AG731" s="234"/>
      <c r="AH731" s="234"/>
    </row>
    <row r="732" spans="1:34" ht="15.75" customHeight="1">
      <c r="A732" s="234"/>
      <c r="B732" s="234"/>
      <c r="C732" s="234"/>
      <c r="D732" s="234"/>
      <c r="E732" s="234"/>
      <c r="F732" s="234"/>
      <c r="G732" s="234"/>
      <c r="H732" s="234"/>
      <c r="I732" s="234"/>
      <c r="J732" s="300"/>
      <c r="K732" s="300"/>
      <c r="L732" s="234"/>
      <c r="M732" s="234"/>
      <c r="N732" s="234"/>
      <c r="O732" s="234"/>
      <c r="P732" s="234"/>
      <c r="Q732" s="234"/>
      <c r="R732" s="234"/>
      <c r="S732" s="234"/>
      <c r="T732" s="234"/>
      <c r="U732" s="234"/>
      <c r="V732" s="234"/>
      <c r="W732" s="234"/>
      <c r="X732" s="234"/>
      <c r="Y732" s="234"/>
      <c r="Z732" s="234"/>
      <c r="AA732" s="234"/>
      <c r="AB732" s="234"/>
      <c r="AC732" s="234"/>
      <c r="AD732" s="234"/>
      <c r="AE732" s="234"/>
      <c r="AF732" s="234"/>
      <c r="AG732" s="234"/>
      <c r="AH732" s="234"/>
    </row>
    <row r="733" spans="1:34" ht="15.75" customHeight="1">
      <c r="A733" s="234"/>
      <c r="B733" s="234"/>
      <c r="C733" s="234"/>
      <c r="D733" s="234"/>
      <c r="E733" s="234"/>
      <c r="F733" s="234"/>
      <c r="G733" s="234"/>
      <c r="H733" s="234"/>
      <c r="I733" s="234"/>
      <c r="J733" s="300"/>
      <c r="K733" s="300"/>
      <c r="L733" s="234"/>
      <c r="M733" s="234"/>
      <c r="N733" s="234"/>
      <c r="O733" s="234"/>
      <c r="P733" s="234"/>
      <c r="Q733" s="234"/>
      <c r="R733" s="234"/>
      <c r="S733" s="234"/>
      <c r="T733" s="234"/>
      <c r="U733" s="234"/>
      <c r="V733" s="234"/>
      <c r="W733" s="234"/>
      <c r="X733" s="234"/>
      <c r="Y733" s="234"/>
      <c r="Z733" s="234"/>
      <c r="AA733" s="234"/>
      <c r="AB733" s="234"/>
      <c r="AC733" s="234"/>
      <c r="AD733" s="234"/>
      <c r="AE733" s="234"/>
      <c r="AF733" s="234"/>
      <c r="AG733" s="234"/>
      <c r="AH733" s="234"/>
    </row>
    <row r="734" spans="1:34" ht="15.75" customHeight="1">
      <c r="A734" s="234"/>
      <c r="B734" s="234"/>
      <c r="C734" s="234"/>
      <c r="D734" s="234"/>
      <c r="E734" s="234"/>
      <c r="F734" s="234"/>
      <c r="G734" s="234"/>
      <c r="H734" s="234"/>
      <c r="I734" s="234"/>
      <c r="J734" s="300"/>
      <c r="K734" s="300"/>
      <c r="L734" s="234"/>
      <c r="M734" s="234"/>
      <c r="N734" s="234"/>
      <c r="O734" s="234"/>
      <c r="P734" s="234"/>
      <c r="Q734" s="234"/>
      <c r="R734" s="234"/>
      <c r="S734" s="234"/>
      <c r="T734" s="234"/>
      <c r="U734" s="234"/>
      <c r="V734" s="234"/>
      <c r="W734" s="234"/>
      <c r="X734" s="234"/>
      <c r="Y734" s="234"/>
      <c r="Z734" s="234"/>
      <c r="AA734" s="234"/>
      <c r="AB734" s="234"/>
      <c r="AC734" s="234"/>
      <c r="AD734" s="234"/>
      <c r="AE734" s="234"/>
      <c r="AF734" s="234"/>
      <c r="AG734" s="234"/>
      <c r="AH734" s="234"/>
    </row>
    <row r="735" spans="1:34" ht="15.75" customHeight="1">
      <c r="A735" s="234"/>
      <c r="B735" s="234"/>
      <c r="C735" s="234"/>
      <c r="D735" s="234"/>
      <c r="E735" s="234"/>
      <c r="F735" s="234"/>
      <c r="G735" s="234"/>
      <c r="H735" s="234"/>
      <c r="I735" s="234"/>
      <c r="J735" s="300"/>
      <c r="K735" s="300"/>
      <c r="L735" s="234"/>
      <c r="M735" s="234"/>
      <c r="N735" s="234"/>
      <c r="O735" s="234"/>
      <c r="P735" s="234"/>
      <c r="Q735" s="234"/>
      <c r="R735" s="234"/>
      <c r="S735" s="234"/>
      <c r="T735" s="234"/>
      <c r="U735" s="234"/>
      <c r="V735" s="234"/>
      <c r="W735" s="234"/>
      <c r="X735" s="234"/>
      <c r="Y735" s="234"/>
      <c r="Z735" s="234"/>
      <c r="AA735" s="234"/>
      <c r="AB735" s="234"/>
      <c r="AC735" s="234"/>
      <c r="AD735" s="234"/>
      <c r="AE735" s="234"/>
      <c r="AF735" s="234"/>
      <c r="AG735" s="234"/>
      <c r="AH735" s="234"/>
    </row>
    <row r="736" spans="1:34" ht="15.75" customHeight="1">
      <c r="A736" s="234"/>
      <c r="B736" s="234"/>
      <c r="C736" s="234"/>
      <c r="D736" s="234"/>
      <c r="E736" s="234"/>
      <c r="F736" s="234"/>
      <c r="G736" s="234"/>
      <c r="H736" s="234"/>
      <c r="I736" s="234"/>
      <c r="J736" s="300"/>
      <c r="K736" s="300"/>
      <c r="L736" s="234"/>
      <c r="M736" s="234"/>
      <c r="N736" s="234"/>
      <c r="O736" s="234"/>
      <c r="P736" s="234"/>
      <c r="Q736" s="234"/>
      <c r="R736" s="234"/>
      <c r="S736" s="234"/>
      <c r="T736" s="234"/>
      <c r="U736" s="234"/>
      <c r="V736" s="234"/>
      <c r="W736" s="234"/>
      <c r="X736" s="234"/>
      <c r="Y736" s="234"/>
      <c r="Z736" s="234"/>
      <c r="AA736" s="234"/>
      <c r="AB736" s="234"/>
      <c r="AC736" s="234"/>
      <c r="AD736" s="234"/>
      <c r="AE736" s="234"/>
      <c r="AF736" s="234"/>
      <c r="AG736" s="234"/>
      <c r="AH736" s="234"/>
    </row>
    <row r="737" spans="1:34" ht="15.75" customHeight="1">
      <c r="A737" s="234"/>
      <c r="B737" s="234"/>
      <c r="C737" s="234"/>
      <c r="D737" s="234"/>
      <c r="E737" s="234"/>
      <c r="F737" s="234"/>
      <c r="G737" s="234"/>
      <c r="H737" s="234"/>
      <c r="I737" s="234"/>
      <c r="J737" s="300"/>
      <c r="K737" s="300"/>
      <c r="L737" s="234"/>
      <c r="M737" s="234"/>
      <c r="N737" s="234"/>
      <c r="O737" s="234"/>
      <c r="P737" s="234"/>
      <c r="Q737" s="234"/>
      <c r="R737" s="234"/>
      <c r="S737" s="234"/>
      <c r="T737" s="234"/>
      <c r="U737" s="234"/>
      <c r="V737" s="234"/>
      <c r="W737" s="234"/>
      <c r="X737" s="234"/>
      <c r="Y737" s="234"/>
      <c r="Z737" s="234"/>
      <c r="AA737" s="234"/>
      <c r="AB737" s="234"/>
      <c r="AC737" s="234"/>
      <c r="AD737" s="234"/>
      <c r="AE737" s="234"/>
      <c r="AF737" s="234"/>
      <c r="AG737" s="234"/>
      <c r="AH737" s="234"/>
    </row>
    <row r="738" spans="1:34" ht="15.75" customHeight="1">
      <c r="A738" s="234"/>
      <c r="B738" s="234"/>
      <c r="C738" s="234"/>
      <c r="D738" s="234"/>
      <c r="E738" s="234"/>
      <c r="F738" s="234"/>
      <c r="G738" s="234"/>
      <c r="H738" s="234"/>
      <c r="I738" s="234"/>
      <c r="J738" s="300"/>
      <c r="K738" s="300"/>
      <c r="L738" s="234"/>
      <c r="M738" s="234"/>
      <c r="N738" s="234"/>
      <c r="O738" s="234"/>
      <c r="P738" s="234"/>
      <c r="Q738" s="234"/>
      <c r="R738" s="234"/>
      <c r="S738" s="234"/>
      <c r="T738" s="234"/>
      <c r="U738" s="234"/>
      <c r="V738" s="234"/>
      <c r="W738" s="234"/>
      <c r="X738" s="234"/>
      <c r="Y738" s="234"/>
      <c r="Z738" s="234"/>
      <c r="AA738" s="234"/>
      <c r="AB738" s="234"/>
      <c r="AC738" s="234"/>
      <c r="AD738" s="234"/>
      <c r="AE738" s="234"/>
      <c r="AF738" s="234"/>
      <c r="AG738" s="234"/>
      <c r="AH738" s="234"/>
    </row>
    <row r="739" spans="1:34" ht="15.75" customHeight="1">
      <c r="A739" s="234"/>
      <c r="B739" s="234"/>
      <c r="C739" s="234"/>
      <c r="D739" s="234"/>
      <c r="E739" s="234"/>
      <c r="F739" s="234"/>
      <c r="G739" s="234"/>
      <c r="H739" s="234"/>
      <c r="I739" s="234"/>
      <c r="J739" s="300"/>
      <c r="K739" s="300"/>
      <c r="L739" s="234"/>
      <c r="M739" s="234"/>
      <c r="N739" s="234"/>
      <c r="O739" s="234"/>
      <c r="P739" s="234"/>
      <c r="Q739" s="234"/>
      <c r="R739" s="234"/>
      <c r="S739" s="234"/>
      <c r="T739" s="234"/>
      <c r="U739" s="234"/>
      <c r="V739" s="234"/>
      <c r="W739" s="234"/>
      <c r="X739" s="234"/>
      <c r="Y739" s="234"/>
      <c r="Z739" s="234"/>
      <c r="AA739" s="234"/>
      <c r="AB739" s="234"/>
      <c r="AC739" s="234"/>
      <c r="AD739" s="234"/>
      <c r="AE739" s="234"/>
      <c r="AF739" s="234"/>
      <c r="AG739" s="234"/>
      <c r="AH739" s="234"/>
    </row>
    <row r="740" spans="1:34" ht="15.75" customHeight="1">
      <c r="A740" s="234"/>
      <c r="B740" s="234"/>
      <c r="C740" s="234"/>
      <c r="D740" s="234"/>
      <c r="E740" s="234"/>
      <c r="F740" s="234"/>
      <c r="G740" s="234"/>
      <c r="H740" s="234"/>
      <c r="I740" s="234"/>
      <c r="J740" s="300"/>
      <c r="K740" s="300"/>
      <c r="L740" s="234"/>
      <c r="M740" s="234"/>
      <c r="N740" s="234"/>
      <c r="O740" s="234"/>
      <c r="P740" s="234"/>
      <c r="Q740" s="234"/>
      <c r="R740" s="234"/>
      <c r="S740" s="234"/>
      <c r="T740" s="234"/>
      <c r="U740" s="234"/>
      <c r="V740" s="234"/>
      <c r="W740" s="234"/>
      <c r="X740" s="234"/>
      <c r="Y740" s="234"/>
      <c r="Z740" s="234"/>
      <c r="AA740" s="234"/>
      <c r="AB740" s="234"/>
      <c r="AC740" s="234"/>
      <c r="AD740" s="234"/>
      <c r="AE740" s="234"/>
      <c r="AF740" s="234"/>
      <c r="AG740" s="234"/>
      <c r="AH740" s="234"/>
    </row>
    <row r="741" spans="1:34" ht="15.75" customHeight="1">
      <c r="A741" s="234"/>
      <c r="B741" s="234"/>
      <c r="C741" s="234"/>
      <c r="D741" s="234"/>
      <c r="E741" s="234"/>
      <c r="F741" s="234"/>
      <c r="G741" s="234"/>
      <c r="H741" s="234"/>
      <c r="I741" s="234"/>
      <c r="J741" s="300"/>
      <c r="K741" s="300"/>
      <c r="L741" s="234"/>
      <c r="M741" s="234"/>
      <c r="N741" s="234"/>
      <c r="O741" s="234"/>
      <c r="P741" s="234"/>
      <c r="Q741" s="234"/>
      <c r="R741" s="234"/>
      <c r="S741" s="234"/>
      <c r="T741" s="234"/>
      <c r="U741" s="234"/>
      <c r="V741" s="234"/>
      <c r="W741" s="234"/>
      <c r="X741" s="234"/>
      <c r="Y741" s="234"/>
      <c r="Z741" s="234"/>
      <c r="AA741" s="234"/>
      <c r="AB741" s="234"/>
      <c r="AC741" s="234"/>
      <c r="AD741" s="234"/>
      <c r="AE741" s="234"/>
      <c r="AF741" s="234"/>
      <c r="AG741" s="234"/>
      <c r="AH741" s="234"/>
    </row>
    <row r="742" spans="1:34" ht="15.75" customHeight="1">
      <c r="A742" s="234"/>
      <c r="B742" s="234"/>
      <c r="C742" s="234"/>
      <c r="D742" s="234"/>
      <c r="E742" s="234"/>
      <c r="F742" s="234"/>
      <c r="G742" s="234"/>
      <c r="H742" s="234"/>
      <c r="I742" s="234"/>
      <c r="J742" s="300"/>
      <c r="K742" s="300"/>
      <c r="L742" s="234"/>
      <c r="M742" s="234"/>
      <c r="N742" s="234"/>
      <c r="O742" s="234"/>
      <c r="P742" s="234"/>
      <c r="Q742" s="234"/>
      <c r="R742" s="234"/>
      <c r="S742" s="234"/>
      <c r="T742" s="234"/>
      <c r="U742" s="234"/>
      <c r="V742" s="234"/>
      <c r="W742" s="234"/>
      <c r="X742" s="234"/>
      <c r="Y742" s="234"/>
      <c r="Z742" s="234"/>
      <c r="AA742" s="234"/>
      <c r="AB742" s="234"/>
      <c r="AC742" s="234"/>
      <c r="AD742" s="234"/>
      <c r="AE742" s="234"/>
      <c r="AF742" s="234"/>
      <c r="AG742" s="234"/>
      <c r="AH742" s="234"/>
    </row>
    <row r="743" spans="1:34" ht="15.75" customHeight="1">
      <c r="A743" s="234"/>
      <c r="B743" s="234"/>
      <c r="C743" s="234"/>
      <c r="D743" s="234"/>
      <c r="E743" s="234"/>
      <c r="F743" s="234"/>
      <c r="G743" s="234"/>
      <c r="H743" s="234"/>
      <c r="I743" s="234"/>
      <c r="J743" s="300"/>
      <c r="K743" s="300"/>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row>
    <row r="744" spans="1:34" ht="15.75" customHeight="1">
      <c r="A744" s="234"/>
      <c r="B744" s="234"/>
      <c r="C744" s="234"/>
      <c r="D744" s="234"/>
      <c r="E744" s="234"/>
      <c r="F744" s="234"/>
      <c r="G744" s="234"/>
      <c r="H744" s="234"/>
      <c r="I744" s="234"/>
      <c r="J744" s="300"/>
      <c r="K744" s="300"/>
      <c r="L744" s="234"/>
      <c r="M744" s="234"/>
      <c r="N744" s="234"/>
      <c r="O744" s="234"/>
      <c r="P744" s="234"/>
      <c r="Q744" s="234"/>
      <c r="R744" s="234"/>
      <c r="S744" s="234"/>
      <c r="T744" s="234"/>
      <c r="U744" s="234"/>
      <c r="V744" s="234"/>
      <c r="W744" s="234"/>
      <c r="X744" s="234"/>
      <c r="Y744" s="234"/>
      <c r="Z744" s="234"/>
      <c r="AA744" s="234"/>
      <c r="AB744" s="234"/>
      <c r="AC744" s="234"/>
      <c r="AD744" s="234"/>
      <c r="AE744" s="234"/>
      <c r="AF744" s="234"/>
      <c r="AG744" s="234"/>
      <c r="AH744" s="234"/>
    </row>
    <row r="745" spans="1:34" ht="15.75" customHeight="1">
      <c r="A745" s="234"/>
      <c r="B745" s="234"/>
      <c r="C745" s="234"/>
      <c r="D745" s="234"/>
      <c r="E745" s="234"/>
      <c r="F745" s="234"/>
      <c r="G745" s="234"/>
      <c r="H745" s="234"/>
      <c r="I745" s="234"/>
      <c r="J745" s="300"/>
      <c r="K745" s="300"/>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row>
    <row r="746" spans="1:34" ht="15.75" customHeight="1">
      <c r="A746" s="234"/>
      <c r="B746" s="234"/>
      <c r="C746" s="234"/>
      <c r="D746" s="234"/>
      <c r="E746" s="234"/>
      <c r="F746" s="234"/>
      <c r="G746" s="234"/>
      <c r="H746" s="234"/>
      <c r="I746" s="234"/>
      <c r="J746" s="300"/>
      <c r="K746" s="300"/>
      <c r="L746" s="234"/>
      <c r="M746" s="234"/>
      <c r="N746" s="234"/>
      <c r="O746" s="234"/>
      <c r="P746" s="234"/>
      <c r="Q746" s="234"/>
      <c r="R746" s="234"/>
      <c r="S746" s="234"/>
      <c r="T746" s="234"/>
      <c r="U746" s="234"/>
      <c r="V746" s="234"/>
      <c r="W746" s="234"/>
      <c r="X746" s="234"/>
      <c r="Y746" s="234"/>
      <c r="Z746" s="234"/>
      <c r="AA746" s="234"/>
      <c r="AB746" s="234"/>
      <c r="AC746" s="234"/>
      <c r="AD746" s="234"/>
      <c r="AE746" s="234"/>
      <c r="AF746" s="234"/>
      <c r="AG746" s="234"/>
      <c r="AH746" s="234"/>
    </row>
    <row r="747" spans="1:34" ht="15.75" customHeight="1">
      <c r="A747" s="234"/>
      <c r="B747" s="234"/>
      <c r="C747" s="234"/>
      <c r="D747" s="234"/>
      <c r="E747" s="234"/>
      <c r="F747" s="234"/>
      <c r="G747" s="234"/>
      <c r="H747" s="234"/>
      <c r="I747" s="234"/>
      <c r="J747" s="300"/>
      <c r="K747" s="300"/>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4"/>
    </row>
    <row r="748" spans="1:34" ht="15.75" customHeight="1">
      <c r="A748" s="234"/>
      <c r="B748" s="234"/>
      <c r="C748" s="234"/>
      <c r="D748" s="234"/>
      <c r="E748" s="234"/>
      <c r="F748" s="234"/>
      <c r="G748" s="234"/>
      <c r="H748" s="234"/>
      <c r="I748" s="234"/>
      <c r="J748" s="300"/>
      <c r="K748" s="300"/>
      <c r="L748" s="234"/>
      <c r="M748" s="234"/>
      <c r="N748" s="234"/>
      <c r="O748" s="234"/>
      <c r="P748" s="234"/>
      <c r="Q748" s="234"/>
      <c r="R748" s="234"/>
      <c r="S748" s="234"/>
      <c r="T748" s="234"/>
      <c r="U748" s="234"/>
      <c r="V748" s="234"/>
      <c r="W748" s="234"/>
      <c r="X748" s="234"/>
      <c r="Y748" s="234"/>
      <c r="Z748" s="234"/>
      <c r="AA748" s="234"/>
      <c r="AB748" s="234"/>
      <c r="AC748" s="234"/>
      <c r="AD748" s="234"/>
      <c r="AE748" s="234"/>
      <c r="AF748" s="234"/>
      <c r="AG748" s="234"/>
      <c r="AH748" s="234"/>
    </row>
    <row r="749" spans="1:34" ht="15.75" customHeight="1">
      <c r="A749" s="234"/>
      <c r="B749" s="234"/>
      <c r="C749" s="234"/>
      <c r="D749" s="234"/>
      <c r="E749" s="234"/>
      <c r="F749" s="234"/>
      <c r="G749" s="234"/>
      <c r="H749" s="234"/>
      <c r="I749" s="234"/>
      <c r="J749" s="300"/>
      <c r="K749" s="300"/>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row>
    <row r="750" spans="1:34" ht="15.75" customHeight="1">
      <c r="A750" s="234"/>
      <c r="B750" s="234"/>
      <c r="C750" s="234"/>
      <c r="D750" s="234"/>
      <c r="E750" s="234"/>
      <c r="F750" s="234"/>
      <c r="G750" s="234"/>
      <c r="H750" s="234"/>
      <c r="I750" s="234"/>
      <c r="J750" s="300"/>
      <c r="K750" s="300"/>
      <c r="L750" s="234"/>
      <c r="M750" s="234"/>
      <c r="N750" s="234"/>
      <c r="O750" s="234"/>
      <c r="P750" s="234"/>
      <c r="Q750" s="234"/>
      <c r="R750" s="234"/>
      <c r="S750" s="234"/>
      <c r="T750" s="234"/>
      <c r="U750" s="234"/>
      <c r="V750" s="234"/>
      <c r="W750" s="234"/>
      <c r="X750" s="234"/>
      <c r="Y750" s="234"/>
      <c r="Z750" s="234"/>
      <c r="AA750" s="234"/>
      <c r="AB750" s="234"/>
      <c r="AC750" s="234"/>
      <c r="AD750" s="234"/>
      <c r="AE750" s="234"/>
      <c r="AF750" s="234"/>
      <c r="AG750" s="234"/>
      <c r="AH750" s="234"/>
    </row>
    <row r="751" spans="1:34" ht="15.75" customHeight="1">
      <c r="A751" s="234"/>
      <c r="B751" s="234"/>
      <c r="C751" s="234"/>
      <c r="D751" s="234"/>
      <c r="E751" s="234"/>
      <c r="F751" s="234"/>
      <c r="G751" s="234"/>
      <c r="H751" s="234"/>
      <c r="I751" s="234"/>
      <c r="J751" s="300"/>
      <c r="K751" s="300"/>
      <c r="L751" s="234"/>
      <c r="M751" s="234"/>
      <c r="N751" s="234"/>
      <c r="O751" s="234"/>
      <c r="P751" s="234"/>
      <c r="Q751" s="234"/>
      <c r="R751" s="234"/>
      <c r="S751" s="234"/>
      <c r="T751" s="234"/>
      <c r="U751" s="234"/>
      <c r="V751" s="234"/>
      <c r="W751" s="234"/>
      <c r="X751" s="234"/>
      <c r="Y751" s="234"/>
      <c r="Z751" s="234"/>
      <c r="AA751" s="234"/>
      <c r="AB751" s="234"/>
      <c r="AC751" s="234"/>
      <c r="AD751" s="234"/>
      <c r="AE751" s="234"/>
      <c r="AF751" s="234"/>
      <c r="AG751" s="234"/>
      <c r="AH751" s="234"/>
    </row>
    <row r="752" spans="1:34" ht="15.75" customHeight="1">
      <c r="A752" s="234"/>
      <c r="B752" s="234"/>
      <c r="C752" s="234"/>
      <c r="D752" s="234"/>
      <c r="E752" s="234"/>
      <c r="F752" s="234"/>
      <c r="G752" s="234"/>
      <c r="H752" s="234"/>
      <c r="I752" s="234"/>
      <c r="J752" s="300"/>
      <c r="K752" s="300"/>
      <c r="L752" s="234"/>
      <c r="M752" s="234"/>
      <c r="N752" s="234"/>
      <c r="O752" s="234"/>
      <c r="P752" s="234"/>
      <c r="Q752" s="234"/>
      <c r="R752" s="234"/>
      <c r="S752" s="234"/>
      <c r="T752" s="234"/>
      <c r="U752" s="234"/>
      <c r="V752" s="234"/>
      <c r="W752" s="234"/>
      <c r="X752" s="234"/>
      <c r="Y752" s="234"/>
      <c r="Z752" s="234"/>
      <c r="AA752" s="234"/>
      <c r="AB752" s="234"/>
      <c r="AC752" s="234"/>
      <c r="AD752" s="234"/>
      <c r="AE752" s="234"/>
      <c r="AF752" s="234"/>
      <c r="AG752" s="234"/>
      <c r="AH752" s="234"/>
    </row>
    <row r="753" spans="1:34" ht="15.75" customHeight="1">
      <c r="A753" s="234"/>
      <c r="B753" s="234"/>
      <c r="C753" s="234"/>
      <c r="D753" s="234"/>
      <c r="E753" s="234"/>
      <c r="F753" s="234"/>
      <c r="G753" s="234"/>
      <c r="H753" s="234"/>
      <c r="I753" s="234"/>
      <c r="J753" s="300"/>
      <c r="K753" s="300"/>
      <c r="L753" s="234"/>
      <c r="M753" s="234"/>
      <c r="N753" s="234"/>
      <c r="O753" s="234"/>
      <c r="P753" s="234"/>
      <c r="Q753" s="234"/>
      <c r="R753" s="234"/>
      <c r="S753" s="234"/>
      <c r="T753" s="234"/>
      <c r="U753" s="234"/>
      <c r="V753" s="234"/>
      <c r="W753" s="234"/>
      <c r="X753" s="234"/>
      <c r="Y753" s="234"/>
      <c r="Z753" s="234"/>
      <c r="AA753" s="234"/>
      <c r="AB753" s="234"/>
      <c r="AC753" s="234"/>
      <c r="AD753" s="234"/>
      <c r="AE753" s="234"/>
      <c r="AF753" s="234"/>
      <c r="AG753" s="234"/>
      <c r="AH753" s="234"/>
    </row>
    <row r="754" spans="1:34" ht="15.75" customHeight="1">
      <c r="A754" s="234"/>
      <c r="B754" s="234"/>
      <c r="C754" s="234"/>
      <c r="D754" s="234"/>
      <c r="E754" s="234"/>
      <c r="F754" s="234"/>
      <c r="G754" s="234"/>
      <c r="H754" s="234"/>
      <c r="I754" s="234"/>
      <c r="J754" s="300"/>
      <c r="K754" s="300"/>
      <c r="L754" s="234"/>
      <c r="M754" s="234"/>
      <c r="N754" s="234"/>
      <c r="O754" s="234"/>
      <c r="P754" s="234"/>
      <c r="Q754" s="234"/>
      <c r="R754" s="234"/>
      <c r="S754" s="234"/>
      <c r="T754" s="234"/>
      <c r="U754" s="234"/>
      <c r="V754" s="234"/>
      <c r="W754" s="234"/>
      <c r="X754" s="234"/>
      <c r="Y754" s="234"/>
      <c r="Z754" s="234"/>
      <c r="AA754" s="234"/>
      <c r="AB754" s="234"/>
      <c r="AC754" s="234"/>
      <c r="AD754" s="234"/>
      <c r="AE754" s="234"/>
      <c r="AF754" s="234"/>
      <c r="AG754" s="234"/>
      <c r="AH754" s="234"/>
    </row>
    <row r="755" spans="1:34" ht="15.75" customHeight="1">
      <c r="A755" s="234"/>
      <c r="B755" s="234"/>
      <c r="C755" s="234"/>
      <c r="D755" s="234"/>
      <c r="E755" s="234"/>
      <c r="F755" s="234"/>
      <c r="G755" s="234"/>
      <c r="H755" s="234"/>
      <c r="I755" s="234"/>
      <c r="J755" s="300"/>
      <c r="K755" s="300"/>
      <c r="L755" s="234"/>
      <c r="M755" s="234"/>
      <c r="N755" s="234"/>
      <c r="O755" s="234"/>
      <c r="P755" s="234"/>
      <c r="Q755" s="234"/>
      <c r="R755" s="234"/>
      <c r="S755" s="234"/>
      <c r="T755" s="234"/>
      <c r="U755" s="234"/>
      <c r="V755" s="234"/>
      <c r="W755" s="234"/>
      <c r="X755" s="234"/>
      <c r="Y755" s="234"/>
      <c r="Z755" s="234"/>
      <c r="AA755" s="234"/>
      <c r="AB755" s="234"/>
      <c r="AC755" s="234"/>
      <c r="AD755" s="234"/>
      <c r="AE755" s="234"/>
      <c r="AF755" s="234"/>
      <c r="AG755" s="234"/>
      <c r="AH755" s="234"/>
    </row>
    <row r="756" spans="1:34" ht="15.75" customHeight="1">
      <c r="A756" s="234"/>
      <c r="B756" s="234"/>
      <c r="C756" s="234"/>
      <c r="D756" s="234"/>
      <c r="E756" s="234"/>
      <c r="F756" s="234"/>
      <c r="G756" s="234"/>
      <c r="H756" s="234"/>
      <c r="I756" s="234"/>
      <c r="J756" s="300"/>
      <c r="K756" s="300"/>
      <c r="L756" s="234"/>
      <c r="M756" s="234"/>
      <c r="N756" s="234"/>
      <c r="O756" s="234"/>
      <c r="P756" s="234"/>
      <c r="Q756" s="234"/>
      <c r="R756" s="234"/>
      <c r="S756" s="234"/>
      <c r="T756" s="234"/>
      <c r="U756" s="234"/>
      <c r="V756" s="234"/>
      <c r="W756" s="234"/>
      <c r="X756" s="234"/>
      <c r="Y756" s="234"/>
      <c r="Z756" s="234"/>
      <c r="AA756" s="234"/>
      <c r="AB756" s="234"/>
      <c r="AC756" s="234"/>
      <c r="AD756" s="234"/>
      <c r="AE756" s="234"/>
      <c r="AF756" s="234"/>
      <c r="AG756" s="234"/>
      <c r="AH756" s="234"/>
    </row>
    <row r="757" spans="1:34" ht="15.75" customHeight="1">
      <c r="A757" s="234"/>
      <c r="B757" s="234"/>
      <c r="C757" s="234"/>
      <c r="D757" s="234"/>
      <c r="E757" s="234"/>
      <c r="F757" s="234"/>
      <c r="G757" s="234"/>
      <c r="H757" s="234"/>
      <c r="I757" s="234"/>
      <c r="J757" s="300"/>
      <c r="K757" s="300"/>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row>
    <row r="758" spans="1:34" ht="15.75" customHeight="1">
      <c r="A758" s="234"/>
      <c r="B758" s="234"/>
      <c r="C758" s="234"/>
      <c r="D758" s="234"/>
      <c r="E758" s="234"/>
      <c r="F758" s="234"/>
      <c r="G758" s="234"/>
      <c r="H758" s="234"/>
      <c r="I758" s="234"/>
      <c r="J758" s="300"/>
      <c r="K758" s="300"/>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row>
    <row r="759" spans="1:34" ht="15.75" customHeight="1">
      <c r="A759" s="234"/>
      <c r="B759" s="234"/>
      <c r="C759" s="234"/>
      <c r="D759" s="234"/>
      <c r="E759" s="234"/>
      <c r="F759" s="234"/>
      <c r="G759" s="234"/>
      <c r="H759" s="234"/>
      <c r="I759" s="234"/>
      <c r="J759" s="300"/>
      <c r="K759" s="300"/>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row>
    <row r="760" spans="1:34" ht="15.75" customHeight="1">
      <c r="A760" s="234"/>
      <c r="B760" s="234"/>
      <c r="C760" s="234"/>
      <c r="D760" s="234"/>
      <c r="E760" s="234"/>
      <c r="F760" s="234"/>
      <c r="G760" s="234"/>
      <c r="H760" s="234"/>
      <c r="I760" s="234"/>
      <c r="J760" s="300"/>
      <c r="K760" s="300"/>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row>
    <row r="761" spans="1:34" ht="15.75" customHeight="1">
      <c r="A761" s="234"/>
      <c r="B761" s="234"/>
      <c r="C761" s="234"/>
      <c r="D761" s="234"/>
      <c r="E761" s="234"/>
      <c r="F761" s="234"/>
      <c r="G761" s="234"/>
      <c r="H761" s="234"/>
      <c r="I761" s="234"/>
      <c r="J761" s="300"/>
      <c r="K761" s="300"/>
      <c r="L761" s="234"/>
      <c r="M761" s="234"/>
      <c r="N761" s="234"/>
      <c r="O761" s="234"/>
      <c r="P761" s="234"/>
      <c r="Q761" s="234"/>
      <c r="R761" s="234"/>
      <c r="S761" s="234"/>
      <c r="T761" s="234"/>
      <c r="U761" s="234"/>
      <c r="V761" s="234"/>
      <c r="W761" s="234"/>
      <c r="X761" s="234"/>
      <c r="Y761" s="234"/>
      <c r="Z761" s="234"/>
      <c r="AA761" s="234"/>
      <c r="AB761" s="234"/>
      <c r="AC761" s="234"/>
      <c r="AD761" s="234"/>
      <c r="AE761" s="234"/>
      <c r="AF761" s="234"/>
      <c r="AG761" s="234"/>
      <c r="AH761" s="234"/>
    </row>
    <row r="762" spans="1:34" ht="15.75" customHeight="1">
      <c r="A762" s="234"/>
      <c r="B762" s="234"/>
      <c r="C762" s="234"/>
      <c r="D762" s="234"/>
      <c r="E762" s="234"/>
      <c r="F762" s="234"/>
      <c r="G762" s="234"/>
      <c r="H762" s="234"/>
      <c r="I762" s="234"/>
      <c r="J762" s="300"/>
      <c r="K762" s="300"/>
      <c r="L762" s="234"/>
      <c r="M762" s="234"/>
      <c r="N762" s="234"/>
      <c r="O762" s="234"/>
      <c r="P762" s="234"/>
      <c r="Q762" s="234"/>
      <c r="R762" s="234"/>
      <c r="S762" s="234"/>
      <c r="T762" s="234"/>
      <c r="U762" s="234"/>
      <c r="V762" s="234"/>
      <c r="W762" s="234"/>
      <c r="X762" s="234"/>
      <c r="Y762" s="234"/>
      <c r="Z762" s="234"/>
      <c r="AA762" s="234"/>
      <c r="AB762" s="234"/>
      <c r="AC762" s="234"/>
      <c r="AD762" s="234"/>
      <c r="AE762" s="234"/>
      <c r="AF762" s="234"/>
      <c r="AG762" s="234"/>
      <c r="AH762" s="234"/>
    </row>
    <row r="763" spans="1:34" ht="15.75" customHeight="1">
      <c r="A763" s="234"/>
      <c r="B763" s="234"/>
      <c r="C763" s="234"/>
      <c r="D763" s="234"/>
      <c r="E763" s="234"/>
      <c r="F763" s="234"/>
      <c r="G763" s="234"/>
      <c r="H763" s="234"/>
      <c r="I763" s="234"/>
      <c r="J763" s="300"/>
      <c r="K763" s="300"/>
      <c r="L763" s="234"/>
      <c r="M763" s="234"/>
      <c r="N763" s="234"/>
      <c r="O763" s="234"/>
      <c r="P763" s="234"/>
      <c r="Q763" s="234"/>
      <c r="R763" s="234"/>
      <c r="S763" s="234"/>
      <c r="T763" s="234"/>
      <c r="U763" s="234"/>
      <c r="V763" s="234"/>
      <c r="W763" s="234"/>
      <c r="X763" s="234"/>
      <c r="Y763" s="234"/>
      <c r="Z763" s="234"/>
      <c r="AA763" s="234"/>
      <c r="AB763" s="234"/>
      <c r="AC763" s="234"/>
      <c r="AD763" s="234"/>
      <c r="AE763" s="234"/>
      <c r="AF763" s="234"/>
      <c r="AG763" s="234"/>
      <c r="AH763" s="234"/>
    </row>
    <row r="764" spans="1:34" ht="15.75" customHeight="1">
      <c r="A764" s="234"/>
      <c r="B764" s="234"/>
      <c r="C764" s="234"/>
      <c r="D764" s="234"/>
      <c r="E764" s="234"/>
      <c r="F764" s="234"/>
      <c r="G764" s="234"/>
      <c r="H764" s="234"/>
      <c r="I764" s="234"/>
      <c r="J764" s="300"/>
      <c r="K764" s="300"/>
      <c r="L764" s="234"/>
      <c r="M764" s="234"/>
      <c r="N764" s="234"/>
      <c r="O764" s="234"/>
      <c r="P764" s="234"/>
      <c r="Q764" s="234"/>
      <c r="R764" s="234"/>
      <c r="S764" s="234"/>
      <c r="T764" s="234"/>
      <c r="U764" s="234"/>
      <c r="V764" s="234"/>
      <c r="W764" s="234"/>
      <c r="X764" s="234"/>
      <c r="Y764" s="234"/>
      <c r="Z764" s="234"/>
      <c r="AA764" s="234"/>
      <c r="AB764" s="234"/>
      <c r="AC764" s="234"/>
      <c r="AD764" s="234"/>
      <c r="AE764" s="234"/>
      <c r="AF764" s="234"/>
      <c r="AG764" s="234"/>
      <c r="AH764" s="234"/>
    </row>
    <row r="765" spans="1:34" ht="15.75" customHeight="1">
      <c r="A765" s="234"/>
      <c r="B765" s="234"/>
      <c r="C765" s="234"/>
      <c r="D765" s="234"/>
      <c r="E765" s="234"/>
      <c r="F765" s="234"/>
      <c r="G765" s="234"/>
      <c r="H765" s="234"/>
      <c r="I765" s="234"/>
      <c r="J765" s="300"/>
      <c r="K765" s="300"/>
      <c r="L765" s="234"/>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row>
    <row r="766" spans="1:34" ht="15.75" customHeight="1">
      <c r="A766" s="234"/>
      <c r="B766" s="234"/>
      <c r="C766" s="234"/>
      <c r="D766" s="234"/>
      <c r="E766" s="234"/>
      <c r="F766" s="234"/>
      <c r="G766" s="234"/>
      <c r="H766" s="234"/>
      <c r="I766" s="234"/>
      <c r="J766" s="300"/>
      <c r="K766" s="300"/>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row>
    <row r="767" spans="1:34" ht="15.75" customHeight="1">
      <c r="A767" s="234"/>
      <c r="B767" s="234"/>
      <c r="C767" s="234"/>
      <c r="D767" s="234"/>
      <c r="E767" s="234"/>
      <c r="F767" s="234"/>
      <c r="G767" s="234"/>
      <c r="H767" s="234"/>
      <c r="I767" s="234"/>
      <c r="J767" s="300"/>
      <c r="K767" s="300"/>
      <c r="L767" s="234"/>
      <c r="M767" s="234"/>
      <c r="N767" s="234"/>
      <c r="O767" s="234"/>
      <c r="P767" s="234"/>
      <c r="Q767" s="234"/>
      <c r="R767" s="234"/>
      <c r="S767" s="234"/>
      <c r="T767" s="234"/>
      <c r="U767" s="234"/>
      <c r="V767" s="234"/>
      <c r="W767" s="234"/>
      <c r="X767" s="234"/>
      <c r="Y767" s="234"/>
      <c r="Z767" s="234"/>
      <c r="AA767" s="234"/>
      <c r="AB767" s="234"/>
      <c r="AC767" s="234"/>
      <c r="AD767" s="234"/>
      <c r="AE767" s="234"/>
      <c r="AF767" s="234"/>
      <c r="AG767" s="234"/>
      <c r="AH767" s="234"/>
    </row>
    <row r="768" spans="1:34" ht="15.75" customHeight="1">
      <c r="A768" s="234"/>
      <c r="B768" s="234"/>
      <c r="C768" s="234"/>
      <c r="D768" s="234"/>
      <c r="E768" s="234"/>
      <c r="F768" s="234"/>
      <c r="G768" s="234"/>
      <c r="H768" s="234"/>
      <c r="I768" s="234"/>
      <c r="J768" s="300"/>
      <c r="K768" s="300"/>
      <c r="L768" s="234"/>
      <c r="M768" s="234"/>
      <c r="N768" s="234"/>
      <c r="O768" s="234"/>
      <c r="P768" s="234"/>
      <c r="Q768" s="234"/>
      <c r="R768" s="234"/>
      <c r="S768" s="234"/>
      <c r="T768" s="234"/>
      <c r="U768" s="234"/>
      <c r="V768" s="234"/>
      <c r="W768" s="234"/>
      <c r="X768" s="234"/>
      <c r="Y768" s="234"/>
      <c r="Z768" s="234"/>
      <c r="AA768" s="234"/>
      <c r="AB768" s="234"/>
      <c r="AC768" s="234"/>
      <c r="AD768" s="234"/>
      <c r="AE768" s="234"/>
      <c r="AF768" s="234"/>
      <c r="AG768" s="234"/>
      <c r="AH768" s="234"/>
    </row>
    <row r="769" spans="1:34" ht="15.75" customHeight="1">
      <c r="A769" s="234"/>
      <c r="B769" s="234"/>
      <c r="C769" s="234"/>
      <c r="D769" s="234"/>
      <c r="E769" s="234"/>
      <c r="F769" s="234"/>
      <c r="G769" s="234"/>
      <c r="H769" s="234"/>
      <c r="I769" s="234"/>
      <c r="J769" s="300"/>
      <c r="K769" s="300"/>
      <c r="L769" s="234"/>
      <c r="M769" s="234"/>
      <c r="N769" s="234"/>
      <c r="O769" s="234"/>
      <c r="P769" s="234"/>
      <c r="Q769" s="234"/>
      <c r="R769" s="234"/>
      <c r="S769" s="234"/>
      <c r="T769" s="234"/>
      <c r="U769" s="234"/>
      <c r="V769" s="234"/>
      <c r="W769" s="234"/>
      <c r="X769" s="234"/>
      <c r="Y769" s="234"/>
      <c r="Z769" s="234"/>
      <c r="AA769" s="234"/>
      <c r="AB769" s="234"/>
      <c r="AC769" s="234"/>
      <c r="AD769" s="234"/>
      <c r="AE769" s="234"/>
      <c r="AF769" s="234"/>
      <c r="AG769" s="234"/>
      <c r="AH769" s="234"/>
    </row>
    <row r="770" spans="1:34" ht="15.75" customHeight="1">
      <c r="A770" s="234"/>
      <c r="B770" s="234"/>
      <c r="C770" s="234"/>
      <c r="D770" s="234"/>
      <c r="E770" s="234"/>
      <c r="F770" s="234"/>
      <c r="G770" s="234"/>
      <c r="H770" s="234"/>
      <c r="I770" s="234"/>
      <c r="J770" s="300"/>
      <c r="K770" s="300"/>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row>
    <row r="771" spans="1:34" ht="15.75" customHeight="1">
      <c r="A771" s="234"/>
      <c r="B771" s="234"/>
      <c r="C771" s="234"/>
      <c r="D771" s="234"/>
      <c r="E771" s="234"/>
      <c r="F771" s="234"/>
      <c r="G771" s="234"/>
      <c r="H771" s="234"/>
      <c r="I771" s="234"/>
      <c r="J771" s="300"/>
      <c r="K771" s="300"/>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c r="AH771" s="234"/>
    </row>
    <row r="772" spans="1:34" ht="15.75" customHeight="1">
      <c r="A772" s="234"/>
      <c r="B772" s="234"/>
      <c r="C772" s="234"/>
      <c r="D772" s="234"/>
      <c r="E772" s="234"/>
      <c r="F772" s="234"/>
      <c r="G772" s="234"/>
      <c r="H772" s="234"/>
      <c r="I772" s="234"/>
      <c r="J772" s="300"/>
      <c r="K772" s="300"/>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row>
    <row r="773" spans="1:34" ht="15.75" customHeight="1">
      <c r="A773" s="234"/>
      <c r="B773" s="234"/>
      <c r="C773" s="234"/>
      <c r="D773" s="234"/>
      <c r="E773" s="234"/>
      <c r="F773" s="234"/>
      <c r="G773" s="234"/>
      <c r="H773" s="234"/>
      <c r="I773" s="234"/>
      <c r="J773" s="300"/>
      <c r="K773" s="300"/>
      <c r="L773" s="234"/>
      <c r="M773" s="234"/>
      <c r="N773" s="234"/>
      <c r="O773" s="234"/>
      <c r="P773" s="234"/>
      <c r="Q773" s="234"/>
      <c r="R773" s="234"/>
      <c r="S773" s="234"/>
      <c r="T773" s="234"/>
      <c r="U773" s="234"/>
      <c r="V773" s="234"/>
      <c r="W773" s="234"/>
      <c r="X773" s="234"/>
      <c r="Y773" s="234"/>
      <c r="Z773" s="234"/>
      <c r="AA773" s="234"/>
      <c r="AB773" s="234"/>
      <c r="AC773" s="234"/>
      <c r="AD773" s="234"/>
      <c r="AE773" s="234"/>
      <c r="AF773" s="234"/>
      <c r="AG773" s="234"/>
      <c r="AH773" s="234"/>
    </row>
    <row r="774" spans="1:34" ht="15.75" customHeight="1">
      <c r="A774" s="234"/>
      <c r="B774" s="234"/>
      <c r="C774" s="234"/>
      <c r="D774" s="234"/>
      <c r="E774" s="234"/>
      <c r="F774" s="234"/>
      <c r="G774" s="234"/>
      <c r="H774" s="234"/>
      <c r="I774" s="234"/>
      <c r="J774" s="300"/>
      <c r="K774" s="300"/>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row>
    <row r="775" spans="1:34" ht="15.75" customHeight="1">
      <c r="A775" s="234"/>
      <c r="B775" s="234"/>
      <c r="C775" s="234"/>
      <c r="D775" s="234"/>
      <c r="E775" s="234"/>
      <c r="F775" s="234"/>
      <c r="G775" s="234"/>
      <c r="H775" s="234"/>
      <c r="I775" s="234"/>
      <c r="J775" s="300"/>
      <c r="K775" s="300"/>
      <c r="L775" s="234"/>
      <c r="M775" s="234"/>
      <c r="N775" s="234"/>
      <c r="O775" s="234"/>
      <c r="P775" s="234"/>
      <c r="Q775" s="234"/>
      <c r="R775" s="234"/>
      <c r="S775" s="234"/>
      <c r="T775" s="234"/>
      <c r="U775" s="234"/>
      <c r="V775" s="234"/>
      <c r="W775" s="234"/>
      <c r="X775" s="234"/>
      <c r="Y775" s="234"/>
      <c r="Z775" s="234"/>
      <c r="AA775" s="234"/>
      <c r="AB775" s="234"/>
      <c r="AC775" s="234"/>
      <c r="AD775" s="234"/>
      <c r="AE775" s="234"/>
      <c r="AF775" s="234"/>
      <c r="AG775" s="234"/>
      <c r="AH775" s="234"/>
    </row>
    <row r="776" spans="1:34" ht="15.75" customHeight="1">
      <c r="A776" s="234"/>
      <c r="B776" s="234"/>
      <c r="C776" s="234"/>
      <c r="D776" s="234"/>
      <c r="E776" s="234"/>
      <c r="F776" s="234"/>
      <c r="G776" s="234"/>
      <c r="H776" s="234"/>
      <c r="I776" s="234"/>
      <c r="J776" s="300"/>
      <c r="K776" s="300"/>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row>
    <row r="777" spans="1:34" ht="15.75" customHeight="1">
      <c r="A777" s="234"/>
      <c r="B777" s="234"/>
      <c r="C777" s="234"/>
      <c r="D777" s="234"/>
      <c r="E777" s="234"/>
      <c r="F777" s="234"/>
      <c r="G777" s="234"/>
      <c r="H777" s="234"/>
      <c r="I777" s="234"/>
      <c r="J777" s="300"/>
      <c r="K777" s="300"/>
      <c r="L777" s="234"/>
      <c r="M777" s="234"/>
      <c r="N777" s="234"/>
      <c r="O777" s="234"/>
      <c r="P777" s="234"/>
      <c r="Q777" s="234"/>
      <c r="R777" s="234"/>
      <c r="S777" s="234"/>
      <c r="T777" s="234"/>
      <c r="U777" s="234"/>
      <c r="V777" s="234"/>
      <c r="W777" s="234"/>
      <c r="X777" s="234"/>
      <c r="Y777" s="234"/>
      <c r="Z777" s="234"/>
      <c r="AA777" s="234"/>
      <c r="AB777" s="234"/>
      <c r="AC777" s="234"/>
      <c r="AD777" s="234"/>
      <c r="AE777" s="234"/>
      <c r="AF777" s="234"/>
      <c r="AG777" s="234"/>
      <c r="AH777" s="234"/>
    </row>
    <row r="778" spans="1:34" ht="15.75" customHeight="1">
      <c r="A778" s="234"/>
      <c r="B778" s="234"/>
      <c r="C778" s="234"/>
      <c r="D778" s="234"/>
      <c r="E778" s="234"/>
      <c r="F778" s="234"/>
      <c r="G778" s="234"/>
      <c r="H778" s="234"/>
      <c r="I778" s="234"/>
      <c r="J778" s="300"/>
      <c r="K778" s="300"/>
      <c r="L778" s="234"/>
      <c r="M778" s="234"/>
      <c r="N778" s="234"/>
      <c r="O778" s="234"/>
      <c r="P778" s="234"/>
      <c r="Q778" s="234"/>
      <c r="R778" s="234"/>
      <c r="S778" s="234"/>
      <c r="T778" s="234"/>
      <c r="U778" s="234"/>
      <c r="V778" s="234"/>
      <c r="W778" s="234"/>
      <c r="X778" s="234"/>
      <c r="Y778" s="234"/>
      <c r="Z778" s="234"/>
      <c r="AA778" s="234"/>
      <c r="AB778" s="234"/>
      <c r="AC778" s="234"/>
      <c r="AD778" s="234"/>
      <c r="AE778" s="234"/>
      <c r="AF778" s="234"/>
      <c r="AG778" s="234"/>
      <c r="AH778" s="234"/>
    </row>
    <row r="779" spans="1:34" ht="15.75" customHeight="1">
      <c r="A779" s="234"/>
      <c r="B779" s="234"/>
      <c r="C779" s="234"/>
      <c r="D779" s="234"/>
      <c r="E779" s="234"/>
      <c r="F779" s="234"/>
      <c r="G779" s="234"/>
      <c r="H779" s="234"/>
      <c r="I779" s="234"/>
      <c r="J779" s="300"/>
      <c r="K779" s="300"/>
      <c r="L779" s="234"/>
      <c r="M779" s="234"/>
      <c r="N779" s="234"/>
      <c r="O779" s="234"/>
      <c r="P779" s="234"/>
      <c r="Q779" s="234"/>
      <c r="R779" s="234"/>
      <c r="S779" s="234"/>
      <c r="T779" s="234"/>
      <c r="U779" s="234"/>
      <c r="V779" s="234"/>
      <c r="W779" s="234"/>
      <c r="X779" s="234"/>
      <c r="Y779" s="234"/>
      <c r="Z779" s="234"/>
      <c r="AA779" s="234"/>
      <c r="AB779" s="234"/>
      <c r="AC779" s="234"/>
      <c r="AD779" s="234"/>
      <c r="AE779" s="234"/>
      <c r="AF779" s="234"/>
      <c r="AG779" s="234"/>
      <c r="AH779" s="234"/>
    </row>
    <row r="780" spans="1:34" ht="15.75" customHeight="1">
      <c r="A780" s="234"/>
      <c r="B780" s="234"/>
      <c r="C780" s="234"/>
      <c r="D780" s="234"/>
      <c r="E780" s="234"/>
      <c r="F780" s="234"/>
      <c r="G780" s="234"/>
      <c r="H780" s="234"/>
      <c r="I780" s="234"/>
      <c r="J780" s="300"/>
      <c r="K780" s="300"/>
      <c r="L780" s="234"/>
      <c r="M780" s="234"/>
      <c r="N780" s="234"/>
      <c r="O780" s="234"/>
      <c r="P780" s="234"/>
      <c r="Q780" s="234"/>
      <c r="R780" s="234"/>
      <c r="S780" s="234"/>
      <c r="T780" s="234"/>
      <c r="U780" s="234"/>
      <c r="V780" s="234"/>
      <c r="W780" s="234"/>
      <c r="X780" s="234"/>
      <c r="Y780" s="234"/>
      <c r="Z780" s="234"/>
      <c r="AA780" s="234"/>
      <c r="AB780" s="234"/>
      <c r="AC780" s="234"/>
      <c r="AD780" s="234"/>
      <c r="AE780" s="234"/>
      <c r="AF780" s="234"/>
      <c r="AG780" s="234"/>
      <c r="AH780" s="234"/>
    </row>
    <row r="781" spans="1:34" ht="15.75" customHeight="1">
      <c r="A781" s="234"/>
      <c r="B781" s="234"/>
      <c r="C781" s="234"/>
      <c r="D781" s="234"/>
      <c r="E781" s="234"/>
      <c r="F781" s="234"/>
      <c r="G781" s="234"/>
      <c r="H781" s="234"/>
      <c r="I781" s="234"/>
      <c r="J781" s="300"/>
      <c r="K781" s="300"/>
      <c r="L781" s="234"/>
      <c r="M781" s="234"/>
      <c r="N781" s="234"/>
      <c r="O781" s="234"/>
      <c r="P781" s="234"/>
      <c r="Q781" s="234"/>
      <c r="R781" s="234"/>
      <c r="S781" s="234"/>
      <c r="T781" s="234"/>
      <c r="U781" s="234"/>
      <c r="V781" s="234"/>
      <c r="W781" s="234"/>
      <c r="X781" s="234"/>
      <c r="Y781" s="234"/>
      <c r="Z781" s="234"/>
      <c r="AA781" s="234"/>
      <c r="AB781" s="234"/>
      <c r="AC781" s="234"/>
      <c r="AD781" s="234"/>
      <c r="AE781" s="234"/>
      <c r="AF781" s="234"/>
      <c r="AG781" s="234"/>
      <c r="AH781" s="234"/>
    </row>
    <row r="782" spans="1:34" ht="15.75" customHeight="1">
      <c r="A782" s="234"/>
      <c r="B782" s="234"/>
      <c r="C782" s="234"/>
      <c r="D782" s="234"/>
      <c r="E782" s="234"/>
      <c r="F782" s="234"/>
      <c r="G782" s="234"/>
      <c r="H782" s="234"/>
      <c r="I782" s="234"/>
      <c r="J782" s="300"/>
      <c r="K782" s="300"/>
      <c r="L782" s="234"/>
      <c r="M782" s="234"/>
      <c r="N782" s="234"/>
      <c r="O782" s="234"/>
      <c r="P782" s="234"/>
      <c r="Q782" s="234"/>
      <c r="R782" s="234"/>
      <c r="S782" s="234"/>
      <c r="T782" s="234"/>
      <c r="U782" s="234"/>
      <c r="V782" s="234"/>
      <c r="W782" s="234"/>
      <c r="X782" s="234"/>
      <c r="Y782" s="234"/>
      <c r="Z782" s="234"/>
      <c r="AA782" s="234"/>
      <c r="AB782" s="234"/>
      <c r="AC782" s="234"/>
      <c r="AD782" s="234"/>
      <c r="AE782" s="234"/>
      <c r="AF782" s="234"/>
      <c r="AG782" s="234"/>
      <c r="AH782" s="234"/>
    </row>
    <row r="783" spans="1:34" ht="15.75" customHeight="1">
      <c r="A783" s="234"/>
      <c r="B783" s="234"/>
      <c r="C783" s="234"/>
      <c r="D783" s="234"/>
      <c r="E783" s="234"/>
      <c r="F783" s="234"/>
      <c r="G783" s="234"/>
      <c r="H783" s="234"/>
      <c r="I783" s="234"/>
      <c r="J783" s="300"/>
      <c r="K783" s="300"/>
      <c r="L783" s="234"/>
      <c r="M783" s="234"/>
      <c r="N783" s="234"/>
      <c r="O783" s="234"/>
      <c r="P783" s="234"/>
      <c r="Q783" s="234"/>
      <c r="R783" s="234"/>
      <c r="S783" s="234"/>
      <c r="T783" s="234"/>
      <c r="U783" s="234"/>
      <c r="V783" s="234"/>
      <c r="W783" s="234"/>
      <c r="X783" s="234"/>
      <c r="Y783" s="234"/>
      <c r="Z783" s="234"/>
      <c r="AA783" s="234"/>
      <c r="AB783" s="234"/>
      <c r="AC783" s="234"/>
      <c r="AD783" s="234"/>
      <c r="AE783" s="234"/>
      <c r="AF783" s="234"/>
      <c r="AG783" s="234"/>
      <c r="AH783" s="234"/>
    </row>
    <row r="784" spans="1:34" ht="15.75" customHeight="1">
      <c r="A784" s="234"/>
      <c r="B784" s="234"/>
      <c r="C784" s="234"/>
      <c r="D784" s="234"/>
      <c r="E784" s="234"/>
      <c r="F784" s="234"/>
      <c r="G784" s="234"/>
      <c r="H784" s="234"/>
      <c r="I784" s="234"/>
      <c r="J784" s="300"/>
      <c r="K784" s="300"/>
      <c r="L784" s="234"/>
      <c r="M784" s="234"/>
      <c r="N784" s="234"/>
      <c r="O784" s="234"/>
      <c r="P784" s="234"/>
      <c r="Q784" s="234"/>
      <c r="R784" s="234"/>
      <c r="S784" s="234"/>
      <c r="T784" s="234"/>
      <c r="U784" s="234"/>
      <c r="V784" s="234"/>
      <c r="W784" s="234"/>
      <c r="X784" s="234"/>
      <c r="Y784" s="234"/>
      <c r="Z784" s="234"/>
      <c r="AA784" s="234"/>
      <c r="AB784" s="234"/>
      <c r="AC784" s="234"/>
      <c r="AD784" s="234"/>
      <c r="AE784" s="234"/>
      <c r="AF784" s="234"/>
      <c r="AG784" s="234"/>
      <c r="AH784" s="234"/>
    </row>
    <row r="785" spans="1:34" ht="15.75" customHeight="1">
      <c r="A785" s="234"/>
      <c r="B785" s="234"/>
      <c r="C785" s="234"/>
      <c r="D785" s="234"/>
      <c r="E785" s="234"/>
      <c r="F785" s="234"/>
      <c r="G785" s="234"/>
      <c r="H785" s="234"/>
      <c r="I785" s="234"/>
      <c r="J785" s="300"/>
      <c r="K785" s="300"/>
      <c r="L785" s="234"/>
      <c r="M785" s="234"/>
      <c r="N785" s="234"/>
      <c r="O785" s="234"/>
      <c r="P785" s="234"/>
      <c r="Q785" s="234"/>
      <c r="R785" s="234"/>
      <c r="S785" s="234"/>
      <c r="T785" s="234"/>
      <c r="U785" s="234"/>
      <c r="V785" s="234"/>
      <c r="W785" s="234"/>
      <c r="X785" s="234"/>
      <c r="Y785" s="234"/>
      <c r="Z785" s="234"/>
      <c r="AA785" s="234"/>
      <c r="AB785" s="234"/>
      <c r="AC785" s="234"/>
      <c r="AD785" s="234"/>
      <c r="AE785" s="234"/>
      <c r="AF785" s="234"/>
      <c r="AG785" s="234"/>
      <c r="AH785" s="234"/>
    </row>
    <row r="786" spans="1:34" ht="15.75" customHeight="1">
      <c r="A786" s="234"/>
      <c r="B786" s="234"/>
      <c r="C786" s="234"/>
      <c r="D786" s="234"/>
      <c r="E786" s="234"/>
      <c r="F786" s="234"/>
      <c r="G786" s="234"/>
      <c r="H786" s="234"/>
      <c r="I786" s="234"/>
      <c r="J786" s="300"/>
      <c r="K786" s="300"/>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row>
    <row r="787" spans="1:34" ht="15.75" customHeight="1">
      <c r="A787" s="234"/>
      <c r="B787" s="234"/>
      <c r="C787" s="234"/>
      <c r="D787" s="234"/>
      <c r="E787" s="234"/>
      <c r="F787" s="234"/>
      <c r="G787" s="234"/>
      <c r="H787" s="234"/>
      <c r="I787" s="234"/>
      <c r="J787" s="300"/>
      <c r="K787" s="300"/>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row>
    <row r="788" spans="1:34" ht="15.75" customHeight="1">
      <c r="A788" s="234"/>
      <c r="B788" s="234"/>
      <c r="C788" s="234"/>
      <c r="D788" s="234"/>
      <c r="E788" s="234"/>
      <c r="F788" s="234"/>
      <c r="G788" s="234"/>
      <c r="H788" s="234"/>
      <c r="I788" s="234"/>
      <c r="J788" s="300"/>
      <c r="K788" s="300"/>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row>
    <row r="789" spans="1:34" ht="15.75" customHeight="1">
      <c r="A789" s="234"/>
      <c r="B789" s="234"/>
      <c r="C789" s="234"/>
      <c r="D789" s="234"/>
      <c r="E789" s="234"/>
      <c r="F789" s="234"/>
      <c r="G789" s="234"/>
      <c r="H789" s="234"/>
      <c r="I789" s="234"/>
      <c r="J789" s="300"/>
      <c r="K789" s="300"/>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row>
    <row r="790" spans="1:34" ht="15.75" customHeight="1">
      <c r="A790" s="234"/>
      <c r="B790" s="234"/>
      <c r="C790" s="234"/>
      <c r="D790" s="234"/>
      <c r="E790" s="234"/>
      <c r="F790" s="234"/>
      <c r="G790" s="234"/>
      <c r="H790" s="234"/>
      <c r="I790" s="234"/>
      <c r="J790" s="300"/>
      <c r="K790" s="300"/>
      <c r="L790" s="234"/>
      <c r="M790" s="234"/>
      <c r="N790" s="234"/>
      <c r="O790" s="234"/>
      <c r="P790" s="234"/>
      <c r="Q790" s="234"/>
      <c r="R790" s="234"/>
      <c r="S790" s="234"/>
      <c r="T790" s="234"/>
      <c r="U790" s="234"/>
      <c r="V790" s="234"/>
      <c r="W790" s="234"/>
      <c r="X790" s="234"/>
      <c r="Y790" s="234"/>
      <c r="Z790" s="234"/>
      <c r="AA790" s="234"/>
      <c r="AB790" s="234"/>
      <c r="AC790" s="234"/>
      <c r="AD790" s="234"/>
      <c r="AE790" s="234"/>
      <c r="AF790" s="234"/>
      <c r="AG790" s="234"/>
      <c r="AH790" s="234"/>
    </row>
    <row r="791" spans="1:34" ht="15.75" customHeight="1">
      <c r="A791" s="234"/>
      <c r="B791" s="234"/>
      <c r="C791" s="234"/>
      <c r="D791" s="234"/>
      <c r="E791" s="234"/>
      <c r="F791" s="234"/>
      <c r="G791" s="234"/>
      <c r="H791" s="234"/>
      <c r="I791" s="234"/>
      <c r="J791" s="300"/>
      <c r="K791" s="300"/>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row>
    <row r="792" spans="1:34" ht="15.75" customHeight="1">
      <c r="A792" s="234"/>
      <c r="B792" s="234"/>
      <c r="C792" s="234"/>
      <c r="D792" s="234"/>
      <c r="E792" s="234"/>
      <c r="F792" s="234"/>
      <c r="G792" s="234"/>
      <c r="H792" s="234"/>
      <c r="I792" s="234"/>
      <c r="J792" s="300"/>
      <c r="K792" s="300"/>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row>
    <row r="793" spans="1:34" ht="15.75" customHeight="1">
      <c r="A793" s="234"/>
      <c r="B793" s="234"/>
      <c r="C793" s="234"/>
      <c r="D793" s="234"/>
      <c r="E793" s="234"/>
      <c r="F793" s="234"/>
      <c r="G793" s="234"/>
      <c r="H793" s="234"/>
      <c r="I793" s="234"/>
      <c r="J793" s="300"/>
      <c r="K793" s="300"/>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row>
    <row r="794" spans="1:34" ht="15.75" customHeight="1">
      <c r="A794" s="234"/>
      <c r="B794" s="234"/>
      <c r="C794" s="234"/>
      <c r="D794" s="234"/>
      <c r="E794" s="234"/>
      <c r="F794" s="234"/>
      <c r="G794" s="234"/>
      <c r="H794" s="234"/>
      <c r="I794" s="234"/>
      <c r="J794" s="300"/>
      <c r="K794" s="300"/>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row>
    <row r="795" spans="1:34" ht="15.75" customHeight="1">
      <c r="A795" s="234"/>
      <c r="B795" s="234"/>
      <c r="C795" s="234"/>
      <c r="D795" s="234"/>
      <c r="E795" s="234"/>
      <c r="F795" s="234"/>
      <c r="G795" s="234"/>
      <c r="H795" s="234"/>
      <c r="I795" s="234"/>
      <c r="J795" s="300"/>
      <c r="K795" s="300"/>
      <c r="L795" s="234"/>
      <c r="M795" s="234"/>
      <c r="N795" s="234"/>
      <c r="O795" s="234"/>
      <c r="P795" s="234"/>
      <c r="Q795" s="234"/>
      <c r="R795" s="234"/>
      <c r="S795" s="234"/>
      <c r="T795" s="234"/>
      <c r="U795" s="234"/>
      <c r="V795" s="234"/>
      <c r="W795" s="234"/>
      <c r="X795" s="234"/>
      <c r="Y795" s="234"/>
      <c r="Z795" s="234"/>
      <c r="AA795" s="234"/>
      <c r="AB795" s="234"/>
      <c r="AC795" s="234"/>
      <c r="AD795" s="234"/>
      <c r="AE795" s="234"/>
      <c r="AF795" s="234"/>
      <c r="AG795" s="234"/>
      <c r="AH795" s="234"/>
    </row>
    <row r="796" spans="1:34" ht="15.75" customHeight="1">
      <c r="A796" s="234"/>
      <c r="B796" s="234"/>
      <c r="C796" s="234"/>
      <c r="D796" s="234"/>
      <c r="E796" s="234"/>
      <c r="F796" s="234"/>
      <c r="G796" s="234"/>
      <c r="H796" s="234"/>
      <c r="I796" s="234"/>
      <c r="J796" s="300"/>
      <c r="K796" s="300"/>
      <c r="L796" s="234"/>
      <c r="M796" s="234"/>
      <c r="N796" s="234"/>
      <c r="O796" s="234"/>
      <c r="P796" s="234"/>
      <c r="Q796" s="234"/>
      <c r="R796" s="234"/>
      <c r="S796" s="234"/>
      <c r="T796" s="234"/>
      <c r="U796" s="234"/>
      <c r="V796" s="234"/>
      <c r="W796" s="234"/>
      <c r="X796" s="234"/>
      <c r="Y796" s="234"/>
      <c r="Z796" s="234"/>
      <c r="AA796" s="234"/>
      <c r="AB796" s="234"/>
      <c r="AC796" s="234"/>
      <c r="AD796" s="234"/>
      <c r="AE796" s="234"/>
      <c r="AF796" s="234"/>
      <c r="AG796" s="234"/>
      <c r="AH796" s="234"/>
    </row>
    <row r="797" spans="1:34" ht="15.75" customHeight="1">
      <c r="A797" s="234"/>
      <c r="B797" s="234"/>
      <c r="C797" s="234"/>
      <c r="D797" s="234"/>
      <c r="E797" s="234"/>
      <c r="F797" s="234"/>
      <c r="G797" s="234"/>
      <c r="H797" s="234"/>
      <c r="I797" s="234"/>
      <c r="J797" s="300"/>
      <c r="K797" s="300"/>
      <c r="L797" s="234"/>
      <c r="M797" s="234"/>
      <c r="N797" s="234"/>
      <c r="O797" s="234"/>
      <c r="P797" s="234"/>
      <c r="Q797" s="234"/>
      <c r="R797" s="234"/>
      <c r="S797" s="234"/>
      <c r="T797" s="234"/>
      <c r="U797" s="234"/>
      <c r="V797" s="234"/>
      <c r="W797" s="234"/>
      <c r="X797" s="234"/>
      <c r="Y797" s="234"/>
      <c r="Z797" s="234"/>
      <c r="AA797" s="234"/>
      <c r="AB797" s="234"/>
      <c r="AC797" s="234"/>
      <c r="AD797" s="234"/>
      <c r="AE797" s="234"/>
      <c r="AF797" s="234"/>
      <c r="AG797" s="234"/>
      <c r="AH797" s="234"/>
    </row>
    <row r="798" spans="1:34" ht="15.75" customHeight="1">
      <c r="A798" s="234"/>
      <c r="B798" s="234"/>
      <c r="C798" s="234"/>
      <c r="D798" s="234"/>
      <c r="E798" s="234"/>
      <c r="F798" s="234"/>
      <c r="G798" s="234"/>
      <c r="H798" s="234"/>
      <c r="I798" s="234"/>
      <c r="J798" s="300"/>
      <c r="K798" s="300"/>
      <c r="L798" s="234"/>
      <c r="M798" s="234"/>
      <c r="N798" s="234"/>
      <c r="O798" s="234"/>
      <c r="P798" s="234"/>
      <c r="Q798" s="234"/>
      <c r="R798" s="234"/>
      <c r="S798" s="234"/>
      <c r="T798" s="234"/>
      <c r="U798" s="234"/>
      <c r="V798" s="234"/>
      <c r="W798" s="234"/>
      <c r="X798" s="234"/>
      <c r="Y798" s="234"/>
      <c r="Z798" s="234"/>
      <c r="AA798" s="234"/>
      <c r="AB798" s="234"/>
      <c r="AC798" s="234"/>
      <c r="AD798" s="234"/>
      <c r="AE798" s="234"/>
      <c r="AF798" s="234"/>
      <c r="AG798" s="234"/>
      <c r="AH798" s="234"/>
    </row>
    <row r="799" spans="1:34" ht="15.75" customHeight="1">
      <c r="A799" s="234"/>
      <c r="B799" s="234"/>
      <c r="C799" s="234"/>
      <c r="D799" s="234"/>
      <c r="E799" s="234"/>
      <c r="F799" s="234"/>
      <c r="G799" s="234"/>
      <c r="H799" s="234"/>
      <c r="I799" s="234"/>
      <c r="J799" s="300"/>
      <c r="K799" s="300"/>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row>
    <row r="800" spans="1:34" ht="15.75" customHeight="1">
      <c r="A800" s="234"/>
      <c r="B800" s="234"/>
      <c r="C800" s="234"/>
      <c r="D800" s="234"/>
      <c r="E800" s="234"/>
      <c r="F800" s="234"/>
      <c r="G800" s="234"/>
      <c r="H800" s="234"/>
      <c r="I800" s="234"/>
      <c r="J800" s="300"/>
      <c r="K800" s="300"/>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row>
    <row r="801" spans="1:34" ht="15.75" customHeight="1">
      <c r="A801" s="234"/>
      <c r="B801" s="234"/>
      <c r="C801" s="234"/>
      <c r="D801" s="234"/>
      <c r="E801" s="234"/>
      <c r="F801" s="234"/>
      <c r="G801" s="234"/>
      <c r="H801" s="234"/>
      <c r="I801" s="234"/>
      <c r="J801" s="300"/>
      <c r="K801" s="300"/>
      <c r="L801" s="234"/>
      <c r="M801" s="234"/>
      <c r="N801" s="234"/>
      <c r="O801" s="234"/>
      <c r="P801" s="234"/>
      <c r="Q801" s="234"/>
      <c r="R801" s="234"/>
      <c r="S801" s="234"/>
      <c r="T801" s="234"/>
      <c r="U801" s="234"/>
      <c r="V801" s="234"/>
      <c r="W801" s="234"/>
      <c r="X801" s="234"/>
      <c r="Y801" s="234"/>
      <c r="Z801" s="234"/>
      <c r="AA801" s="234"/>
      <c r="AB801" s="234"/>
      <c r="AC801" s="234"/>
      <c r="AD801" s="234"/>
      <c r="AE801" s="234"/>
      <c r="AF801" s="234"/>
      <c r="AG801" s="234"/>
      <c r="AH801" s="234"/>
    </row>
    <row r="802" spans="1:34" ht="15.75" customHeight="1">
      <c r="A802" s="234"/>
      <c r="B802" s="234"/>
      <c r="C802" s="234"/>
      <c r="D802" s="234"/>
      <c r="E802" s="234"/>
      <c r="F802" s="234"/>
      <c r="G802" s="234"/>
      <c r="H802" s="234"/>
      <c r="I802" s="234"/>
      <c r="J802" s="300"/>
      <c r="K802" s="300"/>
      <c r="L802" s="234"/>
      <c r="M802" s="234"/>
      <c r="N802" s="234"/>
      <c r="O802" s="234"/>
      <c r="P802" s="234"/>
      <c r="Q802" s="234"/>
      <c r="R802" s="234"/>
      <c r="S802" s="234"/>
      <c r="T802" s="234"/>
      <c r="U802" s="234"/>
      <c r="V802" s="234"/>
      <c r="W802" s="234"/>
      <c r="X802" s="234"/>
      <c r="Y802" s="234"/>
      <c r="Z802" s="234"/>
      <c r="AA802" s="234"/>
      <c r="AB802" s="234"/>
      <c r="AC802" s="234"/>
      <c r="AD802" s="234"/>
      <c r="AE802" s="234"/>
      <c r="AF802" s="234"/>
      <c r="AG802" s="234"/>
      <c r="AH802" s="234"/>
    </row>
    <row r="803" spans="1:34" ht="15.75" customHeight="1">
      <c r="A803" s="234"/>
      <c r="B803" s="234"/>
      <c r="C803" s="234"/>
      <c r="D803" s="234"/>
      <c r="E803" s="234"/>
      <c r="F803" s="234"/>
      <c r="G803" s="234"/>
      <c r="H803" s="234"/>
      <c r="I803" s="234"/>
      <c r="J803" s="300"/>
      <c r="K803" s="300"/>
      <c r="L803" s="234"/>
      <c r="M803" s="234"/>
      <c r="N803" s="234"/>
      <c r="O803" s="234"/>
      <c r="P803" s="234"/>
      <c r="Q803" s="234"/>
      <c r="R803" s="234"/>
      <c r="S803" s="234"/>
      <c r="T803" s="234"/>
      <c r="U803" s="234"/>
      <c r="V803" s="234"/>
      <c r="W803" s="234"/>
      <c r="X803" s="234"/>
      <c r="Y803" s="234"/>
      <c r="Z803" s="234"/>
      <c r="AA803" s="234"/>
      <c r="AB803" s="234"/>
      <c r="AC803" s="234"/>
      <c r="AD803" s="234"/>
      <c r="AE803" s="234"/>
      <c r="AF803" s="234"/>
      <c r="AG803" s="234"/>
      <c r="AH803" s="234"/>
    </row>
    <row r="804" spans="1:34" ht="15.75" customHeight="1">
      <c r="A804" s="234"/>
      <c r="B804" s="234"/>
      <c r="C804" s="234"/>
      <c r="D804" s="234"/>
      <c r="E804" s="234"/>
      <c r="F804" s="234"/>
      <c r="G804" s="234"/>
      <c r="H804" s="234"/>
      <c r="I804" s="234"/>
      <c r="J804" s="300"/>
      <c r="K804" s="300"/>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row>
    <row r="805" spans="1:34" ht="15.75" customHeight="1">
      <c r="A805" s="234"/>
      <c r="B805" s="234"/>
      <c r="C805" s="234"/>
      <c r="D805" s="234"/>
      <c r="E805" s="234"/>
      <c r="F805" s="234"/>
      <c r="G805" s="234"/>
      <c r="H805" s="234"/>
      <c r="I805" s="234"/>
      <c r="J805" s="300"/>
      <c r="K805" s="300"/>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row>
    <row r="806" spans="1:34" ht="15.75" customHeight="1">
      <c r="A806" s="234"/>
      <c r="B806" s="234"/>
      <c r="C806" s="234"/>
      <c r="D806" s="234"/>
      <c r="E806" s="234"/>
      <c r="F806" s="234"/>
      <c r="G806" s="234"/>
      <c r="H806" s="234"/>
      <c r="I806" s="234"/>
      <c r="J806" s="300"/>
      <c r="K806" s="300"/>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row>
    <row r="807" spans="1:34" ht="15.75" customHeight="1">
      <c r="A807" s="234"/>
      <c r="B807" s="234"/>
      <c r="C807" s="234"/>
      <c r="D807" s="234"/>
      <c r="E807" s="234"/>
      <c r="F807" s="234"/>
      <c r="G807" s="234"/>
      <c r="H807" s="234"/>
      <c r="I807" s="234"/>
      <c r="J807" s="300"/>
      <c r="K807" s="300"/>
      <c r="L807" s="234"/>
      <c r="M807" s="234"/>
      <c r="N807" s="234"/>
      <c r="O807" s="234"/>
      <c r="P807" s="234"/>
      <c r="Q807" s="234"/>
      <c r="R807" s="234"/>
      <c r="S807" s="234"/>
      <c r="T807" s="234"/>
      <c r="U807" s="234"/>
      <c r="V807" s="234"/>
      <c r="W807" s="234"/>
      <c r="X807" s="234"/>
      <c r="Y807" s="234"/>
      <c r="Z807" s="234"/>
      <c r="AA807" s="234"/>
      <c r="AB807" s="234"/>
      <c r="AC807" s="234"/>
      <c r="AD807" s="234"/>
      <c r="AE807" s="234"/>
      <c r="AF807" s="234"/>
      <c r="AG807" s="234"/>
      <c r="AH807" s="234"/>
    </row>
    <row r="808" spans="1:34" ht="15.75" customHeight="1">
      <c r="A808" s="234"/>
      <c r="B808" s="234"/>
      <c r="C808" s="234"/>
      <c r="D808" s="234"/>
      <c r="E808" s="234"/>
      <c r="F808" s="234"/>
      <c r="G808" s="234"/>
      <c r="H808" s="234"/>
      <c r="I808" s="234"/>
      <c r="J808" s="300"/>
      <c r="K808" s="300"/>
      <c r="L808" s="234"/>
      <c r="M808" s="234"/>
      <c r="N808" s="234"/>
      <c r="O808" s="234"/>
      <c r="P808" s="234"/>
      <c r="Q808" s="234"/>
      <c r="R808" s="234"/>
      <c r="S808" s="234"/>
      <c r="T808" s="234"/>
      <c r="U808" s="234"/>
      <c r="V808" s="234"/>
      <c r="W808" s="234"/>
      <c r="X808" s="234"/>
      <c r="Y808" s="234"/>
      <c r="Z808" s="234"/>
      <c r="AA808" s="234"/>
      <c r="AB808" s="234"/>
      <c r="AC808" s="234"/>
      <c r="AD808" s="234"/>
      <c r="AE808" s="234"/>
      <c r="AF808" s="234"/>
      <c r="AG808" s="234"/>
      <c r="AH808" s="234"/>
    </row>
    <row r="809" spans="1:34" ht="15.75" customHeight="1">
      <c r="A809" s="234"/>
      <c r="B809" s="234"/>
      <c r="C809" s="234"/>
      <c r="D809" s="234"/>
      <c r="E809" s="234"/>
      <c r="F809" s="234"/>
      <c r="G809" s="234"/>
      <c r="H809" s="234"/>
      <c r="I809" s="234"/>
      <c r="J809" s="300"/>
      <c r="K809" s="300"/>
      <c r="L809" s="234"/>
      <c r="M809" s="234"/>
      <c r="N809" s="234"/>
      <c r="O809" s="234"/>
      <c r="P809" s="234"/>
      <c r="Q809" s="234"/>
      <c r="R809" s="234"/>
      <c r="S809" s="234"/>
      <c r="T809" s="234"/>
      <c r="U809" s="234"/>
      <c r="V809" s="234"/>
      <c r="W809" s="234"/>
      <c r="X809" s="234"/>
      <c r="Y809" s="234"/>
      <c r="Z809" s="234"/>
      <c r="AA809" s="234"/>
      <c r="AB809" s="234"/>
      <c r="AC809" s="234"/>
      <c r="AD809" s="234"/>
      <c r="AE809" s="234"/>
      <c r="AF809" s="234"/>
      <c r="AG809" s="234"/>
      <c r="AH809" s="234"/>
    </row>
    <row r="810" spans="1:34" ht="15.75" customHeight="1">
      <c r="A810" s="234"/>
      <c r="B810" s="234"/>
      <c r="C810" s="234"/>
      <c r="D810" s="234"/>
      <c r="E810" s="234"/>
      <c r="F810" s="234"/>
      <c r="G810" s="234"/>
      <c r="H810" s="234"/>
      <c r="I810" s="234"/>
      <c r="J810" s="300"/>
      <c r="K810" s="300"/>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row>
    <row r="811" spans="1:34" ht="15.75" customHeight="1">
      <c r="A811" s="234"/>
      <c r="B811" s="234"/>
      <c r="C811" s="234"/>
      <c r="D811" s="234"/>
      <c r="E811" s="234"/>
      <c r="F811" s="234"/>
      <c r="G811" s="234"/>
      <c r="H811" s="234"/>
      <c r="I811" s="234"/>
      <c r="J811" s="300"/>
      <c r="K811" s="300"/>
      <c r="L811" s="234"/>
      <c r="M811" s="234"/>
      <c r="N811" s="234"/>
      <c r="O811" s="234"/>
      <c r="P811" s="234"/>
      <c r="Q811" s="234"/>
      <c r="R811" s="234"/>
      <c r="S811" s="234"/>
      <c r="T811" s="234"/>
      <c r="U811" s="234"/>
      <c r="V811" s="234"/>
      <c r="W811" s="234"/>
      <c r="X811" s="234"/>
      <c r="Y811" s="234"/>
      <c r="Z811" s="234"/>
      <c r="AA811" s="234"/>
      <c r="AB811" s="234"/>
      <c r="AC811" s="234"/>
      <c r="AD811" s="234"/>
      <c r="AE811" s="234"/>
      <c r="AF811" s="234"/>
      <c r="AG811" s="234"/>
      <c r="AH811" s="234"/>
    </row>
    <row r="812" spans="1:34" ht="15.75" customHeight="1">
      <c r="A812" s="234"/>
      <c r="B812" s="234"/>
      <c r="C812" s="234"/>
      <c r="D812" s="234"/>
      <c r="E812" s="234"/>
      <c r="F812" s="234"/>
      <c r="G812" s="234"/>
      <c r="H812" s="234"/>
      <c r="I812" s="234"/>
      <c r="J812" s="300"/>
      <c r="K812" s="300"/>
      <c r="L812" s="234"/>
      <c r="M812" s="234"/>
      <c r="N812" s="234"/>
      <c r="O812" s="234"/>
      <c r="P812" s="234"/>
      <c r="Q812" s="234"/>
      <c r="R812" s="234"/>
      <c r="S812" s="234"/>
      <c r="T812" s="234"/>
      <c r="U812" s="234"/>
      <c r="V812" s="234"/>
      <c r="W812" s="234"/>
      <c r="X812" s="234"/>
      <c r="Y812" s="234"/>
      <c r="Z812" s="234"/>
      <c r="AA812" s="234"/>
      <c r="AB812" s="234"/>
      <c r="AC812" s="234"/>
      <c r="AD812" s="234"/>
      <c r="AE812" s="234"/>
      <c r="AF812" s="234"/>
      <c r="AG812" s="234"/>
      <c r="AH812" s="234"/>
    </row>
    <row r="813" spans="1:34" ht="15.75" customHeight="1">
      <c r="A813" s="234"/>
      <c r="B813" s="234"/>
      <c r="C813" s="234"/>
      <c r="D813" s="234"/>
      <c r="E813" s="234"/>
      <c r="F813" s="234"/>
      <c r="G813" s="234"/>
      <c r="H813" s="234"/>
      <c r="I813" s="234"/>
      <c r="J813" s="300"/>
      <c r="K813" s="300"/>
      <c r="L813" s="23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row>
    <row r="814" spans="1:34" ht="15.75" customHeight="1">
      <c r="A814" s="234"/>
      <c r="B814" s="234"/>
      <c r="C814" s="234"/>
      <c r="D814" s="234"/>
      <c r="E814" s="234"/>
      <c r="F814" s="234"/>
      <c r="G814" s="234"/>
      <c r="H814" s="234"/>
      <c r="I814" s="234"/>
      <c r="J814" s="300"/>
      <c r="K814" s="300"/>
      <c r="L814" s="23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row>
    <row r="815" spans="1:34" ht="15.75" customHeight="1">
      <c r="A815" s="234"/>
      <c r="B815" s="234"/>
      <c r="C815" s="234"/>
      <c r="D815" s="234"/>
      <c r="E815" s="234"/>
      <c r="F815" s="234"/>
      <c r="G815" s="234"/>
      <c r="H815" s="234"/>
      <c r="I815" s="234"/>
      <c r="J815" s="300"/>
      <c r="K815" s="300"/>
      <c r="L815" s="23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row>
    <row r="816" spans="1:34" ht="15.75" customHeight="1">
      <c r="A816" s="234"/>
      <c r="B816" s="234"/>
      <c r="C816" s="234"/>
      <c r="D816" s="234"/>
      <c r="E816" s="234"/>
      <c r="F816" s="234"/>
      <c r="G816" s="234"/>
      <c r="H816" s="234"/>
      <c r="I816" s="234"/>
      <c r="J816" s="300"/>
      <c r="K816" s="300"/>
      <c r="L816" s="234"/>
      <c r="M816" s="234"/>
      <c r="N816" s="234"/>
      <c r="O816" s="234"/>
      <c r="P816" s="234"/>
      <c r="Q816" s="234"/>
      <c r="R816" s="234"/>
      <c r="S816" s="234"/>
      <c r="T816" s="234"/>
      <c r="U816" s="234"/>
      <c r="V816" s="234"/>
      <c r="W816" s="234"/>
      <c r="X816" s="234"/>
      <c r="Y816" s="234"/>
      <c r="Z816" s="234"/>
      <c r="AA816" s="234"/>
      <c r="AB816" s="234"/>
      <c r="AC816" s="234"/>
      <c r="AD816" s="234"/>
      <c r="AE816" s="234"/>
      <c r="AF816" s="234"/>
      <c r="AG816" s="234"/>
      <c r="AH816" s="234"/>
    </row>
    <row r="817" spans="1:34" ht="15.75" customHeight="1">
      <c r="A817" s="234"/>
      <c r="B817" s="234"/>
      <c r="C817" s="234"/>
      <c r="D817" s="234"/>
      <c r="E817" s="234"/>
      <c r="F817" s="234"/>
      <c r="G817" s="234"/>
      <c r="H817" s="234"/>
      <c r="I817" s="234"/>
      <c r="J817" s="300"/>
      <c r="K817" s="300"/>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row>
    <row r="818" spans="1:34" ht="15.75" customHeight="1">
      <c r="A818" s="234"/>
      <c r="B818" s="234"/>
      <c r="C818" s="234"/>
      <c r="D818" s="234"/>
      <c r="E818" s="234"/>
      <c r="F818" s="234"/>
      <c r="G818" s="234"/>
      <c r="H818" s="234"/>
      <c r="I818" s="234"/>
      <c r="J818" s="300"/>
      <c r="K818" s="300"/>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row>
    <row r="819" spans="1:34" ht="15.75" customHeight="1">
      <c r="A819" s="234"/>
      <c r="B819" s="234"/>
      <c r="C819" s="234"/>
      <c r="D819" s="234"/>
      <c r="E819" s="234"/>
      <c r="F819" s="234"/>
      <c r="G819" s="234"/>
      <c r="H819" s="234"/>
      <c r="I819" s="234"/>
      <c r="J819" s="300"/>
      <c r="K819" s="300"/>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row>
    <row r="820" spans="1:34" ht="15.75" customHeight="1">
      <c r="A820" s="234"/>
      <c r="B820" s="234"/>
      <c r="C820" s="234"/>
      <c r="D820" s="234"/>
      <c r="E820" s="234"/>
      <c r="F820" s="234"/>
      <c r="G820" s="234"/>
      <c r="H820" s="234"/>
      <c r="I820" s="234"/>
      <c r="J820" s="300"/>
      <c r="K820" s="300"/>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row>
    <row r="821" spans="1:34" ht="15.75" customHeight="1">
      <c r="A821" s="234"/>
      <c r="B821" s="234"/>
      <c r="C821" s="234"/>
      <c r="D821" s="234"/>
      <c r="E821" s="234"/>
      <c r="F821" s="234"/>
      <c r="G821" s="234"/>
      <c r="H821" s="234"/>
      <c r="I821" s="234"/>
      <c r="J821" s="300"/>
      <c r="K821" s="300"/>
      <c r="L821" s="234"/>
      <c r="M821" s="234"/>
      <c r="N821" s="234"/>
      <c r="O821" s="234"/>
      <c r="P821" s="234"/>
      <c r="Q821" s="234"/>
      <c r="R821" s="234"/>
      <c r="S821" s="234"/>
      <c r="T821" s="234"/>
      <c r="U821" s="234"/>
      <c r="V821" s="234"/>
      <c r="W821" s="234"/>
      <c r="X821" s="234"/>
      <c r="Y821" s="234"/>
      <c r="Z821" s="234"/>
      <c r="AA821" s="234"/>
      <c r="AB821" s="234"/>
      <c r="AC821" s="234"/>
      <c r="AD821" s="234"/>
      <c r="AE821" s="234"/>
      <c r="AF821" s="234"/>
      <c r="AG821" s="234"/>
      <c r="AH821" s="234"/>
    </row>
    <row r="822" spans="1:34" ht="15.75" customHeight="1">
      <c r="A822" s="234"/>
      <c r="B822" s="234"/>
      <c r="C822" s="234"/>
      <c r="D822" s="234"/>
      <c r="E822" s="234"/>
      <c r="F822" s="234"/>
      <c r="G822" s="234"/>
      <c r="H822" s="234"/>
      <c r="I822" s="234"/>
      <c r="J822" s="300"/>
      <c r="K822" s="300"/>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row>
    <row r="823" spans="1:34" ht="15.75" customHeight="1">
      <c r="A823" s="234"/>
      <c r="B823" s="234"/>
      <c r="C823" s="234"/>
      <c r="D823" s="234"/>
      <c r="E823" s="234"/>
      <c r="F823" s="234"/>
      <c r="G823" s="234"/>
      <c r="H823" s="234"/>
      <c r="I823" s="234"/>
      <c r="J823" s="300"/>
      <c r="K823" s="300"/>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row>
    <row r="824" spans="1:34" ht="15.75" customHeight="1">
      <c r="A824" s="234"/>
      <c r="B824" s="234"/>
      <c r="C824" s="234"/>
      <c r="D824" s="234"/>
      <c r="E824" s="234"/>
      <c r="F824" s="234"/>
      <c r="G824" s="234"/>
      <c r="H824" s="234"/>
      <c r="I824" s="234"/>
      <c r="J824" s="300"/>
      <c r="K824" s="300"/>
      <c r="L824" s="234"/>
      <c r="M824" s="234"/>
      <c r="N824" s="234"/>
      <c r="O824" s="234"/>
      <c r="P824" s="234"/>
      <c r="Q824" s="234"/>
      <c r="R824" s="234"/>
      <c r="S824" s="234"/>
      <c r="T824" s="234"/>
      <c r="U824" s="234"/>
      <c r="V824" s="234"/>
      <c r="W824" s="234"/>
      <c r="X824" s="234"/>
      <c r="Y824" s="234"/>
      <c r="Z824" s="234"/>
      <c r="AA824" s="234"/>
      <c r="AB824" s="234"/>
      <c r="AC824" s="234"/>
      <c r="AD824" s="234"/>
      <c r="AE824" s="234"/>
      <c r="AF824" s="234"/>
      <c r="AG824" s="234"/>
      <c r="AH824" s="234"/>
    </row>
    <row r="825" spans="1:34" ht="15.75" customHeight="1">
      <c r="A825" s="234"/>
      <c r="B825" s="234"/>
      <c r="C825" s="234"/>
      <c r="D825" s="234"/>
      <c r="E825" s="234"/>
      <c r="F825" s="234"/>
      <c r="G825" s="234"/>
      <c r="H825" s="234"/>
      <c r="I825" s="234"/>
      <c r="J825" s="300"/>
      <c r="K825" s="300"/>
      <c r="L825" s="234"/>
      <c r="M825" s="234"/>
      <c r="N825" s="234"/>
      <c r="O825" s="234"/>
      <c r="P825" s="234"/>
      <c r="Q825" s="234"/>
      <c r="R825" s="234"/>
      <c r="S825" s="234"/>
      <c r="T825" s="234"/>
      <c r="U825" s="234"/>
      <c r="V825" s="234"/>
      <c r="W825" s="234"/>
      <c r="X825" s="234"/>
      <c r="Y825" s="234"/>
      <c r="Z825" s="234"/>
      <c r="AA825" s="234"/>
      <c r="AB825" s="234"/>
      <c r="AC825" s="234"/>
      <c r="AD825" s="234"/>
      <c r="AE825" s="234"/>
      <c r="AF825" s="234"/>
      <c r="AG825" s="234"/>
      <c r="AH825" s="234"/>
    </row>
    <row r="826" spans="1:34" ht="15.75" customHeight="1">
      <c r="A826" s="234"/>
      <c r="B826" s="234"/>
      <c r="C826" s="234"/>
      <c r="D826" s="234"/>
      <c r="E826" s="234"/>
      <c r="F826" s="234"/>
      <c r="G826" s="234"/>
      <c r="H826" s="234"/>
      <c r="I826" s="234"/>
      <c r="J826" s="300"/>
      <c r="K826" s="300"/>
      <c r="L826" s="234"/>
      <c r="M826" s="234"/>
      <c r="N826" s="234"/>
      <c r="O826" s="234"/>
      <c r="P826" s="234"/>
      <c r="Q826" s="234"/>
      <c r="R826" s="234"/>
      <c r="S826" s="234"/>
      <c r="T826" s="234"/>
      <c r="U826" s="234"/>
      <c r="V826" s="234"/>
      <c r="W826" s="234"/>
      <c r="X826" s="234"/>
      <c r="Y826" s="234"/>
      <c r="Z826" s="234"/>
      <c r="AA826" s="234"/>
      <c r="AB826" s="234"/>
      <c r="AC826" s="234"/>
      <c r="AD826" s="234"/>
      <c r="AE826" s="234"/>
      <c r="AF826" s="234"/>
      <c r="AG826" s="234"/>
      <c r="AH826" s="234"/>
    </row>
    <row r="827" spans="1:34" ht="15.75" customHeight="1">
      <c r="A827" s="234"/>
      <c r="B827" s="234"/>
      <c r="C827" s="234"/>
      <c r="D827" s="234"/>
      <c r="E827" s="234"/>
      <c r="F827" s="234"/>
      <c r="G827" s="234"/>
      <c r="H827" s="234"/>
      <c r="I827" s="234"/>
      <c r="J827" s="300"/>
      <c r="K827" s="300"/>
      <c r="L827" s="234"/>
      <c r="M827" s="234"/>
      <c r="N827" s="234"/>
      <c r="O827" s="234"/>
      <c r="P827" s="234"/>
      <c r="Q827" s="234"/>
      <c r="R827" s="234"/>
      <c r="S827" s="234"/>
      <c r="T827" s="234"/>
      <c r="U827" s="234"/>
      <c r="V827" s="234"/>
      <c r="W827" s="234"/>
      <c r="X827" s="234"/>
      <c r="Y827" s="234"/>
      <c r="Z827" s="234"/>
      <c r="AA827" s="234"/>
      <c r="AB827" s="234"/>
      <c r="AC827" s="234"/>
      <c r="AD827" s="234"/>
      <c r="AE827" s="234"/>
      <c r="AF827" s="234"/>
      <c r="AG827" s="234"/>
      <c r="AH827" s="234"/>
    </row>
    <row r="828" spans="1:34" ht="15.75" customHeight="1">
      <c r="A828" s="234"/>
      <c r="B828" s="234"/>
      <c r="C828" s="234"/>
      <c r="D828" s="234"/>
      <c r="E828" s="234"/>
      <c r="F828" s="234"/>
      <c r="G828" s="234"/>
      <c r="H828" s="234"/>
      <c r="I828" s="234"/>
      <c r="J828" s="300"/>
      <c r="K828" s="300"/>
      <c r="L828" s="234"/>
      <c r="M828" s="234"/>
      <c r="N828" s="234"/>
      <c r="O828" s="234"/>
      <c r="P828" s="234"/>
      <c r="Q828" s="234"/>
      <c r="R828" s="234"/>
      <c r="S828" s="234"/>
      <c r="T828" s="234"/>
      <c r="U828" s="234"/>
      <c r="V828" s="234"/>
      <c r="W828" s="234"/>
      <c r="X828" s="234"/>
      <c r="Y828" s="234"/>
      <c r="Z828" s="234"/>
      <c r="AA828" s="234"/>
      <c r="AB828" s="234"/>
      <c r="AC828" s="234"/>
      <c r="AD828" s="234"/>
      <c r="AE828" s="234"/>
      <c r="AF828" s="234"/>
      <c r="AG828" s="234"/>
      <c r="AH828" s="234"/>
    </row>
    <row r="829" spans="1:34" ht="15.75" customHeight="1">
      <c r="A829" s="234"/>
      <c r="B829" s="234"/>
      <c r="C829" s="234"/>
      <c r="D829" s="234"/>
      <c r="E829" s="234"/>
      <c r="F829" s="234"/>
      <c r="G829" s="234"/>
      <c r="H829" s="234"/>
      <c r="I829" s="234"/>
      <c r="J829" s="300"/>
      <c r="K829" s="300"/>
      <c r="L829" s="234"/>
      <c r="M829" s="234"/>
      <c r="N829" s="234"/>
      <c r="O829" s="234"/>
      <c r="P829" s="234"/>
      <c r="Q829" s="234"/>
      <c r="R829" s="234"/>
      <c r="S829" s="234"/>
      <c r="T829" s="234"/>
      <c r="U829" s="234"/>
      <c r="V829" s="234"/>
      <c r="W829" s="234"/>
      <c r="X829" s="234"/>
      <c r="Y829" s="234"/>
      <c r="Z829" s="234"/>
      <c r="AA829" s="234"/>
      <c r="AB829" s="234"/>
      <c r="AC829" s="234"/>
      <c r="AD829" s="234"/>
      <c r="AE829" s="234"/>
      <c r="AF829" s="234"/>
      <c r="AG829" s="234"/>
      <c r="AH829" s="234"/>
    </row>
    <row r="830" spans="1:34" ht="15.75" customHeight="1">
      <c r="A830" s="234"/>
      <c r="B830" s="234"/>
      <c r="C830" s="234"/>
      <c r="D830" s="234"/>
      <c r="E830" s="234"/>
      <c r="F830" s="234"/>
      <c r="G830" s="234"/>
      <c r="H830" s="234"/>
      <c r="I830" s="234"/>
      <c r="J830" s="300"/>
      <c r="K830" s="300"/>
      <c r="L830" s="234"/>
      <c r="M830" s="234"/>
      <c r="N830" s="234"/>
      <c r="O830" s="234"/>
      <c r="P830" s="234"/>
      <c r="Q830" s="234"/>
      <c r="R830" s="234"/>
      <c r="S830" s="234"/>
      <c r="T830" s="234"/>
      <c r="U830" s="234"/>
      <c r="V830" s="234"/>
      <c r="W830" s="234"/>
      <c r="X830" s="234"/>
      <c r="Y830" s="234"/>
      <c r="Z830" s="234"/>
      <c r="AA830" s="234"/>
      <c r="AB830" s="234"/>
      <c r="AC830" s="234"/>
      <c r="AD830" s="234"/>
      <c r="AE830" s="234"/>
      <c r="AF830" s="234"/>
      <c r="AG830" s="234"/>
      <c r="AH830" s="234"/>
    </row>
    <row r="831" spans="1:34" ht="15.75" customHeight="1">
      <c r="A831" s="234"/>
      <c r="B831" s="234"/>
      <c r="C831" s="234"/>
      <c r="D831" s="234"/>
      <c r="E831" s="234"/>
      <c r="F831" s="234"/>
      <c r="G831" s="234"/>
      <c r="H831" s="234"/>
      <c r="I831" s="234"/>
      <c r="J831" s="300"/>
      <c r="K831" s="300"/>
      <c r="L831" s="234"/>
      <c r="M831" s="234"/>
      <c r="N831" s="234"/>
      <c r="O831" s="234"/>
      <c r="P831" s="234"/>
      <c r="Q831" s="234"/>
      <c r="R831" s="234"/>
      <c r="S831" s="234"/>
      <c r="T831" s="234"/>
      <c r="U831" s="234"/>
      <c r="V831" s="234"/>
      <c r="W831" s="234"/>
      <c r="X831" s="234"/>
      <c r="Y831" s="234"/>
      <c r="Z831" s="234"/>
      <c r="AA831" s="234"/>
      <c r="AB831" s="234"/>
      <c r="AC831" s="234"/>
      <c r="AD831" s="234"/>
      <c r="AE831" s="234"/>
      <c r="AF831" s="234"/>
      <c r="AG831" s="234"/>
      <c r="AH831" s="234"/>
    </row>
    <row r="832" spans="1:34" ht="15.75" customHeight="1">
      <c r="A832" s="234"/>
      <c r="B832" s="234"/>
      <c r="C832" s="234"/>
      <c r="D832" s="234"/>
      <c r="E832" s="234"/>
      <c r="F832" s="234"/>
      <c r="G832" s="234"/>
      <c r="H832" s="234"/>
      <c r="I832" s="234"/>
      <c r="J832" s="300"/>
      <c r="K832" s="300"/>
      <c r="L832" s="234"/>
      <c r="M832" s="234"/>
      <c r="N832" s="234"/>
      <c r="O832" s="234"/>
      <c r="P832" s="234"/>
      <c r="Q832" s="234"/>
      <c r="R832" s="234"/>
      <c r="S832" s="234"/>
      <c r="T832" s="234"/>
      <c r="U832" s="234"/>
      <c r="V832" s="234"/>
      <c r="W832" s="234"/>
      <c r="X832" s="234"/>
      <c r="Y832" s="234"/>
      <c r="Z832" s="234"/>
      <c r="AA832" s="234"/>
      <c r="AB832" s="234"/>
      <c r="AC832" s="234"/>
      <c r="AD832" s="234"/>
      <c r="AE832" s="234"/>
      <c r="AF832" s="234"/>
      <c r="AG832" s="234"/>
      <c r="AH832" s="234"/>
    </row>
    <row r="833" spans="1:34" ht="15.75" customHeight="1">
      <c r="A833" s="234"/>
      <c r="B833" s="234"/>
      <c r="C833" s="234"/>
      <c r="D833" s="234"/>
      <c r="E833" s="234"/>
      <c r="F833" s="234"/>
      <c r="G833" s="234"/>
      <c r="H833" s="234"/>
      <c r="I833" s="234"/>
      <c r="J833" s="300"/>
      <c r="K833" s="300"/>
      <c r="L833" s="234"/>
      <c r="M833" s="234"/>
      <c r="N833" s="234"/>
      <c r="O833" s="234"/>
      <c r="P833" s="234"/>
      <c r="Q833" s="234"/>
      <c r="R833" s="234"/>
      <c r="S833" s="234"/>
      <c r="T833" s="234"/>
      <c r="U833" s="234"/>
      <c r="V833" s="234"/>
      <c r="W833" s="234"/>
      <c r="X833" s="234"/>
      <c r="Y833" s="234"/>
      <c r="Z833" s="234"/>
      <c r="AA833" s="234"/>
      <c r="AB833" s="234"/>
      <c r="AC833" s="234"/>
      <c r="AD833" s="234"/>
      <c r="AE833" s="234"/>
      <c r="AF833" s="234"/>
      <c r="AG833" s="234"/>
      <c r="AH833" s="234"/>
    </row>
    <row r="834" spans="1:34" ht="15.75" customHeight="1">
      <c r="A834" s="234"/>
      <c r="B834" s="234"/>
      <c r="C834" s="234"/>
      <c r="D834" s="234"/>
      <c r="E834" s="234"/>
      <c r="F834" s="234"/>
      <c r="G834" s="234"/>
      <c r="H834" s="234"/>
      <c r="I834" s="234"/>
      <c r="J834" s="300"/>
      <c r="K834" s="300"/>
      <c r="L834" s="234"/>
      <c r="M834" s="234"/>
      <c r="N834" s="234"/>
      <c r="O834" s="234"/>
      <c r="P834" s="234"/>
      <c r="Q834" s="234"/>
      <c r="R834" s="234"/>
      <c r="S834" s="234"/>
      <c r="T834" s="234"/>
      <c r="U834" s="234"/>
      <c r="V834" s="234"/>
      <c r="W834" s="234"/>
      <c r="X834" s="234"/>
      <c r="Y834" s="234"/>
      <c r="Z834" s="234"/>
      <c r="AA834" s="234"/>
      <c r="AB834" s="234"/>
      <c r="AC834" s="234"/>
      <c r="AD834" s="234"/>
      <c r="AE834" s="234"/>
      <c r="AF834" s="234"/>
      <c r="AG834" s="234"/>
      <c r="AH834" s="234"/>
    </row>
    <row r="835" spans="1:34" ht="15.75" customHeight="1">
      <c r="A835" s="234"/>
      <c r="B835" s="234"/>
      <c r="C835" s="234"/>
      <c r="D835" s="234"/>
      <c r="E835" s="234"/>
      <c r="F835" s="234"/>
      <c r="G835" s="234"/>
      <c r="H835" s="234"/>
      <c r="I835" s="234"/>
      <c r="J835" s="300"/>
      <c r="K835" s="300"/>
      <c r="L835" s="234"/>
      <c r="M835" s="234"/>
      <c r="N835" s="234"/>
      <c r="O835" s="234"/>
      <c r="P835" s="234"/>
      <c r="Q835" s="234"/>
      <c r="R835" s="234"/>
      <c r="S835" s="234"/>
      <c r="T835" s="234"/>
      <c r="U835" s="234"/>
      <c r="V835" s="234"/>
      <c r="W835" s="234"/>
      <c r="X835" s="234"/>
      <c r="Y835" s="234"/>
      <c r="Z835" s="234"/>
      <c r="AA835" s="234"/>
      <c r="AB835" s="234"/>
      <c r="AC835" s="234"/>
      <c r="AD835" s="234"/>
      <c r="AE835" s="234"/>
      <c r="AF835" s="234"/>
      <c r="AG835" s="234"/>
      <c r="AH835" s="234"/>
    </row>
    <row r="836" spans="1:34" ht="15.75" customHeight="1">
      <c r="A836" s="234"/>
      <c r="B836" s="234"/>
      <c r="C836" s="234"/>
      <c r="D836" s="234"/>
      <c r="E836" s="234"/>
      <c r="F836" s="234"/>
      <c r="G836" s="234"/>
      <c r="H836" s="234"/>
      <c r="I836" s="234"/>
      <c r="J836" s="300"/>
      <c r="K836" s="300"/>
      <c r="L836" s="234"/>
      <c r="M836" s="234"/>
      <c r="N836" s="234"/>
      <c r="O836" s="234"/>
      <c r="P836" s="234"/>
      <c r="Q836" s="234"/>
      <c r="R836" s="234"/>
      <c r="S836" s="234"/>
      <c r="T836" s="234"/>
      <c r="U836" s="234"/>
      <c r="V836" s="234"/>
      <c r="W836" s="234"/>
      <c r="X836" s="234"/>
      <c r="Y836" s="234"/>
      <c r="Z836" s="234"/>
      <c r="AA836" s="234"/>
      <c r="AB836" s="234"/>
      <c r="AC836" s="234"/>
      <c r="AD836" s="234"/>
      <c r="AE836" s="234"/>
      <c r="AF836" s="234"/>
      <c r="AG836" s="234"/>
      <c r="AH836" s="234"/>
    </row>
    <row r="837" spans="1:34" ht="15.75" customHeight="1">
      <c r="A837" s="234"/>
      <c r="B837" s="234"/>
      <c r="C837" s="234"/>
      <c r="D837" s="234"/>
      <c r="E837" s="234"/>
      <c r="F837" s="234"/>
      <c r="G837" s="234"/>
      <c r="H837" s="234"/>
      <c r="I837" s="234"/>
      <c r="J837" s="300"/>
      <c r="K837" s="300"/>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row>
    <row r="838" spans="1:34" ht="15.75" customHeight="1">
      <c r="A838" s="234"/>
      <c r="B838" s="234"/>
      <c r="C838" s="234"/>
      <c r="D838" s="234"/>
      <c r="E838" s="234"/>
      <c r="F838" s="234"/>
      <c r="G838" s="234"/>
      <c r="H838" s="234"/>
      <c r="I838" s="234"/>
      <c r="J838" s="300"/>
      <c r="K838" s="300"/>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row>
    <row r="839" spans="1:34" ht="15.75" customHeight="1">
      <c r="A839" s="234"/>
      <c r="B839" s="234"/>
      <c r="C839" s="234"/>
      <c r="D839" s="234"/>
      <c r="E839" s="234"/>
      <c r="F839" s="234"/>
      <c r="G839" s="234"/>
      <c r="H839" s="234"/>
      <c r="I839" s="234"/>
      <c r="J839" s="300"/>
      <c r="K839" s="300"/>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row>
    <row r="840" spans="1:34" ht="15.75" customHeight="1">
      <c r="A840" s="234"/>
      <c r="B840" s="234"/>
      <c r="C840" s="234"/>
      <c r="D840" s="234"/>
      <c r="E840" s="234"/>
      <c r="F840" s="234"/>
      <c r="G840" s="234"/>
      <c r="H840" s="234"/>
      <c r="I840" s="234"/>
      <c r="J840" s="300"/>
      <c r="K840" s="300"/>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row>
    <row r="841" spans="1:34" ht="15.75" customHeight="1">
      <c r="A841" s="234"/>
      <c r="B841" s="234"/>
      <c r="C841" s="234"/>
      <c r="D841" s="234"/>
      <c r="E841" s="234"/>
      <c r="F841" s="234"/>
      <c r="G841" s="234"/>
      <c r="H841" s="234"/>
      <c r="I841" s="234"/>
      <c r="J841" s="300"/>
      <c r="K841" s="300"/>
      <c r="L841" s="234"/>
      <c r="M841" s="234"/>
      <c r="N841" s="234"/>
      <c r="O841" s="234"/>
      <c r="P841" s="234"/>
      <c r="Q841" s="234"/>
      <c r="R841" s="234"/>
      <c r="S841" s="234"/>
      <c r="T841" s="234"/>
      <c r="U841" s="234"/>
      <c r="V841" s="234"/>
      <c r="W841" s="234"/>
      <c r="X841" s="234"/>
      <c r="Y841" s="234"/>
      <c r="Z841" s="234"/>
      <c r="AA841" s="234"/>
      <c r="AB841" s="234"/>
      <c r="AC841" s="234"/>
      <c r="AD841" s="234"/>
      <c r="AE841" s="234"/>
      <c r="AF841" s="234"/>
      <c r="AG841" s="234"/>
      <c r="AH841" s="234"/>
    </row>
    <row r="842" spans="1:34" ht="15.75" customHeight="1">
      <c r="A842" s="234"/>
      <c r="B842" s="234"/>
      <c r="C842" s="234"/>
      <c r="D842" s="234"/>
      <c r="E842" s="234"/>
      <c r="F842" s="234"/>
      <c r="G842" s="234"/>
      <c r="H842" s="234"/>
      <c r="I842" s="234"/>
      <c r="J842" s="300"/>
      <c r="K842" s="300"/>
      <c r="L842" s="234"/>
      <c r="M842" s="234"/>
      <c r="N842" s="234"/>
      <c r="O842" s="234"/>
      <c r="P842" s="234"/>
      <c r="Q842" s="234"/>
      <c r="R842" s="234"/>
      <c r="S842" s="234"/>
      <c r="T842" s="234"/>
      <c r="U842" s="234"/>
      <c r="V842" s="234"/>
      <c r="W842" s="234"/>
      <c r="X842" s="234"/>
      <c r="Y842" s="234"/>
      <c r="Z842" s="234"/>
      <c r="AA842" s="234"/>
      <c r="AB842" s="234"/>
      <c r="AC842" s="234"/>
      <c r="AD842" s="234"/>
      <c r="AE842" s="234"/>
      <c r="AF842" s="234"/>
      <c r="AG842" s="234"/>
      <c r="AH842" s="234"/>
    </row>
    <row r="843" spans="1:34" ht="15.75" customHeight="1">
      <c r="A843" s="234"/>
      <c r="B843" s="234"/>
      <c r="C843" s="234"/>
      <c r="D843" s="234"/>
      <c r="E843" s="234"/>
      <c r="F843" s="234"/>
      <c r="G843" s="234"/>
      <c r="H843" s="234"/>
      <c r="I843" s="234"/>
      <c r="J843" s="300"/>
      <c r="K843" s="300"/>
      <c r="L843" s="234"/>
      <c r="M843" s="234"/>
      <c r="N843" s="234"/>
      <c r="O843" s="234"/>
      <c r="P843" s="234"/>
      <c r="Q843" s="234"/>
      <c r="R843" s="234"/>
      <c r="S843" s="234"/>
      <c r="T843" s="234"/>
      <c r="U843" s="234"/>
      <c r="V843" s="234"/>
      <c r="W843" s="234"/>
      <c r="X843" s="234"/>
      <c r="Y843" s="234"/>
      <c r="Z843" s="234"/>
      <c r="AA843" s="234"/>
      <c r="AB843" s="234"/>
      <c r="AC843" s="234"/>
      <c r="AD843" s="234"/>
      <c r="AE843" s="234"/>
      <c r="AF843" s="234"/>
      <c r="AG843" s="234"/>
      <c r="AH843" s="234"/>
    </row>
    <row r="844" spans="1:34" ht="15.75" customHeight="1">
      <c r="A844" s="234"/>
      <c r="B844" s="234"/>
      <c r="C844" s="234"/>
      <c r="D844" s="234"/>
      <c r="E844" s="234"/>
      <c r="F844" s="234"/>
      <c r="G844" s="234"/>
      <c r="H844" s="234"/>
      <c r="I844" s="234"/>
      <c r="J844" s="300"/>
      <c r="K844" s="300"/>
      <c r="L844" s="234"/>
      <c r="M844" s="234"/>
      <c r="N844" s="234"/>
      <c r="O844" s="234"/>
      <c r="P844" s="234"/>
      <c r="Q844" s="234"/>
      <c r="R844" s="234"/>
      <c r="S844" s="234"/>
      <c r="T844" s="234"/>
      <c r="U844" s="234"/>
      <c r="V844" s="234"/>
      <c r="W844" s="234"/>
      <c r="X844" s="234"/>
      <c r="Y844" s="234"/>
      <c r="Z844" s="234"/>
      <c r="AA844" s="234"/>
      <c r="AB844" s="234"/>
      <c r="AC844" s="234"/>
      <c r="AD844" s="234"/>
      <c r="AE844" s="234"/>
      <c r="AF844" s="234"/>
      <c r="AG844" s="234"/>
      <c r="AH844" s="234"/>
    </row>
    <row r="845" spans="1:34" ht="15.75" customHeight="1">
      <c r="A845" s="234"/>
      <c r="B845" s="234"/>
      <c r="C845" s="234"/>
      <c r="D845" s="234"/>
      <c r="E845" s="234"/>
      <c r="F845" s="234"/>
      <c r="G845" s="234"/>
      <c r="H845" s="234"/>
      <c r="I845" s="234"/>
      <c r="J845" s="300"/>
      <c r="K845" s="300"/>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row>
    <row r="846" spans="1:34" ht="15.75" customHeight="1">
      <c r="A846" s="234"/>
      <c r="B846" s="234"/>
      <c r="C846" s="234"/>
      <c r="D846" s="234"/>
      <c r="E846" s="234"/>
      <c r="F846" s="234"/>
      <c r="G846" s="234"/>
      <c r="H846" s="234"/>
      <c r="I846" s="234"/>
      <c r="J846" s="300"/>
      <c r="K846" s="300"/>
      <c r="L846" s="234"/>
      <c r="M846" s="234"/>
      <c r="N846" s="234"/>
      <c r="O846" s="234"/>
      <c r="P846" s="234"/>
      <c r="Q846" s="234"/>
      <c r="R846" s="234"/>
      <c r="S846" s="234"/>
      <c r="T846" s="234"/>
      <c r="U846" s="234"/>
      <c r="V846" s="234"/>
      <c r="W846" s="234"/>
      <c r="X846" s="234"/>
      <c r="Y846" s="234"/>
      <c r="Z846" s="234"/>
      <c r="AA846" s="234"/>
      <c r="AB846" s="234"/>
      <c r="AC846" s="234"/>
      <c r="AD846" s="234"/>
      <c r="AE846" s="234"/>
      <c r="AF846" s="234"/>
      <c r="AG846" s="234"/>
      <c r="AH846" s="234"/>
    </row>
    <row r="847" spans="1:34" ht="15.75" customHeight="1">
      <c r="A847" s="234"/>
      <c r="B847" s="234"/>
      <c r="C847" s="234"/>
      <c r="D847" s="234"/>
      <c r="E847" s="234"/>
      <c r="F847" s="234"/>
      <c r="G847" s="234"/>
      <c r="H847" s="234"/>
      <c r="I847" s="234"/>
      <c r="J847" s="300"/>
      <c r="K847" s="300"/>
      <c r="L847" s="234"/>
      <c r="M847" s="234"/>
      <c r="N847" s="234"/>
      <c r="O847" s="234"/>
      <c r="P847" s="234"/>
      <c r="Q847" s="234"/>
      <c r="R847" s="234"/>
      <c r="S847" s="234"/>
      <c r="T847" s="234"/>
      <c r="U847" s="234"/>
      <c r="V847" s="234"/>
      <c r="W847" s="234"/>
      <c r="X847" s="234"/>
      <c r="Y847" s="234"/>
      <c r="Z847" s="234"/>
      <c r="AA847" s="234"/>
      <c r="AB847" s="234"/>
      <c r="AC847" s="234"/>
      <c r="AD847" s="234"/>
      <c r="AE847" s="234"/>
      <c r="AF847" s="234"/>
      <c r="AG847" s="234"/>
      <c r="AH847" s="234"/>
    </row>
    <row r="848" spans="1:34" ht="15.75" customHeight="1">
      <c r="A848" s="234"/>
      <c r="B848" s="234"/>
      <c r="C848" s="234"/>
      <c r="D848" s="234"/>
      <c r="E848" s="234"/>
      <c r="F848" s="234"/>
      <c r="G848" s="234"/>
      <c r="H848" s="234"/>
      <c r="I848" s="234"/>
      <c r="J848" s="300"/>
      <c r="K848" s="300"/>
      <c r="L848" s="234"/>
      <c r="M848" s="234"/>
      <c r="N848" s="234"/>
      <c r="O848" s="234"/>
      <c r="P848" s="234"/>
      <c r="Q848" s="234"/>
      <c r="R848" s="234"/>
      <c r="S848" s="234"/>
      <c r="T848" s="234"/>
      <c r="U848" s="234"/>
      <c r="V848" s="234"/>
      <c r="W848" s="234"/>
      <c r="X848" s="234"/>
      <c r="Y848" s="234"/>
      <c r="Z848" s="234"/>
      <c r="AA848" s="234"/>
      <c r="AB848" s="234"/>
      <c r="AC848" s="234"/>
      <c r="AD848" s="234"/>
      <c r="AE848" s="234"/>
      <c r="AF848" s="234"/>
      <c r="AG848" s="234"/>
      <c r="AH848" s="234"/>
    </row>
    <row r="849" spans="1:34" ht="15.75" customHeight="1">
      <c r="A849" s="234"/>
      <c r="B849" s="234"/>
      <c r="C849" s="234"/>
      <c r="D849" s="234"/>
      <c r="E849" s="234"/>
      <c r="F849" s="234"/>
      <c r="G849" s="234"/>
      <c r="H849" s="234"/>
      <c r="I849" s="234"/>
      <c r="J849" s="300"/>
      <c r="K849" s="300"/>
      <c r="L849" s="234"/>
      <c r="M849" s="234"/>
      <c r="N849" s="234"/>
      <c r="O849" s="234"/>
      <c r="P849" s="234"/>
      <c r="Q849" s="234"/>
      <c r="R849" s="234"/>
      <c r="S849" s="234"/>
      <c r="T849" s="234"/>
      <c r="U849" s="234"/>
      <c r="V849" s="234"/>
      <c r="W849" s="234"/>
      <c r="X849" s="234"/>
      <c r="Y849" s="234"/>
      <c r="Z849" s="234"/>
      <c r="AA849" s="234"/>
      <c r="AB849" s="234"/>
      <c r="AC849" s="234"/>
      <c r="AD849" s="234"/>
      <c r="AE849" s="234"/>
      <c r="AF849" s="234"/>
      <c r="AG849" s="234"/>
      <c r="AH849" s="234"/>
    </row>
    <row r="850" spans="1:34" ht="15.75" customHeight="1">
      <c r="A850" s="234"/>
      <c r="B850" s="234"/>
      <c r="C850" s="234"/>
      <c r="D850" s="234"/>
      <c r="E850" s="234"/>
      <c r="F850" s="234"/>
      <c r="G850" s="234"/>
      <c r="H850" s="234"/>
      <c r="I850" s="234"/>
      <c r="J850" s="300"/>
      <c r="K850" s="300"/>
      <c r="L850" s="234"/>
      <c r="M850" s="234"/>
      <c r="N850" s="234"/>
      <c r="O850" s="234"/>
      <c r="P850" s="234"/>
      <c r="Q850" s="234"/>
      <c r="R850" s="234"/>
      <c r="S850" s="234"/>
      <c r="T850" s="234"/>
      <c r="U850" s="234"/>
      <c r="V850" s="234"/>
      <c r="W850" s="234"/>
      <c r="X850" s="234"/>
      <c r="Y850" s="234"/>
      <c r="Z850" s="234"/>
      <c r="AA850" s="234"/>
      <c r="AB850" s="234"/>
      <c r="AC850" s="234"/>
      <c r="AD850" s="234"/>
      <c r="AE850" s="234"/>
      <c r="AF850" s="234"/>
      <c r="AG850" s="234"/>
      <c r="AH850" s="234"/>
    </row>
    <row r="851" spans="1:34" ht="15.75" customHeight="1">
      <c r="A851" s="234"/>
      <c r="B851" s="234"/>
      <c r="C851" s="234"/>
      <c r="D851" s="234"/>
      <c r="E851" s="234"/>
      <c r="F851" s="234"/>
      <c r="G851" s="234"/>
      <c r="H851" s="234"/>
      <c r="I851" s="234"/>
      <c r="J851" s="300"/>
      <c r="K851" s="300"/>
      <c r="L851" s="234"/>
      <c r="M851" s="234"/>
      <c r="N851" s="234"/>
      <c r="O851" s="234"/>
      <c r="P851" s="234"/>
      <c r="Q851" s="234"/>
      <c r="R851" s="234"/>
      <c r="S851" s="234"/>
      <c r="T851" s="234"/>
      <c r="U851" s="234"/>
      <c r="V851" s="234"/>
      <c r="W851" s="234"/>
      <c r="X851" s="234"/>
      <c r="Y851" s="234"/>
      <c r="Z851" s="234"/>
      <c r="AA851" s="234"/>
      <c r="AB851" s="234"/>
      <c r="AC851" s="234"/>
      <c r="AD851" s="234"/>
      <c r="AE851" s="234"/>
      <c r="AF851" s="234"/>
      <c r="AG851" s="234"/>
      <c r="AH851" s="234"/>
    </row>
    <row r="852" spans="1:34" ht="15.75" customHeight="1">
      <c r="A852" s="234"/>
      <c r="B852" s="234"/>
      <c r="C852" s="234"/>
      <c r="D852" s="234"/>
      <c r="E852" s="234"/>
      <c r="F852" s="234"/>
      <c r="G852" s="234"/>
      <c r="H852" s="234"/>
      <c r="I852" s="234"/>
      <c r="J852" s="300"/>
      <c r="K852" s="300"/>
      <c r="L852" s="234"/>
      <c r="M852" s="234"/>
      <c r="N852" s="234"/>
      <c r="O852" s="234"/>
      <c r="P852" s="234"/>
      <c r="Q852" s="234"/>
      <c r="R852" s="234"/>
      <c r="S852" s="234"/>
      <c r="T852" s="234"/>
      <c r="U852" s="234"/>
      <c r="V852" s="234"/>
      <c r="W852" s="234"/>
      <c r="X852" s="234"/>
      <c r="Y852" s="234"/>
      <c r="Z852" s="234"/>
      <c r="AA852" s="234"/>
      <c r="AB852" s="234"/>
      <c r="AC852" s="234"/>
      <c r="AD852" s="234"/>
      <c r="AE852" s="234"/>
      <c r="AF852" s="234"/>
      <c r="AG852" s="234"/>
      <c r="AH852" s="234"/>
    </row>
    <row r="853" spans="1:34" ht="15.75" customHeight="1">
      <c r="A853" s="234"/>
      <c r="B853" s="234"/>
      <c r="C853" s="234"/>
      <c r="D853" s="234"/>
      <c r="E853" s="234"/>
      <c r="F853" s="234"/>
      <c r="G853" s="234"/>
      <c r="H853" s="234"/>
      <c r="I853" s="234"/>
      <c r="J853" s="300"/>
      <c r="K853" s="300"/>
      <c r="L853" s="234"/>
      <c r="M853" s="234"/>
      <c r="N853" s="234"/>
      <c r="O853" s="234"/>
      <c r="P853" s="234"/>
      <c r="Q853" s="234"/>
      <c r="R853" s="234"/>
      <c r="S853" s="234"/>
      <c r="T853" s="234"/>
      <c r="U853" s="234"/>
      <c r="V853" s="234"/>
      <c r="W853" s="234"/>
      <c r="X853" s="234"/>
      <c r="Y853" s="234"/>
      <c r="Z853" s="234"/>
      <c r="AA853" s="234"/>
      <c r="AB853" s="234"/>
      <c r="AC853" s="234"/>
      <c r="AD853" s="234"/>
      <c r="AE853" s="234"/>
      <c r="AF853" s="234"/>
      <c r="AG853" s="234"/>
      <c r="AH853" s="234"/>
    </row>
    <row r="854" spans="1:34" ht="15.75" customHeight="1">
      <c r="A854" s="234"/>
      <c r="B854" s="234"/>
      <c r="C854" s="234"/>
      <c r="D854" s="234"/>
      <c r="E854" s="234"/>
      <c r="F854" s="234"/>
      <c r="G854" s="234"/>
      <c r="H854" s="234"/>
      <c r="I854" s="234"/>
      <c r="J854" s="300"/>
      <c r="K854" s="300"/>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row>
    <row r="855" spans="1:34" ht="15.75" customHeight="1">
      <c r="A855" s="234"/>
      <c r="B855" s="234"/>
      <c r="C855" s="234"/>
      <c r="D855" s="234"/>
      <c r="E855" s="234"/>
      <c r="F855" s="234"/>
      <c r="G855" s="234"/>
      <c r="H855" s="234"/>
      <c r="I855" s="234"/>
      <c r="J855" s="300"/>
      <c r="K855" s="300"/>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c r="AH855" s="234"/>
    </row>
    <row r="856" spans="1:34" ht="15.75" customHeight="1">
      <c r="A856" s="234"/>
      <c r="B856" s="234"/>
      <c r="C856" s="234"/>
      <c r="D856" s="234"/>
      <c r="E856" s="234"/>
      <c r="F856" s="234"/>
      <c r="G856" s="234"/>
      <c r="H856" s="234"/>
      <c r="I856" s="234"/>
      <c r="J856" s="300"/>
      <c r="K856" s="300"/>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row>
    <row r="857" spans="1:34" ht="15.75" customHeight="1">
      <c r="A857" s="234"/>
      <c r="B857" s="234"/>
      <c r="C857" s="234"/>
      <c r="D857" s="234"/>
      <c r="E857" s="234"/>
      <c r="F857" s="234"/>
      <c r="G857" s="234"/>
      <c r="H857" s="234"/>
      <c r="I857" s="234"/>
      <c r="J857" s="300"/>
      <c r="K857" s="300"/>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row>
    <row r="858" spans="1:34" ht="15.75" customHeight="1">
      <c r="A858" s="234"/>
      <c r="B858" s="234"/>
      <c r="C858" s="234"/>
      <c r="D858" s="234"/>
      <c r="E858" s="234"/>
      <c r="F858" s="234"/>
      <c r="G858" s="234"/>
      <c r="H858" s="234"/>
      <c r="I858" s="234"/>
      <c r="J858" s="300"/>
      <c r="K858" s="300"/>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c r="AH858" s="234"/>
    </row>
    <row r="859" spans="1:34" ht="15.75" customHeight="1">
      <c r="A859" s="234"/>
      <c r="B859" s="234"/>
      <c r="C859" s="234"/>
      <c r="D859" s="234"/>
      <c r="E859" s="234"/>
      <c r="F859" s="234"/>
      <c r="G859" s="234"/>
      <c r="H859" s="234"/>
      <c r="I859" s="234"/>
      <c r="J859" s="300"/>
      <c r="K859" s="300"/>
      <c r="L859" s="234"/>
      <c r="M859" s="234"/>
      <c r="N859" s="234"/>
      <c r="O859" s="234"/>
      <c r="P859" s="234"/>
      <c r="Q859" s="234"/>
      <c r="R859" s="234"/>
      <c r="S859" s="234"/>
      <c r="T859" s="234"/>
      <c r="U859" s="234"/>
      <c r="V859" s="234"/>
      <c r="W859" s="234"/>
      <c r="X859" s="234"/>
      <c r="Y859" s="234"/>
      <c r="Z859" s="234"/>
      <c r="AA859" s="234"/>
      <c r="AB859" s="234"/>
      <c r="AC859" s="234"/>
      <c r="AD859" s="234"/>
      <c r="AE859" s="234"/>
      <c r="AF859" s="234"/>
      <c r="AG859" s="234"/>
      <c r="AH859" s="234"/>
    </row>
    <row r="860" spans="1:34" ht="15.75" customHeight="1">
      <c r="A860" s="234"/>
      <c r="B860" s="234"/>
      <c r="C860" s="234"/>
      <c r="D860" s="234"/>
      <c r="E860" s="234"/>
      <c r="F860" s="234"/>
      <c r="G860" s="234"/>
      <c r="H860" s="234"/>
      <c r="I860" s="234"/>
      <c r="J860" s="300"/>
      <c r="K860" s="300"/>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row>
    <row r="861" spans="1:34" ht="15.75" customHeight="1">
      <c r="A861" s="234"/>
      <c r="B861" s="234"/>
      <c r="C861" s="234"/>
      <c r="D861" s="234"/>
      <c r="E861" s="234"/>
      <c r="F861" s="234"/>
      <c r="G861" s="234"/>
      <c r="H861" s="234"/>
      <c r="I861" s="234"/>
      <c r="J861" s="300"/>
      <c r="K861" s="300"/>
      <c r="L861" s="234"/>
      <c r="M861" s="234"/>
      <c r="N861" s="234"/>
      <c r="O861" s="234"/>
      <c r="P861" s="234"/>
      <c r="Q861" s="234"/>
      <c r="R861" s="234"/>
      <c r="S861" s="234"/>
      <c r="T861" s="234"/>
      <c r="U861" s="234"/>
      <c r="V861" s="234"/>
      <c r="W861" s="234"/>
      <c r="X861" s="234"/>
      <c r="Y861" s="234"/>
      <c r="Z861" s="234"/>
      <c r="AA861" s="234"/>
      <c r="AB861" s="234"/>
      <c r="AC861" s="234"/>
      <c r="AD861" s="234"/>
      <c r="AE861" s="234"/>
      <c r="AF861" s="234"/>
      <c r="AG861" s="234"/>
      <c r="AH861" s="234"/>
    </row>
    <row r="862" spans="1:34" ht="15.75" customHeight="1">
      <c r="A862" s="234"/>
      <c r="B862" s="234"/>
      <c r="C862" s="234"/>
      <c r="D862" s="234"/>
      <c r="E862" s="234"/>
      <c r="F862" s="234"/>
      <c r="G862" s="234"/>
      <c r="H862" s="234"/>
      <c r="I862" s="234"/>
      <c r="J862" s="300"/>
      <c r="K862" s="300"/>
      <c r="L862" s="234"/>
      <c r="M862" s="234"/>
      <c r="N862" s="234"/>
      <c r="O862" s="234"/>
      <c r="P862" s="234"/>
      <c r="Q862" s="234"/>
      <c r="R862" s="234"/>
      <c r="S862" s="234"/>
      <c r="T862" s="234"/>
      <c r="U862" s="234"/>
      <c r="V862" s="234"/>
      <c r="W862" s="234"/>
      <c r="X862" s="234"/>
      <c r="Y862" s="234"/>
      <c r="Z862" s="234"/>
      <c r="AA862" s="234"/>
      <c r="AB862" s="234"/>
      <c r="AC862" s="234"/>
      <c r="AD862" s="234"/>
      <c r="AE862" s="234"/>
      <c r="AF862" s="234"/>
      <c r="AG862" s="234"/>
      <c r="AH862" s="234"/>
    </row>
    <row r="863" spans="1:34" ht="15.75" customHeight="1">
      <c r="A863" s="234"/>
      <c r="B863" s="234"/>
      <c r="C863" s="234"/>
      <c r="D863" s="234"/>
      <c r="E863" s="234"/>
      <c r="F863" s="234"/>
      <c r="G863" s="234"/>
      <c r="H863" s="234"/>
      <c r="I863" s="234"/>
      <c r="J863" s="300"/>
      <c r="K863" s="300"/>
      <c r="L863" s="234"/>
      <c r="M863" s="234"/>
      <c r="N863" s="234"/>
      <c r="O863" s="234"/>
      <c r="P863" s="234"/>
      <c r="Q863" s="234"/>
      <c r="R863" s="234"/>
      <c r="S863" s="234"/>
      <c r="T863" s="234"/>
      <c r="U863" s="234"/>
      <c r="V863" s="234"/>
      <c r="W863" s="234"/>
      <c r="X863" s="234"/>
      <c r="Y863" s="234"/>
      <c r="Z863" s="234"/>
      <c r="AA863" s="234"/>
      <c r="AB863" s="234"/>
      <c r="AC863" s="234"/>
      <c r="AD863" s="234"/>
      <c r="AE863" s="234"/>
      <c r="AF863" s="234"/>
      <c r="AG863" s="234"/>
      <c r="AH863" s="234"/>
    </row>
    <row r="864" spans="1:34" ht="15.75" customHeight="1">
      <c r="A864" s="234"/>
      <c r="B864" s="234"/>
      <c r="C864" s="234"/>
      <c r="D864" s="234"/>
      <c r="E864" s="234"/>
      <c r="F864" s="234"/>
      <c r="G864" s="234"/>
      <c r="H864" s="234"/>
      <c r="I864" s="234"/>
      <c r="J864" s="300"/>
      <c r="K864" s="300"/>
      <c r="L864" s="234"/>
      <c r="M864" s="234"/>
      <c r="N864" s="234"/>
      <c r="O864" s="234"/>
      <c r="P864" s="234"/>
      <c r="Q864" s="234"/>
      <c r="R864" s="234"/>
      <c r="S864" s="234"/>
      <c r="T864" s="234"/>
      <c r="U864" s="234"/>
      <c r="V864" s="234"/>
      <c r="W864" s="234"/>
      <c r="X864" s="234"/>
      <c r="Y864" s="234"/>
      <c r="Z864" s="234"/>
      <c r="AA864" s="234"/>
      <c r="AB864" s="234"/>
      <c r="AC864" s="234"/>
      <c r="AD864" s="234"/>
      <c r="AE864" s="234"/>
      <c r="AF864" s="234"/>
      <c r="AG864" s="234"/>
      <c r="AH864" s="234"/>
    </row>
    <row r="865" spans="1:34" ht="15.75" customHeight="1">
      <c r="A865" s="234"/>
      <c r="B865" s="234"/>
      <c r="C865" s="234"/>
      <c r="D865" s="234"/>
      <c r="E865" s="234"/>
      <c r="F865" s="234"/>
      <c r="G865" s="234"/>
      <c r="H865" s="234"/>
      <c r="I865" s="234"/>
      <c r="J865" s="300"/>
      <c r="K865" s="300"/>
      <c r="L865" s="234"/>
      <c r="M865" s="234"/>
      <c r="N865" s="234"/>
      <c r="O865" s="234"/>
      <c r="P865" s="234"/>
      <c r="Q865" s="234"/>
      <c r="R865" s="234"/>
      <c r="S865" s="234"/>
      <c r="T865" s="234"/>
      <c r="U865" s="234"/>
      <c r="V865" s="234"/>
      <c r="W865" s="234"/>
      <c r="X865" s="234"/>
      <c r="Y865" s="234"/>
      <c r="Z865" s="234"/>
      <c r="AA865" s="234"/>
      <c r="AB865" s="234"/>
      <c r="AC865" s="234"/>
      <c r="AD865" s="234"/>
      <c r="AE865" s="234"/>
      <c r="AF865" s="234"/>
      <c r="AG865" s="234"/>
      <c r="AH865" s="234"/>
    </row>
    <row r="866" spans="1:34" ht="15.75" customHeight="1">
      <c r="A866" s="234"/>
      <c r="B866" s="234"/>
      <c r="C866" s="234"/>
      <c r="D866" s="234"/>
      <c r="E866" s="234"/>
      <c r="F866" s="234"/>
      <c r="G866" s="234"/>
      <c r="H866" s="234"/>
      <c r="I866" s="234"/>
      <c r="J866" s="300"/>
      <c r="K866" s="300"/>
      <c r="L866" s="234"/>
      <c r="M866" s="234"/>
      <c r="N866" s="234"/>
      <c r="O866" s="234"/>
      <c r="P866" s="234"/>
      <c r="Q866" s="234"/>
      <c r="R866" s="234"/>
      <c r="S866" s="234"/>
      <c r="T866" s="234"/>
      <c r="U866" s="234"/>
      <c r="V866" s="234"/>
      <c r="W866" s="234"/>
      <c r="X866" s="234"/>
      <c r="Y866" s="234"/>
      <c r="Z866" s="234"/>
      <c r="AA866" s="234"/>
      <c r="AB866" s="234"/>
      <c r="AC866" s="234"/>
      <c r="AD866" s="234"/>
      <c r="AE866" s="234"/>
      <c r="AF866" s="234"/>
      <c r="AG866" s="234"/>
      <c r="AH866" s="234"/>
    </row>
    <row r="867" spans="1:34" ht="15.75" customHeight="1">
      <c r="A867" s="234"/>
      <c r="B867" s="234"/>
      <c r="C867" s="234"/>
      <c r="D867" s="234"/>
      <c r="E867" s="234"/>
      <c r="F867" s="234"/>
      <c r="G867" s="234"/>
      <c r="H867" s="234"/>
      <c r="I867" s="234"/>
      <c r="J867" s="300"/>
      <c r="K867" s="300"/>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row>
    <row r="868" spans="1:34" ht="15.75" customHeight="1">
      <c r="A868" s="234"/>
      <c r="B868" s="234"/>
      <c r="C868" s="234"/>
      <c r="D868" s="234"/>
      <c r="E868" s="234"/>
      <c r="F868" s="234"/>
      <c r="G868" s="234"/>
      <c r="H868" s="234"/>
      <c r="I868" s="234"/>
      <c r="J868" s="300"/>
      <c r="K868" s="300"/>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row>
    <row r="869" spans="1:34" ht="15.75" customHeight="1">
      <c r="A869" s="234"/>
      <c r="B869" s="234"/>
      <c r="C869" s="234"/>
      <c r="D869" s="234"/>
      <c r="E869" s="234"/>
      <c r="F869" s="234"/>
      <c r="G869" s="234"/>
      <c r="H869" s="234"/>
      <c r="I869" s="234"/>
      <c r="J869" s="300"/>
      <c r="K869" s="300"/>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row>
    <row r="870" spans="1:34" ht="15.75" customHeight="1">
      <c r="A870" s="234"/>
      <c r="B870" s="234"/>
      <c r="C870" s="234"/>
      <c r="D870" s="234"/>
      <c r="E870" s="234"/>
      <c r="F870" s="234"/>
      <c r="G870" s="234"/>
      <c r="H870" s="234"/>
      <c r="I870" s="234"/>
      <c r="J870" s="300"/>
      <c r="K870" s="300"/>
      <c r="L870" s="234"/>
      <c r="M870" s="234"/>
      <c r="N870" s="234"/>
      <c r="O870" s="234"/>
      <c r="P870" s="234"/>
      <c r="Q870" s="234"/>
      <c r="R870" s="234"/>
      <c r="S870" s="234"/>
      <c r="T870" s="234"/>
      <c r="U870" s="234"/>
      <c r="V870" s="234"/>
      <c r="W870" s="234"/>
      <c r="X870" s="234"/>
      <c r="Y870" s="234"/>
      <c r="Z870" s="234"/>
      <c r="AA870" s="234"/>
      <c r="AB870" s="234"/>
      <c r="AC870" s="234"/>
      <c r="AD870" s="234"/>
      <c r="AE870" s="234"/>
      <c r="AF870" s="234"/>
      <c r="AG870" s="234"/>
      <c r="AH870" s="234"/>
    </row>
    <row r="871" spans="1:34" ht="15.75" customHeight="1">
      <c r="A871" s="234"/>
      <c r="B871" s="234"/>
      <c r="C871" s="234"/>
      <c r="D871" s="234"/>
      <c r="E871" s="234"/>
      <c r="F871" s="234"/>
      <c r="G871" s="234"/>
      <c r="H871" s="234"/>
      <c r="I871" s="234"/>
      <c r="J871" s="300"/>
      <c r="K871" s="300"/>
      <c r="L871" s="234"/>
      <c r="M871" s="234"/>
      <c r="N871" s="234"/>
      <c r="O871" s="234"/>
      <c r="P871" s="234"/>
      <c r="Q871" s="234"/>
      <c r="R871" s="234"/>
      <c r="S871" s="234"/>
      <c r="T871" s="234"/>
      <c r="U871" s="234"/>
      <c r="V871" s="234"/>
      <c r="W871" s="234"/>
      <c r="X871" s="234"/>
      <c r="Y871" s="234"/>
      <c r="Z871" s="234"/>
      <c r="AA871" s="234"/>
      <c r="AB871" s="234"/>
      <c r="AC871" s="234"/>
      <c r="AD871" s="234"/>
      <c r="AE871" s="234"/>
      <c r="AF871" s="234"/>
      <c r="AG871" s="234"/>
      <c r="AH871" s="234"/>
    </row>
    <row r="872" spans="1:34" ht="15.75" customHeight="1">
      <c r="A872" s="234"/>
      <c r="B872" s="234"/>
      <c r="C872" s="234"/>
      <c r="D872" s="234"/>
      <c r="E872" s="234"/>
      <c r="F872" s="234"/>
      <c r="G872" s="234"/>
      <c r="H872" s="234"/>
      <c r="I872" s="234"/>
      <c r="J872" s="300"/>
      <c r="K872" s="300"/>
      <c r="L872" s="234"/>
      <c r="M872" s="234"/>
      <c r="N872" s="234"/>
      <c r="O872" s="234"/>
      <c r="P872" s="234"/>
      <c r="Q872" s="234"/>
      <c r="R872" s="234"/>
      <c r="S872" s="234"/>
      <c r="T872" s="234"/>
      <c r="U872" s="234"/>
      <c r="V872" s="234"/>
      <c r="W872" s="234"/>
      <c r="X872" s="234"/>
      <c r="Y872" s="234"/>
      <c r="Z872" s="234"/>
      <c r="AA872" s="234"/>
      <c r="AB872" s="234"/>
      <c r="AC872" s="234"/>
      <c r="AD872" s="234"/>
      <c r="AE872" s="234"/>
      <c r="AF872" s="234"/>
      <c r="AG872" s="234"/>
      <c r="AH872" s="234"/>
    </row>
    <row r="873" spans="1:34" ht="15.75" customHeight="1">
      <c r="A873" s="234"/>
      <c r="B873" s="234"/>
      <c r="C873" s="234"/>
      <c r="D873" s="234"/>
      <c r="E873" s="234"/>
      <c r="F873" s="234"/>
      <c r="G873" s="234"/>
      <c r="H873" s="234"/>
      <c r="I873" s="234"/>
      <c r="J873" s="300"/>
      <c r="K873" s="300"/>
      <c r="L873" s="234"/>
      <c r="M873" s="234"/>
      <c r="N873" s="234"/>
      <c r="O873" s="234"/>
      <c r="P873" s="234"/>
      <c r="Q873" s="234"/>
      <c r="R873" s="234"/>
      <c r="S873" s="234"/>
      <c r="T873" s="234"/>
      <c r="U873" s="234"/>
      <c r="V873" s="234"/>
      <c r="W873" s="234"/>
      <c r="X873" s="234"/>
      <c r="Y873" s="234"/>
      <c r="Z873" s="234"/>
      <c r="AA873" s="234"/>
      <c r="AB873" s="234"/>
      <c r="AC873" s="234"/>
      <c r="AD873" s="234"/>
      <c r="AE873" s="234"/>
      <c r="AF873" s="234"/>
      <c r="AG873" s="234"/>
      <c r="AH873" s="234"/>
    </row>
    <row r="874" spans="1:34" ht="15.75" customHeight="1">
      <c r="A874" s="234"/>
      <c r="B874" s="234"/>
      <c r="C874" s="234"/>
      <c r="D874" s="234"/>
      <c r="E874" s="234"/>
      <c r="F874" s="234"/>
      <c r="G874" s="234"/>
      <c r="H874" s="234"/>
      <c r="I874" s="234"/>
      <c r="J874" s="300"/>
      <c r="K874" s="300"/>
      <c r="L874" s="234"/>
      <c r="M874" s="234"/>
      <c r="N874" s="234"/>
      <c r="O874" s="234"/>
      <c r="P874" s="234"/>
      <c r="Q874" s="234"/>
      <c r="R874" s="234"/>
      <c r="S874" s="234"/>
      <c r="T874" s="234"/>
      <c r="U874" s="234"/>
      <c r="V874" s="234"/>
      <c r="W874" s="234"/>
      <c r="X874" s="234"/>
      <c r="Y874" s="234"/>
      <c r="Z874" s="234"/>
      <c r="AA874" s="234"/>
      <c r="AB874" s="234"/>
      <c r="AC874" s="234"/>
      <c r="AD874" s="234"/>
      <c r="AE874" s="234"/>
      <c r="AF874" s="234"/>
      <c r="AG874" s="234"/>
      <c r="AH874" s="234"/>
    </row>
    <row r="875" spans="1:34" ht="15.75" customHeight="1">
      <c r="A875" s="234"/>
      <c r="B875" s="234"/>
      <c r="C875" s="234"/>
      <c r="D875" s="234"/>
      <c r="E875" s="234"/>
      <c r="F875" s="234"/>
      <c r="G875" s="234"/>
      <c r="H875" s="234"/>
      <c r="I875" s="234"/>
      <c r="J875" s="300"/>
      <c r="K875" s="300"/>
      <c r="L875" s="234"/>
      <c r="M875" s="234"/>
      <c r="N875" s="234"/>
      <c r="O875" s="234"/>
      <c r="P875" s="234"/>
      <c r="Q875" s="234"/>
      <c r="R875" s="234"/>
      <c r="S875" s="234"/>
      <c r="T875" s="234"/>
      <c r="U875" s="234"/>
      <c r="V875" s="234"/>
      <c r="W875" s="234"/>
      <c r="X875" s="234"/>
      <c r="Y875" s="234"/>
      <c r="Z875" s="234"/>
      <c r="AA875" s="234"/>
      <c r="AB875" s="234"/>
      <c r="AC875" s="234"/>
      <c r="AD875" s="234"/>
      <c r="AE875" s="234"/>
      <c r="AF875" s="234"/>
      <c r="AG875" s="234"/>
      <c r="AH875" s="234"/>
    </row>
    <row r="876" spans="1:34" ht="15.75" customHeight="1">
      <c r="A876" s="234"/>
      <c r="B876" s="234"/>
      <c r="C876" s="234"/>
      <c r="D876" s="234"/>
      <c r="E876" s="234"/>
      <c r="F876" s="234"/>
      <c r="G876" s="234"/>
      <c r="H876" s="234"/>
      <c r="I876" s="234"/>
      <c r="J876" s="300"/>
      <c r="K876" s="300"/>
      <c r="L876" s="234"/>
      <c r="M876" s="234"/>
      <c r="N876" s="234"/>
      <c r="O876" s="234"/>
      <c r="P876" s="234"/>
      <c r="Q876" s="234"/>
      <c r="R876" s="234"/>
      <c r="S876" s="234"/>
      <c r="T876" s="234"/>
      <c r="U876" s="234"/>
      <c r="V876" s="234"/>
      <c r="W876" s="234"/>
      <c r="X876" s="234"/>
      <c r="Y876" s="234"/>
      <c r="Z876" s="234"/>
      <c r="AA876" s="234"/>
      <c r="AB876" s="234"/>
      <c r="AC876" s="234"/>
      <c r="AD876" s="234"/>
      <c r="AE876" s="234"/>
      <c r="AF876" s="234"/>
      <c r="AG876" s="234"/>
      <c r="AH876" s="234"/>
    </row>
    <row r="877" spans="1:34" ht="15.75" customHeight="1">
      <c r="A877" s="234"/>
      <c r="B877" s="234"/>
      <c r="C877" s="234"/>
      <c r="D877" s="234"/>
      <c r="E877" s="234"/>
      <c r="F877" s="234"/>
      <c r="G877" s="234"/>
      <c r="H877" s="234"/>
      <c r="I877" s="234"/>
      <c r="J877" s="300"/>
      <c r="K877" s="300"/>
      <c r="L877" s="234"/>
      <c r="M877" s="234"/>
      <c r="N877" s="234"/>
      <c r="O877" s="234"/>
      <c r="P877" s="234"/>
      <c r="Q877" s="234"/>
      <c r="R877" s="234"/>
      <c r="S877" s="234"/>
      <c r="T877" s="234"/>
      <c r="U877" s="234"/>
      <c r="V877" s="234"/>
      <c r="W877" s="234"/>
      <c r="X877" s="234"/>
      <c r="Y877" s="234"/>
      <c r="Z877" s="234"/>
      <c r="AA877" s="234"/>
      <c r="AB877" s="234"/>
      <c r="AC877" s="234"/>
      <c r="AD877" s="234"/>
      <c r="AE877" s="234"/>
      <c r="AF877" s="234"/>
      <c r="AG877" s="234"/>
      <c r="AH877" s="234"/>
    </row>
    <row r="878" spans="1:34" ht="15.75" customHeight="1">
      <c r="A878" s="234"/>
      <c r="B878" s="234"/>
      <c r="C878" s="234"/>
      <c r="D878" s="234"/>
      <c r="E878" s="234"/>
      <c r="F878" s="234"/>
      <c r="G878" s="234"/>
      <c r="H878" s="234"/>
      <c r="I878" s="234"/>
      <c r="J878" s="300"/>
      <c r="K878" s="300"/>
      <c r="L878" s="234"/>
      <c r="M878" s="234"/>
      <c r="N878" s="234"/>
      <c r="O878" s="234"/>
      <c r="P878" s="234"/>
      <c r="Q878" s="234"/>
      <c r="R878" s="234"/>
      <c r="S878" s="234"/>
      <c r="T878" s="234"/>
      <c r="U878" s="234"/>
      <c r="V878" s="234"/>
      <c r="W878" s="234"/>
      <c r="X878" s="234"/>
      <c r="Y878" s="234"/>
      <c r="Z878" s="234"/>
      <c r="AA878" s="234"/>
      <c r="AB878" s="234"/>
      <c r="AC878" s="234"/>
      <c r="AD878" s="234"/>
      <c r="AE878" s="234"/>
      <c r="AF878" s="234"/>
      <c r="AG878" s="234"/>
      <c r="AH878" s="234"/>
    </row>
    <row r="879" spans="1:34" ht="15.75" customHeight="1">
      <c r="A879" s="234"/>
      <c r="B879" s="234"/>
      <c r="C879" s="234"/>
      <c r="D879" s="234"/>
      <c r="E879" s="234"/>
      <c r="F879" s="234"/>
      <c r="G879" s="234"/>
      <c r="H879" s="234"/>
      <c r="I879" s="234"/>
      <c r="J879" s="300"/>
      <c r="K879" s="300"/>
      <c r="L879" s="234"/>
      <c r="M879" s="234"/>
      <c r="N879" s="234"/>
      <c r="O879" s="234"/>
      <c r="P879" s="234"/>
      <c r="Q879" s="234"/>
      <c r="R879" s="234"/>
      <c r="S879" s="234"/>
      <c r="T879" s="234"/>
      <c r="U879" s="234"/>
      <c r="V879" s="234"/>
      <c r="W879" s="234"/>
      <c r="X879" s="234"/>
      <c r="Y879" s="234"/>
      <c r="Z879" s="234"/>
      <c r="AA879" s="234"/>
      <c r="AB879" s="234"/>
      <c r="AC879" s="234"/>
      <c r="AD879" s="234"/>
      <c r="AE879" s="234"/>
      <c r="AF879" s="234"/>
      <c r="AG879" s="234"/>
      <c r="AH879" s="234"/>
    </row>
    <row r="880" spans="1:34" ht="15.75" customHeight="1">
      <c r="A880" s="234"/>
      <c r="B880" s="234"/>
      <c r="C880" s="234"/>
      <c r="D880" s="234"/>
      <c r="E880" s="234"/>
      <c r="F880" s="234"/>
      <c r="G880" s="234"/>
      <c r="H880" s="234"/>
      <c r="I880" s="234"/>
      <c r="J880" s="300"/>
      <c r="K880" s="300"/>
      <c r="L880" s="234"/>
      <c r="M880" s="234"/>
      <c r="N880" s="234"/>
      <c r="O880" s="234"/>
      <c r="P880" s="234"/>
      <c r="Q880" s="234"/>
      <c r="R880" s="234"/>
      <c r="S880" s="234"/>
      <c r="T880" s="234"/>
      <c r="U880" s="234"/>
      <c r="V880" s="234"/>
      <c r="W880" s="234"/>
      <c r="X880" s="234"/>
      <c r="Y880" s="234"/>
      <c r="Z880" s="234"/>
      <c r="AA880" s="234"/>
      <c r="AB880" s="234"/>
      <c r="AC880" s="234"/>
      <c r="AD880" s="234"/>
      <c r="AE880" s="234"/>
      <c r="AF880" s="234"/>
      <c r="AG880" s="234"/>
      <c r="AH880" s="234"/>
    </row>
    <row r="881" spans="1:34" ht="15.75" customHeight="1">
      <c r="A881" s="234"/>
      <c r="B881" s="234"/>
      <c r="C881" s="234"/>
      <c r="D881" s="234"/>
      <c r="E881" s="234"/>
      <c r="F881" s="234"/>
      <c r="G881" s="234"/>
      <c r="H881" s="234"/>
      <c r="I881" s="234"/>
      <c r="J881" s="300"/>
      <c r="K881" s="300"/>
      <c r="L881" s="234"/>
      <c r="M881" s="234"/>
      <c r="N881" s="234"/>
      <c r="O881" s="234"/>
      <c r="P881" s="234"/>
      <c r="Q881" s="234"/>
      <c r="R881" s="234"/>
      <c r="S881" s="234"/>
      <c r="T881" s="234"/>
      <c r="U881" s="234"/>
      <c r="V881" s="234"/>
      <c r="W881" s="234"/>
      <c r="X881" s="234"/>
      <c r="Y881" s="234"/>
      <c r="Z881" s="234"/>
      <c r="AA881" s="234"/>
      <c r="AB881" s="234"/>
      <c r="AC881" s="234"/>
      <c r="AD881" s="234"/>
      <c r="AE881" s="234"/>
      <c r="AF881" s="234"/>
      <c r="AG881" s="234"/>
      <c r="AH881" s="234"/>
    </row>
    <row r="882" spans="1:34" ht="15.75" customHeight="1">
      <c r="A882" s="234"/>
      <c r="B882" s="234"/>
      <c r="C882" s="234"/>
      <c r="D882" s="234"/>
      <c r="E882" s="234"/>
      <c r="F882" s="234"/>
      <c r="G882" s="234"/>
      <c r="H882" s="234"/>
      <c r="I882" s="234"/>
      <c r="J882" s="300"/>
      <c r="K882" s="300"/>
      <c r="L882" s="234"/>
      <c r="M882" s="234"/>
      <c r="N882" s="234"/>
      <c r="O882" s="234"/>
      <c r="P882" s="234"/>
      <c r="Q882" s="234"/>
      <c r="R882" s="234"/>
      <c r="S882" s="234"/>
      <c r="T882" s="234"/>
      <c r="U882" s="234"/>
      <c r="V882" s="234"/>
      <c r="W882" s="234"/>
      <c r="X882" s="234"/>
      <c r="Y882" s="234"/>
      <c r="Z882" s="234"/>
      <c r="AA882" s="234"/>
      <c r="AB882" s="234"/>
      <c r="AC882" s="234"/>
      <c r="AD882" s="234"/>
      <c r="AE882" s="234"/>
      <c r="AF882" s="234"/>
      <c r="AG882" s="234"/>
      <c r="AH882" s="234"/>
    </row>
    <row r="883" spans="1:34" ht="15.75" customHeight="1">
      <c r="A883" s="234"/>
      <c r="B883" s="234"/>
      <c r="C883" s="234"/>
      <c r="D883" s="234"/>
      <c r="E883" s="234"/>
      <c r="F883" s="234"/>
      <c r="G883" s="234"/>
      <c r="H883" s="234"/>
      <c r="I883" s="234"/>
      <c r="J883" s="300"/>
      <c r="K883" s="300"/>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row>
    <row r="884" spans="1:34" ht="15.75" customHeight="1">
      <c r="A884" s="234"/>
      <c r="B884" s="234"/>
      <c r="C884" s="234"/>
      <c r="D884" s="234"/>
      <c r="E884" s="234"/>
      <c r="F884" s="234"/>
      <c r="G884" s="234"/>
      <c r="H884" s="234"/>
      <c r="I884" s="234"/>
      <c r="J884" s="300"/>
      <c r="K884" s="300"/>
      <c r="L884" s="234"/>
      <c r="M884" s="234"/>
      <c r="N884" s="234"/>
      <c r="O884" s="234"/>
      <c r="P884" s="234"/>
      <c r="Q884" s="234"/>
      <c r="R884" s="234"/>
      <c r="S884" s="234"/>
      <c r="T884" s="234"/>
      <c r="U884" s="234"/>
      <c r="V884" s="234"/>
      <c r="W884" s="234"/>
      <c r="X884" s="234"/>
      <c r="Y884" s="234"/>
      <c r="Z884" s="234"/>
      <c r="AA884" s="234"/>
      <c r="AB884" s="234"/>
      <c r="AC884" s="234"/>
      <c r="AD884" s="234"/>
      <c r="AE884" s="234"/>
      <c r="AF884" s="234"/>
      <c r="AG884" s="234"/>
      <c r="AH884" s="234"/>
    </row>
    <row r="885" spans="1:34" ht="15.75" customHeight="1">
      <c r="A885" s="234"/>
      <c r="B885" s="234"/>
      <c r="C885" s="234"/>
      <c r="D885" s="234"/>
      <c r="E885" s="234"/>
      <c r="F885" s="234"/>
      <c r="G885" s="234"/>
      <c r="H885" s="234"/>
      <c r="I885" s="234"/>
      <c r="J885" s="300"/>
      <c r="K885" s="300"/>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row>
    <row r="886" spans="1:34" ht="15.75" customHeight="1">
      <c r="A886" s="234"/>
      <c r="B886" s="234"/>
      <c r="C886" s="234"/>
      <c r="D886" s="234"/>
      <c r="E886" s="234"/>
      <c r="F886" s="234"/>
      <c r="G886" s="234"/>
      <c r="H886" s="234"/>
      <c r="I886" s="234"/>
      <c r="J886" s="300"/>
      <c r="K886" s="300"/>
      <c r="L886" s="234"/>
      <c r="M886" s="234"/>
      <c r="N886" s="234"/>
      <c r="O886" s="234"/>
      <c r="P886" s="234"/>
      <c r="Q886" s="234"/>
      <c r="R886" s="234"/>
      <c r="S886" s="234"/>
      <c r="T886" s="234"/>
      <c r="U886" s="234"/>
      <c r="V886" s="234"/>
      <c r="W886" s="234"/>
      <c r="X886" s="234"/>
      <c r="Y886" s="234"/>
      <c r="Z886" s="234"/>
      <c r="AA886" s="234"/>
      <c r="AB886" s="234"/>
      <c r="AC886" s="234"/>
      <c r="AD886" s="234"/>
      <c r="AE886" s="234"/>
      <c r="AF886" s="234"/>
      <c r="AG886" s="234"/>
      <c r="AH886" s="234"/>
    </row>
    <row r="887" spans="1:34" ht="15.75" customHeight="1">
      <c r="A887" s="234"/>
      <c r="B887" s="234"/>
      <c r="C887" s="234"/>
      <c r="D887" s="234"/>
      <c r="E887" s="234"/>
      <c r="F887" s="234"/>
      <c r="G887" s="234"/>
      <c r="H887" s="234"/>
      <c r="I887" s="234"/>
      <c r="J887" s="300"/>
      <c r="K887" s="300"/>
      <c r="L887" s="234"/>
      <c r="M887" s="234"/>
      <c r="N887" s="234"/>
      <c r="O887" s="234"/>
      <c r="P887" s="234"/>
      <c r="Q887" s="234"/>
      <c r="R887" s="234"/>
      <c r="S887" s="234"/>
      <c r="T887" s="234"/>
      <c r="U887" s="234"/>
      <c r="V887" s="234"/>
      <c r="W887" s="234"/>
      <c r="X887" s="234"/>
      <c r="Y887" s="234"/>
      <c r="Z887" s="234"/>
      <c r="AA887" s="234"/>
      <c r="AB887" s="234"/>
      <c r="AC887" s="234"/>
      <c r="AD887" s="234"/>
      <c r="AE887" s="234"/>
      <c r="AF887" s="234"/>
      <c r="AG887" s="234"/>
      <c r="AH887" s="234"/>
    </row>
    <row r="888" spans="1:34" ht="15.75" customHeight="1">
      <c r="A888" s="234"/>
      <c r="B888" s="234"/>
      <c r="C888" s="234"/>
      <c r="D888" s="234"/>
      <c r="E888" s="234"/>
      <c r="F888" s="234"/>
      <c r="G888" s="234"/>
      <c r="H888" s="234"/>
      <c r="I888" s="234"/>
      <c r="J888" s="300"/>
      <c r="K888" s="300"/>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row>
    <row r="889" spans="1:34" ht="15.75" customHeight="1">
      <c r="A889" s="234"/>
      <c r="B889" s="234"/>
      <c r="C889" s="234"/>
      <c r="D889" s="234"/>
      <c r="E889" s="234"/>
      <c r="F889" s="234"/>
      <c r="G889" s="234"/>
      <c r="H889" s="234"/>
      <c r="I889" s="234"/>
      <c r="J889" s="300"/>
      <c r="K889" s="300"/>
      <c r="L889" s="234"/>
      <c r="M889" s="234"/>
      <c r="N889" s="234"/>
      <c r="O889" s="234"/>
      <c r="P889" s="234"/>
      <c r="Q889" s="234"/>
      <c r="R889" s="234"/>
      <c r="S889" s="234"/>
      <c r="T889" s="234"/>
      <c r="U889" s="234"/>
      <c r="V889" s="234"/>
      <c r="W889" s="234"/>
      <c r="X889" s="234"/>
      <c r="Y889" s="234"/>
      <c r="Z889" s="234"/>
      <c r="AA889" s="234"/>
      <c r="AB889" s="234"/>
      <c r="AC889" s="234"/>
      <c r="AD889" s="234"/>
      <c r="AE889" s="234"/>
      <c r="AF889" s="234"/>
      <c r="AG889" s="234"/>
      <c r="AH889" s="234"/>
    </row>
    <row r="890" spans="1:34" ht="15.75" customHeight="1">
      <c r="A890" s="234"/>
      <c r="B890" s="234"/>
      <c r="C890" s="234"/>
      <c r="D890" s="234"/>
      <c r="E890" s="234"/>
      <c r="F890" s="234"/>
      <c r="G890" s="234"/>
      <c r="H890" s="234"/>
      <c r="I890" s="234"/>
      <c r="J890" s="300"/>
      <c r="K890" s="300"/>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row>
    <row r="891" spans="1:34" ht="15.75" customHeight="1">
      <c r="A891" s="234"/>
      <c r="B891" s="234"/>
      <c r="C891" s="234"/>
      <c r="D891" s="234"/>
      <c r="E891" s="234"/>
      <c r="F891" s="234"/>
      <c r="G891" s="234"/>
      <c r="H891" s="234"/>
      <c r="I891" s="234"/>
      <c r="J891" s="300"/>
      <c r="K891" s="300"/>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row>
    <row r="892" spans="1:34" ht="15.75" customHeight="1">
      <c r="A892" s="234"/>
      <c r="B892" s="234"/>
      <c r="C892" s="234"/>
      <c r="D892" s="234"/>
      <c r="E892" s="234"/>
      <c r="F892" s="234"/>
      <c r="G892" s="234"/>
      <c r="H892" s="234"/>
      <c r="I892" s="234"/>
      <c r="J892" s="300"/>
      <c r="K892" s="300"/>
      <c r="L892" s="234"/>
      <c r="M892" s="234"/>
      <c r="N892" s="234"/>
      <c r="O892" s="234"/>
      <c r="P892" s="234"/>
      <c r="Q892" s="234"/>
      <c r="R892" s="234"/>
      <c r="S892" s="234"/>
      <c r="T892" s="234"/>
      <c r="U892" s="234"/>
      <c r="V892" s="234"/>
      <c r="W892" s="234"/>
      <c r="X892" s="234"/>
      <c r="Y892" s="234"/>
      <c r="Z892" s="234"/>
      <c r="AA892" s="234"/>
      <c r="AB892" s="234"/>
      <c r="AC892" s="234"/>
      <c r="AD892" s="234"/>
      <c r="AE892" s="234"/>
      <c r="AF892" s="234"/>
      <c r="AG892" s="234"/>
      <c r="AH892" s="234"/>
    </row>
    <row r="893" spans="1:34" ht="15.75" customHeight="1">
      <c r="A893" s="234"/>
      <c r="B893" s="234"/>
      <c r="C893" s="234"/>
      <c r="D893" s="234"/>
      <c r="E893" s="234"/>
      <c r="F893" s="234"/>
      <c r="G893" s="234"/>
      <c r="H893" s="234"/>
      <c r="I893" s="234"/>
      <c r="J893" s="300"/>
      <c r="K893" s="300"/>
      <c r="L893" s="234"/>
      <c r="M893" s="234"/>
      <c r="N893" s="234"/>
      <c r="O893" s="234"/>
      <c r="P893" s="234"/>
      <c r="Q893" s="234"/>
      <c r="R893" s="234"/>
      <c r="S893" s="234"/>
      <c r="T893" s="234"/>
      <c r="U893" s="234"/>
      <c r="V893" s="234"/>
      <c r="W893" s="234"/>
      <c r="X893" s="234"/>
      <c r="Y893" s="234"/>
      <c r="Z893" s="234"/>
      <c r="AA893" s="234"/>
      <c r="AB893" s="234"/>
      <c r="AC893" s="234"/>
      <c r="AD893" s="234"/>
      <c r="AE893" s="234"/>
      <c r="AF893" s="234"/>
      <c r="AG893" s="234"/>
      <c r="AH893" s="234"/>
    </row>
    <row r="894" spans="1:34" ht="15.75" customHeight="1">
      <c r="A894" s="234"/>
      <c r="B894" s="234"/>
      <c r="C894" s="234"/>
      <c r="D894" s="234"/>
      <c r="E894" s="234"/>
      <c r="F894" s="234"/>
      <c r="G894" s="234"/>
      <c r="H894" s="234"/>
      <c r="I894" s="234"/>
      <c r="J894" s="300"/>
      <c r="K894" s="300"/>
      <c r="L894" s="234"/>
      <c r="M894" s="234"/>
      <c r="N894" s="234"/>
      <c r="O894" s="234"/>
      <c r="P894" s="234"/>
      <c r="Q894" s="234"/>
      <c r="R894" s="234"/>
      <c r="S894" s="234"/>
      <c r="T894" s="234"/>
      <c r="U894" s="234"/>
      <c r="V894" s="234"/>
      <c r="W894" s="234"/>
      <c r="X894" s="234"/>
      <c r="Y894" s="234"/>
      <c r="Z894" s="234"/>
      <c r="AA894" s="234"/>
      <c r="AB894" s="234"/>
      <c r="AC894" s="234"/>
      <c r="AD894" s="234"/>
      <c r="AE894" s="234"/>
      <c r="AF894" s="234"/>
      <c r="AG894" s="234"/>
      <c r="AH894" s="234"/>
    </row>
    <row r="895" spans="1:34" ht="15.75" customHeight="1">
      <c r="A895" s="234"/>
      <c r="B895" s="234"/>
      <c r="C895" s="234"/>
      <c r="D895" s="234"/>
      <c r="E895" s="234"/>
      <c r="F895" s="234"/>
      <c r="G895" s="234"/>
      <c r="H895" s="234"/>
      <c r="I895" s="234"/>
      <c r="J895" s="300"/>
      <c r="K895" s="300"/>
      <c r="L895" s="234"/>
      <c r="M895" s="234"/>
      <c r="N895" s="234"/>
      <c r="O895" s="234"/>
      <c r="P895" s="234"/>
      <c r="Q895" s="234"/>
      <c r="R895" s="234"/>
      <c r="S895" s="234"/>
      <c r="T895" s="234"/>
      <c r="U895" s="234"/>
      <c r="V895" s="234"/>
      <c r="W895" s="234"/>
      <c r="X895" s="234"/>
      <c r="Y895" s="234"/>
      <c r="Z895" s="234"/>
      <c r="AA895" s="234"/>
      <c r="AB895" s="234"/>
      <c r="AC895" s="234"/>
      <c r="AD895" s="234"/>
      <c r="AE895" s="234"/>
      <c r="AF895" s="234"/>
      <c r="AG895" s="234"/>
      <c r="AH895" s="234"/>
    </row>
    <row r="896" spans="1:34" ht="15.75" customHeight="1">
      <c r="A896" s="234"/>
      <c r="B896" s="234"/>
      <c r="C896" s="234"/>
      <c r="D896" s="234"/>
      <c r="E896" s="234"/>
      <c r="F896" s="234"/>
      <c r="G896" s="234"/>
      <c r="H896" s="234"/>
      <c r="I896" s="234"/>
      <c r="J896" s="300"/>
      <c r="K896" s="300"/>
      <c r="L896" s="234"/>
      <c r="M896" s="234"/>
      <c r="N896" s="234"/>
      <c r="O896" s="234"/>
      <c r="P896" s="234"/>
      <c r="Q896" s="234"/>
      <c r="R896" s="234"/>
      <c r="S896" s="234"/>
      <c r="T896" s="234"/>
      <c r="U896" s="234"/>
      <c r="V896" s="234"/>
      <c r="W896" s="234"/>
      <c r="X896" s="234"/>
      <c r="Y896" s="234"/>
      <c r="Z896" s="234"/>
      <c r="AA896" s="234"/>
      <c r="AB896" s="234"/>
      <c r="AC896" s="234"/>
      <c r="AD896" s="234"/>
      <c r="AE896" s="234"/>
      <c r="AF896" s="234"/>
      <c r="AG896" s="234"/>
      <c r="AH896" s="234"/>
    </row>
    <row r="897" spans="1:34" ht="15.75" customHeight="1">
      <c r="A897" s="234"/>
      <c r="B897" s="234"/>
      <c r="C897" s="234"/>
      <c r="D897" s="234"/>
      <c r="E897" s="234"/>
      <c r="F897" s="234"/>
      <c r="G897" s="234"/>
      <c r="H897" s="234"/>
      <c r="I897" s="234"/>
      <c r="J897" s="300"/>
      <c r="K897" s="300"/>
      <c r="L897" s="234"/>
      <c r="M897" s="234"/>
      <c r="N897" s="234"/>
      <c r="O897" s="234"/>
      <c r="P897" s="234"/>
      <c r="Q897" s="234"/>
      <c r="R897" s="234"/>
      <c r="S897" s="234"/>
      <c r="T897" s="234"/>
      <c r="U897" s="234"/>
      <c r="V897" s="234"/>
      <c r="W897" s="234"/>
      <c r="X897" s="234"/>
      <c r="Y897" s="234"/>
      <c r="Z897" s="234"/>
      <c r="AA897" s="234"/>
      <c r="AB897" s="234"/>
      <c r="AC897" s="234"/>
      <c r="AD897" s="234"/>
      <c r="AE897" s="234"/>
      <c r="AF897" s="234"/>
      <c r="AG897" s="234"/>
      <c r="AH897" s="234"/>
    </row>
    <row r="898" spans="1:34" ht="15.75" customHeight="1">
      <c r="A898" s="234"/>
      <c r="B898" s="234"/>
      <c r="C898" s="234"/>
      <c r="D898" s="234"/>
      <c r="E898" s="234"/>
      <c r="F898" s="234"/>
      <c r="G898" s="234"/>
      <c r="H898" s="234"/>
      <c r="I898" s="234"/>
      <c r="J898" s="300"/>
      <c r="K898" s="300"/>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row>
    <row r="899" spans="1:34" ht="15.75" customHeight="1">
      <c r="A899" s="234"/>
      <c r="B899" s="234"/>
      <c r="C899" s="234"/>
      <c r="D899" s="234"/>
      <c r="E899" s="234"/>
      <c r="F899" s="234"/>
      <c r="G899" s="234"/>
      <c r="H899" s="234"/>
      <c r="I899" s="234"/>
      <c r="J899" s="300"/>
      <c r="K899" s="300"/>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row>
    <row r="900" spans="1:34" ht="15.75" customHeight="1">
      <c r="A900" s="234"/>
      <c r="B900" s="234"/>
      <c r="C900" s="234"/>
      <c r="D900" s="234"/>
      <c r="E900" s="234"/>
      <c r="F900" s="234"/>
      <c r="G900" s="234"/>
      <c r="H900" s="234"/>
      <c r="I900" s="234"/>
      <c r="J900" s="300"/>
      <c r="K900" s="300"/>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row>
    <row r="901" spans="1:34" ht="15.75" customHeight="1">
      <c r="A901" s="234"/>
      <c r="B901" s="234"/>
      <c r="C901" s="234"/>
      <c r="D901" s="234"/>
      <c r="E901" s="234"/>
      <c r="F901" s="234"/>
      <c r="G901" s="234"/>
      <c r="H901" s="234"/>
      <c r="I901" s="234"/>
      <c r="J901" s="300"/>
      <c r="K901" s="300"/>
      <c r="L901" s="234"/>
      <c r="M901" s="234"/>
      <c r="N901" s="234"/>
      <c r="O901" s="234"/>
      <c r="P901" s="234"/>
      <c r="Q901" s="234"/>
      <c r="R901" s="234"/>
      <c r="S901" s="234"/>
      <c r="T901" s="234"/>
      <c r="U901" s="234"/>
      <c r="V901" s="234"/>
      <c r="W901" s="234"/>
      <c r="X901" s="234"/>
      <c r="Y901" s="234"/>
      <c r="Z901" s="234"/>
      <c r="AA901" s="234"/>
      <c r="AB901" s="234"/>
      <c r="AC901" s="234"/>
      <c r="AD901" s="234"/>
      <c r="AE901" s="234"/>
      <c r="AF901" s="234"/>
      <c r="AG901" s="234"/>
      <c r="AH901" s="234"/>
    </row>
    <row r="902" spans="1:34" ht="15.75" customHeight="1">
      <c r="A902" s="234"/>
      <c r="B902" s="234"/>
      <c r="C902" s="234"/>
      <c r="D902" s="234"/>
      <c r="E902" s="234"/>
      <c r="F902" s="234"/>
      <c r="G902" s="234"/>
      <c r="H902" s="234"/>
      <c r="I902" s="234"/>
      <c r="J902" s="300"/>
      <c r="K902" s="300"/>
      <c r="L902" s="234"/>
      <c r="M902" s="234"/>
      <c r="N902" s="234"/>
      <c r="O902" s="234"/>
      <c r="P902" s="234"/>
      <c r="Q902" s="234"/>
      <c r="R902" s="234"/>
      <c r="S902" s="234"/>
      <c r="T902" s="234"/>
      <c r="U902" s="234"/>
      <c r="V902" s="234"/>
      <c r="W902" s="234"/>
      <c r="X902" s="234"/>
      <c r="Y902" s="234"/>
      <c r="Z902" s="234"/>
      <c r="AA902" s="234"/>
      <c r="AB902" s="234"/>
      <c r="AC902" s="234"/>
      <c r="AD902" s="234"/>
      <c r="AE902" s="234"/>
      <c r="AF902" s="234"/>
      <c r="AG902" s="234"/>
      <c r="AH902" s="234"/>
    </row>
    <row r="903" spans="1:34" ht="15.75" customHeight="1">
      <c r="A903" s="234"/>
      <c r="B903" s="234"/>
      <c r="C903" s="234"/>
      <c r="D903" s="234"/>
      <c r="E903" s="234"/>
      <c r="F903" s="234"/>
      <c r="G903" s="234"/>
      <c r="H903" s="234"/>
      <c r="I903" s="234"/>
      <c r="J903" s="300"/>
      <c r="K903" s="300"/>
      <c r="L903" s="234"/>
      <c r="M903" s="234"/>
      <c r="N903" s="234"/>
      <c r="O903" s="234"/>
      <c r="P903" s="234"/>
      <c r="Q903" s="234"/>
      <c r="R903" s="234"/>
      <c r="S903" s="234"/>
      <c r="T903" s="234"/>
      <c r="U903" s="234"/>
      <c r="V903" s="234"/>
      <c r="W903" s="234"/>
      <c r="X903" s="234"/>
      <c r="Y903" s="234"/>
      <c r="Z903" s="234"/>
      <c r="AA903" s="234"/>
      <c r="AB903" s="234"/>
      <c r="AC903" s="234"/>
      <c r="AD903" s="234"/>
      <c r="AE903" s="234"/>
      <c r="AF903" s="234"/>
      <c r="AG903" s="234"/>
      <c r="AH903" s="234"/>
    </row>
    <row r="904" spans="1:34" ht="15.75" customHeight="1">
      <c r="A904" s="234"/>
      <c r="B904" s="234"/>
      <c r="C904" s="234"/>
      <c r="D904" s="234"/>
      <c r="E904" s="234"/>
      <c r="F904" s="234"/>
      <c r="G904" s="234"/>
      <c r="H904" s="234"/>
      <c r="I904" s="234"/>
      <c r="J904" s="300"/>
      <c r="K904" s="300"/>
      <c r="L904" s="234"/>
      <c r="M904" s="234"/>
      <c r="N904" s="234"/>
      <c r="O904" s="234"/>
      <c r="P904" s="234"/>
      <c r="Q904" s="234"/>
      <c r="R904" s="234"/>
      <c r="S904" s="234"/>
      <c r="T904" s="234"/>
      <c r="U904" s="234"/>
      <c r="V904" s="234"/>
      <c r="W904" s="234"/>
      <c r="X904" s="234"/>
      <c r="Y904" s="234"/>
      <c r="Z904" s="234"/>
      <c r="AA904" s="234"/>
      <c r="AB904" s="234"/>
      <c r="AC904" s="234"/>
      <c r="AD904" s="234"/>
      <c r="AE904" s="234"/>
      <c r="AF904" s="234"/>
      <c r="AG904" s="234"/>
      <c r="AH904" s="234"/>
    </row>
    <row r="905" spans="1:34" ht="15.75" customHeight="1">
      <c r="A905" s="234"/>
      <c r="B905" s="234"/>
      <c r="C905" s="234"/>
      <c r="D905" s="234"/>
      <c r="E905" s="234"/>
      <c r="F905" s="234"/>
      <c r="G905" s="234"/>
      <c r="H905" s="234"/>
      <c r="I905" s="234"/>
      <c r="J905" s="300"/>
      <c r="K905" s="300"/>
      <c r="L905" s="234"/>
      <c r="M905" s="234"/>
      <c r="N905" s="234"/>
      <c r="O905" s="234"/>
      <c r="P905" s="234"/>
      <c r="Q905" s="234"/>
      <c r="R905" s="234"/>
      <c r="S905" s="234"/>
      <c r="T905" s="234"/>
      <c r="U905" s="234"/>
      <c r="V905" s="234"/>
      <c r="W905" s="234"/>
      <c r="X905" s="234"/>
      <c r="Y905" s="234"/>
      <c r="Z905" s="234"/>
      <c r="AA905" s="234"/>
      <c r="AB905" s="234"/>
      <c r="AC905" s="234"/>
      <c r="AD905" s="234"/>
      <c r="AE905" s="234"/>
      <c r="AF905" s="234"/>
      <c r="AG905" s="234"/>
      <c r="AH905" s="234"/>
    </row>
    <row r="906" spans="1:34" ht="15.75" customHeight="1">
      <c r="A906" s="234"/>
      <c r="B906" s="234"/>
      <c r="C906" s="234"/>
      <c r="D906" s="234"/>
      <c r="E906" s="234"/>
      <c r="F906" s="234"/>
      <c r="G906" s="234"/>
      <c r="H906" s="234"/>
      <c r="I906" s="234"/>
      <c r="J906" s="300"/>
      <c r="K906" s="300"/>
      <c r="L906" s="234"/>
      <c r="M906" s="234"/>
      <c r="N906" s="234"/>
      <c r="O906" s="234"/>
      <c r="P906" s="234"/>
      <c r="Q906" s="234"/>
      <c r="R906" s="234"/>
      <c r="S906" s="234"/>
      <c r="T906" s="234"/>
      <c r="U906" s="234"/>
      <c r="V906" s="234"/>
      <c r="W906" s="234"/>
      <c r="X906" s="234"/>
      <c r="Y906" s="234"/>
      <c r="Z906" s="234"/>
      <c r="AA906" s="234"/>
      <c r="AB906" s="234"/>
      <c r="AC906" s="234"/>
      <c r="AD906" s="234"/>
      <c r="AE906" s="234"/>
      <c r="AF906" s="234"/>
      <c r="AG906" s="234"/>
      <c r="AH906" s="234"/>
    </row>
    <row r="907" spans="1:34" ht="15.75" customHeight="1">
      <c r="A907" s="234"/>
      <c r="B907" s="234"/>
      <c r="C907" s="234"/>
      <c r="D907" s="234"/>
      <c r="E907" s="234"/>
      <c r="F907" s="234"/>
      <c r="G907" s="234"/>
      <c r="H907" s="234"/>
      <c r="I907" s="234"/>
      <c r="J907" s="300"/>
      <c r="K907" s="300"/>
      <c r="L907" s="234"/>
      <c r="M907" s="234"/>
      <c r="N907" s="234"/>
      <c r="O907" s="234"/>
      <c r="P907" s="234"/>
      <c r="Q907" s="234"/>
      <c r="R907" s="234"/>
      <c r="S907" s="234"/>
      <c r="T907" s="234"/>
      <c r="U907" s="234"/>
      <c r="V907" s="234"/>
      <c r="W907" s="234"/>
      <c r="X907" s="234"/>
      <c r="Y907" s="234"/>
      <c r="Z907" s="234"/>
      <c r="AA907" s="234"/>
      <c r="AB907" s="234"/>
      <c r="AC907" s="234"/>
      <c r="AD907" s="234"/>
      <c r="AE907" s="234"/>
      <c r="AF907" s="234"/>
      <c r="AG907" s="234"/>
      <c r="AH907" s="234"/>
    </row>
    <row r="908" spans="1:34" ht="15.75" customHeight="1">
      <c r="A908" s="234"/>
      <c r="B908" s="234"/>
      <c r="C908" s="234"/>
      <c r="D908" s="234"/>
      <c r="E908" s="234"/>
      <c r="F908" s="234"/>
      <c r="G908" s="234"/>
      <c r="H908" s="234"/>
      <c r="I908" s="234"/>
      <c r="J908" s="300"/>
      <c r="K908" s="300"/>
      <c r="L908" s="234"/>
      <c r="M908" s="234"/>
      <c r="N908" s="234"/>
      <c r="O908" s="234"/>
      <c r="P908" s="234"/>
      <c r="Q908" s="234"/>
      <c r="R908" s="234"/>
      <c r="S908" s="234"/>
      <c r="T908" s="234"/>
      <c r="U908" s="234"/>
      <c r="V908" s="234"/>
      <c r="W908" s="234"/>
      <c r="X908" s="234"/>
      <c r="Y908" s="234"/>
      <c r="Z908" s="234"/>
      <c r="AA908" s="234"/>
      <c r="AB908" s="234"/>
      <c r="AC908" s="234"/>
      <c r="AD908" s="234"/>
      <c r="AE908" s="234"/>
      <c r="AF908" s="234"/>
      <c r="AG908" s="234"/>
      <c r="AH908" s="234"/>
    </row>
    <row r="909" spans="1:34" ht="15.75" customHeight="1">
      <c r="A909" s="234"/>
      <c r="B909" s="234"/>
      <c r="C909" s="234"/>
      <c r="D909" s="234"/>
      <c r="E909" s="234"/>
      <c r="F909" s="234"/>
      <c r="G909" s="234"/>
      <c r="H909" s="234"/>
      <c r="I909" s="234"/>
      <c r="J909" s="300"/>
      <c r="K909" s="300"/>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row>
    <row r="910" spans="1:34" ht="15.75" customHeight="1">
      <c r="A910" s="234"/>
      <c r="B910" s="234"/>
      <c r="C910" s="234"/>
      <c r="D910" s="234"/>
      <c r="E910" s="234"/>
      <c r="F910" s="234"/>
      <c r="G910" s="234"/>
      <c r="H910" s="234"/>
      <c r="I910" s="234"/>
      <c r="J910" s="300"/>
      <c r="K910" s="300"/>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row>
    <row r="911" spans="1:34" ht="15.75" customHeight="1">
      <c r="A911" s="234"/>
      <c r="B911" s="234"/>
      <c r="C911" s="234"/>
      <c r="D911" s="234"/>
      <c r="E911" s="234"/>
      <c r="F911" s="234"/>
      <c r="G911" s="234"/>
      <c r="H911" s="234"/>
      <c r="I911" s="234"/>
      <c r="J911" s="300"/>
      <c r="K911" s="300"/>
      <c r="L911" s="234"/>
      <c r="M911" s="234"/>
      <c r="N911" s="234"/>
      <c r="O911" s="234"/>
      <c r="P911" s="234"/>
      <c r="Q911" s="234"/>
      <c r="R911" s="234"/>
      <c r="S911" s="234"/>
      <c r="T911" s="234"/>
      <c r="U911" s="234"/>
      <c r="V911" s="234"/>
      <c r="W911" s="234"/>
      <c r="X911" s="234"/>
      <c r="Y911" s="234"/>
      <c r="Z911" s="234"/>
      <c r="AA911" s="234"/>
      <c r="AB911" s="234"/>
      <c r="AC911" s="234"/>
      <c r="AD911" s="234"/>
      <c r="AE911" s="234"/>
      <c r="AF911" s="234"/>
      <c r="AG911" s="234"/>
      <c r="AH911" s="234"/>
    </row>
    <row r="912" spans="1:34" ht="15.75" customHeight="1">
      <c r="A912" s="234"/>
      <c r="B912" s="234"/>
      <c r="C912" s="234"/>
      <c r="D912" s="234"/>
      <c r="E912" s="234"/>
      <c r="F912" s="234"/>
      <c r="G912" s="234"/>
      <c r="H912" s="234"/>
      <c r="I912" s="234"/>
      <c r="J912" s="300"/>
      <c r="K912" s="300"/>
      <c r="L912" s="234"/>
      <c r="M912" s="234"/>
      <c r="N912" s="234"/>
      <c r="O912" s="234"/>
      <c r="P912" s="234"/>
      <c r="Q912" s="234"/>
      <c r="R912" s="234"/>
      <c r="S912" s="234"/>
      <c r="T912" s="234"/>
      <c r="U912" s="234"/>
      <c r="V912" s="234"/>
      <c r="W912" s="234"/>
      <c r="X912" s="234"/>
      <c r="Y912" s="234"/>
      <c r="Z912" s="234"/>
      <c r="AA912" s="234"/>
      <c r="AB912" s="234"/>
      <c r="AC912" s="234"/>
      <c r="AD912" s="234"/>
      <c r="AE912" s="234"/>
      <c r="AF912" s="234"/>
      <c r="AG912" s="234"/>
      <c r="AH912" s="234"/>
    </row>
    <row r="913" spans="1:34" ht="15.75" customHeight="1">
      <c r="A913" s="234"/>
      <c r="B913" s="234"/>
      <c r="C913" s="234"/>
      <c r="D913" s="234"/>
      <c r="E913" s="234"/>
      <c r="F913" s="234"/>
      <c r="G913" s="234"/>
      <c r="H913" s="234"/>
      <c r="I913" s="234"/>
      <c r="J913" s="300"/>
      <c r="K913" s="300"/>
      <c r="L913" s="234"/>
      <c r="M913" s="234"/>
      <c r="N913" s="234"/>
      <c r="O913" s="234"/>
      <c r="P913" s="234"/>
      <c r="Q913" s="234"/>
      <c r="R913" s="234"/>
      <c r="S913" s="234"/>
      <c r="T913" s="234"/>
      <c r="U913" s="234"/>
      <c r="V913" s="234"/>
      <c r="W913" s="234"/>
      <c r="X913" s="234"/>
      <c r="Y913" s="234"/>
      <c r="Z913" s="234"/>
      <c r="AA913" s="234"/>
      <c r="AB913" s="234"/>
      <c r="AC913" s="234"/>
      <c r="AD913" s="234"/>
      <c r="AE913" s="234"/>
      <c r="AF913" s="234"/>
      <c r="AG913" s="234"/>
      <c r="AH913" s="234"/>
    </row>
    <row r="914" spans="1:34" ht="15.75" customHeight="1">
      <c r="A914" s="234"/>
      <c r="B914" s="234"/>
      <c r="C914" s="234"/>
      <c r="D914" s="234"/>
      <c r="E914" s="234"/>
      <c r="F914" s="234"/>
      <c r="G914" s="234"/>
      <c r="H914" s="234"/>
      <c r="I914" s="234"/>
      <c r="J914" s="300"/>
      <c r="K914" s="300"/>
      <c r="L914" s="234"/>
      <c r="M914" s="234"/>
      <c r="N914" s="234"/>
      <c r="O914" s="234"/>
      <c r="P914" s="234"/>
      <c r="Q914" s="234"/>
      <c r="R914" s="234"/>
      <c r="S914" s="234"/>
      <c r="T914" s="234"/>
      <c r="U914" s="234"/>
      <c r="V914" s="234"/>
      <c r="W914" s="234"/>
      <c r="X914" s="234"/>
      <c r="Y914" s="234"/>
      <c r="Z914" s="234"/>
      <c r="AA914" s="234"/>
      <c r="AB914" s="234"/>
      <c r="AC914" s="234"/>
      <c r="AD914" s="234"/>
      <c r="AE914" s="234"/>
      <c r="AF914" s="234"/>
      <c r="AG914" s="234"/>
      <c r="AH914" s="234"/>
    </row>
    <row r="915" spans="1:34" ht="15.75" customHeight="1">
      <c r="A915" s="234"/>
      <c r="B915" s="234"/>
      <c r="C915" s="234"/>
      <c r="D915" s="234"/>
      <c r="E915" s="234"/>
      <c r="F915" s="234"/>
      <c r="G915" s="234"/>
      <c r="H915" s="234"/>
      <c r="I915" s="234"/>
      <c r="J915" s="300"/>
      <c r="K915" s="300"/>
      <c r="L915" s="234"/>
      <c r="M915" s="234"/>
      <c r="N915" s="234"/>
      <c r="O915" s="234"/>
      <c r="P915" s="234"/>
      <c r="Q915" s="234"/>
      <c r="R915" s="234"/>
      <c r="S915" s="234"/>
      <c r="T915" s="234"/>
      <c r="U915" s="234"/>
      <c r="V915" s="234"/>
      <c r="W915" s="234"/>
      <c r="X915" s="234"/>
      <c r="Y915" s="234"/>
      <c r="Z915" s="234"/>
      <c r="AA915" s="234"/>
      <c r="AB915" s="234"/>
      <c r="AC915" s="234"/>
      <c r="AD915" s="234"/>
      <c r="AE915" s="234"/>
      <c r="AF915" s="234"/>
      <c r="AG915" s="234"/>
      <c r="AH915" s="234"/>
    </row>
    <row r="916" spans="1:34" ht="15.75" customHeight="1">
      <c r="A916" s="234"/>
      <c r="B916" s="234"/>
      <c r="C916" s="234"/>
      <c r="D916" s="234"/>
      <c r="E916" s="234"/>
      <c r="F916" s="234"/>
      <c r="G916" s="234"/>
      <c r="H916" s="234"/>
      <c r="I916" s="234"/>
      <c r="J916" s="300"/>
      <c r="K916" s="300"/>
      <c r="L916" s="234"/>
      <c r="M916" s="234"/>
      <c r="N916" s="234"/>
      <c r="O916" s="234"/>
      <c r="P916" s="234"/>
      <c r="Q916" s="234"/>
      <c r="R916" s="234"/>
      <c r="S916" s="234"/>
      <c r="T916" s="234"/>
      <c r="U916" s="234"/>
      <c r="V916" s="234"/>
      <c r="W916" s="234"/>
      <c r="X916" s="234"/>
      <c r="Y916" s="234"/>
      <c r="Z916" s="234"/>
      <c r="AA916" s="234"/>
      <c r="AB916" s="234"/>
      <c r="AC916" s="234"/>
      <c r="AD916" s="234"/>
      <c r="AE916" s="234"/>
      <c r="AF916" s="234"/>
      <c r="AG916" s="234"/>
      <c r="AH916" s="234"/>
    </row>
    <row r="917" spans="1:34" ht="15.75" customHeight="1">
      <c r="A917" s="234"/>
      <c r="B917" s="234"/>
      <c r="C917" s="234"/>
      <c r="D917" s="234"/>
      <c r="E917" s="234"/>
      <c r="F917" s="234"/>
      <c r="G917" s="234"/>
      <c r="H917" s="234"/>
      <c r="I917" s="234"/>
      <c r="J917" s="300"/>
      <c r="K917" s="300"/>
      <c r="L917" s="234"/>
      <c r="M917" s="234"/>
      <c r="N917" s="234"/>
      <c r="O917" s="234"/>
      <c r="P917" s="234"/>
      <c r="Q917" s="234"/>
      <c r="R917" s="234"/>
      <c r="S917" s="234"/>
      <c r="T917" s="234"/>
      <c r="U917" s="234"/>
      <c r="V917" s="234"/>
      <c r="W917" s="234"/>
      <c r="X917" s="234"/>
      <c r="Y917" s="234"/>
      <c r="Z917" s="234"/>
      <c r="AA917" s="234"/>
      <c r="AB917" s="234"/>
      <c r="AC917" s="234"/>
      <c r="AD917" s="234"/>
      <c r="AE917" s="234"/>
      <c r="AF917" s="234"/>
      <c r="AG917" s="234"/>
      <c r="AH917" s="234"/>
    </row>
    <row r="918" spans="1:34" ht="15.75" customHeight="1">
      <c r="A918" s="234"/>
      <c r="B918" s="234"/>
      <c r="C918" s="234"/>
      <c r="D918" s="234"/>
      <c r="E918" s="234"/>
      <c r="F918" s="234"/>
      <c r="G918" s="234"/>
      <c r="H918" s="234"/>
      <c r="I918" s="234"/>
      <c r="J918" s="300"/>
      <c r="K918" s="300"/>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row>
    <row r="919" spans="1:34" ht="15.75" customHeight="1">
      <c r="A919" s="234"/>
      <c r="B919" s="234"/>
      <c r="C919" s="234"/>
      <c r="D919" s="234"/>
      <c r="E919" s="234"/>
      <c r="F919" s="234"/>
      <c r="G919" s="234"/>
      <c r="H919" s="234"/>
      <c r="I919" s="234"/>
      <c r="J919" s="300"/>
      <c r="K919" s="300"/>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row>
    <row r="920" spans="1:34" ht="15.75" customHeight="1">
      <c r="A920" s="234"/>
      <c r="B920" s="234"/>
      <c r="C920" s="234"/>
      <c r="D920" s="234"/>
      <c r="E920" s="234"/>
      <c r="F920" s="234"/>
      <c r="G920" s="234"/>
      <c r="H920" s="234"/>
      <c r="I920" s="234"/>
      <c r="J920" s="300"/>
      <c r="K920" s="300"/>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row>
    <row r="921" spans="1:34" ht="15.75" customHeight="1">
      <c r="A921" s="234"/>
      <c r="B921" s="234"/>
      <c r="C921" s="234"/>
      <c r="D921" s="234"/>
      <c r="E921" s="234"/>
      <c r="F921" s="234"/>
      <c r="G921" s="234"/>
      <c r="H921" s="234"/>
      <c r="I921" s="234"/>
      <c r="J921" s="300"/>
      <c r="K921" s="300"/>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row>
    <row r="922" spans="1:34" ht="15.75" customHeight="1">
      <c r="A922" s="234"/>
      <c r="B922" s="234"/>
      <c r="C922" s="234"/>
      <c r="D922" s="234"/>
      <c r="E922" s="234"/>
      <c r="F922" s="234"/>
      <c r="G922" s="234"/>
      <c r="H922" s="234"/>
      <c r="I922" s="234"/>
      <c r="J922" s="300"/>
      <c r="K922" s="300"/>
      <c r="L922" s="234"/>
      <c r="M922" s="234"/>
      <c r="N922" s="234"/>
      <c r="O922" s="234"/>
      <c r="P922" s="234"/>
      <c r="Q922" s="234"/>
      <c r="R922" s="234"/>
      <c r="S922" s="234"/>
      <c r="T922" s="234"/>
      <c r="U922" s="234"/>
      <c r="V922" s="234"/>
      <c r="W922" s="234"/>
      <c r="X922" s="234"/>
      <c r="Y922" s="234"/>
      <c r="Z922" s="234"/>
      <c r="AA922" s="234"/>
      <c r="AB922" s="234"/>
      <c r="AC922" s="234"/>
      <c r="AD922" s="234"/>
      <c r="AE922" s="234"/>
      <c r="AF922" s="234"/>
      <c r="AG922" s="234"/>
      <c r="AH922" s="234"/>
    </row>
    <row r="923" spans="1:34" ht="15.75" customHeight="1">
      <c r="A923" s="234"/>
      <c r="B923" s="234"/>
      <c r="C923" s="234"/>
      <c r="D923" s="234"/>
      <c r="E923" s="234"/>
      <c r="F923" s="234"/>
      <c r="G923" s="234"/>
      <c r="H923" s="234"/>
      <c r="I923" s="234"/>
      <c r="J923" s="300"/>
      <c r="K923" s="300"/>
      <c r="L923" s="234"/>
      <c r="M923" s="234"/>
      <c r="N923" s="234"/>
      <c r="O923" s="234"/>
      <c r="P923" s="234"/>
      <c r="Q923" s="234"/>
      <c r="R923" s="234"/>
      <c r="S923" s="234"/>
      <c r="T923" s="234"/>
      <c r="U923" s="234"/>
      <c r="V923" s="234"/>
      <c r="W923" s="234"/>
      <c r="X923" s="234"/>
      <c r="Y923" s="234"/>
      <c r="Z923" s="234"/>
      <c r="AA923" s="234"/>
      <c r="AB923" s="234"/>
      <c r="AC923" s="234"/>
      <c r="AD923" s="234"/>
      <c r="AE923" s="234"/>
      <c r="AF923" s="234"/>
      <c r="AG923" s="234"/>
      <c r="AH923" s="234"/>
    </row>
    <row r="924" spans="1:34" ht="15.75" customHeight="1">
      <c r="A924" s="234"/>
      <c r="B924" s="234"/>
      <c r="C924" s="234"/>
      <c r="D924" s="234"/>
      <c r="E924" s="234"/>
      <c r="F924" s="234"/>
      <c r="G924" s="234"/>
      <c r="H924" s="234"/>
      <c r="I924" s="234"/>
      <c r="J924" s="300"/>
      <c r="K924" s="300"/>
      <c r="L924" s="234"/>
      <c r="M924" s="234"/>
      <c r="N924" s="234"/>
      <c r="O924" s="234"/>
      <c r="P924" s="234"/>
      <c r="Q924" s="234"/>
      <c r="R924" s="234"/>
      <c r="S924" s="234"/>
      <c r="T924" s="234"/>
      <c r="U924" s="234"/>
      <c r="V924" s="234"/>
      <c r="W924" s="234"/>
      <c r="X924" s="234"/>
      <c r="Y924" s="234"/>
      <c r="Z924" s="234"/>
      <c r="AA924" s="234"/>
      <c r="AB924" s="234"/>
      <c r="AC924" s="234"/>
      <c r="AD924" s="234"/>
      <c r="AE924" s="234"/>
      <c r="AF924" s="234"/>
      <c r="AG924" s="234"/>
      <c r="AH924" s="234"/>
    </row>
    <row r="925" spans="1:34" ht="15.75" customHeight="1">
      <c r="A925" s="234"/>
      <c r="B925" s="234"/>
      <c r="C925" s="234"/>
      <c r="D925" s="234"/>
      <c r="E925" s="234"/>
      <c r="F925" s="234"/>
      <c r="G925" s="234"/>
      <c r="H925" s="234"/>
      <c r="I925" s="234"/>
      <c r="J925" s="300"/>
      <c r="K925" s="300"/>
      <c r="L925" s="234"/>
      <c r="M925" s="234"/>
      <c r="N925" s="234"/>
      <c r="O925" s="234"/>
      <c r="P925" s="234"/>
      <c r="Q925" s="234"/>
      <c r="R925" s="234"/>
      <c r="S925" s="234"/>
      <c r="T925" s="234"/>
      <c r="U925" s="234"/>
      <c r="V925" s="234"/>
      <c r="W925" s="234"/>
      <c r="X925" s="234"/>
      <c r="Y925" s="234"/>
      <c r="Z925" s="234"/>
      <c r="AA925" s="234"/>
      <c r="AB925" s="234"/>
      <c r="AC925" s="234"/>
      <c r="AD925" s="234"/>
      <c r="AE925" s="234"/>
      <c r="AF925" s="234"/>
      <c r="AG925" s="234"/>
      <c r="AH925" s="234"/>
    </row>
    <row r="926" spans="1:34" ht="15.75" customHeight="1">
      <c r="A926" s="234"/>
      <c r="B926" s="234"/>
      <c r="C926" s="234"/>
      <c r="D926" s="234"/>
      <c r="E926" s="234"/>
      <c r="F926" s="234"/>
      <c r="G926" s="234"/>
      <c r="H926" s="234"/>
      <c r="I926" s="234"/>
      <c r="J926" s="300"/>
      <c r="K926" s="300"/>
      <c r="L926" s="234"/>
      <c r="M926" s="234"/>
      <c r="N926" s="234"/>
      <c r="O926" s="234"/>
      <c r="P926" s="234"/>
      <c r="Q926" s="234"/>
      <c r="R926" s="234"/>
      <c r="S926" s="234"/>
      <c r="T926" s="234"/>
      <c r="U926" s="234"/>
      <c r="V926" s="234"/>
      <c r="W926" s="234"/>
      <c r="X926" s="234"/>
      <c r="Y926" s="234"/>
      <c r="Z926" s="234"/>
      <c r="AA926" s="234"/>
      <c r="AB926" s="234"/>
      <c r="AC926" s="234"/>
      <c r="AD926" s="234"/>
      <c r="AE926" s="234"/>
      <c r="AF926" s="234"/>
      <c r="AG926" s="234"/>
      <c r="AH926" s="234"/>
    </row>
    <row r="927" spans="1:34" ht="15.75" customHeight="1">
      <c r="A927" s="234"/>
      <c r="B927" s="234"/>
      <c r="C927" s="234"/>
      <c r="D927" s="234"/>
      <c r="E927" s="234"/>
      <c r="F927" s="234"/>
      <c r="G927" s="234"/>
      <c r="H927" s="234"/>
      <c r="I927" s="234"/>
      <c r="J927" s="300"/>
      <c r="K927" s="300"/>
      <c r="L927" s="234"/>
      <c r="M927" s="234"/>
      <c r="N927" s="234"/>
      <c r="O927" s="234"/>
      <c r="P927" s="234"/>
      <c r="Q927" s="234"/>
      <c r="R927" s="234"/>
      <c r="S927" s="234"/>
      <c r="T927" s="234"/>
      <c r="U927" s="234"/>
      <c r="V927" s="234"/>
      <c r="W927" s="234"/>
      <c r="X927" s="234"/>
      <c r="Y927" s="234"/>
      <c r="Z927" s="234"/>
      <c r="AA927" s="234"/>
      <c r="AB927" s="234"/>
      <c r="AC927" s="234"/>
      <c r="AD927" s="234"/>
      <c r="AE927" s="234"/>
      <c r="AF927" s="234"/>
      <c r="AG927" s="234"/>
      <c r="AH927" s="234"/>
    </row>
    <row r="928" spans="1:34" ht="15.75" customHeight="1">
      <c r="A928" s="234"/>
      <c r="B928" s="234"/>
      <c r="C928" s="234"/>
      <c r="D928" s="234"/>
      <c r="E928" s="234"/>
      <c r="F928" s="234"/>
      <c r="G928" s="234"/>
      <c r="H928" s="234"/>
      <c r="I928" s="234"/>
      <c r="J928" s="300"/>
      <c r="K928" s="300"/>
      <c r="L928" s="234"/>
      <c r="M928" s="234"/>
      <c r="N928" s="234"/>
      <c r="O928" s="234"/>
      <c r="P928" s="234"/>
      <c r="Q928" s="234"/>
      <c r="R928" s="234"/>
      <c r="S928" s="234"/>
      <c r="T928" s="234"/>
      <c r="U928" s="234"/>
      <c r="V928" s="234"/>
      <c r="W928" s="234"/>
      <c r="X928" s="234"/>
      <c r="Y928" s="234"/>
      <c r="Z928" s="234"/>
      <c r="AA928" s="234"/>
      <c r="AB928" s="234"/>
      <c r="AC928" s="234"/>
      <c r="AD928" s="234"/>
      <c r="AE928" s="234"/>
      <c r="AF928" s="234"/>
      <c r="AG928" s="234"/>
      <c r="AH928" s="234"/>
    </row>
    <row r="929" spans="1:34" ht="15.75" customHeight="1">
      <c r="A929" s="234"/>
      <c r="B929" s="234"/>
      <c r="C929" s="234"/>
      <c r="D929" s="234"/>
      <c r="E929" s="234"/>
      <c r="F929" s="234"/>
      <c r="G929" s="234"/>
      <c r="H929" s="234"/>
      <c r="I929" s="234"/>
      <c r="J929" s="300"/>
      <c r="K929" s="300"/>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row>
    <row r="930" spans="1:34" ht="15.75" customHeight="1">
      <c r="A930" s="234"/>
      <c r="B930" s="234"/>
      <c r="C930" s="234"/>
      <c r="D930" s="234"/>
      <c r="E930" s="234"/>
      <c r="F930" s="234"/>
      <c r="G930" s="234"/>
      <c r="H930" s="234"/>
      <c r="I930" s="234"/>
      <c r="J930" s="300"/>
      <c r="K930" s="300"/>
      <c r="L930" s="234"/>
      <c r="M930" s="234"/>
      <c r="N930" s="234"/>
      <c r="O930" s="234"/>
      <c r="P930" s="234"/>
      <c r="Q930" s="234"/>
      <c r="R930" s="234"/>
      <c r="S930" s="234"/>
      <c r="T930" s="234"/>
      <c r="U930" s="234"/>
      <c r="V930" s="234"/>
      <c r="W930" s="234"/>
      <c r="X930" s="234"/>
      <c r="Y930" s="234"/>
      <c r="Z930" s="234"/>
      <c r="AA930" s="234"/>
      <c r="AB930" s="234"/>
      <c r="AC930" s="234"/>
      <c r="AD930" s="234"/>
      <c r="AE930" s="234"/>
      <c r="AF930" s="234"/>
      <c r="AG930" s="234"/>
      <c r="AH930" s="234"/>
    </row>
    <row r="931" spans="1:34" ht="15.75" customHeight="1">
      <c r="A931" s="234"/>
      <c r="B931" s="234"/>
      <c r="C931" s="234"/>
      <c r="D931" s="234"/>
      <c r="E931" s="234"/>
      <c r="F931" s="234"/>
      <c r="G931" s="234"/>
      <c r="H931" s="234"/>
      <c r="I931" s="234"/>
      <c r="J931" s="300"/>
      <c r="K931" s="300"/>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row>
    <row r="932" spans="1:34" ht="15.75" customHeight="1">
      <c r="A932" s="234"/>
      <c r="B932" s="234"/>
      <c r="C932" s="234"/>
      <c r="D932" s="234"/>
      <c r="E932" s="234"/>
      <c r="F932" s="234"/>
      <c r="G932" s="234"/>
      <c r="H932" s="234"/>
      <c r="I932" s="234"/>
      <c r="J932" s="300"/>
      <c r="K932" s="300"/>
      <c r="L932" s="234"/>
      <c r="M932" s="234"/>
      <c r="N932" s="234"/>
      <c r="O932" s="234"/>
      <c r="P932" s="234"/>
      <c r="Q932" s="234"/>
      <c r="R932" s="234"/>
      <c r="S932" s="234"/>
      <c r="T932" s="234"/>
      <c r="U932" s="234"/>
      <c r="V932" s="234"/>
      <c r="W932" s="234"/>
      <c r="X932" s="234"/>
      <c r="Y932" s="234"/>
      <c r="Z932" s="234"/>
      <c r="AA932" s="234"/>
      <c r="AB932" s="234"/>
      <c r="AC932" s="234"/>
      <c r="AD932" s="234"/>
      <c r="AE932" s="234"/>
      <c r="AF932" s="234"/>
      <c r="AG932" s="234"/>
      <c r="AH932" s="234"/>
    </row>
    <row r="933" spans="1:34" ht="15.75" customHeight="1">
      <c r="A933" s="234"/>
      <c r="B933" s="234"/>
      <c r="C933" s="234"/>
      <c r="D933" s="234"/>
      <c r="E933" s="234"/>
      <c r="F933" s="234"/>
      <c r="G933" s="234"/>
      <c r="H933" s="234"/>
      <c r="I933" s="234"/>
      <c r="J933" s="300"/>
      <c r="K933" s="300"/>
      <c r="L933" s="234"/>
      <c r="M933" s="234"/>
      <c r="N933" s="234"/>
      <c r="O933" s="234"/>
      <c r="P933" s="234"/>
      <c r="Q933" s="234"/>
      <c r="R933" s="234"/>
      <c r="S933" s="234"/>
      <c r="T933" s="234"/>
      <c r="U933" s="234"/>
      <c r="V933" s="234"/>
      <c r="W933" s="234"/>
      <c r="X933" s="234"/>
      <c r="Y933" s="234"/>
      <c r="Z933" s="234"/>
      <c r="AA933" s="234"/>
      <c r="AB933" s="234"/>
      <c r="AC933" s="234"/>
      <c r="AD933" s="234"/>
      <c r="AE933" s="234"/>
      <c r="AF933" s="234"/>
      <c r="AG933" s="234"/>
      <c r="AH933" s="234"/>
    </row>
    <row r="934" spans="1:34" ht="15.75" customHeight="1">
      <c r="A934" s="234"/>
      <c r="B934" s="234"/>
      <c r="C934" s="234"/>
      <c r="D934" s="234"/>
      <c r="E934" s="234"/>
      <c r="F934" s="234"/>
      <c r="G934" s="234"/>
      <c r="H934" s="234"/>
      <c r="I934" s="234"/>
      <c r="J934" s="300"/>
      <c r="K934" s="300"/>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row>
    <row r="935" spans="1:34" ht="15.75" customHeight="1">
      <c r="A935" s="234"/>
      <c r="B935" s="234"/>
      <c r="C935" s="234"/>
      <c r="D935" s="234"/>
      <c r="E935" s="234"/>
      <c r="F935" s="234"/>
      <c r="G935" s="234"/>
      <c r="H935" s="234"/>
      <c r="I935" s="234"/>
      <c r="J935" s="300"/>
      <c r="K935" s="300"/>
      <c r="L935" s="234"/>
      <c r="M935" s="234"/>
      <c r="N935" s="234"/>
      <c r="O935" s="234"/>
      <c r="P935" s="234"/>
      <c r="Q935" s="234"/>
      <c r="R935" s="234"/>
      <c r="S935" s="234"/>
      <c r="T935" s="234"/>
      <c r="U935" s="234"/>
      <c r="V935" s="234"/>
      <c r="W935" s="234"/>
      <c r="X935" s="234"/>
      <c r="Y935" s="234"/>
      <c r="Z935" s="234"/>
      <c r="AA935" s="234"/>
      <c r="AB935" s="234"/>
      <c r="AC935" s="234"/>
      <c r="AD935" s="234"/>
      <c r="AE935" s="234"/>
      <c r="AF935" s="234"/>
      <c r="AG935" s="234"/>
      <c r="AH935" s="234"/>
    </row>
    <row r="936" spans="1:34" ht="15.75" customHeight="1">
      <c r="A936" s="234"/>
      <c r="B936" s="234"/>
      <c r="C936" s="234"/>
      <c r="D936" s="234"/>
      <c r="E936" s="234"/>
      <c r="F936" s="234"/>
      <c r="G936" s="234"/>
      <c r="H936" s="234"/>
      <c r="I936" s="234"/>
      <c r="J936" s="300"/>
      <c r="K936" s="300"/>
      <c r="L936" s="234"/>
      <c r="M936" s="234"/>
      <c r="N936" s="234"/>
      <c r="O936" s="234"/>
      <c r="P936" s="234"/>
      <c r="Q936" s="234"/>
      <c r="R936" s="234"/>
      <c r="S936" s="234"/>
      <c r="T936" s="234"/>
      <c r="U936" s="234"/>
      <c r="V936" s="234"/>
      <c r="W936" s="234"/>
      <c r="X936" s="234"/>
      <c r="Y936" s="234"/>
      <c r="Z936" s="234"/>
      <c r="AA936" s="234"/>
      <c r="AB936" s="234"/>
      <c r="AC936" s="234"/>
      <c r="AD936" s="234"/>
      <c r="AE936" s="234"/>
      <c r="AF936" s="234"/>
      <c r="AG936" s="234"/>
      <c r="AH936" s="234"/>
    </row>
    <row r="937" spans="1:34" ht="15.75" customHeight="1">
      <c r="A937" s="234"/>
      <c r="B937" s="234"/>
      <c r="C937" s="234"/>
      <c r="D937" s="234"/>
      <c r="E937" s="234"/>
      <c r="F937" s="234"/>
      <c r="G937" s="234"/>
      <c r="H937" s="234"/>
      <c r="I937" s="234"/>
      <c r="J937" s="300"/>
      <c r="K937" s="300"/>
      <c r="L937" s="234"/>
      <c r="M937" s="234"/>
      <c r="N937" s="234"/>
      <c r="O937" s="234"/>
      <c r="P937" s="234"/>
      <c r="Q937" s="234"/>
      <c r="R937" s="234"/>
      <c r="S937" s="234"/>
      <c r="T937" s="234"/>
      <c r="U937" s="234"/>
      <c r="V937" s="234"/>
      <c r="W937" s="234"/>
      <c r="X937" s="234"/>
      <c r="Y937" s="234"/>
      <c r="Z937" s="234"/>
      <c r="AA937" s="234"/>
      <c r="AB937" s="234"/>
      <c r="AC937" s="234"/>
      <c r="AD937" s="234"/>
      <c r="AE937" s="234"/>
      <c r="AF937" s="234"/>
      <c r="AG937" s="234"/>
      <c r="AH937" s="234"/>
    </row>
    <row r="938" spans="1:34" ht="15.75" customHeight="1">
      <c r="A938" s="234"/>
      <c r="B938" s="234"/>
      <c r="C938" s="234"/>
      <c r="D938" s="234"/>
      <c r="E938" s="234"/>
      <c r="F938" s="234"/>
      <c r="G938" s="234"/>
      <c r="H938" s="234"/>
      <c r="I938" s="234"/>
      <c r="J938" s="300"/>
      <c r="K938" s="300"/>
      <c r="L938" s="234"/>
      <c r="M938" s="234"/>
      <c r="N938" s="234"/>
      <c r="O938" s="234"/>
      <c r="P938" s="234"/>
      <c r="Q938" s="234"/>
      <c r="R938" s="234"/>
      <c r="S938" s="234"/>
      <c r="T938" s="234"/>
      <c r="U938" s="234"/>
      <c r="V938" s="234"/>
      <c r="W938" s="234"/>
      <c r="X938" s="234"/>
      <c r="Y938" s="234"/>
      <c r="Z938" s="234"/>
      <c r="AA938" s="234"/>
      <c r="AB938" s="234"/>
      <c r="AC938" s="234"/>
      <c r="AD938" s="234"/>
      <c r="AE938" s="234"/>
      <c r="AF938" s="234"/>
      <c r="AG938" s="234"/>
      <c r="AH938" s="234"/>
    </row>
    <row r="939" spans="1:34" ht="15.75" customHeight="1">
      <c r="A939" s="234"/>
      <c r="B939" s="234"/>
      <c r="C939" s="234"/>
      <c r="D939" s="234"/>
      <c r="E939" s="234"/>
      <c r="F939" s="234"/>
      <c r="G939" s="234"/>
      <c r="H939" s="234"/>
      <c r="I939" s="234"/>
      <c r="J939" s="300"/>
      <c r="K939" s="300"/>
      <c r="L939" s="234"/>
      <c r="M939" s="234"/>
      <c r="N939" s="234"/>
      <c r="O939" s="234"/>
      <c r="P939" s="234"/>
      <c r="Q939" s="234"/>
      <c r="R939" s="234"/>
      <c r="S939" s="234"/>
      <c r="T939" s="234"/>
      <c r="U939" s="234"/>
      <c r="V939" s="234"/>
      <c r="W939" s="234"/>
      <c r="X939" s="234"/>
      <c r="Y939" s="234"/>
      <c r="Z939" s="234"/>
      <c r="AA939" s="234"/>
      <c r="AB939" s="234"/>
      <c r="AC939" s="234"/>
      <c r="AD939" s="234"/>
      <c r="AE939" s="234"/>
      <c r="AF939" s="234"/>
      <c r="AG939" s="234"/>
      <c r="AH939" s="234"/>
    </row>
    <row r="940" spans="1:34" ht="15.75" customHeight="1">
      <c r="A940" s="234"/>
      <c r="B940" s="234"/>
      <c r="C940" s="234"/>
      <c r="D940" s="234"/>
      <c r="E940" s="234"/>
      <c r="F940" s="234"/>
      <c r="G940" s="234"/>
      <c r="H940" s="234"/>
      <c r="I940" s="234"/>
      <c r="J940" s="300"/>
      <c r="K940" s="300"/>
      <c r="L940" s="234"/>
      <c r="M940" s="234"/>
      <c r="N940" s="234"/>
      <c r="O940" s="234"/>
      <c r="P940" s="234"/>
      <c r="Q940" s="234"/>
      <c r="R940" s="234"/>
      <c r="S940" s="234"/>
      <c r="T940" s="234"/>
      <c r="U940" s="234"/>
      <c r="V940" s="234"/>
      <c r="W940" s="234"/>
      <c r="X940" s="234"/>
      <c r="Y940" s="234"/>
      <c r="Z940" s="234"/>
      <c r="AA940" s="234"/>
      <c r="AB940" s="234"/>
      <c r="AC940" s="234"/>
      <c r="AD940" s="234"/>
      <c r="AE940" s="234"/>
      <c r="AF940" s="234"/>
      <c r="AG940" s="234"/>
      <c r="AH940" s="234"/>
    </row>
    <row r="941" spans="1:34" ht="15.75" customHeight="1">
      <c r="A941" s="234"/>
      <c r="B941" s="234"/>
      <c r="C941" s="234"/>
      <c r="D941" s="234"/>
      <c r="E941" s="234"/>
      <c r="F941" s="234"/>
      <c r="G941" s="234"/>
      <c r="H941" s="234"/>
      <c r="I941" s="234"/>
      <c r="J941" s="300"/>
      <c r="K941" s="300"/>
      <c r="L941" s="234"/>
      <c r="M941" s="234"/>
      <c r="N941" s="234"/>
      <c r="O941" s="234"/>
      <c r="P941" s="234"/>
      <c r="Q941" s="234"/>
      <c r="R941" s="234"/>
      <c r="S941" s="234"/>
      <c r="T941" s="234"/>
      <c r="U941" s="234"/>
      <c r="V941" s="234"/>
      <c r="W941" s="234"/>
      <c r="X941" s="234"/>
      <c r="Y941" s="234"/>
      <c r="Z941" s="234"/>
      <c r="AA941" s="234"/>
      <c r="AB941" s="234"/>
      <c r="AC941" s="234"/>
      <c r="AD941" s="234"/>
      <c r="AE941" s="234"/>
      <c r="AF941" s="234"/>
      <c r="AG941" s="234"/>
      <c r="AH941" s="234"/>
    </row>
    <row r="942" spans="1:34" ht="15.75" customHeight="1">
      <c r="A942" s="234"/>
      <c r="B942" s="234"/>
      <c r="C942" s="234"/>
      <c r="D942" s="234"/>
      <c r="E942" s="234"/>
      <c r="F942" s="234"/>
      <c r="G942" s="234"/>
      <c r="H942" s="234"/>
      <c r="I942" s="234"/>
      <c r="J942" s="300"/>
      <c r="K942" s="300"/>
      <c r="L942" s="234"/>
      <c r="M942" s="234"/>
      <c r="N942" s="234"/>
      <c r="O942" s="234"/>
      <c r="P942" s="234"/>
      <c r="Q942" s="234"/>
      <c r="R942" s="234"/>
      <c r="S942" s="234"/>
      <c r="T942" s="234"/>
      <c r="U942" s="234"/>
      <c r="V942" s="234"/>
      <c r="W942" s="234"/>
      <c r="X942" s="234"/>
      <c r="Y942" s="234"/>
      <c r="Z942" s="234"/>
      <c r="AA942" s="234"/>
      <c r="AB942" s="234"/>
      <c r="AC942" s="234"/>
      <c r="AD942" s="234"/>
      <c r="AE942" s="234"/>
      <c r="AF942" s="234"/>
      <c r="AG942" s="234"/>
      <c r="AH942" s="234"/>
    </row>
    <row r="943" spans="1:34" ht="15.75" customHeight="1">
      <c r="A943" s="234"/>
      <c r="B943" s="234"/>
      <c r="C943" s="234"/>
      <c r="D943" s="234"/>
      <c r="E943" s="234"/>
      <c r="F943" s="234"/>
      <c r="G943" s="234"/>
      <c r="H943" s="234"/>
      <c r="I943" s="234"/>
      <c r="J943" s="300"/>
      <c r="K943" s="300"/>
      <c r="L943" s="234"/>
      <c r="M943" s="234"/>
      <c r="N943" s="234"/>
      <c r="O943" s="234"/>
      <c r="P943" s="234"/>
      <c r="Q943" s="234"/>
      <c r="R943" s="234"/>
      <c r="S943" s="234"/>
      <c r="T943" s="234"/>
      <c r="U943" s="234"/>
      <c r="V943" s="234"/>
      <c r="W943" s="234"/>
      <c r="X943" s="234"/>
      <c r="Y943" s="234"/>
      <c r="Z943" s="234"/>
      <c r="AA943" s="234"/>
      <c r="AB943" s="234"/>
      <c r="AC943" s="234"/>
      <c r="AD943" s="234"/>
      <c r="AE943" s="234"/>
      <c r="AF943" s="234"/>
      <c r="AG943" s="234"/>
      <c r="AH943" s="234"/>
    </row>
    <row r="944" spans="1:34" ht="15.75" customHeight="1">
      <c r="A944" s="234"/>
      <c r="B944" s="234"/>
      <c r="C944" s="234"/>
      <c r="D944" s="234"/>
      <c r="E944" s="234"/>
      <c r="F944" s="234"/>
      <c r="G944" s="234"/>
      <c r="H944" s="234"/>
      <c r="I944" s="234"/>
      <c r="J944" s="300"/>
      <c r="K944" s="300"/>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row>
    <row r="945" spans="1:34" ht="15.75" customHeight="1">
      <c r="A945" s="234"/>
      <c r="B945" s="234"/>
      <c r="C945" s="234"/>
      <c r="D945" s="234"/>
      <c r="E945" s="234"/>
      <c r="F945" s="234"/>
      <c r="G945" s="234"/>
      <c r="H945" s="234"/>
      <c r="I945" s="234"/>
      <c r="J945" s="300"/>
      <c r="K945" s="300"/>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row>
    <row r="946" spans="1:34" ht="15.75" customHeight="1">
      <c r="A946" s="234"/>
      <c r="B946" s="234"/>
      <c r="C946" s="234"/>
      <c r="D946" s="234"/>
      <c r="E946" s="234"/>
      <c r="F946" s="234"/>
      <c r="G946" s="234"/>
      <c r="H946" s="234"/>
      <c r="I946" s="234"/>
      <c r="J946" s="300"/>
      <c r="K946" s="300"/>
      <c r="L946" s="234"/>
      <c r="M946" s="234"/>
      <c r="N946" s="234"/>
      <c r="O946" s="234"/>
      <c r="P946" s="234"/>
      <c r="Q946" s="234"/>
      <c r="R946" s="234"/>
      <c r="S946" s="234"/>
      <c r="T946" s="234"/>
      <c r="U946" s="234"/>
      <c r="V946" s="234"/>
      <c r="W946" s="234"/>
      <c r="X946" s="234"/>
      <c r="Y946" s="234"/>
      <c r="Z946" s="234"/>
      <c r="AA946" s="234"/>
      <c r="AB946" s="234"/>
      <c r="AC946" s="234"/>
      <c r="AD946" s="234"/>
      <c r="AE946" s="234"/>
      <c r="AF946" s="234"/>
      <c r="AG946" s="234"/>
      <c r="AH946" s="234"/>
    </row>
    <row r="947" spans="1:34" ht="15.75" customHeight="1">
      <c r="A947" s="234"/>
      <c r="B947" s="234"/>
      <c r="C947" s="234"/>
      <c r="D947" s="234"/>
      <c r="E947" s="234"/>
      <c r="F947" s="234"/>
      <c r="G947" s="234"/>
      <c r="H947" s="234"/>
      <c r="I947" s="234"/>
      <c r="J947" s="300"/>
      <c r="K947" s="300"/>
      <c r="L947" s="234"/>
      <c r="M947" s="234"/>
      <c r="N947" s="234"/>
      <c r="O947" s="234"/>
      <c r="P947" s="234"/>
      <c r="Q947" s="234"/>
      <c r="R947" s="234"/>
      <c r="S947" s="234"/>
      <c r="T947" s="234"/>
      <c r="U947" s="234"/>
      <c r="V947" s="234"/>
      <c r="W947" s="234"/>
      <c r="X947" s="234"/>
      <c r="Y947" s="234"/>
      <c r="Z947" s="234"/>
      <c r="AA947" s="234"/>
      <c r="AB947" s="234"/>
      <c r="AC947" s="234"/>
      <c r="AD947" s="234"/>
      <c r="AE947" s="234"/>
      <c r="AF947" s="234"/>
      <c r="AG947" s="234"/>
      <c r="AH947" s="234"/>
    </row>
    <row r="948" spans="1:34" ht="15.75" customHeight="1">
      <c r="A948" s="234"/>
      <c r="B948" s="234"/>
      <c r="C948" s="234"/>
      <c r="D948" s="234"/>
      <c r="E948" s="234"/>
      <c r="F948" s="234"/>
      <c r="G948" s="234"/>
      <c r="H948" s="234"/>
      <c r="I948" s="234"/>
      <c r="J948" s="300"/>
      <c r="K948" s="300"/>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row>
    <row r="949" spans="1:34" ht="15.75" customHeight="1">
      <c r="A949" s="234"/>
      <c r="B949" s="234"/>
      <c r="C949" s="234"/>
      <c r="D949" s="234"/>
      <c r="E949" s="234"/>
      <c r="F949" s="234"/>
      <c r="G949" s="234"/>
      <c r="H949" s="234"/>
      <c r="I949" s="234"/>
      <c r="J949" s="300"/>
      <c r="K949" s="300"/>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row>
    <row r="950" spans="1:34" ht="15.75" customHeight="1">
      <c r="A950" s="234"/>
      <c r="B950" s="234"/>
      <c r="C950" s="234"/>
      <c r="D950" s="234"/>
      <c r="E950" s="234"/>
      <c r="F950" s="234"/>
      <c r="G950" s="234"/>
      <c r="H950" s="234"/>
      <c r="I950" s="234"/>
      <c r="J950" s="300"/>
      <c r="K950" s="300"/>
      <c r="L950" s="234"/>
      <c r="M950" s="234"/>
      <c r="N950" s="234"/>
      <c r="O950" s="234"/>
      <c r="P950" s="234"/>
      <c r="Q950" s="234"/>
      <c r="R950" s="234"/>
      <c r="S950" s="234"/>
      <c r="T950" s="234"/>
      <c r="U950" s="234"/>
      <c r="V950" s="234"/>
      <c r="W950" s="234"/>
      <c r="X950" s="234"/>
      <c r="Y950" s="234"/>
      <c r="Z950" s="234"/>
      <c r="AA950" s="234"/>
      <c r="AB950" s="234"/>
      <c r="AC950" s="234"/>
      <c r="AD950" s="234"/>
      <c r="AE950" s="234"/>
      <c r="AF950" s="234"/>
      <c r="AG950" s="234"/>
      <c r="AH950" s="234"/>
    </row>
    <row r="951" spans="1:34" ht="15.75" customHeight="1">
      <c r="A951" s="234"/>
      <c r="B951" s="234"/>
      <c r="C951" s="234"/>
      <c r="D951" s="234"/>
      <c r="E951" s="234"/>
      <c r="F951" s="234"/>
      <c r="G951" s="234"/>
      <c r="H951" s="234"/>
      <c r="I951" s="234"/>
      <c r="J951" s="300"/>
      <c r="K951" s="300"/>
      <c r="L951" s="234"/>
      <c r="M951" s="234"/>
      <c r="N951" s="234"/>
      <c r="O951" s="234"/>
      <c r="P951" s="234"/>
      <c r="Q951" s="234"/>
      <c r="R951" s="234"/>
      <c r="S951" s="234"/>
      <c r="T951" s="234"/>
      <c r="U951" s="234"/>
      <c r="V951" s="234"/>
      <c r="W951" s="234"/>
      <c r="X951" s="234"/>
      <c r="Y951" s="234"/>
      <c r="Z951" s="234"/>
      <c r="AA951" s="234"/>
      <c r="AB951" s="234"/>
      <c r="AC951" s="234"/>
      <c r="AD951" s="234"/>
      <c r="AE951" s="234"/>
      <c r="AF951" s="234"/>
      <c r="AG951" s="234"/>
      <c r="AH951" s="234"/>
    </row>
    <row r="952" spans="1:34" ht="15.75" customHeight="1">
      <c r="A952" s="234"/>
      <c r="B952" s="234"/>
      <c r="C952" s="234"/>
      <c r="D952" s="234"/>
      <c r="E952" s="234"/>
      <c r="F952" s="234"/>
      <c r="G952" s="234"/>
      <c r="H952" s="234"/>
      <c r="I952" s="234"/>
      <c r="J952" s="300"/>
      <c r="K952" s="300"/>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row>
    <row r="953" spans="1:34" ht="15.75" customHeight="1">
      <c r="A953" s="234"/>
      <c r="B953" s="234"/>
      <c r="C953" s="234"/>
      <c r="D953" s="234"/>
      <c r="E953" s="234"/>
      <c r="F953" s="234"/>
      <c r="G953" s="234"/>
      <c r="H953" s="234"/>
      <c r="I953" s="234"/>
      <c r="J953" s="300"/>
      <c r="K953" s="300"/>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row>
    <row r="954" spans="1:34" ht="15.75" customHeight="1">
      <c r="A954" s="234"/>
      <c r="B954" s="234"/>
      <c r="C954" s="234"/>
      <c r="D954" s="234"/>
      <c r="E954" s="234"/>
      <c r="F954" s="234"/>
      <c r="G954" s="234"/>
      <c r="H954" s="234"/>
      <c r="I954" s="234"/>
      <c r="J954" s="300"/>
      <c r="K954" s="300"/>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row>
    <row r="955" spans="1:34" ht="15.75" customHeight="1">
      <c r="A955" s="234"/>
      <c r="B955" s="234"/>
      <c r="C955" s="234"/>
      <c r="D955" s="234"/>
      <c r="E955" s="234"/>
      <c r="F955" s="234"/>
      <c r="G955" s="234"/>
      <c r="H955" s="234"/>
      <c r="I955" s="234"/>
      <c r="J955" s="300"/>
      <c r="K955" s="300"/>
      <c r="L955" s="234"/>
      <c r="M955" s="234"/>
      <c r="N955" s="234"/>
      <c r="O955" s="234"/>
      <c r="P955" s="234"/>
      <c r="Q955" s="234"/>
      <c r="R955" s="234"/>
      <c r="S955" s="234"/>
      <c r="T955" s="234"/>
      <c r="U955" s="234"/>
      <c r="V955" s="234"/>
      <c r="W955" s="234"/>
      <c r="X955" s="234"/>
      <c r="Y955" s="234"/>
      <c r="Z955" s="234"/>
      <c r="AA955" s="234"/>
      <c r="AB955" s="234"/>
      <c r="AC955" s="234"/>
      <c r="AD955" s="234"/>
      <c r="AE955" s="234"/>
      <c r="AF955" s="234"/>
      <c r="AG955" s="234"/>
      <c r="AH955" s="234"/>
    </row>
    <row r="956" spans="1:34" ht="15.75" customHeight="1">
      <c r="A956" s="234"/>
      <c r="B956" s="234"/>
      <c r="C956" s="234"/>
      <c r="D956" s="234"/>
      <c r="E956" s="234"/>
      <c r="F956" s="234"/>
      <c r="G956" s="234"/>
      <c r="H956" s="234"/>
      <c r="I956" s="234"/>
      <c r="J956" s="300"/>
      <c r="K956" s="300"/>
      <c r="L956" s="234"/>
      <c r="M956" s="234"/>
      <c r="N956" s="234"/>
      <c r="O956" s="234"/>
      <c r="P956" s="234"/>
      <c r="Q956" s="234"/>
      <c r="R956" s="234"/>
      <c r="S956" s="234"/>
      <c r="T956" s="234"/>
      <c r="U956" s="234"/>
      <c r="V956" s="234"/>
      <c r="W956" s="234"/>
      <c r="X956" s="234"/>
      <c r="Y956" s="234"/>
      <c r="Z956" s="234"/>
      <c r="AA956" s="234"/>
      <c r="AB956" s="234"/>
      <c r="AC956" s="234"/>
      <c r="AD956" s="234"/>
      <c r="AE956" s="234"/>
      <c r="AF956" s="234"/>
      <c r="AG956" s="234"/>
      <c r="AH956" s="234"/>
    </row>
    <row r="957" spans="1:34" ht="15.75" customHeight="1">
      <c r="A957" s="234"/>
      <c r="B957" s="234"/>
      <c r="C957" s="234"/>
      <c r="D957" s="234"/>
      <c r="E957" s="234"/>
      <c r="F957" s="234"/>
      <c r="G957" s="234"/>
      <c r="H957" s="234"/>
      <c r="I957" s="234"/>
      <c r="J957" s="300"/>
      <c r="K957" s="300"/>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row>
    <row r="958" spans="1:34" ht="15.75" customHeight="1">
      <c r="A958" s="234"/>
      <c r="B958" s="234"/>
      <c r="C958" s="234"/>
      <c r="D958" s="234"/>
      <c r="E958" s="234"/>
      <c r="F958" s="234"/>
      <c r="G958" s="234"/>
      <c r="H958" s="234"/>
      <c r="I958" s="234"/>
      <c r="J958" s="300"/>
      <c r="K958" s="300"/>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row>
    <row r="959" spans="1:34" ht="15.75" customHeight="1">
      <c r="A959" s="234"/>
      <c r="B959" s="234"/>
      <c r="C959" s="234"/>
      <c r="D959" s="234"/>
      <c r="E959" s="234"/>
      <c r="F959" s="234"/>
      <c r="G959" s="234"/>
      <c r="H959" s="234"/>
      <c r="I959" s="234"/>
      <c r="J959" s="300"/>
      <c r="K959" s="300"/>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row>
    <row r="960" spans="1:34" ht="15.75" customHeight="1">
      <c r="A960" s="234"/>
      <c r="B960" s="234"/>
      <c r="C960" s="234"/>
      <c r="D960" s="234"/>
      <c r="E960" s="234"/>
      <c r="F960" s="234"/>
      <c r="G960" s="234"/>
      <c r="H960" s="234"/>
      <c r="I960" s="234"/>
      <c r="J960" s="300"/>
      <c r="K960" s="300"/>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row>
    <row r="961" spans="1:34" ht="15.75" customHeight="1">
      <c r="A961" s="234"/>
      <c r="B961" s="234"/>
      <c r="C961" s="234"/>
      <c r="D961" s="234"/>
      <c r="E961" s="234"/>
      <c r="F961" s="234"/>
      <c r="G961" s="234"/>
      <c r="H961" s="234"/>
      <c r="I961" s="234"/>
      <c r="J961" s="300"/>
      <c r="K961" s="300"/>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row>
    <row r="962" spans="1:34" ht="15.75" customHeight="1">
      <c r="A962" s="234"/>
      <c r="B962" s="234"/>
      <c r="C962" s="234"/>
      <c r="D962" s="234"/>
      <c r="E962" s="234"/>
      <c r="F962" s="234"/>
      <c r="G962" s="234"/>
      <c r="H962" s="234"/>
      <c r="I962" s="234"/>
      <c r="J962" s="300"/>
      <c r="K962" s="300"/>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row>
    <row r="963" spans="1:34" ht="15.75" customHeight="1">
      <c r="A963" s="234"/>
      <c r="B963" s="234"/>
      <c r="C963" s="234"/>
      <c r="D963" s="234"/>
      <c r="E963" s="234"/>
      <c r="F963" s="234"/>
      <c r="G963" s="234"/>
      <c r="H963" s="234"/>
      <c r="I963" s="234"/>
      <c r="J963" s="300"/>
      <c r="K963" s="300"/>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row>
    <row r="964" spans="1:34" ht="15.75" customHeight="1">
      <c r="A964" s="234"/>
      <c r="B964" s="234"/>
      <c r="C964" s="234"/>
      <c r="D964" s="234"/>
      <c r="E964" s="234"/>
      <c r="F964" s="234"/>
      <c r="G964" s="234"/>
      <c r="H964" s="234"/>
      <c r="I964" s="234"/>
      <c r="J964" s="300"/>
      <c r="K964" s="300"/>
      <c r="L964" s="234"/>
      <c r="M964" s="234"/>
      <c r="N964" s="234"/>
      <c r="O964" s="234"/>
      <c r="P964" s="234"/>
      <c r="Q964" s="234"/>
      <c r="R964" s="234"/>
      <c r="S964" s="234"/>
      <c r="T964" s="234"/>
      <c r="U964" s="234"/>
      <c r="V964" s="234"/>
      <c r="W964" s="234"/>
      <c r="X964" s="234"/>
      <c r="Y964" s="234"/>
      <c r="Z964" s="234"/>
      <c r="AA964" s="234"/>
      <c r="AB964" s="234"/>
      <c r="AC964" s="234"/>
      <c r="AD964" s="234"/>
      <c r="AE964" s="234"/>
      <c r="AF964" s="234"/>
      <c r="AG964" s="234"/>
      <c r="AH964" s="234"/>
    </row>
    <row r="965" spans="1:34" ht="15.75" customHeight="1">
      <c r="A965" s="234"/>
      <c r="B965" s="234"/>
      <c r="C965" s="234"/>
      <c r="D965" s="234"/>
      <c r="E965" s="234"/>
      <c r="F965" s="234"/>
      <c r="G965" s="234"/>
      <c r="H965" s="234"/>
      <c r="I965" s="234"/>
      <c r="J965" s="300"/>
      <c r="K965" s="300"/>
      <c r="L965" s="234"/>
      <c r="M965" s="234"/>
      <c r="N965" s="234"/>
      <c r="O965" s="234"/>
      <c r="P965" s="234"/>
      <c r="Q965" s="234"/>
      <c r="R965" s="234"/>
      <c r="S965" s="234"/>
      <c r="T965" s="234"/>
      <c r="U965" s="234"/>
      <c r="V965" s="234"/>
      <c r="W965" s="234"/>
      <c r="X965" s="234"/>
      <c r="Y965" s="234"/>
      <c r="Z965" s="234"/>
      <c r="AA965" s="234"/>
      <c r="AB965" s="234"/>
      <c r="AC965" s="234"/>
      <c r="AD965" s="234"/>
      <c r="AE965" s="234"/>
      <c r="AF965" s="234"/>
      <c r="AG965" s="234"/>
      <c r="AH965" s="234"/>
    </row>
    <row r="966" spans="1:34" ht="15.75" customHeight="1">
      <c r="A966" s="234"/>
      <c r="B966" s="234"/>
      <c r="C966" s="234"/>
      <c r="D966" s="234"/>
      <c r="E966" s="234"/>
      <c r="F966" s="234"/>
      <c r="G966" s="234"/>
      <c r="H966" s="234"/>
      <c r="I966" s="234"/>
      <c r="J966" s="300"/>
      <c r="K966" s="300"/>
      <c r="L966" s="234"/>
      <c r="M966" s="234"/>
      <c r="N966" s="234"/>
      <c r="O966" s="234"/>
      <c r="P966" s="234"/>
      <c r="Q966" s="234"/>
      <c r="R966" s="234"/>
      <c r="S966" s="234"/>
      <c r="T966" s="234"/>
      <c r="U966" s="234"/>
      <c r="V966" s="234"/>
      <c r="W966" s="234"/>
      <c r="X966" s="234"/>
      <c r="Y966" s="234"/>
      <c r="Z966" s="234"/>
      <c r="AA966" s="234"/>
      <c r="AB966" s="234"/>
      <c r="AC966" s="234"/>
      <c r="AD966" s="234"/>
      <c r="AE966" s="234"/>
      <c r="AF966" s="234"/>
      <c r="AG966" s="234"/>
      <c r="AH966" s="234"/>
    </row>
    <row r="967" spans="1:34" ht="15.75" customHeight="1">
      <c r="A967" s="234"/>
      <c r="B967" s="234"/>
      <c r="C967" s="234"/>
      <c r="D967" s="234"/>
      <c r="E967" s="234"/>
      <c r="F967" s="234"/>
      <c r="G967" s="234"/>
      <c r="H967" s="234"/>
      <c r="I967" s="234"/>
      <c r="J967" s="300"/>
      <c r="K967" s="300"/>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row>
    <row r="968" spans="1:34" ht="15.75" customHeight="1">
      <c r="A968" s="234"/>
      <c r="B968" s="234"/>
      <c r="C968" s="234"/>
      <c r="D968" s="234"/>
      <c r="E968" s="234"/>
      <c r="F968" s="234"/>
      <c r="G968" s="234"/>
      <c r="H968" s="234"/>
      <c r="I968" s="234"/>
      <c r="J968" s="300"/>
      <c r="K968" s="300"/>
      <c r="L968" s="234"/>
      <c r="M968" s="234"/>
      <c r="N968" s="234"/>
      <c r="O968" s="234"/>
      <c r="P968" s="234"/>
      <c r="Q968" s="234"/>
      <c r="R968" s="234"/>
      <c r="S968" s="234"/>
      <c r="T968" s="234"/>
      <c r="U968" s="234"/>
      <c r="V968" s="234"/>
      <c r="W968" s="234"/>
      <c r="X968" s="234"/>
      <c r="Y968" s="234"/>
      <c r="Z968" s="234"/>
      <c r="AA968" s="234"/>
      <c r="AB968" s="234"/>
      <c r="AC968" s="234"/>
      <c r="AD968" s="234"/>
      <c r="AE968" s="234"/>
      <c r="AF968" s="234"/>
      <c r="AG968" s="234"/>
      <c r="AH968" s="234"/>
    </row>
    <row r="969" spans="1:34" ht="15.75" customHeight="1">
      <c r="A969" s="234"/>
      <c r="B969" s="234"/>
      <c r="C969" s="234"/>
      <c r="D969" s="234"/>
      <c r="E969" s="234"/>
      <c r="F969" s="234"/>
      <c r="G969" s="234"/>
      <c r="H969" s="234"/>
      <c r="I969" s="234"/>
      <c r="J969" s="300"/>
      <c r="K969" s="300"/>
      <c r="L969" s="234"/>
      <c r="M969" s="234"/>
      <c r="N969" s="234"/>
      <c r="O969" s="234"/>
      <c r="P969" s="234"/>
      <c r="Q969" s="234"/>
      <c r="R969" s="234"/>
      <c r="S969" s="234"/>
      <c r="T969" s="234"/>
      <c r="U969" s="234"/>
      <c r="V969" s="234"/>
      <c r="W969" s="234"/>
      <c r="X969" s="234"/>
      <c r="Y969" s="234"/>
      <c r="Z969" s="234"/>
      <c r="AA969" s="234"/>
      <c r="AB969" s="234"/>
      <c r="AC969" s="234"/>
      <c r="AD969" s="234"/>
      <c r="AE969" s="234"/>
      <c r="AF969" s="234"/>
      <c r="AG969" s="234"/>
      <c r="AH969" s="234"/>
    </row>
    <row r="970" spans="1:34" ht="15.75" customHeight="1">
      <c r="A970" s="234"/>
      <c r="B970" s="234"/>
      <c r="C970" s="234"/>
      <c r="D970" s="234"/>
      <c r="E970" s="234"/>
      <c r="F970" s="234"/>
      <c r="G970" s="234"/>
      <c r="H970" s="234"/>
      <c r="I970" s="234"/>
      <c r="J970" s="300"/>
      <c r="K970" s="300"/>
      <c r="L970" s="234"/>
      <c r="M970" s="234"/>
      <c r="N970" s="234"/>
      <c r="O970" s="234"/>
      <c r="P970" s="234"/>
      <c r="Q970" s="234"/>
      <c r="R970" s="234"/>
      <c r="S970" s="234"/>
      <c r="T970" s="234"/>
      <c r="U970" s="234"/>
      <c r="V970" s="234"/>
      <c r="W970" s="234"/>
      <c r="X970" s="234"/>
      <c r="Y970" s="234"/>
      <c r="Z970" s="234"/>
      <c r="AA970" s="234"/>
      <c r="AB970" s="234"/>
      <c r="AC970" s="234"/>
      <c r="AD970" s="234"/>
      <c r="AE970" s="234"/>
      <c r="AF970" s="234"/>
      <c r="AG970" s="234"/>
      <c r="AH970" s="234"/>
    </row>
    <row r="971" spans="1:34" ht="15.75" customHeight="1">
      <c r="A971" s="234"/>
      <c r="B971" s="234"/>
      <c r="C971" s="234"/>
      <c r="D971" s="234"/>
      <c r="E971" s="234"/>
      <c r="F971" s="234"/>
      <c r="G971" s="234"/>
      <c r="H971" s="234"/>
      <c r="I971" s="234"/>
      <c r="J971" s="300"/>
      <c r="K971" s="300"/>
      <c r="L971" s="234"/>
      <c r="M971" s="234"/>
      <c r="N971" s="234"/>
      <c r="O971" s="234"/>
      <c r="P971" s="234"/>
      <c r="Q971" s="234"/>
      <c r="R971" s="234"/>
      <c r="S971" s="234"/>
      <c r="T971" s="234"/>
      <c r="U971" s="234"/>
      <c r="V971" s="234"/>
      <c r="W971" s="234"/>
      <c r="X971" s="234"/>
      <c r="Y971" s="234"/>
      <c r="Z971" s="234"/>
      <c r="AA971" s="234"/>
      <c r="AB971" s="234"/>
      <c r="AC971" s="234"/>
      <c r="AD971" s="234"/>
      <c r="AE971" s="234"/>
      <c r="AF971" s="234"/>
      <c r="AG971" s="234"/>
      <c r="AH971" s="234"/>
    </row>
    <row r="972" spans="1:34" ht="15.75" customHeight="1">
      <c r="A972" s="234"/>
      <c r="B972" s="234"/>
      <c r="C972" s="234"/>
      <c r="D972" s="234"/>
      <c r="E972" s="234"/>
      <c r="F972" s="234"/>
      <c r="G972" s="234"/>
      <c r="H972" s="234"/>
      <c r="I972" s="234"/>
      <c r="J972" s="300"/>
      <c r="K972" s="300"/>
      <c r="L972" s="234"/>
      <c r="M972" s="234"/>
      <c r="N972" s="234"/>
      <c r="O972" s="234"/>
      <c r="P972" s="234"/>
      <c r="Q972" s="234"/>
      <c r="R972" s="234"/>
      <c r="S972" s="234"/>
      <c r="T972" s="234"/>
      <c r="U972" s="234"/>
      <c r="V972" s="234"/>
      <c r="W972" s="234"/>
      <c r="X972" s="234"/>
      <c r="Y972" s="234"/>
      <c r="Z972" s="234"/>
      <c r="AA972" s="234"/>
      <c r="AB972" s="234"/>
      <c r="AC972" s="234"/>
      <c r="AD972" s="234"/>
      <c r="AE972" s="234"/>
      <c r="AF972" s="234"/>
      <c r="AG972" s="234"/>
      <c r="AH972" s="234"/>
    </row>
    <row r="973" spans="1:34" ht="15.75" customHeight="1">
      <c r="A973" s="234"/>
      <c r="B973" s="234"/>
      <c r="C973" s="234"/>
      <c r="D973" s="234"/>
      <c r="E973" s="234"/>
      <c r="F973" s="234"/>
      <c r="G973" s="234"/>
      <c r="H973" s="234"/>
      <c r="I973" s="234"/>
      <c r="J973" s="300"/>
      <c r="K973" s="300"/>
      <c r="L973" s="234"/>
      <c r="M973" s="234"/>
      <c r="N973" s="234"/>
      <c r="O973" s="234"/>
      <c r="P973" s="234"/>
      <c r="Q973" s="234"/>
      <c r="R973" s="234"/>
      <c r="S973" s="234"/>
      <c r="T973" s="234"/>
      <c r="U973" s="234"/>
      <c r="V973" s="234"/>
      <c r="W973" s="234"/>
      <c r="X973" s="234"/>
      <c r="Y973" s="234"/>
      <c r="Z973" s="234"/>
      <c r="AA973" s="234"/>
      <c r="AB973" s="234"/>
      <c r="AC973" s="234"/>
      <c r="AD973" s="234"/>
      <c r="AE973" s="234"/>
      <c r="AF973" s="234"/>
      <c r="AG973" s="234"/>
      <c r="AH973" s="234"/>
    </row>
    <row r="974" spans="1:34" ht="15.75" customHeight="1">
      <c r="A974" s="234"/>
      <c r="B974" s="234"/>
      <c r="C974" s="234"/>
      <c r="D974" s="234"/>
      <c r="E974" s="234"/>
      <c r="F974" s="234"/>
      <c r="G974" s="234"/>
      <c r="H974" s="234"/>
      <c r="I974" s="234"/>
      <c r="J974" s="300"/>
      <c r="K974" s="300"/>
      <c r="L974" s="234"/>
      <c r="M974" s="234"/>
      <c r="N974" s="234"/>
      <c r="O974" s="234"/>
      <c r="P974" s="234"/>
      <c r="Q974" s="234"/>
      <c r="R974" s="234"/>
      <c r="S974" s="234"/>
      <c r="T974" s="234"/>
      <c r="U974" s="234"/>
      <c r="V974" s="234"/>
      <c r="W974" s="234"/>
      <c r="X974" s="234"/>
      <c r="Y974" s="234"/>
      <c r="Z974" s="234"/>
      <c r="AA974" s="234"/>
      <c r="AB974" s="234"/>
      <c r="AC974" s="234"/>
      <c r="AD974" s="234"/>
      <c r="AE974" s="234"/>
      <c r="AF974" s="234"/>
      <c r="AG974" s="234"/>
      <c r="AH974" s="234"/>
    </row>
    <row r="975" spans="1:34" ht="15.75" customHeight="1">
      <c r="A975" s="234"/>
      <c r="B975" s="234"/>
      <c r="C975" s="234"/>
      <c r="D975" s="234"/>
      <c r="E975" s="234"/>
      <c r="F975" s="234"/>
      <c r="G975" s="234"/>
      <c r="H975" s="234"/>
      <c r="I975" s="234"/>
      <c r="J975" s="300"/>
      <c r="K975" s="300"/>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row>
    <row r="976" spans="1:34" ht="15.75" customHeight="1">
      <c r="A976" s="234"/>
      <c r="B976" s="234"/>
      <c r="C976" s="234"/>
      <c r="D976" s="234"/>
      <c r="E976" s="234"/>
      <c r="F976" s="234"/>
      <c r="G976" s="234"/>
      <c r="H976" s="234"/>
      <c r="I976" s="234"/>
      <c r="J976" s="300"/>
      <c r="K976" s="300"/>
      <c r="L976" s="234"/>
      <c r="M976" s="234"/>
      <c r="N976" s="234"/>
      <c r="O976" s="234"/>
      <c r="P976" s="234"/>
      <c r="Q976" s="234"/>
      <c r="R976" s="234"/>
      <c r="S976" s="234"/>
      <c r="T976" s="234"/>
      <c r="U976" s="234"/>
      <c r="V976" s="234"/>
      <c r="W976" s="234"/>
      <c r="X976" s="234"/>
      <c r="Y976" s="234"/>
      <c r="Z976" s="234"/>
      <c r="AA976" s="234"/>
      <c r="AB976" s="234"/>
      <c r="AC976" s="234"/>
      <c r="AD976" s="234"/>
      <c r="AE976" s="234"/>
      <c r="AF976" s="234"/>
      <c r="AG976" s="234"/>
      <c r="AH976" s="234"/>
    </row>
    <row r="977" spans="1:34" ht="15.75" customHeight="1">
      <c r="A977" s="234"/>
      <c r="B977" s="234"/>
      <c r="C977" s="234"/>
      <c r="D977" s="234"/>
      <c r="E977" s="234"/>
      <c r="F977" s="234"/>
      <c r="G977" s="234"/>
      <c r="H977" s="234"/>
      <c r="I977" s="234"/>
      <c r="J977" s="300"/>
      <c r="K977" s="300"/>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row>
    <row r="978" spans="1:34" ht="15.75" customHeight="1">
      <c r="A978" s="234"/>
      <c r="B978" s="234"/>
      <c r="C978" s="234"/>
      <c r="D978" s="234"/>
      <c r="E978" s="234"/>
      <c r="F978" s="234"/>
      <c r="G978" s="234"/>
      <c r="H978" s="234"/>
      <c r="I978" s="234"/>
      <c r="J978" s="300"/>
      <c r="K978" s="300"/>
      <c r="L978" s="234"/>
      <c r="M978" s="234"/>
      <c r="N978" s="234"/>
      <c r="O978" s="234"/>
      <c r="P978" s="234"/>
      <c r="Q978" s="234"/>
      <c r="R978" s="234"/>
      <c r="S978" s="234"/>
      <c r="T978" s="234"/>
      <c r="U978" s="234"/>
      <c r="V978" s="234"/>
      <c r="W978" s="234"/>
      <c r="X978" s="234"/>
      <c r="Y978" s="234"/>
      <c r="Z978" s="234"/>
      <c r="AA978" s="234"/>
      <c r="AB978" s="234"/>
      <c r="AC978" s="234"/>
      <c r="AD978" s="234"/>
      <c r="AE978" s="234"/>
      <c r="AF978" s="234"/>
      <c r="AG978" s="234"/>
      <c r="AH978" s="234"/>
    </row>
    <row r="979" spans="1:34" ht="15.75" customHeight="1">
      <c r="A979" s="234"/>
      <c r="B979" s="234"/>
      <c r="C979" s="234"/>
      <c r="D979" s="234"/>
      <c r="E979" s="234"/>
      <c r="F979" s="234"/>
      <c r="G979" s="234"/>
      <c r="H979" s="234"/>
      <c r="I979" s="234"/>
      <c r="J979" s="300"/>
      <c r="K979" s="300"/>
      <c r="L979" s="234"/>
      <c r="M979" s="234"/>
      <c r="N979" s="234"/>
      <c r="O979" s="234"/>
      <c r="P979" s="234"/>
      <c r="Q979" s="234"/>
      <c r="R979" s="234"/>
      <c r="S979" s="234"/>
      <c r="T979" s="234"/>
      <c r="U979" s="234"/>
      <c r="V979" s="234"/>
      <c r="W979" s="234"/>
      <c r="X979" s="234"/>
      <c r="Y979" s="234"/>
      <c r="Z979" s="234"/>
      <c r="AA979" s="234"/>
      <c r="AB979" s="234"/>
      <c r="AC979" s="234"/>
      <c r="AD979" s="234"/>
      <c r="AE979" s="234"/>
      <c r="AF979" s="234"/>
      <c r="AG979" s="234"/>
      <c r="AH979" s="234"/>
    </row>
    <row r="980" spans="1:34" ht="15.75" customHeight="1">
      <c r="A980" s="234"/>
      <c r="B980" s="234"/>
      <c r="C980" s="234"/>
      <c r="D980" s="234"/>
      <c r="E980" s="234"/>
      <c r="F980" s="234"/>
      <c r="G980" s="234"/>
      <c r="H980" s="234"/>
      <c r="I980" s="234"/>
      <c r="J980" s="300"/>
      <c r="K980" s="300"/>
      <c r="L980" s="234"/>
      <c r="M980" s="234"/>
      <c r="N980" s="234"/>
      <c r="O980" s="234"/>
      <c r="P980" s="234"/>
      <c r="Q980" s="234"/>
      <c r="R980" s="234"/>
      <c r="S980" s="234"/>
      <c r="T980" s="234"/>
      <c r="U980" s="234"/>
      <c r="V980" s="234"/>
      <c r="W980" s="234"/>
      <c r="X980" s="234"/>
      <c r="Y980" s="234"/>
      <c r="Z980" s="234"/>
      <c r="AA980" s="234"/>
      <c r="AB980" s="234"/>
      <c r="AC980" s="234"/>
      <c r="AD980" s="234"/>
      <c r="AE980" s="234"/>
      <c r="AF980" s="234"/>
      <c r="AG980" s="234"/>
      <c r="AH980" s="234"/>
    </row>
    <row r="981" spans="1:34" ht="15.75" customHeight="1">
      <c r="A981" s="234"/>
      <c r="B981" s="234"/>
      <c r="C981" s="234"/>
      <c r="D981" s="234"/>
      <c r="E981" s="234"/>
      <c r="F981" s="234"/>
      <c r="G981" s="234"/>
      <c r="H981" s="234"/>
      <c r="I981" s="234"/>
      <c r="J981" s="300"/>
      <c r="K981" s="300"/>
      <c r="L981" s="234"/>
      <c r="M981" s="234"/>
      <c r="N981" s="234"/>
      <c r="O981" s="234"/>
      <c r="P981" s="234"/>
      <c r="Q981" s="234"/>
      <c r="R981" s="234"/>
      <c r="S981" s="234"/>
      <c r="T981" s="234"/>
      <c r="U981" s="234"/>
      <c r="V981" s="234"/>
      <c r="W981" s="234"/>
      <c r="X981" s="234"/>
      <c r="Y981" s="234"/>
      <c r="Z981" s="234"/>
      <c r="AA981" s="234"/>
      <c r="AB981" s="234"/>
      <c r="AC981" s="234"/>
      <c r="AD981" s="234"/>
      <c r="AE981" s="234"/>
      <c r="AF981" s="234"/>
      <c r="AG981" s="234"/>
      <c r="AH981" s="234"/>
    </row>
    <row r="982" spans="1:34" ht="15.75" customHeight="1">
      <c r="A982" s="234"/>
      <c r="B982" s="234"/>
      <c r="C982" s="234"/>
      <c r="D982" s="234"/>
      <c r="E982" s="234"/>
      <c r="F982" s="234"/>
      <c r="G982" s="234"/>
      <c r="H982" s="234"/>
      <c r="I982" s="234"/>
      <c r="J982" s="300"/>
      <c r="K982" s="300"/>
      <c r="L982" s="234"/>
      <c r="M982" s="234"/>
      <c r="N982" s="234"/>
      <c r="O982" s="234"/>
      <c r="P982" s="234"/>
      <c r="Q982" s="234"/>
      <c r="R982" s="234"/>
      <c r="S982" s="234"/>
      <c r="T982" s="234"/>
      <c r="U982" s="234"/>
      <c r="V982" s="234"/>
      <c r="W982" s="234"/>
      <c r="X982" s="234"/>
      <c r="Y982" s="234"/>
      <c r="Z982" s="234"/>
      <c r="AA982" s="234"/>
      <c r="AB982" s="234"/>
      <c r="AC982" s="234"/>
      <c r="AD982" s="234"/>
      <c r="AE982" s="234"/>
      <c r="AF982" s="234"/>
      <c r="AG982" s="234"/>
      <c r="AH982" s="234"/>
    </row>
    <row r="983" spans="1:34" ht="15.75" customHeight="1">
      <c r="A983" s="234"/>
      <c r="B983" s="234"/>
      <c r="C983" s="234"/>
      <c r="D983" s="234"/>
      <c r="E983" s="234"/>
      <c r="F983" s="234"/>
      <c r="G983" s="234"/>
      <c r="H983" s="234"/>
      <c r="I983" s="234"/>
      <c r="J983" s="300"/>
      <c r="K983" s="300"/>
      <c r="L983" s="234"/>
      <c r="M983" s="234"/>
      <c r="N983" s="234"/>
      <c r="O983" s="234"/>
      <c r="P983" s="234"/>
      <c r="Q983" s="234"/>
      <c r="R983" s="234"/>
      <c r="S983" s="234"/>
      <c r="T983" s="234"/>
      <c r="U983" s="234"/>
      <c r="V983" s="234"/>
      <c r="W983" s="234"/>
      <c r="X983" s="234"/>
      <c r="Y983" s="234"/>
      <c r="Z983" s="234"/>
      <c r="AA983" s="234"/>
      <c r="AB983" s="234"/>
      <c r="AC983" s="234"/>
      <c r="AD983" s="234"/>
      <c r="AE983" s="234"/>
      <c r="AF983" s="234"/>
      <c r="AG983" s="234"/>
      <c r="AH983" s="234"/>
    </row>
    <row r="984" spans="1:34" ht="15.75" customHeight="1">
      <c r="A984" s="234"/>
      <c r="B984" s="234"/>
      <c r="C984" s="234"/>
      <c r="D984" s="234"/>
      <c r="E984" s="234"/>
      <c r="F984" s="234"/>
      <c r="G984" s="234"/>
      <c r="H984" s="234"/>
      <c r="I984" s="234"/>
      <c r="J984" s="300"/>
      <c r="K984" s="300"/>
      <c r="L984" s="234"/>
      <c r="M984" s="234"/>
      <c r="N984" s="234"/>
      <c r="O984" s="234"/>
      <c r="P984" s="234"/>
      <c r="Q984" s="234"/>
      <c r="R984" s="234"/>
      <c r="S984" s="234"/>
      <c r="T984" s="234"/>
      <c r="U984" s="234"/>
      <c r="V984" s="234"/>
      <c r="W984" s="234"/>
      <c r="X984" s="234"/>
      <c r="Y984" s="234"/>
      <c r="Z984" s="234"/>
      <c r="AA984" s="234"/>
      <c r="AB984" s="234"/>
      <c r="AC984" s="234"/>
      <c r="AD984" s="234"/>
      <c r="AE984" s="234"/>
      <c r="AF984" s="234"/>
      <c r="AG984" s="234"/>
      <c r="AH984" s="234"/>
    </row>
    <row r="985" spans="1:34" ht="15.75" customHeight="1">
      <c r="A985" s="234"/>
      <c r="B985" s="234"/>
      <c r="C985" s="234"/>
      <c r="D985" s="234"/>
      <c r="E985" s="234"/>
      <c r="F985" s="234"/>
      <c r="G985" s="234"/>
      <c r="H985" s="234"/>
      <c r="I985" s="234"/>
      <c r="J985" s="300"/>
      <c r="K985" s="300"/>
      <c r="L985" s="234"/>
      <c r="M985" s="234"/>
      <c r="N985" s="234"/>
      <c r="O985" s="234"/>
      <c r="P985" s="234"/>
      <c r="Q985" s="234"/>
      <c r="R985" s="234"/>
      <c r="S985" s="234"/>
      <c r="T985" s="234"/>
      <c r="U985" s="234"/>
      <c r="V985" s="234"/>
      <c r="W985" s="234"/>
      <c r="X985" s="234"/>
      <c r="Y985" s="234"/>
      <c r="Z985" s="234"/>
      <c r="AA985" s="234"/>
      <c r="AB985" s="234"/>
      <c r="AC985" s="234"/>
      <c r="AD985" s="234"/>
      <c r="AE985" s="234"/>
      <c r="AF985" s="234"/>
      <c r="AG985" s="234"/>
      <c r="AH985" s="234"/>
    </row>
    <row r="986" spans="1:34" ht="15.75" customHeight="1">
      <c r="A986" s="234"/>
      <c r="B986" s="234"/>
      <c r="C986" s="234"/>
      <c r="D986" s="234"/>
      <c r="E986" s="234"/>
      <c r="F986" s="234"/>
      <c r="G986" s="234"/>
      <c r="H986" s="234"/>
      <c r="I986" s="234"/>
      <c r="J986" s="300"/>
      <c r="K986" s="300"/>
      <c r="L986" s="234"/>
      <c r="M986" s="234"/>
      <c r="N986" s="234"/>
      <c r="O986" s="234"/>
      <c r="P986" s="234"/>
      <c r="Q986" s="234"/>
      <c r="R986" s="234"/>
      <c r="S986" s="234"/>
      <c r="T986" s="234"/>
      <c r="U986" s="234"/>
      <c r="V986" s="234"/>
      <c r="W986" s="234"/>
      <c r="X986" s="234"/>
      <c r="Y986" s="234"/>
      <c r="Z986" s="234"/>
      <c r="AA986" s="234"/>
      <c r="AB986" s="234"/>
      <c r="AC986" s="234"/>
      <c r="AD986" s="234"/>
      <c r="AE986" s="234"/>
      <c r="AF986" s="234"/>
      <c r="AG986" s="234"/>
      <c r="AH986" s="234"/>
    </row>
    <row r="987" spans="1:34" ht="15.75" customHeight="1">
      <c r="A987" s="234"/>
      <c r="B987" s="234"/>
      <c r="C987" s="234"/>
      <c r="D987" s="234"/>
      <c r="E987" s="234"/>
      <c r="F987" s="234"/>
      <c r="G987" s="234"/>
      <c r="H987" s="234"/>
      <c r="I987" s="234"/>
      <c r="J987" s="300"/>
      <c r="K987" s="300"/>
      <c r="L987" s="234"/>
      <c r="M987" s="234"/>
      <c r="N987" s="234"/>
      <c r="O987" s="234"/>
      <c r="P987" s="234"/>
      <c r="Q987" s="234"/>
      <c r="R987" s="234"/>
      <c r="S987" s="234"/>
      <c r="T987" s="234"/>
      <c r="U987" s="234"/>
      <c r="V987" s="234"/>
      <c r="W987" s="234"/>
      <c r="X987" s="234"/>
      <c r="Y987" s="234"/>
      <c r="Z987" s="234"/>
      <c r="AA987" s="234"/>
      <c r="AB987" s="234"/>
      <c r="AC987" s="234"/>
      <c r="AD987" s="234"/>
      <c r="AE987" s="234"/>
      <c r="AF987" s="234"/>
      <c r="AG987" s="234"/>
      <c r="AH987" s="234"/>
    </row>
    <row r="988" spans="1:34" ht="15.75" customHeight="1">
      <c r="A988" s="234"/>
      <c r="B988" s="234"/>
      <c r="C988" s="234"/>
      <c r="D988" s="234"/>
      <c r="E988" s="234"/>
      <c r="F988" s="234"/>
      <c r="G988" s="234"/>
      <c r="H988" s="234"/>
      <c r="I988" s="234"/>
      <c r="J988" s="300"/>
      <c r="K988" s="300"/>
      <c r="L988" s="234"/>
      <c r="M988" s="234"/>
      <c r="N988" s="234"/>
      <c r="O988" s="234"/>
      <c r="P988" s="234"/>
      <c r="Q988" s="234"/>
      <c r="R988" s="234"/>
      <c r="S988" s="234"/>
      <c r="T988" s="234"/>
      <c r="U988" s="234"/>
      <c r="V988" s="234"/>
      <c r="W988" s="234"/>
      <c r="X988" s="234"/>
      <c r="Y988" s="234"/>
      <c r="Z988" s="234"/>
      <c r="AA988" s="234"/>
      <c r="AB988" s="234"/>
      <c r="AC988" s="234"/>
      <c r="AD988" s="234"/>
      <c r="AE988" s="234"/>
      <c r="AF988" s="234"/>
      <c r="AG988" s="234"/>
      <c r="AH988" s="234"/>
    </row>
    <row r="989" spans="1:34" ht="15.75" customHeight="1">
      <c r="A989" s="234"/>
      <c r="B989" s="234"/>
      <c r="C989" s="234"/>
      <c r="D989" s="234"/>
      <c r="E989" s="234"/>
      <c r="F989" s="234"/>
      <c r="G989" s="234"/>
      <c r="H989" s="234"/>
      <c r="I989" s="234"/>
      <c r="J989" s="300"/>
      <c r="K989" s="300"/>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row>
    <row r="990" spans="1:34" ht="15.75" customHeight="1">
      <c r="A990" s="234"/>
      <c r="B990" s="234"/>
      <c r="C990" s="234"/>
      <c r="D990" s="234"/>
      <c r="E990" s="234"/>
      <c r="F990" s="234"/>
      <c r="G990" s="234"/>
      <c r="H990" s="234"/>
      <c r="I990" s="234"/>
      <c r="J990" s="300"/>
      <c r="K990" s="300"/>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row>
    <row r="991" spans="1:34" ht="15.75" customHeight="1">
      <c r="A991" s="234"/>
      <c r="B991" s="234"/>
      <c r="C991" s="234"/>
      <c r="D991" s="234"/>
      <c r="E991" s="234"/>
      <c r="F991" s="234"/>
      <c r="G991" s="234"/>
      <c r="H991" s="234"/>
      <c r="I991" s="234"/>
      <c r="J991" s="300"/>
      <c r="K991" s="300"/>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row>
    <row r="992" spans="1:34" ht="15.75" customHeight="1">
      <c r="A992" s="234"/>
      <c r="B992" s="234"/>
      <c r="C992" s="234"/>
      <c r="D992" s="234"/>
      <c r="E992" s="234"/>
      <c r="F992" s="234"/>
      <c r="G992" s="234"/>
      <c r="H992" s="234"/>
      <c r="I992" s="234"/>
      <c r="J992" s="300"/>
      <c r="K992" s="300"/>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row>
    <row r="993" spans="1:34" ht="15.75" customHeight="1">
      <c r="A993" s="234"/>
      <c r="B993" s="234"/>
      <c r="C993" s="234"/>
      <c r="D993" s="234"/>
      <c r="E993" s="234"/>
      <c r="F993" s="234"/>
      <c r="G993" s="234"/>
      <c r="H993" s="234"/>
      <c r="I993" s="234"/>
      <c r="J993" s="300"/>
      <c r="K993" s="300"/>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row>
    <row r="994" spans="1:34" ht="15.75" customHeight="1">
      <c r="A994" s="234"/>
      <c r="B994" s="234"/>
      <c r="C994" s="234"/>
      <c r="D994" s="234"/>
      <c r="E994" s="234"/>
      <c r="F994" s="234"/>
      <c r="G994" s="234"/>
      <c r="H994" s="234"/>
      <c r="I994" s="234"/>
      <c r="J994" s="300"/>
      <c r="K994" s="300"/>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row>
    <row r="995" spans="1:34" ht="15.75" customHeight="1">
      <c r="A995" s="234"/>
      <c r="B995" s="234"/>
      <c r="C995" s="234"/>
      <c r="D995" s="234"/>
      <c r="E995" s="234"/>
      <c r="F995" s="234"/>
      <c r="G995" s="234"/>
      <c r="H995" s="234"/>
      <c r="I995" s="234"/>
      <c r="J995" s="300"/>
      <c r="K995" s="300"/>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row>
    <row r="996" spans="1:34" ht="15.75" customHeight="1">
      <c r="A996" s="234"/>
      <c r="B996" s="234"/>
      <c r="C996" s="234"/>
      <c r="D996" s="234"/>
      <c r="E996" s="234"/>
      <c r="F996" s="234"/>
      <c r="G996" s="234"/>
      <c r="H996" s="234"/>
      <c r="I996" s="234"/>
      <c r="J996" s="300"/>
      <c r="K996" s="300"/>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row>
    <row r="997" spans="1:34" ht="15.75" customHeight="1">
      <c r="A997" s="234"/>
      <c r="B997" s="234"/>
      <c r="C997" s="234"/>
      <c r="D997" s="234"/>
      <c r="E997" s="234"/>
      <c r="F997" s="234"/>
      <c r="G997" s="234"/>
      <c r="H997" s="234"/>
      <c r="I997" s="234"/>
      <c r="J997" s="300"/>
      <c r="K997" s="300"/>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row>
    <row r="998" spans="1:34" ht="15.75" customHeight="1">
      <c r="A998" s="234"/>
      <c r="B998" s="234"/>
      <c r="C998" s="234"/>
      <c r="D998" s="234"/>
      <c r="E998" s="234"/>
      <c r="F998" s="234"/>
      <c r="G998" s="234"/>
      <c r="H998" s="234"/>
      <c r="I998" s="234"/>
      <c r="J998" s="300"/>
      <c r="K998" s="300"/>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row>
    <row r="999" spans="1:34" ht="15.75" customHeight="1">
      <c r="A999" s="234"/>
      <c r="B999" s="234"/>
      <c r="C999" s="234"/>
      <c r="D999" s="234"/>
      <c r="E999" s="234"/>
      <c r="F999" s="234"/>
      <c r="G999" s="234"/>
      <c r="H999" s="234"/>
      <c r="I999" s="234"/>
      <c r="J999" s="300"/>
      <c r="K999" s="300"/>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row>
    <row r="1000" spans="1:34" ht="15.75" customHeight="1">
      <c r="A1000" s="234"/>
      <c r="B1000" s="234"/>
      <c r="C1000" s="234"/>
      <c r="D1000" s="234"/>
      <c r="E1000" s="234"/>
      <c r="F1000" s="234"/>
      <c r="G1000" s="234"/>
      <c r="H1000" s="234"/>
      <c r="I1000" s="234"/>
      <c r="J1000" s="300"/>
      <c r="K1000" s="300"/>
      <c r="L1000" s="234"/>
      <c r="M1000" s="234"/>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c r="AH1000" s="234"/>
    </row>
  </sheetData>
  <mergeCells count="114">
    <mergeCell ref="A5:N5"/>
    <mergeCell ref="A6:N6"/>
    <mergeCell ref="B7:N7"/>
    <mergeCell ref="B8:F8"/>
    <mergeCell ref="G8:I13"/>
    <mergeCell ref="J8:N8"/>
    <mergeCell ref="B11:F11"/>
    <mergeCell ref="K11:M11"/>
    <mergeCell ref="A1:A4"/>
    <mergeCell ref="B1:H2"/>
    <mergeCell ref="I1:L1"/>
    <mergeCell ref="M1:N4"/>
    <mergeCell ref="I2:L2"/>
    <mergeCell ref="B3:H4"/>
    <mergeCell ref="I3:L3"/>
    <mergeCell ref="I4:L4"/>
    <mergeCell ref="P11:Q11"/>
    <mergeCell ref="B12:F12"/>
    <mergeCell ref="K12:M12"/>
    <mergeCell ref="P12:Q12"/>
    <mergeCell ref="B13:F13"/>
    <mergeCell ref="K13:M13"/>
    <mergeCell ref="P8:R8"/>
    <mergeCell ref="B9:F9"/>
    <mergeCell ref="K9:M9"/>
    <mergeCell ref="B10:F10"/>
    <mergeCell ref="K10:M10"/>
    <mergeCell ref="P10:Q10"/>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A19:A20"/>
    <mergeCell ref="C19:C20"/>
    <mergeCell ref="J19:J20"/>
    <mergeCell ref="K19:K20"/>
    <mergeCell ref="L19:L20"/>
    <mergeCell ref="M19:M20"/>
    <mergeCell ref="N19:N20"/>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N25:N26"/>
    <mergeCell ref="A27:A28"/>
    <mergeCell ref="C27:C28"/>
    <mergeCell ref="J27:J28"/>
    <mergeCell ref="K27:K28"/>
    <mergeCell ref="L27:L28"/>
    <mergeCell ref="M27:M28"/>
    <mergeCell ref="N27:N28"/>
    <mergeCell ref="A25:A26"/>
    <mergeCell ref="C25:C26"/>
    <mergeCell ref="J25:J26"/>
    <mergeCell ref="K25:K26"/>
    <mergeCell ref="L25:L26"/>
    <mergeCell ref="M25:M26"/>
    <mergeCell ref="N29:N30"/>
    <mergeCell ref="A31:A32"/>
    <mergeCell ref="C31:C32"/>
    <mergeCell ref="J31:J32"/>
    <mergeCell ref="K31:K32"/>
    <mergeCell ref="L31:L32"/>
    <mergeCell ref="M31:M32"/>
    <mergeCell ref="N31:N32"/>
    <mergeCell ref="A29:A30"/>
    <mergeCell ref="C29:C30"/>
    <mergeCell ref="J29:J30"/>
    <mergeCell ref="K29:K30"/>
    <mergeCell ref="L29:L30"/>
    <mergeCell ref="M29:M30"/>
    <mergeCell ref="A33:A34"/>
    <mergeCell ref="C33:C34"/>
    <mergeCell ref="B36:D36"/>
    <mergeCell ref="E36:H36"/>
    <mergeCell ref="J36:N36"/>
    <mergeCell ref="A37:A38"/>
    <mergeCell ref="B37:D38"/>
    <mergeCell ref="E37:G38"/>
    <mergeCell ref="J37:N44"/>
    <mergeCell ref="A39:A40"/>
    <mergeCell ref="A45:N45"/>
    <mergeCell ref="B39:D40"/>
    <mergeCell ref="E39:G40"/>
    <mergeCell ref="A41:A42"/>
    <mergeCell ref="B41:D42"/>
    <mergeCell ref="E41:G42"/>
    <mergeCell ref="A43:A44"/>
    <mergeCell ref="B43:D44"/>
    <mergeCell ref="E43:G44"/>
  </mergeCells>
  <pageMargins left="0.7" right="0.7" top="0.75" bottom="0.75" header="0.3" footer="0.3"/>
  <drawing r:id="rId1"/>
  <legacyDrawing r:id="rId2"/>
  <oleObjects>
    <mc:AlternateContent xmlns:mc="http://schemas.openxmlformats.org/markup-compatibility/2006">
      <mc:Choice Requires="x14">
        <oleObject shapeId="45060" r:id="rId3">
          <objectPr defaultSize="0" autoPict="0" r:id="rId4">
            <anchor moveWithCells="1">
              <from>
                <xdr:col>0</xdr:col>
                <xdr:colOff>200025</xdr:colOff>
                <xdr:row>0</xdr:row>
                <xdr:rowOff>19050</xdr:rowOff>
              </from>
              <to>
                <xdr:col>0</xdr:col>
                <xdr:colOff>3429000</xdr:colOff>
                <xdr:row>4</xdr:row>
                <xdr:rowOff>28575</xdr:rowOff>
              </to>
            </anchor>
          </objectPr>
        </oleObject>
      </mc:Choice>
      <mc:Fallback>
        <oleObject shapeId="45060" r:id="rId3"/>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zoomScale="70" zoomScaleNormal="70" workbookViewId="0">
      <selection sqref="A1:XFD1048576"/>
    </sheetView>
  </sheetViews>
  <sheetFormatPr baseColWidth="10" defaultColWidth="14.42578125" defaultRowHeight="15.75"/>
  <cols>
    <col min="1" max="1" width="40.5703125" style="102" customWidth="1"/>
    <col min="2" max="2" width="12.42578125" style="102" customWidth="1"/>
    <col min="3" max="3" width="20.7109375" style="102" customWidth="1"/>
    <col min="4" max="4" width="10.5703125" style="102" customWidth="1"/>
    <col min="5" max="5" width="24.42578125" style="102" customWidth="1"/>
    <col min="6" max="6" width="22.42578125" style="102" customWidth="1"/>
    <col min="7" max="7" width="13" style="102" customWidth="1"/>
    <col min="8" max="8" width="15.85546875" style="102" customWidth="1"/>
    <col min="9" max="9" width="31.28515625" style="102" customWidth="1"/>
    <col min="10" max="10" width="14" style="102" customWidth="1"/>
    <col min="11" max="11" width="17.7109375" style="102" customWidth="1"/>
    <col min="12" max="12" width="12.42578125" style="102" customWidth="1"/>
    <col min="13" max="13" width="15.85546875" style="102" customWidth="1"/>
    <col min="14" max="14" width="14.28515625" style="102" customWidth="1"/>
    <col min="15" max="15" width="12.5703125" style="102" hidden="1" customWidth="1"/>
    <col min="16" max="16" width="24.28515625" style="102" customWidth="1"/>
    <col min="17" max="17" width="22.5703125" style="102" customWidth="1"/>
    <col min="18" max="19" width="12.5703125" style="102" customWidth="1"/>
    <col min="20" max="20" width="16.85546875" style="102" customWidth="1"/>
    <col min="21" max="21" width="12.5703125" style="102" customWidth="1"/>
    <col min="22" max="22" width="30.140625" style="102" customWidth="1"/>
    <col min="23" max="23" width="15.42578125" style="102" customWidth="1"/>
    <col min="24" max="24" width="15.85546875" style="102" customWidth="1"/>
    <col min="25" max="25" width="24.42578125" style="102" customWidth="1"/>
    <col min="26" max="26" width="17.140625" style="102" customWidth="1"/>
    <col min="27" max="34" width="12.5703125" style="102" customWidth="1"/>
    <col min="35" max="16384" width="14.42578125" style="102"/>
  </cols>
  <sheetData>
    <row r="1" spans="1:34">
      <c r="A1" s="230"/>
      <c r="B1" s="231" t="s">
        <v>36</v>
      </c>
      <c r="C1" s="194"/>
      <c r="D1" s="194"/>
      <c r="E1" s="194"/>
      <c r="F1" s="194"/>
      <c r="G1" s="194"/>
      <c r="H1" s="195"/>
      <c r="I1" s="232" t="s">
        <v>37</v>
      </c>
      <c r="J1" s="221"/>
      <c r="K1" s="221"/>
      <c r="L1" s="222"/>
      <c r="M1" s="233"/>
      <c r="N1" s="195"/>
      <c r="O1" s="234"/>
      <c r="P1" s="234"/>
      <c r="Q1" s="234"/>
      <c r="R1" s="234"/>
      <c r="S1" s="234"/>
      <c r="T1" s="234"/>
      <c r="U1" s="234"/>
      <c r="V1" s="234"/>
      <c r="W1" s="234"/>
      <c r="X1" s="234"/>
      <c r="Y1" s="234"/>
      <c r="Z1" s="234"/>
      <c r="AA1" s="234"/>
      <c r="AB1" s="234"/>
      <c r="AC1" s="234"/>
      <c r="AD1" s="234"/>
      <c r="AE1" s="234"/>
      <c r="AF1" s="234"/>
      <c r="AG1" s="234"/>
      <c r="AH1" s="234"/>
    </row>
    <row r="2" spans="1:34">
      <c r="A2" s="223"/>
      <c r="B2" s="224"/>
      <c r="C2" s="225"/>
      <c r="D2" s="225"/>
      <c r="E2" s="225"/>
      <c r="F2" s="225"/>
      <c r="G2" s="225"/>
      <c r="H2" s="226"/>
      <c r="I2" s="232" t="s">
        <v>38</v>
      </c>
      <c r="J2" s="221"/>
      <c r="K2" s="221"/>
      <c r="L2" s="222"/>
      <c r="M2" s="227"/>
      <c r="N2" s="228"/>
      <c r="O2" s="234"/>
      <c r="P2" s="234"/>
      <c r="Q2" s="234"/>
      <c r="R2" s="234"/>
      <c r="S2" s="234"/>
      <c r="T2" s="234"/>
      <c r="U2" s="234"/>
      <c r="V2" s="234"/>
      <c r="W2" s="234"/>
      <c r="X2" s="234"/>
      <c r="Y2" s="234"/>
      <c r="Z2" s="234"/>
      <c r="AA2" s="234"/>
      <c r="AB2" s="234"/>
      <c r="AC2" s="234"/>
      <c r="AD2" s="234"/>
      <c r="AE2" s="234"/>
      <c r="AF2" s="234"/>
      <c r="AG2" s="234"/>
      <c r="AH2" s="234"/>
    </row>
    <row r="3" spans="1:34">
      <c r="A3" s="223"/>
      <c r="B3" s="231" t="s">
        <v>39</v>
      </c>
      <c r="C3" s="194"/>
      <c r="D3" s="194"/>
      <c r="E3" s="194"/>
      <c r="F3" s="194"/>
      <c r="G3" s="194"/>
      <c r="H3" s="195"/>
      <c r="I3" s="232" t="s">
        <v>40</v>
      </c>
      <c r="J3" s="221"/>
      <c r="K3" s="221"/>
      <c r="L3" s="222"/>
      <c r="M3" s="227"/>
      <c r="N3" s="228"/>
      <c r="O3" s="234"/>
      <c r="P3" s="234"/>
      <c r="Q3" s="234"/>
      <c r="R3" s="234"/>
      <c r="S3" s="234"/>
      <c r="T3" s="234"/>
      <c r="U3" s="234"/>
      <c r="V3" s="234"/>
      <c r="W3" s="234"/>
      <c r="X3" s="234"/>
      <c r="Y3" s="234"/>
      <c r="Z3" s="234"/>
      <c r="AA3" s="234"/>
      <c r="AB3" s="234"/>
      <c r="AC3" s="234"/>
      <c r="AD3" s="234"/>
      <c r="AE3" s="234"/>
      <c r="AF3" s="234"/>
      <c r="AG3" s="234"/>
      <c r="AH3" s="234"/>
    </row>
    <row r="4" spans="1:34">
      <c r="A4" s="229"/>
      <c r="B4" s="224"/>
      <c r="C4" s="225"/>
      <c r="D4" s="225"/>
      <c r="E4" s="225"/>
      <c r="F4" s="225"/>
      <c r="G4" s="225"/>
      <c r="H4" s="226"/>
      <c r="I4" s="232" t="s">
        <v>41</v>
      </c>
      <c r="J4" s="221"/>
      <c r="K4" s="221"/>
      <c r="L4" s="222"/>
      <c r="M4" s="224"/>
      <c r="N4" s="226"/>
      <c r="O4" s="234"/>
      <c r="P4" s="234"/>
      <c r="Q4" s="234"/>
      <c r="R4" s="234"/>
      <c r="S4" s="234"/>
      <c r="T4" s="234"/>
      <c r="U4" s="234"/>
      <c r="V4" s="234"/>
      <c r="W4" s="234"/>
      <c r="X4" s="234"/>
      <c r="Y4" s="234"/>
      <c r="Z4" s="234"/>
      <c r="AA4" s="234"/>
      <c r="AB4" s="234"/>
      <c r="AC4" s="234"/>
      <c r="AD4" s="234"/>
      <c r="AE4" s="234"/>
      <c r="AF4" s="234"/>
      <c r="AG4" s="234"/>
      <c r="AH4" s="234"/>
    </row>
    <row r="5" spans="1:34">
      <c r="A5" s="235"/>
      <c r="B5" s="236"/>
      <c r="C5" s="236"/>
      <c r="D5" s="236"/>
      <c r="E5" s="236"/>
      <c r="F5" s="236"/>
      <c r="G5" s="236"/>
      <c r="H5" s="236"/>
      <c r="I5" s="236"/>
      <c r="J5" s="236"/>
      <c r="K5" s="236"/>
      <c r="L5" s="236"/>
      <c r="M5" s="236"/>
      <c r="N5" s="236"/>
      <c r="O5" s="234"/>
      <c r="P5" s="234"/>
      <c r="Q5" s="234"/>
      <c r="R5" s="234"/>
      <c r="S5" s="234"/>
      <c r="T5" s="234"/>
      <c r="U5" s="234"/>
      <c r="V5" s="234"/>
      <c r="W5" s="234"/>
      <c r="X5" s="234"/>
      <c r="Y5" s="234"/>
      <c r="Z5" s="234"/>
      <c r="AA5" s="234"/>
      <c r="AB5" s="234"/>
      <c r="AC5" s="234"/>
      <c r="AD5" s="234"/>
      <c r="AE5" s="234"/>
      <c r="AF5" s="234"/>
      <c r="AG5" s="234"/>
      <c r="AH5" s="234"/>
    </row>
    <row r="6" spans="1:34">
      <c r="A6" s="232" t="s">
        <v>323</v>
      </c>
      <c r="B6" s="221"/>
      <c r="C6" s="221"/>
      <c r="D6" s="221"/>
      <c r="E6" s="221"/>
      <c r="F6" s="221"/>
      <c r="G6" s="221"/>
      <c r="H6" s="221"/>
      <c r="I6" s="221"/>
      <c r="J6" s="221"/>
      <c r="K6" s="221"/>
      <c r="L6" s="221"/>
      <c r="M6" s="221"/>
      <c r="N6" s="222"/>
      <c r="O6" s="234"/>
      <c r="P6" s="234"/>
      <c r="Q6" s="234"/>
      <c r="R6" s="234"/>
      <c r="S6" s="234"/>
      <c r="T6" s="234"/>
      <c r="U6" s="234"/>
      <c r="V6" s="234"/>
      <c r="W6" s="234"/>
      <c r="X6" s="234"/>
      <c r="Y6" s="234"/>
      <c r="Z6" s="234"/>
      <c r="AA6" s="234"/>
      <c r="AB6" s="234"/>
      <c r="AC6" s="234"/>
      <c r="AD6" s="234"/>
      <c r="AE6" s="234"/>
      <c r="AF6" s="234"/>
      <c r="AG6" s="234"/>
      <c r="AH6" s="234"/>
    </row>
    <row r="7" spans="1:34">
      <c r="A7" s="237" t="s">
        <v>286</v>
      </c>
      <c r="B7" s="232" t="s">
        <v>382</v>
      </c>
      <c r="C7" s="221"/>
      <c r="D7" s="221"/>
      <c r="E7" s="221"/>
      <c r="F7" s="221"/>
      <c r="G7" s="221"/>
      <c r="H7" s="221"/>
      <c r="I7" s="221"/>
      <c r="J7" s="221"/>
      <c r="K7" s="221"/>
      <c r="L7" s="221"/>
      <c r="M7" s="221"/>
      <c r="N7" s="222"/>
      <c r="O7" s="234"/>
      <c r="P7" s="234"/>
      <c r="Q7" s="234"/>
      <c r="R7" s="234"/>
      <c r="S7" s="234"/>
      <c r="T7" s="234"/>
      <c r="U7" s="234"/>
      <c r="V7" s="234"/>
      <c r="W7" s="234"/>
      <c r="X7" s="234"/>
      <c r="Y7" s="234"/>
      <c r="Z7" s="234"/>
      <c r="AA7" s="234"/>
      <c r="AB7" s="234"/>
      <c r="AC7" s="234"/>
      <c r="AD7" s="234"/>
      <c r="AE7" s="234"/>
      <c r="AF7" s="234"/>
      <c r="AG7" s="234"/>
      <c r="AH7" s="234"/>
    </row>
    <row r="8" spans="1:34">
      <c r="A8" s="238" t="s">
        <v>32</v>
      </c>
      <c r="B8" s="239" t="s">
        <v>33</v>
      </c>
      <c r="C8" s="221"/>
      <c r="D8" s="221"/>
      <c r="E8" s="221"/>
      <c r="F8" s="222"/>
      <c r="G8" s="240" t="s">
        <v>504</v>
      </c>
      <c r="H8" s="194"/>
      <c r="I8" s="195"/>
      <c r="J8" s="241" t="s">
        <v>31</v>
      </c>
      <c r="K8" s="221"/>
      <c r="L8" s="221"/>
      <c r="M8" s="221"/>
      <c r="N8" s="222"/>
      <c r="O8" s="242"/>
      <c r="P8" s="236"/>
      <c r="Q8" s="234"/>
      <c r="R8" s="234"/>
      <c r="S8" s="234"/>
      <c r="T8" s="234"/>
      <c r="U8" s="234"/>
      <c r="V8" s="234"/>
      <c r="W8" s="234"/>
      <c r="X8" s="234"/>
      <c r="Y8" s="234"/>
      <c r="Z8" s="234"/>
      <c r="AA8" s="234"/>
      <c r="AB8" s="234"/>
      <c r="AC8" s="234"/>
      <c r="AD8" s="234"/>
      <c r="AE8" s="234"/>
      <c r="AF8" s="234"/>
      <c r="AG8" s="234"/>
      <c r="AH8" s="234"/>
    </row>
    <row r="9" spans="1:34">
      <c r="A9" s="243" t="s">
        <v>30</v>
      </c>
      <c r="B9" s="244" t="s">
        <v>324</v>
      </c>
      <c r="C9" s="221"/>
      <c r="D9" s="221"/>
      <c r="E9" s="221"/>
      <c r="F9" s="222"/>
      <c r="G9" s="227"/>
      <c r="H9" s="236"/>
      <c r="I9" s="228"/>
      <c r="J9" s="245" t="s">
        <v>29</v>
      </c>
      <c r="K9" s="246" t="s">
        <v>28</v>
      </c>
      <c r="L9" s="221"/>
      <c r="M9" s="222"/>
      <c r="N9" s="245" t="s">
        <v>27</v>
      </c>
      <c r="O9" s="247"/>
      <c r="P9" s="247"/>
      <c r="Q9" s="234"/>
      <c r="R9" s="234"/>
      <c r="S9" s="234"/>
      <c r="T9" s="234"/>
      <c r="U9" s="234"/>
      <c r="V9" s="234"/>
      <c r="W9" s="234"/>
      <c r="X9" s="234"/>
      <c r="Y9" s="234"/>
      <c r="Z9" s="234"/>
      <c r="AA9" s="234"/>
      <c r="AB9" s="234"/>
      <c r="AC9" s="234"/>
      <c r="AD9" s="234"/>
      <c r="AE9" s="234"/>
      <c r="AF9" s="234"/>
      <c r="AG9" s="234"/>
      <c r="AH9" s="234"/>
    </row>
    <row r="10" spans="1:34">
      <c r="A10" s="248" t="s">
        <v>26</v>
      </c>
      <c r="B10" s="249" t="s">
        <v>383</v>
      </c>
      <c r="C10" s="221"/>
      <c r="D10" s="221"/>
      <c r="E10" s="221"/>
      <c r="F10" s="222"/>
      <c r="G10" s="227"/>
      <c r="H10" s="236"/>
      <c r="I10" s="228"/>
      <c r="J10" s="250"/>
      <c r="K10" s="251"/>
      <c r="L10" s="221"/>
      <c r="M10" s="222"/>
      <c r="N10" s="252"/>
      <c r="O10" s="254"/>
      <c r="P10" s="254"/>
      <c r="Q10" s="234"/>
      <c r="R10" s="255"/>
      <c r="S10" s="255"/>
      <c r="T10" s="234"/>
      <c r="U10" s="234"/>
      <c r="V10" s="234"/>
      <c r="W10" s="234"/>
      <c r="X10" s="234"/>
      <c r="Y10" s="234"/>
      <c r="Z10" s="234"/>
      <c r="AA10" s="234"/>
      <c r="AB10" s="234"/>
      <c r="AC10" s="234"/>
      <c r="AD10" s="234"/>
      <c r="AE10" s="234"/>
      <c r="AF10" s="234"/>
      <c r="AG10" s="234"/>
      <c r="AH10" s="234"/>
    </row>
    <row r="11" spans="1:34">
      <c r="A11" s="256" t="s">
        <v>25</v>
      </c>
      <c r="B11" s="249" t="s">
        <v>384</v>
      </c>
      <c r="C11" s="221"/>
      <c r="D11" s="221"/>
      <c r="E11" s="221"/>
      <c r="F11" s="222"/>
      <c r="G11" s="227"/>
      <c r="H11" s="236"/>
      <c r="I11" s="228"/>
      <c r="J11" s="257"/>
      <c r="K11" s="258"/>
      <c r="L11" s="221"/>
      <c r="M11" s="222"/>
      <c r="N11" s="259"/>
      <c r="O11" s="315"/>
      <c r="P11" s="273"/>
      <c r="Q11" s="234"/>
      <c r="R11" s="274"/>
      <c r="S11" s="275"/>
      <c r="T11" s="276"/>
      <c r="U11" s="234"/>
      <c r="V11" s="234"/>
      <c r="W11" s="234"/>
      <c r="X11" s="234"/>
      <c r="Y11" s="234"/>
      <c r="Z11" s="234"/>
      <c r="AA11" s="234"/>
      <c r="AB11" s="234"/>
      <c r="AC11" s="234"/>
      <c r="AD11" s="234"/>
      <c r="AE11" s="234"/>
      <c r="AF11" s="234"/>
      <c r="AG11" s="234"/>
      <c r="AH11" s="234"/>
    </row>
    <row r="12" spans="1:34">
      <c r="A12" s="261" t="s">
        <v>24</v>
      </c>
      <c r="B12" s="262">
        <v>2020730010040</v>
      </c>
      <c r="C12" s="221"/>
      <c r="D12" s="221"/>
      <c r="E12" s="221"/>
      <c r="F12" s="222"/>
      <c r="G12" s="227"/>
      <c r="H12" s="236"/>
      <c r="I12" s="228"/>
      <c r="J12" s="263"/>
      <c r="K12" s="264"/>
      <c r="L12" s="221"/>
      <c r="M12" s="222"/>
      <c r="N12" s="259"/>
      <c r="O12" s="315"/>
      <c r="P12" s="273"/>
      <c r="Q12" s="234"/>
      <c r="R12" s="274"/>
      <c r="S12" s="275"/>
      <c r="T12" s="276"/>
      <c r="U12" s="234"/>
      <c r="V12" s="234"/>
      <c r="W12" s="234"/>
      <c r="X12" s="234"/>
      <c r="Y12" s="234"/>
      <c r="Z12" s="234"/>
      <c r="AA12" s="234"/>
      <c r="AB12" s="234"/>
      <c r="AC12" s="234"/>
      <c r="AD12" s="234"/>
      <c r="AE12" s="234"/>
      <c r="AF12" s="234"/>
      <c r="AG12" s="234"/>
      <c r="AH12" s="234"/>
    </row>
    <row r="13" spans="1:34" ht="30.75" customHeight="1">
      <c r="A13" s="312" t="s">
        <v>505</v>
      </c>
      <c r="B13" s="265" t="s">
        <v>506</v>
      </c>
      <c r="C13" s="221"/>
      <c r="D13" s="221"/>
      <c r="E13" s="221"/>
      <c r="F13" s="222"/>
      <c r="G13" s="224"/>
      <c r="H13" s="225"/>
      <c r="I13" s="226"/>
      <c r="J13" s="257"/>
      <c r="K13" s="264"/>
      <c r="L13" s="221"/>
      <c r="M13" s="222"/>
      <c r="N13" s="266"/>
      <c r="O13" s="234"/>
      <c r="P13" s="234"/>
      <c r="Q13" s="234"/>
      <c r="R13" s="234"/>
      <c r="S13" s="234"/>
      <c r="T13" s="234"/>
      <c r="U13" s="234"/>
      <c r="V13" s="234"/>
      <c r="W13" s="234"/>
      <c r="X13" s="234"/>
      <c r="Y13" s="234"/>
      <c r="Z13" s="234"/>
      <c r="AA13" s="234"/>
      <c r="AB13" s="234"/>
      <c r="AC13" s="234"/>
      <c r="AD13" s="234"/>
      <c r="AE13" s="234"/>
      <c r="AF13" s="234"/>
      <c r="AG13" s="234"/>
      <c r="AH13" s="234"/>
    </row>
    <row r="14" spans="1:34" ht="15.75" customHeight="1">
      <c r="A14" s="267" t="s">
        <v>23</v>
      </c>
      <c r="B14" s="268" t="s">
        <v>487</v>
      </c>
      <c r="C14" s="269" t="s">
        <v>21</v>
      </c>
      <c r="D14" s="269" t="s">
        <v>20</v>
      </c>
      <c r="E14" s="269" t="s">
        <v>42</v>
      </c>
      <c r="F14" s="270" t="s">
        <v>18</v>
      </c>
      <c r="G14" s="194"/>
      <c r="H14" s="194"/>
      <c r="I14" s="195"/>
      <c r="J14" s="270" t="s">
        <v>17</v>
      </c>
      <c r="K14" s="195"/>
      <c r="L14" s="271" t="s">
        <v>16</v>
      </c>
      <c r="M14" s="221"/>
      <c r="N14" s="222"/>
      <c r="O14" s="322"/>
      <c r="P14" s="322"/>
      <c r="Q14" s="322"/>
      <c r="R14" s="322"/>
      <c r="S14" s="234"/>
      <c r="T14" s="234"/>
      <c r="U14" s="234"/>
      <c r="V14" s="234"/>
      <c r="W14" s="234"/>
      <c r="X14" s="234"/>
      <c r="Y14" s="234"/>
      <c r="Z14" s="234"/>
      <c r="AA14" s="234"/>
      <c r="AB14" s="234"/>
      <c r="AC14" s="234"/>
      <c r="AD14" s="234"/>
      <c r="AE14" s="234"/>
      <c r="AF14" s="234"/>
      <c r="AG14" s="234"/>
      <c r="AH14" s="234"/>
    </row>
    <row r="15" spans="1:34" ht="15.75" customHeight="1">
      <c r="A15" s="223"/>
      <c r="B15" s="223"/>
      <c r="C15" s="223"/>
      <c r="D15" s="223"/>
      <c r="E15" s="223"/>
      <c r="F15" s="224"/>
      <c r="G15" s="225"/>
      <c r="H15" s="225"/>
      <c r="I15" s="226"/>
      <c r="J15" s="224"/>
      <c r="K15" s="226"/>
      <c r="L15" s="269" t="s">
        <v>15</v>
      </c>
      <c r="M15" s="269" t="s">
        <v>14</v>
      </c>
      <c r="N15" s="267" t="s">
        <v>13</v>
      </c>
      <c r="O15" s="234"/>
      <c r="P15" s="234"/>
      <c r="Q15" s="234"/>
      <c r="R15" s="234"/>
      <c r="S15" s="234"/>
      <c r="T15" s="234"/>
      <c r="U15" s="234"/>
      <c r="V15" s="234"/>
      <c r="W15" s="234"/>
      <c r="X15" s="234"/>
      <c r="Y15" s="234"/>
      <c r="Z15" s="234"/>
      <c r="AA15" s="234"/>
      <c r="AB15" s="234"/>
      <c r="AC15" s="234"/>
      <c r="AD15" s="234"/>
      <c r="AE15" s="234"/>
      <c r="AF15" s="234"/>
      <c r="AG15" s="234"/>
      <c r="AH15" s="234"/>
    </row>
    <row r="16" spans="1:34" ht="19.5" customHeight="1">
      <c r="A16" s="229"/>
      <c r="B16" s="229"/>
      <c r="C16" s="229"/>
      <c r="D16" s="229"/>
      <c r="E16" s="229"/>
      <c r="F16" s="277" t="s">
        <v>12</v>
      </c>
      <c r="G16" s="277" t="s">
        <v>11</v>
      </c>
      <c r="H16" s="277" t="s">
        <v>10</v>
      </c>
      <c r="I16" s="278" t="s">
        <v>9</v>
      </c>
      <c r="J16" s="277" t="s">
        <v>8</v>
      </c>
      <c r="K16" s="277" t="s">
        <v>7</v>
      </c>
      <c r="L16" s="229"/>
      <c r="M16" s="229"/>
      <c r="N16" s="229"/>
      <c r="O16" s="234"/>
      <c r="P16" s="234"/>
      <c r="Q16" s="234"/>
      <c r="R16" s="234"/>
      <c r="S16" s="234"/>
      <c r="T16" s="234"/>
      <c r="U16" s="234"/>
      <c r="V16" s="234"/>
      <c r="W16" s="234"/>
      <c r="X16" s="234"/>
      <c r="Y16" s="234"/>
      <c r="Z16" s="234"/>
      <c r="AA16" s="234"/>
      <c r="AB16" s="234"/>
      <c r="AC16" s="234"/>
      <c r="AD16" s="234"/>
      <c r="AE16" s="234"/>
      <c r="AF16" s="234"/>
      <c r="AG16" s="234"/>
      <c r="AH16" s="234"/>
    </row>
    <row r="17" spans="1:34" ht="44.25" customHeight="1">
      <c r="A17" s="280" t="s">
        <v>385</v>
      </c>
      <c r="B17" s="257" t="s">
        <v>1</v>
      </c>
      <c r="C17" s="282" t="s">
        <v>386</v>
      </c>
      <c r="D17" s="347">
        <v>1</v>
      </c>
      <c r="E17" s="283">
        <f t="shared" ref="E17:E30" si="0">SUM(I17+H17+G17+F17)</f>
        <v>129400000</v>
      </c>
      <c r="F17" s="283">
        <v>10000000</v>
      </c>
      <c r="G17" s="283">
        <v>0</v>
      </c>
      <c r="H17" s="283">
        <v>0</v>
      </c>
      <c r="I17" s="283">
        <v>119400000</v>
      </c>
      <c r="J17" s="284">
        <v>45329</v>
      </c>
      <c r="K17" s="284">
        <v>45656</v>
      </c>
      <c r="L17" s="285">
        <f t="shared" ref="L17:M17" si="1">D18/D17</f>
        <v>0</v>
      </c>
      <c r="M17" s="285">
        <f t="shared" si="1"/>
        <v>0.11591962905718702</v>
      </c>
      <c r="N17" s="321">
        <f>L17*L17/M17</f>
        <v>0</v>
      </c>
      <c r="O17" s="234"/>
      <c r="P17" s="234"/>
      <c r="Q17" s="234"/>
      <c r="R17" s="234"/>
      <c r="S17" s="234"/>
      <c r="T17" s="234"/>
      <c r="U17" s="234"/>
      <c r="V17" s="234"/>
      <c r="W17" s="234"/>
      <c r="X17" s="234"/>
      <c r="Y17" s="234"/>
      <c r="Z17" s="234"/>
      <c r="AA17" s="234"/>
      <c r="AB17" s="234"/>
      <c r="AC17" s="234"/>
      <c r="AD17" s="234"/>
      <c r="AE17" s="234"/>
      <c r="AF17" s="234"/>
      <c r="AG17" s="234"/>
      <c r="AH17" s="234"/>
    </row>
    <row r="18" spans="1:34" ht="44.25" customHeight="1">
      <c r="A18" s="229"/>
      <c r="B18" s="257" t="s">
        <v>0</v>
      </c>
      <c r="C18" s="229"/>
      <c r="D18" s="347">
        <v>0</v>
      </c>
      <c r="E18" s="283">
        <f t="shared" si="0"/>
        <v>15000000</v>
      </c>
      <c r="F18" s="283">
        <v>0</v>
      </c>
      <c r="G18" s="283">
        <v>0</v>
      </c>
      <c r="H18" s="283">
        <v>0</v>
      </c>
      <c r="I18" s="283">
        <v>15000000</v>
      </c>
      <c r="J18" s="229"/>
      <c r="K18" s="229"/>
      <c r="L18" s="229"/>
      <c r="M18" s="229"/>
      <c r="N18" s="229"/>
      <c r="O18" s="234"/>
      <c r="P18" s="275"/>
      <c r="Q18" s="234"/>
      <c r="R18" s="274"/>
      <c r="S18" s="275"/>
      <c r="T18" s="276"/>
      <c r="U18" s="234"/>
      <c r="V18" s="234"/>
      <c r="W18" s="234"/>
      <c r="X18" s="234"/>
      <c r="Y18" s="234"/>
      <c r="Z18" s="234"/>
      <c r="AA18" s="234"/>
      <c r="AB18" s="234"/>
      <c r="AC18" s="234"/>
      <c r="AD18" s="234"/>
      <c r="AE18" s="234"/>
      <c r="AF18" s="234"/>
      <c r="AG18" s="234"/>
      <c r="AH18" s="234"/>
    </row>
    <row r="19" spans="1:34" ht="68.25" customHeight="1">
      <c r="A19" s="280" t="s">
        <v>387</v>
      </c>
      <c r="B19" s="257" t="s">
        <v>1</v>
      </c>
      <c r="C19" s="282" t="s">
        <v>388</v>
      </c>
      <c r="D19" s="347">
        <v>1</v>
      </c>
      <c r="E19" s="283">
        <f t="shared" si="0"/>
        <v>215000000</v>
      </c>
      <c r="F19" s="283">
        <v>10000000</v>
      </c>
      <c r="G19" s="283">
        <v>0</v>
      </c>
      <c r="H19" s="283">
        <v>0</v>
      </c>
      <c r="I19" s="283">
        <v>205000000</v>
      </c>
      <c r="J19" s="284">
        <v>45323</v>
      </c>
      <c r="K19" s="284">
        <v>45656</v>
      </c>
      <c r="L19" s="285">
        <f t="shared" ref="L19:M19" si="2">D20/D19</f>
        <v>0</v>
      </c>
      <c r="M19" s="285">
        <f t="shared" si="2"/>
        <v>0.16279069767441862</v>
      </c>
      <c r="N19" s="321">
        <f>L19*L19/M19</f>
        <v>0</v>
      </c>
      <c r="O19" s="234"/>
      <c r="P19" s="275"/>
      <c r="Q19" s="234"/>
      <c r="R19" s="234"/>
      <c r="S19" s="234"/>
      <c r="T19" s="234"/>
      <c r="U19" s="234"/>
      <c r="V19" s="234"/>
      <c r="W19" s="234"/>
      <c r="X19" s="234"/>
      <c r="Y19" s="234"/>
      <c r="Z19" s="234"/>
      <c r="AA19" s="234"/>
      <c r="AB19" s="234"/>
      <c r="AC19" s="234"/>
      <c r="AD19" s="234"/>
      <c r="AE19" s="234"/>
      <c r="AF19" s="234"/>
      <c r="AG19" s="234"/>
      <c r="AH19" s="234"/>
    </row>
    <row r="20" spans="1:34" ht="68.25" customHeight="1">
      <c r="A20" s="229"/>
      <c r="B20" s="257" t="s">
        <v>0</v>
      </c>
      <c r="C20" s="229"/>
      <c r="D20" s="347">
        <v>0</v>
      </c>
      <c r="E20" s="283">
        <f t="shared" si="0"/>
        <v>35000000</v>
      </c>
      <c r="F20" s="283">
        <v>0</v>
      </c>
      <c r="G20" s="283">
        <v>0</v>
      </c>
      <c r="H20" s="283">
        <v>0</v>
      </c>
      <c r="I20" s="283">
        <v>35000000</v>
      </c>
      <c r="J20" s="229"/>
      <c r="K20" s="229"/>
      <c r="L20" s="229"/>
      <c r="M20" s="229"/>
      <c r="N20" s="229"/>
      <c r="O20" s="234"/>
      <c r="P20" s="234"/>
      <c r="Q20" s="234"/>
      <c r="R20" s="234"/>
      <c r="S20" s="234"/>
      <c r="T20" s="276"/>
      <c r="U20" s="234"/>
      <c r="V20" s="234"/>
      <c r="W20" s="234"/>
      <c r="X20" s="234"/>
      <c r="Y20" s="234"/>
      <c r="Z20" s="234"/>
      <c r="AA20" s="234"/>
      <c r="AB20" s="234"/>
      <c r="AC20" s="234"/>
      <c r="AD20" s="234"/>
      <c r="AE20" s="234"/>
      <c r="AF20" s="234"/>
      <c r="AG20" s="234"/>
      <c r="AH20" s="234"/>
    </row>
    <row r="21" spans="1:34" ht="42" customHeight="1">
      <c r="A21" s="280" t="s">
        <v>389</v>
      </c>
      <c r="B21" s="257" t="s">
        <v>1</v>
      </c>
      <c r="C21" s="282" t="s">
        <v>390</v>
      </c>
      <c r="D21" s="348">
        <v>6</v>
      </c>
      <c r="E21" s="283">
        <f t="shared" si="0"/>
        <v>118210000</v>
      </c>
      <c r="F21" s="283">
        <v>58900000</v>
      </c>
      <c r="G21" s="283">
        <v>0</v>
      </c>
      <c r="H21" s="283">
        <v>0</v>
      </c>
      <c r="I21" s="283">
        <v>59310000</v>
      </c>
      <c r="J21" s="284">
        <v>45323</v>
      </c>
      <c r="K21" s="284">
        <v>45656</v>
      </c>
      <c r="L21" s="285">
        <f t="shared" ref="L21:M21" si="3">D22/D21</f>
        <v>0</v>
      </c>
      <c r="M21" s="285">
        <f t="shared" si="3"/>
        <v>0.49826579815582439</v>
      </c>
      <c r="N21" s="321">
        <f>L21*L21/M21</f>
        <v>0</v>
      </c>
      <c r="O21" s="234"/>
      <c r="P21" s="234"/>
      <c r="Q21" s="234"/>
      <c r="R21" s="234"/>
      <c r="S21" s="234"/>
      <c r="T21" s="276"/>
      <c r="U21" s="234"/>
      <c r="V21" s="234"/>
      <c r="W21" s="234"/>
      <c r="X21" s="234"/>
      <c r="Y21" s="234"/>
      <c r="Z21" s="234"/>
      <c r="AA21" s="234"/>
      <c r="AB21" s="234"/>
      <c r="AC21" s="234"/>
      <c r="AD21" s="234"/>
      <c r="AE21" s="234"/>
      <c r="AF21" s="234"/>
      <c r="AG21" s="234"/>
      <c r="AH21" s="234"/>
    </row>
    <row r="22" spans="1:34" ht="48.75" customHeight="1">
      <c r="A22" s="229"/>
      <c r="B22" s="257" t="s">
        <v>0</v>
      </c>
      <c r="C22" s="229"/>
      <c r="D22" s="348">
        <v>0</v>
      </c>
      <c r="E22" s="283">
        <f t="shared" si="0"/>
        <v>58900000</v>
      </c>
      <c r="F22" s="283">
        <v>58900000</v>
      </c>
      <c r="G22" s="283">
        <v>0</v>
      </c>
      <c r="H22" s="283">
        <v>0</v>
      </c>
      <c r="I22" s="283">
        <v>0</v>
      </c>
      <c r="J22" s="229"/>
      <c r="K22" s="229"/>
      <c r="L22" s="229"/>
      <c r="M22" s="229"/>
      <c r="N22" s="229"/>
      <c r="O22" s="234"/>
      <c r="P22" s="234"/>
      <c r="Q22" s="234"/>
      <c r="R22" s="234"/>
      <c r="S22" s="234"/>
      <c r="T22" s="276"/>
      <c r="U22" s="234"/>
      <c r="V22" s="234"/>
      <c r="W22" s="234"/>
      <c r="X22" s="234"/>
      <c r="Y22" s="234"/>
      <c r="Z22" s="234"/>
      <c r="AA22" s="234"/>
      <c r="AB22" s="234"/>
      <c r="AC22" s="234"/>
      <c r="AD22" s="234"/>
      <c r="AE22" s="234"/>
      <c r="AF22" s="234"/>
      <c r="AG22" s="234"/>
      <c r="AH22" s="234"/>
    </row>
    <row r="23" spans="1:34" ht="59.25" customHeight="1">
      <c r="A23" s="287" t="s">
        <v>391</v>
      </c>
      <c r="B23" s="257" t="s">
        <v>1</v>
      </c>
      <c r="C23" s="282" t="s">
        <v>392</v>
      </c>
      <c r="D23" s="322">
        <v>500</v>
      </c>
      <c r="E23" s="283">
        <f t="shared" si="0"/>
        <v>1734378170</v>
      </c>
      <c r="F23" s="283">
        <v>545000000</v>
      </c>
      <c r="G23" s="283">
        <v>0</v>
      </c>
      <c r="H23" s="283">
        <v>0</v>
      </c>
      <c r="I23" s="283">
        <v>1189378170</v>
      </c>
      <c r="J23" s="284">
        <v>45329</v>
      </c>
      <c r="K23" s="284">
        <v>45656</v>
      </c>
      <c r="L23" s="285">
        <f t="shared" ref="L23:M23" si="4">D24/D23</f>
        <v>0</v>
      </c>
      <c r="M23" s="285">
        <f t="shared" si="4"/>
        <v>6.1059347858373934E-2</v>
      </c>
      <c r="N23" s="321">
        <f>L23*L23/M23</f>
        <v>0</v>
      </c>
      <c r="O23" s="308"/>
      <c r="P23" s="234"/>
      <c r="Q23" s="234"/>
      <c r="R23" s="234"/>
      <c r="S23" s="234"/>
      <c r="T23" s="234"/>
      <c r="U23" s="234"/>
      <c r="V23" s="234"/>
      <c r="W23" s="234"/>
      <c r="X23" s="234"/>
      <c r="Y23" s="234"/>
      <c r="Z23" s="234"/>
      <c r="AA23" s="234"/>
      <c r="AB23" s="234"/>
      <c r="AC23" s="234"/>
      <c r="AD23" s="234"/>
      <c r="AE23" s="234"/>
      <c r="AF23" s="234"/>
      <c r="AG23" s="234"/>
      <c r="AH23" s="234"/>
    </row>
    <row r="24" spans="1:34" ht="59.25" customHeight="1">
      <c r="A24" s="229"/>
      <c r="B24" s="257" t="s">
        <v>0</v>
      </c>
      <c r="C24" s="229"/>
      <c r="D24" s="348">
        <v>0</v>
      </c>
      <c r="E24" s="283">
        <f t="shared" si="0"/>
        <v>105900000</v>
      </c>
      <c r="F24" s="283">
        <v>10000000</v>
      </c>
      <c r="G24" s="283">
        <v>0</v>
      </c>
      <c r="H24" s="283">
        <v>0</v>
      </c>
      <c r="I24" s="283">
        <v>95900000</v>
      </c>
      <c r="J24" s="229"/>
      <c r="K24" s="229"/>
      <c r="L24" s="229"/>
      <c r="M24" s="229"/>
      <c r="N24" s="229"/>
      <c r="O24" s="308"/>
      <c r="P24" s="234"/>
      <c r="Q24" s="234"/>
      <c r="R24" s="234"/>
      <c r="S24" s="234"/>
      <c r="T24" s="234"/>
      <c r="U24" s="234"/>
      <c r="V24" s="234"/>
      <c r="W24" s="234"/>
      <c r="X24" s="234"/>
      <c r="Y24" s="234"/>
      <c r="Z24" s="234"/>
      <c r="AA24" s="234"/>
      <c r="AB24" s="234"/>
      <c r="AC24" s="234"/>
      <c r="AD24" s="234"/>
      <c r="AE24" s="234"/>
      <c r="AF24" s="234"/>
      <c r="AG24" s="234"/>
      <c r="AH24" s="234"/>
    </row>
    <row r="25" spans="1:34" ht="45.75" customHeight="1">
      <c r="A25" s="287" t="s">
        <v>393</v>
      </c>
      <c r="B25" s="257" t="s">
        <v>1</v>
      </c>
      <c r="C25" s="282" t="s">
        <v>394</v>
      </c>
      <c r="D25" s="347">
        <v>1</v>
      </c>
      <c r="E25" s="283">
        <f t="shared" si="0"/>
        <v>1072600000</v>
      </c>
      <c r="F25" s="283">
        <v>52600000</v>
      </c>
      <c r="G25" s="283">
        <v>0</v>
      </c>
      <c r="H25" s="283">
        <v>0</v>
      </c>
      <c r="I25" s="283">
        <v>1020000000</v>
      </c>
      <c r="J25" s="284">
        <v>45292</v>
      </c>
      <c r="K25" s="284">
        <v>45656</v>
      </c>
      <c r="L25" s="285">
        <f t="shared" ref="L25:M25" si="5">D26/D25</f>
        <v>0</v>
      </c>
      <c r="M25" s="285">
        <f t="shared" si="5"/>
        <v>0</v>
      </c>
      <c r="N25" s="321" t="e">
        <f>L25*L25/M25</f>
        <v>#DIV/0!</v>
      </c>
      <c r="O25" s="234"/>
      <c r="P25" s="234"/>
      <c r="Q25" s="234"/>
      <c r="R25" s="234"/>
      <c r="S25" s="234"/>
      <c r="T25" s="234"/>
      <c r="U25" s="234"/>
      <c r="V25" s="234"/>
      <c r="W25" s="234"/>
      <c r="X25" s="234"/>
      <c r="Y25" s="234"/>
      <c r="Z25" s="234"/>
      <c r="AA25" s="234"/>
      <c r="AB25" s="234"/>
      <c r="AC25" s="234"/>
      <c r="AD25" s="234"/>
      <c r="AE25" s="234"/>
      <c r="AF25" s="234"/>
      <c r="AG25" s="234"/>
      <c r="AH25" s="234"/>
    </row>
    <row r="26" spans="1:34" ht="45.75" customHeight="1">
      <c r="A26" s="229"/>
      <c r="B26" s="257" t="s">
        <v>0</v>
      </c>
      <c r="C26" s="229"/>
      <c r="D26" s="348">
        <v>0</v>
      </c>
      <c r="E26" s="283">
        <f t="shared" si="0"/>
        <v>0</v>
      </c>
      <c r="F26" s="283">
        <v>0</v>
      </c>
      <c r="G26" s="283">
        <v>0</v>
      </c>
      <c r="H26" s="283">
        <v>0</v>
      </c>
      <c r="I26" s="283">
        <v>0</v>
      </c>
      <c r="J26" s="229"/>
      <c r="K26" s="229"/>
      <c r="L26" s="229"/>
      <c r="M26" s="229"/>
      <c r="N26" s="229"/>
      <c r="O26" s="234"/>
      <c r="P26" s="234"/>
      <c r="Q26" s="234"/>
      <c r="R26" s="234"/>
      <c r="S26" s="234"/>
      <c r="T26" s="234"/>
      <c r="U26" s="234"/>
      <c r="V26" s="234"/>
      <c r="W26" s="234"/>
      <c r="X26" s="234"/>
      <c r="Y26" s="234"/>
      <c r="Z26" s="234"/>
      <c r="AA26" s="234"/>
      <c r="AB26" s="234"/>
      <c r="AC26" s="234"/>
      <c r="AD26" s="234"/>
      <c r="AE26" s="234"/>
      <c r="AF26" s="234"/>
      <c r="AG26" s="234"/>
      <c r="AH26" s="234"/>
    </row>
    <row r="27" spans="1:34" ht="40.5" customHeight="1">
      <c r="A27" s="349" t="s">
        <v>395</v>
      </c>
      <c r="B27" s="257" t="s">
        <v>1</v>
      </c>
      <c r="C27" s="282" t="s">
        <v>396</v>
      </c>
      <c r="D27" s="348">
        <v>3</v>
      </c>
      <c r="E27" s="283">
        <f t="shared" si="0"/>
        <v>1600000000</v>
      </c>
      <c r="F27" s="283">
        <v>0</v>
      </c>
      <c r="G27" s="283">
        <v>0</v>
      </c>
      <c r="H27" s="283">
        <v>0</v>
      </c>
      <c r="I27" s="283">
        <v>1600000000</v>
      </c>
      <c r="J27" s="284">
        <v>45292</v>
      </c>
      <c r="K27" s="284">
        <v>45656</v>
      </c>
      <c r="L27" s="285">
        <f t="shared" ref="L27:M27" si="6">D28/D27</f>
        <v>0</v>
      </c>
      <c r="M27" s="285">
        <f t="shared" si="6"/>
        <v>0</v>
      </c>
      <c r="N27" s="321" t="e">
        <f>L27*L27/M27</f>
        <v>#DIV/0!</v>
      </c>
      <c r="O27" s="234"/>
      <c r="P27" s="234"/>
      <c r="Q27" s="234"/>
      <c r="R27" s="234"/>
      <c r="S27" s="234"/>
      <c r="T27" s="234"/>
      <c r="U27" s="234"/>
      <c r="V27" s="234"/>
      <c r="W27" s="234"/>
      <c r="X27" s="234"/>
      <c r="Y27" s="234"/>
      <c r="Z27" s="234"/>
      <c r="AA27" s="234"/>
      <c r="AB27" s="234"/>
      <c r="AC27" s="234"/>
      <c r="AD27" s="234"/>
      <c r="AE27" s="234"/>
      <c r="AF27" s="234"/>
      <c r="AG27" s="234"/>
      <c r="AH27" s="234"/>
    </row>
    <row r="28" spans="1:34" ht="36" customHeight="1">
      <c r="A28" s="229"/>
      <c r="B28" s="257" t="s">
        <v>0</v>
      </c>
      <c r="C28" s="229"/>
      <c r="D28" s="348">
        <v>0</v>
      </c>
      <c r="E28" s="283">
        <f t="shared" si="0"/>
        <v>0</v>
      </c>
      <c r="F28" s="283">
        <v>0</v>
      </c>
      <c r="G28" s="283">
        <v>0</v>
      </c>
      <c r="H28" s="283">
        <v>0</v>
      </c>
      <c r="I28" s="283">
        <v>0</v>
      </c>
      <c r="J28" s="229"/>
      <c r="K28" s="229"/>
      <c r="L28" s="229"/>
      <c r="M28" s="229"/>
      <c r="N28" s="229"/>
      <c r="O28" s="234"/>
      <c r="P28" s="234"/>
      <c r="Q28" s="234"/>
      <c r="R28" s="234"/>
      <c r="S28" s="234"/>
      <c r="T28" s="234"/>
      <c r="U28" s="234"/>
      <c r="V28" s="234"/>
      <c r="W28" s="234"/>
      <c r="X28" s="234"/>
      <c r="Y28" s="234"/>
      <c r="Z28" s="234"/>
      <c r="AA28" s="234"/>
      <c r="AB28" s="234"/>
      <c r="AC28" s="234"/>
      <c r="AD28" s="234"/>
      <c r="AE28" s="234"/>
      <c r="AF28" s="234"/>
      <c r="AG28" s="234"/>
      <c r="AH28" s="234"/>
    </row>
    <row r="29" spans="1:34" ht="36" customHeight="1">
      <c r="A29" s="287" t="s">
        <v>397</v>
      </c>
      <c r="B29" s="257" t="s">
        <v>1</v>
      </c>
      <c r="C29" s="282" t="s">
        <v>398</v>
      </c>
      <c r="D29" s="348">
        <v>4</v>
      </c>
      <c r="E29" s="283">
        <f t="shared" si="0"/>
        <v>163000000</v>
      </c>
      <c r="F29" s="283">
        <v>34100000</v>
      </c>
      <c r="G29" s="283">
        <v>0</v>
      </c>
      <c r="H29" s="283">
        <v>0</v>
      </c>
      <c r="I29" s="283">
        <v>128900000</v>
      </c>
      <c r="J29" s="284">
        <v>45292</v>
      </c>
      <c r="K29" s="284">
        <v>45656</v>
      </c>
      <c r="L29" s="285">
        <f t="shared" ref="L29:M29" si="7">D30/D29</f>
        <v>0</v>
      </c>
      <c r="M29" s="285">
        <f t="shared" si="7"/>
        <v>0.29243353374233128</v>
      </c>
      <c r="N29" s="321">
        <f>L29*L29/M29</f>
        <v>0</v>
      </c>
      <c r="O29" s="234"/>
      <c r="P29" s="234"/>
      <c r="Q29" s="234"/>
      <c r="R29" s="234"/>
      <c r="S29" s="234"/>
      <c r="T29" s="234"/>
      <c r="U29" s="234"/>
      <c r="V29" s="234"/>
      <c r="W29" s="234"/>
      <c r="X29" s="234"/>
      <c r="Y29" s="234"/>
      <c r="Z29" s="234"/>
      <c r="AA29" s="234"/>
      <c r="AB29" s="234"/>
      <c r="AC29" s="234"/>
      <c r="AD29" s="234"/>
      <c r="AE29" s="234"/>
      <c r="AF29" s="234"/>
      <c r="AG29" s="234"/>
      <c r="AH29" s="234"/>
    </row>
    <row r="30" spans="1:34" ht="36" customHeight="1">
      <c r="A30" s="229"/>
      <c r="B30" s="257" t="s">
        <v>0</v>
      </c>
      <c r="C30" s="229"/>
      <c r="D30" s="348">
        <v>0</v>
      </c>
      <c r="E30" s="283">
        <f t="shared" si="0"/>
        <v>47666666</v>
      </c>
      <c r="F30" s="283">
        <v>0</v>
      </c>
      <c r="G30" s="283">
        <v>0</v>
      </c>
      <c r="H30" s="283">
        <v>0</v>
      </c>
      <c r="I30" s="283">
        <v>47666666</v>
      </c>
      <c r="J30" s="229"/>
      <c r="K30" s="229"/>
      <c r="L30" s="229"/>
      <c r="M30" s="229"/>
      <c r="N30" s="229"/>
      <c r="O30" s="234"/>
      <c r="P30" s="234"/>
      <c r="Q30" s="234"/>
      <c r="R30" s="234"/>
      <c r="S30" s="234"/>
      <c r="T30" s="234"/>
      <c r="U30" s="234"/>
      <c r="V30" s="234"/>
      <c r="W30" s="234"/>
      <c r="X30" s="234"/>
      <c r="Y30" s="234"/>
      <c r="Z30" s="234"/>
      <c r="AA30" s="234"/>
      <c r="AB30" s="234"/>
      <c r="AC30" s="234"/>
      <c r="AD30" s="234"/>
      <c r="AE30" s="234"/>
      <c r="AF30" s="234"/>
      <c r="AG30" s="234"/>
      <c r="AH30" s="234"/>
    </row>
    <row r="31" spans="1:34" ht="15.75" customHeight="1">
      <c r="A31" s="290" t="s">
        <v>6</v>
      </c>
      <c r="B31" s="277" t="s">
        <v>1</v>
      </c>
      <c r="C31" s="282"/>
      <c r="D31" s="292"/>
      <c r="E31" s="293">
        <f t="shared" ref="E31:I32" si="8">E17+E19+E21+E23+E27+E25+E29</f>
        <v>5032588170</v>
      </c>
      <c r="F31" s="293">
        <f t="shared" si="8"/>
        <v>710600000</v>
      </c>
      <c r="G31" s="293">
        <f t="shared" si="8"/>
        <v>0</v>
      </c>
      <c r="H31" s="293">
        <f t="shared" si="8"/>
        <v>0</v>
      </c>
      <c r="I31" s="293">
        <f t="shared" si="8"/>
        <v>4321988170</v>
      </c>
      <c r="J31" s="294"/>
      <c r="K31" s="295"/>
      <c r="L31" s="295"/>
      <c r="M31" s="295"/>
      <c r="N31" s="296"/>
      <c r="O31" s="234"/>
      <c r="P31" s="234"/>
      <c r="Q31" s="234"/>
      <c r="R31" s="234"/>
      <c r="S31" s="234"/>
      <c r="T31" s="234"/>
      <c r="U31" s="234"/>
      <c r="V31" s="234"/>
      <c r="W31" s="234"/>
      <c r="X31" s="234"/>
      <c r="Y31" s="234"/>
      <c r="Z31" s="234"/>
      <c r="AA31" s="234"/>
      <c r="AB31" s="234"/>
      <c r="AC31" s="234"/>
      <c r="AD31" s="234"/>
      <c r="AE31" s="234"/>
      <c r="AF31" s="234"/>
      <c r="AG31" s="234"/>
      <c r="AH31" s="234"/>
    </row>
    <row r="32" spans="1:34" ht="15.75" customHeight="1">
      <c r="A32" s="224"/>
      <c r="B32" s="277" t="s">
        <v>0</v>
      </c>
      <c r="C32" s="229"/>
      <c r="D32" s="292"/>
      <c r="E32" s="293">
        <f t="shared" si="8"/>
        <v>262466666</v>
      </c>
      <c r="F32" s="293">
        <f t="shared" si="8"/>
        <v>68900000</v>
      </c>
      <c r="G32" s="293">
        <f t="shared" si="8"/>
        <v>0</v>
      </c>
      <c r="H32" s="293">
        <f t="shared" si="8"/>
        <v>0</v>
      </c>
      <c r="I32" s="293">
        <f t="shared" si="8"/>
        <v>193566666</v>
      </c>
      <c r="J32" s="294"/>
      <c r="K32" s="295"/>
      <c r="L32" s="295"/>
      <c r="M32" s="295"/>
      <c r="N32" s="296"/>
      <c r="O32" s="234"/>
      <c r="P32" s="350"/>
      <c r="Q32" s="234"/>
      <c r="R32" s="234"/>
      <c r="S32" s="234"/>
      <c r="T32" s="234"/>
      <c r="U32" s="234"/>
      <c r="V32" s="234"/>
      <c r="W32" s="234"/>
      <c r="X32" s="234"/>
      <c r="Y32" s="234"/>
      <c r="Z32" s="234"/>
      <c r="AA32" s="234"/>
      <c r="AB32" s="234"/>
      <c r="AC32" s="234"/>
      <c r="AD32" s="234"/>
      <c r="AE32" s="234"/>
      <c r="AF32" s="234"/>
      <c r="AG32" s="234"/>
      <c r="AH32" s="234"/>
    </row>
    <row r="33" spans="1:34" ht="5.25" customHeight="1">
      <c r="A33" s="234"/>
      <c r="B33" s="297"/>
      <c r="C33" s="234"/>
      <c r="D33" s="234"/>
      <c r="E33" s="298"/>
      <c r="F33" s="299"/>
      <c r="G33" s="274"/>
      <c r="H33" s="274"/>
      <c r="I33" s="274"/>
      <c r="J33" s="300"/>
      <c r="K33" s="300"/>
      <c r="L33" s="299"/>
      <c r="M33" s="301"/>
      <c r="N33" s="302"/>
      <c r="O33" s="234"/>
      <c r="P33" s="234"/>
      <c r="Q33" s="234"/>
      <c r="R33" s="234"/>
      <c r="S33" s="234"/>
      <c r="T33" s="234"/>
      <c r="U33" s="234"/>
      <c r="V33" s="234"/>
      <c r="W33" s="234"/>
      <c r="X33" s="234"/>
      <c r="Y33" s="234"/>
      <c r="Z33" s="234"/>
      <c r="AA33" s="234"/>
      <c r="AB33" s="234"/>
      <c r="AC33" s="234"/>
      <c r="AD33" s="234"/>
      <c r="AE33" s="234"/>
      <c r="AF33" s="234"/>
      <c r="AG33" s="234"/>
      <c r="AH33" s="234"/>
    </row>
    <row r="34" spans="1:34" ht="15.75" customHeight="1">
      <c r="A34" s="192" t="s">
        <v>5</v>
      </c>
      <c r="B34" s="193" t="s">
        <v>4</v>
      </c>
      <c r="C34" s="194"/>
      <c r="D34" s="195"/>
      <c r="E34" s="193" t="s">
        <v>3</v>
      </c>
      <c r="F34" s="194"/>
      <c r="G34" s="194"/>
      <c r="H34" s="195"/>
      <c r="I34" s="192"/>
      <c r="J34" s="196" t="s">
        <v>2</v>
      </c>
      <c r="K34" s="194"/>
      <c r="L34" s="194"/>
      <c r="M34" s="194"/>
      <c r="N34" s="195"/>
      <c r="O34" s="234"/>
      <c r="P34" s="234"/>
      <c r="Q34" s="234"/>
      <c r="R34" s="234"/>
      <c r="S34" s="234"/>
      <c r="T34" s="234"/>
      <c r="U34" s="234"/>
      <c r="V34" s="234"/>
      <c r="W34" s="234"/>
      <c r="X34" s="234"/>
      <c r="Y34" s="234"/>
      <c r="Z34" s="234"/>
      <c r="AA34" s="234"/>
      <c r="AB34" s="234"/>
      <c r="AC34" s="234"/>
      <c r="AD34" s="234"/>
      <c r="AE34" s="234"/>
      <c r="AF34" s="234"/>
      <c r="AG34" s="234"/>
      <c r="AH34" s="234"/>
    </row>
    <row r="35" spans="1:34" ht="43.5" customHeight="1">
      <c r="A35" s="280" t="s">
        <v>507</v>
      </c>
      <c r="B35" s="303" t="s">
        <v>508</v>
      </c>
      <c r="C35" s="194"/>
      <c r="D35" s="195"/>
      <c r="E35" s="324" t="s">
        <v>399</v>
      </c>
      <c r="F35" s="194"/>
      <c r="G35" s="195"/>
      <c r="H35" s="257" t="s">
        <v>1</v>
      </c>
      <c r="I35" s="325">
        <v>1</v>
      </c>
      <c r="J35" s="351" t="s">
        <v>509</v>
      </c>
      <c r="K35" s="194"/>
      <c r="L35" s="194"/>
      <c r="M35" s="194"/>
      <c r="N35" s="195"/>
      <c r="O35" s="306"/>
      <c r="P35" s="306"/>
      <c r="Q35" s="306"/>
      <c r="R35" s="306"/>
      <c r="S35" s="306"/>
      <c r="T35" s="306"/>
      <c r="U35" s="306"/>
      <c r="V35" s="306"/>
      <c r="W35" s="306"/>
      <c r="X35" s="306"/>
      <c r="Y35" s="306"/>
      <c r="Z35" s="306"/>
      <c r="AA35" s="306"/>
      <c r="AB35" s="306"/>
      <c r="AC35" s="306"/>
      <c r="AD35" s="306"/>
      <c r="AE35" s="306"/>
      <c r="AF35" s="306"/>
      <c r="AG35" s="306"/>
      <c r="AH35" s="306"/>
    </row>
    <row r="36" spans="1:34" ht="43.5" customHeight="1">
      <c r="A36" s="229"/>
      <c r="B36" s="224"/>
      <c r="C36" s="225"/>
      <c r="D36" s="226"/>
      <c r="E36" s="224"/>
      <c r="F36" s="225"/>
      <c r="G36" s="226"/>
      <c r="H36" s="257" t="s">
        <v>0</v>
      </c>
      <c r="I36" s="325">
        <v>0</v>
      </c>
      <c r="J36" s="227"/>
      <c r="K36" s="236"/>
      <c r="L36" s="236"/>
      <c r="M36" s="236"/>
      <c r="N36" s="228"/>
      <c r="O36" s="306"/>
      <c r="P36" s="306"/>
      <c r="Q36" s="306"/>
      <c r="R36" s="306"/>
      <c r="S36" s="306"/>
      <c r="T36" s="306"/>
      <c r="U36" s="306"/>
      <c r="V36" s="306"/>
      <c r="W36" s="306"/>
      <c r="X36" s="306"/>
      <c r="Y36" s="306"/>
      <c r="Z36" s="306"/>
      <c r="AA36" s="306"/>
      <c r="AB36" s="306"/>
      <c r="AC36" s="306"/>
      <c r="AD36" s="306"/>
      <c r="AE36" s="306"/>
      <c r="AF36" s="306"/>
      <c r="AG36" s="306"/>
      <c r="AH36" s="306"/>
    </row>
    <row r="37" spans="1:34" ht="46.5" customHeight="1">
      <c r="A37" s="280" t="s">
        <v>507</v>
      </c>
      <c r="B37" s="303" t="s">
        <v>510</v>
      </c>
      <c r="C37" s="194"/>
      <c r="D37" s="195"/>
      <c r="E37" s="324" t="s">
        <v>400</v>
      </c>
      <c r="F37" s="194"/>
      <c r="G37" s="195"/>
      <c r="H37" s="257" t="s">
        <v>1</v>
      </c>
      <c r="I37" s="263">
        <v>3</v>
      </c>
      <c r="J37" s="227"/>
      <c r="K37" s="236"/>
      <c r="L37" s="236"/>
      <c r="M37" s="236"/>
      <c r="N37" s="228"/>
      <c r="O37" s="306"/>
      <c r="P37" s="306"/>
      <c r="Q37" s="306"/>
      <c r="R37" s="306"/>
      <c r="S37" s="306"/>
      <c r="T37" s="306"/>
      <c r="U37" s="306"/>
      <c r="V37" s="306"/>
      <c r="W37" s="306"/>
      <c r="X37" s="306"/>
      <c r="Y37" s="306"/>
      <c r="Z37" s="306"/>
      <c r="AA37" s="306"/>
      <c r="AB37" s="306"/>
      <c r="AC37" s="306"/>
      <c r="AD37" s="306"/>
      <c r="AE37" s="306"/>
      <c r="AF37" s="306"/>
      <c r="AG37" s="306"/>
      <c r="AH37" s="306"/>
    </row>
    <row r="38" spans="1:34" ht="46.5" customHeight="1">
      <c r="A38" s="229"/>
      <c r="B38" s="224"/>
      <c r="C38" s="225"/>
      <c r="D38" s="226"/>
      <c r="E38" s="224"/>
      <c r="F38" s="225"/>
      <c r="G38" s="226"/>
      <c r="H38" s="257" t="s">
        <v>0</v>
      </c>
      <c r="I38" s="342">
        <v>0</v>
      </c>
      <c r="J38" s="227"/>
      <c r="K38" s="236"/>
      <c r="L38" s="236"/>
      <c r="M38" s="236"/>
      <c r="N38" s="228"/>
      <c r="O38" s="306"/>
      <c r="P38" s="306"/>
      <c r="Q38" s="306"/>
      <c r="R38" s="306"/>
      <c r="S38" s="306"/>
      <c r="T38" s="306"/>
      <c r="U38" s="306"/>
      <c r="V38" s="306"/>
      <c r="W38" s="306"/>
      <c r="X38" s="306"/>
      <c r="Y38" s="306"/>
      <c r="Z38" s="306"/>
      <c r="AA38" s="306"/>
      <c r="AB38" s="306"/>
      <c r="AC38" s="306"/>
      <c r="AD38" s="306"/>
      <c r="AE38" s="306"/>
      <c r="AF38" s="306"/>
      <c r="AG38" s="306"/>
      <c r="AH38" s="306"/>
    </row>
    <row r="39" spans="1:34" ht="37.5" customHeight="1">
      <c r="A39" s="280" t="s">
        <v>507</v>
      </c>
      <c r="B39" s="303" t="s">
        <v>511</v>
      </c>
      <c r="C39" s="194"/>
      <c r="D39" s="195"/>
      <c r="E39" s="324" t="s">
        <v>401</v>
      </c>
      <c r="F39" s="194"/>
      <c r="G39" s="195"/>
      <c r="H39" s="257" t="s">
        <v>1</v>
      </c>
      <c r="I39" s="342">
        <v>500</v>
      </c>
      <c r="J39" s="227"/>
      <c r="K39" s="236"/>
      <c r="L39" s="236"/>
      <c r="M39" s="236"/>
      <c r="N39" s="228"/>
      <c r="O39" s="306"/>
      <c r="P39" s="306"/>
      <c r="Q39" s="306"/>
      <c r="R39" s="306"/>
      <c r="S39" s="306"/>
      <c r="T39" s="306"/>
      <c r="U39" s="306"/>
      <c r="V39" s="306"/>
      <c r="W39" s="306"/>
      <c r="X39" s="306"/>
      <c r="Y39" s="306"/>
      <c r="Z39" s="306"/>
      <c r="AA39" s="306"/>
      <c r="AB39" s="306"/>
      <c r="AC39" s="306"/>
      <c r="AD39" s="306"/>
      <c r="AE39" s="306"/>
      <c r="AF39" s="306"/>
      <c r="AG39" s="306"/>
      <c r="AH39" s="306"/>
    </row>
    <row r="40" spans="1:34" ht="37.5" customHeight="1">
      <c r="A40" s="229"/>
      <c r="B40" s="224"/>
      <c r="C40" s="225"/>
      <c r="D40" s="226"/>
      <c r="E40" s="224"/>
      <c r="F40" s="225"/>
      <c r="G40" s="226"/>
      <c r="H40" s="257" t="s">
        <v>0</v>
      </c>
      <c r="I40" s="342">
        <v>0</v>
      </c>
      <c r="J40" s="224"/>
      <c r="K40" s="225"/>
      <c r="L40" s="225"/>
      <c r="M40" s="225"/>
      <c r="N40" s="226"/>
      <c r="O40" s="306"/>
      <c r="P40" s="306"/>
      <c r="Q40" s="306"/>
      <c r="R40" s="306"/>
      <c r="S40" s="306"/>
      <c r="T40" s="306"/>
      <c r="U40" s="306"/>
      <c r="V40" s="306"/>
      <c r="W40" s="306"/>
      <c r="X40" s="306"/>
      <c r="Y40" s="306"/>
      <c r="Z40" s="306"/>
      <c r="AA40" s="306"/>
      <c r="AB40" s="306"/>
      <c r="AC40" s="306"/>
      <c r="AD40" s="306"/>
      <c r="AE40" s="306"/>
      <c r="AF40" s="306"/>
      <c r="AG40" s="306"/>
      <c r="AH40" s="306"/>
    </row>
    <row r="41" spans="1:34" ht="78" customHeight="1">
      <c r="A41" s="307" t="s">
        <v>402</v>
      </c>
      <c r="B41" s="221"/>
      <c r="C41" s="221"/>
      <c r="D41" s="221"/>
      <c r="E41" s="221"/>
      <c r="F41" s="221"/>
      <c r="G41" s="221"/>
      <c r="H41" s="221"/>
      <c r="I41" s="221"/>
      <c r="J41" s="221"/>
      <c r="K41" s="221"/>
      <c r="L41" s="221"/>
      <c r="M41" s="221"/>
      <c r="N41" s="222"/>
      <c r="O41" s="306"/>
      <c r="P41" s="306"/>
      <c r="Q41" s="306"/>
      <c r="R41" s="306"/>
      <c r="S41" s="306"/>
      <c r="T41" s="306"/>
      <c r="U41" s="306"/>
      <c r="V41" s="306"/>
      <c r="W41" s="306"/>
      <c r="X41" s="306"/>
      <c r="Y41" s="306"/>
      <c r="Z41" s="306"/>
      <c r="AA41" s="306"/>
      <c r="AB41" s="306"/>
      <c r="AC41" s="306"/>
      <c r="AD41" s="306"/>
      <c r="AE41" s="306"/>
      <c r="AF41" s="306"/>
      <c r="AG41" s="306"/>
      <c r="AH41" s="306"/>
    </row>
    <row r="42" spans="1:34" ht="15.75" customHeight="1">
      <c r="A42" s="234"/>
      <c r="B42" s="234"/>
      <c r="C42" s="234"/>
      <c r="D42" s="234"/>
      <c r="E42" s="234"/>
      <c r="F42" s="234"/>
      <c r="G42" s="234"/>
      <c r="H42" s="234"/>
      <c r="I42" s="234"/>
      <c r="J42" s="300"/>
      <c r="K42" s="300"/>
      <c r="L42" s="234"/>
      <c r="M42" s="234"/>
      <c r="N42" s="234"/>
      <c r="O42" s="306"/>
      <c r="P42" s="306"/>
      <c r="Q42" s="306"/>
      <c r="R42" s="306"/>
      <c r="S42" s="306"/>
      <c r="T42" s="306"/>
      <c r="U42" s="306"/>
      <c r="V42" s="306"/>
      <c r="W42" s="306"/>
      <c r="X42" s="306"/>
      <c r="Y42" s="306"/>
      <c r="Z42" s="306"/>
      <c r="AA42" s="306"/>
      <c r="AB42" s="306"/>
      <c r="AC42" s="306"/>
      <c r="AD42" s="306"/>
      <c r="AE42" s="306"/>
      <c r="AF42" s="306"/>
      <c r="AG42" s="306"/>
      <c r="AH42" s="306"/>
    </row>
    <row r="43" spans="1:34" ht="15.75" customHeight="1">
      <c r="A43" s="234"/>
      <c r="B43" s="234"/>
      <c r="C43" s="234"/>
      <c r="D43" s="234"/>
      <c r="E43" s="234"/>
      <c r="F43" s="234"/>
      <c r="G43" s="234"/>
      <c r="H43" s="234"/>
      <c r="I43" s="234"/>
      <c r="J43" s="300"/>
      <c r="K43" s="300"/>
      <c r="L43" s="234"/>
      <c r="M43" s="234"/>
      <c r="N43" s="234"/>
      <c r="O43" s="306"/>
      <c r="P43" s="306"/>
      <c r="Q43" s="306"/>
      <c r="R43" s="306"/>
      <c r="S43" s="306"/>
      <c r="T43" s="306"/>
      <c r="U43" s="306"/>
      <c r="V43" s="306"/>
      <c r="W43" s="306"/>
      <c r="X43" s="306"/>
      <c r="Y43" s="306"/>
      <c r="Z43" s="306"/>
      <c r="AA43" s="306"/>
      <c r="AB43" s="306"/>
      <c r="AC43" s="306"/>
      <c r="AD43" s="306"/>
      <c r="AE43" s="306"/>
      <c r="AF43" s="306"/>
      <c r="AG43" s="306"/>
      <c r="AH43" s="306"/>
    </row>
    <row r="44" spans="1:34" ht="15.75" customHeight="1">
      <c r="A44" s="234"/>
      <c r="B44" s="234"/>
      <c r="C44" s="234"/>
      <c r="D44" s="234"/>
      <c r="E44" s="234"/>
      <c r="F44" s="234"/>
      <c r="G44" s="234"/>
      <c r="H44" s="234"/>
      <c r="I44" s="234"/>
      <c r="J44" s="300"/>
      <c r="K44" s="300"/>
      <c r="L44" s="234"/>
      <c r="M44" s="234"/>
      <c r="N44" s="234"/>
      <c r="O44" s="306"/>
      <c r="P44" s="306"/>
      <c r="Q44" s="306"/>
      <c r="R44" s="306"/>
      <c r="S44" s="306"/>
      <c r="T44" s="306"/>
      <c r="U44" s="306"/>
      <c r="V44" s="306"/>
      <c r="W44" s="306"/>
      <c r="X44" s="306"/>
      <c r="Y44" s="306"/>
      <c r="Z44" s="306"/>
      <c r="AA44" s="306"/>
      <c r="AB44" s="306"/>
      <c r="AC44" s="306"/>
      <c r="AD44" s="306"/>
      <c r="AE44" s="306"/>
      <c r="AF44" s="306"/>
      <c r="AG44" s="306"/>
      <c r="AH44" s="306"/>
    </row>
    <row r="45" spans="1:34" ht="15.75" customHeight="1">
      <c r="A45" s="234"/>
      <c r="B45" s="234"/>
      <c r="C45" s="234"/>
      <c r="D45" s="234"/>
      <c r="E45" s="234"/>
      <c r="F45" s="234"/>
      <c r="G45" s="234"/>
      <c r="H45" s="234"/>
      <c r="I45" s="234"/>
      <c r="J45" s="300"/>
      <c r="K45" s="300"/>
      <c r="L45" s="234"/>
      <c r="M45" s="234"/>
      <c r="N45" s="234"/>
      <c r="O45" s="306"/>
      <c r="P45" s="306"/>
      <c r="Q45" s="306"/>
      <c r="R45" s="306"/>
      <c r="S45" s="306"/>
      <c r="T45" s="306"/>
      <c r="U45" s="306"/>
      <c r="V45" s="306"/>
      <c r="W45" s="306"/>
      <c r="X45" s="306"/>
      <c r="Y45" s="306"/>
      <c r="Z45" s="306"/>
      <c r="AA45" s="306"/>
      <c r="AB45" s="306"/>
      <c r="AC45" s="306"/>
      <c r="AD45" s="306"/>
      <c r="AE45" s="306"/>
      <c r="AF45" s="306"/>
      <c r="AG45" s="306"/>
      <c r="AH45" s="306"/>
    </row>
    <row r="46" spans="1:34" ht="15.75" customHeight="1">
      <c r="A46" s="234"/>
      <c r="B46" s="234"/>
      <c r="C46" s="234"/>
      <c r="D46" s="234"/>
      <c r="E46" s="234"/>
      <c r="F46" s="234"/>
      <c r="G46" s="234"/>
      <c r="H46" s="234"/>
      <c r="I46" s="234"/>
      <c r="J46" s="300"/>
      <c r="K46" s="300"/>
      <c r="L46" s="234"/>
      <c r="M46" s="234"/>
      <c r="N46" s="234"/>
      <c r="O46" s="306"/>
      <c r="P46" s="306"/>
      <c r="Q46" s="306"/>
      <c r="R46" s="306"/>
      <c r="S46" s="306"/>
      <c r="T46" s="306"/>
      <c r="U46" s="306"/>
      <c r="V46" s="306"/>
      <c r="W46" s="306"/>
      <c r="X46" s="306"/>
      <c r="Y46" s="306"/>
      <c r="Z46" s="306"/>
      <c r="AA46" s="306"/>
      <c r="AB46" s="306"/>
      <c r="AC46" s="306"/>
      <c r="AD46" s="306"/>
      <c r="AE46" s="306"/>
      <c r="AF46" s="306"/>
      <c r="AG46" s="306"/>
      <c r="AH46" s="306"/>
    </row>
    <row r="47" spans="1:34" ht="15.75" customHeight="1">
      <c r="A47" s="234"/>
      <c r="B47" s="234"/>
      <c r="C47" s="234"/>
      <c r="D47" s="234"/>
      <c r="E47" s="234"/>
      <c r="F47" s="234"/>
      <c r="G47" s="234"/>
      <c r="H47" s="234"/>
      <c r="I47" s="234"/>
      <c r="J47" s="300"/>
      <c r="K47" s="300"/>
      <c r="L47" s="234"/>
      <c r="M47" s="234"/>
      <c r="N47" s="234"/>
      <c r="O47" s="306"/>
      <c r="P47" s="306"/>
      <c r="Q47" s="306"/>
      <c r="R47" s="306"/>
      <c r="S47" s="306"/>
      <c r="T47" s="306"/>
      <c r="U47" s="306"/>
      <c r="V47" s="306"/>
      <c r="W47" s="306"/>
      <c r="X47" s="306"/>
      <c r="Y47" s="306"/>
      <c r="Z47" s="306"/>
      <c r="AA47" s="306"/>
      <c r="AB47" s="306"/>
      <c r="AC47" s="306"/>
      <c r="AD47" s="306"/>
      <c r="AE47" s="306"/>
      <c r="AF47" s="306"/>
      <c r="AG47" s="306"/>
      <c r="AH47" s="306"/>
    </row>
    <row r="48" spans="1:34" ht="15.75" customHeight="1">
      <c r="A48" s="234"/>
      <c r="B48" s="234"/>
      <c r="C48" s="234"/>
      <c r="D48" s="234"/>
      <c r="E48" s="234"/>
      <c r="F48" s="234"/>
      <c r="G48" s="234"/>
      <c r="H48" s="234"/>
      <c r="I48" s="234"/>
      <c r="J48" s="300"/>
      <c r="K48" s="300"/>
      <c r="L48" s="234"/>
      <c r="M48" s="234"/>
      <c r="N48" s="234"/>
      <c r="O48" s="306"/>
      <c r="P48" s="306"/>
      <c r="Q48" s="306"/>
      <c r="R48" s="306"/>
      <c r="S48" s="306"/>
      <c r="T48" s="306"/>
      <c r="U48" s="306"/>
      <c r="V48" s="306"/>
      <c r="W48" s="306"/>
      <c r="X48" s="306"/>
      <c r="Y48" s="306"/>
      <c r="Z48" s="306"/>
      <c r="AA48" s="306"/>
      <c r="AB48" s="306"/>
      <c r="AC48" s="306"/>
      <c r="AD48" s="306"/>
      <c r="AE48" s="306"/>
      <c r="AF48" s="306"/>
      <c r="AG48" s="306"/>
      <c r="AH48" s="306"/>
    </row>
    <row r="49" spans="1:34" ht="15.75" customHeight="1">
      <c r="A49" s="234"/>
      <c r="B49" s="234"/>
      <c r="C49" s="234"/>
      <c r="D49" s="234"/>
      <c r="E49" s="234"/>
      <c r="F49" s="234"/>
      <c r="G49" s="234"/>
      <c r="H49" s="234"/>
      <c r="I49" s="234"/>
      <c r="J49" s="300"/>
      <c r="K49" s="300"/>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row>
    <row r="50" spans="1:34" ht="15.75" customHeight="1">
      <c r="A50" s="234"/>
      <c r="B50" s="234"/>
      <c r="C50" s="234"/>
      <c r="D50" s="234"/>
      <c r="E50" s="234"/>
      <c r="F50" s="234"/>
      <c r="G50" s="234"/>
      <c r="H50" s="234"/>
      <c r="I50" s="234"/>
      <c r="J50" s="300"/>
      <c r="K50" s="300"/>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row>
    <row r="51" spans="1:34" ht="15.75" customHeight="1">
      <c r="A51" s="234"/>
      <c r="B51" s="234"/>
      <c r="C51" s="234"/>
      <c r="D51" s="234"/>
      <c r="E51" s="234"/>
      <c r="F51" s="234"/>
      <c r="G51" s="234"/>
      <c r="H51" s="234"/>
      <c r="I51" s="234"/>
      <c r="J51" s="300"/>
      <c r="K51" s="300"/>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row>
    <row r="52" spans="1:34" ht="15.75" customHeight="1">
      <c r="A52" s="234"/>
      <c r="B52" s="234"/>
      <c r="C52" s="234"/>
      <c r="D52" s="234"/>
      <c r="E52" s="234"/>
      <c r="F52" s="234"/>
      <c r="G52" s="234"/>
      <c r="H52" s="234"/>
      <c r="I52" s="234"/>
      <c r="J52" s="300"/>
      <c r="K52" s="300"/>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row>
    <row r="53" spans="1:34" ht="15.75" customHeight="1">
      <c r="A53" s="234"/>
      <c r="B53" s="234"/>
      <c r="C53" s="234"/>
      <c r="D53" s="234"/>
      <c r="E53" s="234"/>
      <c r="F53" s="234"/>
      <c r="G53" s="234"/>
      <c r="H53" s="234"/>
      <c r="I53" s="234"/>
      <c r="J53" s="300"/>
      <c r="K53" s="300"/>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row>
    <row r="54" spans="1:34" ht="15.75" customHeight="1">
      <c r="A54" s="234"/>
      <c r="B54" s="234"/>
      <c r="C54" s="234"/>
      <c r="D54" s="234"/>
      <c r="E54" s="234"/>
      <c r="F54" s="234"/>
      <c r="G54" s="234"/>
      <c r="H54" s="234"/>
      <c r="I54" s="234"/>
      <c r="J54" s="300"/>
      <c r="K54" s="300"/>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row>
    <row r="55" spans="1:34" ht="15.75" customHeight="1">
      <c r="A55" s="234"/>
      <c r="B55" s="234"/>
      <c r="C55" s="234"/>
      <c r="D55" s="234"/>
      <c r="E55" s="234"/>
      <c r="F55" s="234"/>
      <c r="G55" s="234"/>
      <c r="H55" s="234"/>
      <c r="I55" s="234"/>
      <c r="J55" s="300"/>
      <c r="K55" s="300"/>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row>
    <row r="56" spans="1:34" ht="15.75" customHeight="1">
      <c r="A56" s="234"/>
      <c r="B56" s="234"/>
      <c r="C56" s="234"/>
      <c r="D56" s="234"/>
      <c r="E56" s="234"/>
      <c r="F56" s="234"/>
      <c r="G56" s="234"/>
      <c r="H56" s="234"/>
      <c r="I56" s="234"/>
      <c r="J56" s="300"/>
      <c r="K56" s="300"/>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row>
    <row r="57" spans="1:34" ht="15.75" customHeight="1">
      <c r="A57" s="234"/>
      <c r="B57" s="234"/>
      <c r="C57" s="234"/>
      <c r="D57" s="234"/>
      <c r="E57" s="234"/>
      <c r="F57" s="234"/>
      <c r="G57" s="234"/>
      <c r="H57" s="234"/>
      <c r="I57" s="234"/>
      <c r="J57" s="300"/>
      <c r="K57" s="300"/>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row>
    <row r="58" spans="1:34" ht="15.75" customHeight="1">
      <c r="A58" s="234"/>
      <c r="B58" s="234"/>
      <c r="C58" s="234"/>
      <c r="D58" s="234"/>
      <c r="E58" s="234"/>
      <c r="F58" s="234"/>
      <c r="G58" s="234"/>
      <c r="H58" s="234"/>
      <c r="I58" s="234"/>
      <c r="J58" s="300"/>
      <c r="K58" s="300"/>
      <c r="L58" s="234"/>
      <c r="M58" s="234"/>
      <c r="N58" s="234"/>
      <c r="O58" s="234"/>
      <c r="P58" s="234"/>
      <c r="Q58" s="234"/>
      <c r="R58" s="234"/>
      <c r="S58" s="234"/>
      <c r="T58" s="234"/>
      <c r="U58" s="234"/>
      <c r="V58" s="234"/>
      <c r="W58" s="234"/>
      <c r="X58" s="234"/>
      <c r="Y58" s="234"/>
      <c r="Z58" s="234"/>
      <c r="AA58" s="234"/>
      <c r="AB58" s="234"/>
      <c r="AC58" s="234"/>
      <c r="AD58" s="234"/>
      <c r="AE58" s="234"/>
      <c r="AF58" s="234"/>
      <c r="AG58" s="234"/>
      <c r="AH58" s="234"/>
    </row>
    <row r="59" spans="1:34" ht="15.75" customHeight="1">
      <c r="A59" s="234"/>
      <c r="B59" s="234"/>
      <c r="C59" s="234"/>
      <c r="D59" s="234"/>
      <c r="E59" s="234"/>
      <c r="F59" s="234"/>
      <c r="G59" s="234"/>
      <c r="H59" s="234"/>
      <c r="I59" s="234"/>
      <c r="J59" s="300"/>
      <c r="K59" s="300"/>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row>
    <row r="60" spans="1:34" ht="15.75" customHeight="1">
      <c r="A60" s="234"/>
      <c r="B60" s="234"/>
      <c r="C60" s="234"/>
      <c r="D60" s="234"/>
      <c r="E60" s="234"/>
      <c r="F60" s="234"/>
      <c r="G60" s="234"/>
      <c r="H60" s="234"/>
      <c r="I60" s="234"/>
      <c r="J60" s="300"/>
      <c r="K60" s="300"/>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row>
    <row r="61" spans="1:34" ht="15.75" customHeight="1">
      <c r="A61" s="234"/>
      <c r="B61" s="234"/>
      <c r="C61" s="234"/>
      <c r="D61" s="234"/>
      <c r="E61" s="234"/>
      <c r="F61" s="234"/>
      <c r="G61" s="234"/>
      <c r="H61" s="234"/>
      <c r="I61" s="234"/>
      <c r="J61" s="300"/>
      <c r="K61" s="300"/>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row>
    <row r="62" spans="1:34" ht="15.75" customHeight="1">
      <c r="A62" s="234"/>
      <c r="B62" s="234"/>
      <c r="C62" s="234"/>
      <c r="D62" s="234"/>
      <c r="E62" s="234"/>
      <c r="F62" s="234"/>
      <c r="G62" s="234"/>
      <c r="H62" s="234"/>
      <c r="I62" s="234"/>
      <c r="J62" s="300"/>
      <c r="K62" s="300"/>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row>
    <row r="63" spans="1:34" ht="15.75" customHeight="1">
      <c r="A63" s="234"/>
      <c r="B63" s="234"/>
      <c r="C63" s="234"/>
      <c r="D63" s="234"/>
      <c r="E63" s="234"/>
      <c r="F63" s="234"/>
      <c r="G63" s="234"/>
      <c r="H63" s="234"/>
      <c r="I63" s="234"/>
      <c r="J63" s="300"/>
      <c r="K63" s="300"/>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row>
    <row r="64" spans="1:34" ht="15.75" customHeight="1">
      <c r="A64" s="234"/>
      <c r="B64" s="234"/>
      <c r="C64" s="234"/>
      <c r="D64" s="234"/>
      <c r="E64" s="234"/>
      <c r="F64" s="234"/>
      <c r="G64" s="234"/>
      <c r="H64" s="234"/>
      <c r="I64" s="234"/>
      <c r="J64" s="300"/>
      <c r="K64" s="300"/>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row>
    <row r="65" spans="1:34" ht="15.75" customHeight="1">
      <c r="A65" s="234"/>
      <c r="B65" s="234"/>
      <c r="C65" s="234"/>
      <c r="D65" s="234"/>
      <c r="E65" s="234"/>
      <c r="F65" s="234"/>
      <c r="G65" s="234"/>
      <c r="H65" s="234"/>
      <c r="I65" s="234"/>
      <c r="J65" s="300"/>
      <c r="K65" s="300"/>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row>
    <row r="66" spans="1:34" ht="15.75" customHeight="1">
      <c r="A66" s="234"/>
      <c r="B66" s="234"/>
      <c r="C66" s="234"/>
      <c r="D66" s="234"/>
      <c r="E66" s="234"/>
      <c r="F66" s="234"/>
      <c r="G66" s="234"/>
      <c r="H66" s="234"/>
      <c r="I66" s="234"/>
      <c r="J66" s="300"/>
      <c r="K66" s="300"/>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row>
    <row r="67" spans="1:34" ht="15.75" customHeight="1">
      <c r="A67" s="234"/>
      <c r="B67" s="234"/>
      <c r="C67" s="234"/>
      <c r="D67" s="234"/>
      <c r="E67" s="234"/>
      <c r="F67" s="234"/>
      <c r="G67" s="234"/>
      <c r="H67" s="234"/>
      <c r="I67" s="234"/>
      <c r="J67" s="300"/>
      <c r="K67" s="300"/>
      <c r="L67" s="234"/>
      <c r="M67" s="234"/>
      <c r="N67" s="234"/>
      <c r="O67" s="234"/>
      <c r="P67" s="234"/>
      <c r="Q67" s="234"/>
      <c r="R67" s="234"/>
      <c r="S67" s="234"/>
      <c r="T67" s="234"/>
      <c r="U67" s="234"/>
      <c r="V67" s="234"/>
      <c r="W67" s="234"/>
      <c r="X67" s="234"/>
      <c r="Y67" s="234"/>
      <c r="Z67" s="234"/>
      <c r="AA67" s="234"/>
      <c r="AB67" s="234"/>
      <c r="AC67" s="234"/>
      <c r="AD67" s="234"/>
      <c r="AE67" s="234"/>
      <c r="AF67" s="234"/>
      <c r="AG67" s="234"/>
      <c r="AH67" s="234"/>
    </row>
    <row r="68" spans="1:34" ht="15.75" customHeight="1">
      <c r="A68" s="234"/>
      <c r="B68" s="234"/>
      <c r="C68" s="234"/>
      <c r="D68" s="234"/>
      <c r="E68" s="234"/>
      <c r="F68" s="234"/>
      <c r="G68" s="234"/>
      <c r="H68" s="234"/>
      <c r="I68" s="234"/>
      <c r="J68" s="300"/>
      <c r="K68" s="300"/>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row>
    <row r="69" spans="1:34" ht="15.75" customHeight="1">
      <c r="A69" s="234"/>
      <c r="B69" s="234"/>
      <c r="C69" s="234"/>
      <c r="D69" s="234"/>
      <c r="E69" s="234"/>
      <c r="F69" s="234"/>
      <c r="G69" s="234"/>
      <c r="H69" s="234"/>
      <c r="I69" s="234"/>
      <c r="J69" s="300"/>
      <c r="K69" s="300"/>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row>
    <row r="70" spans="1:34" ht="15.75" customHeight="1">
      <c r="A70" s="234"/>
      <c r="B70" s="234"/>
      <c r="C70" s="234"/>
      <c r="D70" s="234"/>
      <c r="E70" s="234"/>
      <c r="F70" s="234"/>
      <c r="G70" s="234"/>
      <c r="H70" s="234"/>
      <c r="I70" s="234"/>
      <c r="J70" s="300"/>
      <c r="K70" s="300"/>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row>
    <row r="71" spans="1:34" ht="15.75" customHeight="1">
      <c r="A71" s="234"/>
      <c r="B71" s="234"/>
      <c r="C71" s="234"/>
      <c r="D71" s="234"/>
      <c r="E71" s="234"/>
      <c r="F71" s="234"/>
      <c r="G71" s="234"/>
      <c r="H71" s="234"/>
      <c r="I71" s="234"/>
      <c r="J71" s="300"/>
      <c r="K71" s="300"/>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row>
    <row r="72" spans="1:34" ht="15.75" customHeight="1">
      <c r="A72" s="234"/>
      <c r="B72" s="234"/>
      <c r="C72" s="234"/>
      <c r="D72" s="234"/>
      <c r="E72" s="234"/>
      <c r="F72" s="234"/>
      <c r="G72" s="234"/>
      <c r="H72" s="234"/>
      <c r="I72" s="234"/>
      <c r="J72" s="300"/>
      <c r="K72" s="300"/>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row>
    <row r="73" spans="1:34" ht="15.75" customHeight="1">
      <c r="A73" s="234"/>
      <c r="B73" s="234"/>
      <c r="C73" s="234"/>
      <c r="D73" s="234"/>
      <c r="E73" s="234"/>
      <c r="F73" s="234"/>
      <c r="G73" s="234"/>
      <c r="H73" s="234"/>
      <c r="I73" s="234"/>
      <c r="J73" s="300"/>
      <c r="K73" s="300"/>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row>
    <row r="74" spans="1:34" ht="15.75" customHeight="1">
      <c r="A74" s="234"/>
      <c r="B74" s="234"/>
      <c r="C74" s="234"/>
      <c r="D74" s="234"/>
      <c r="E74" s="234"/>
      <c r="F74" s="234"/>
      <c r="G74" s="234"/>
      <c r="H74" s="234"/>
      <c r="I74" s="234"/>
      <c r="J74" s="300"/>
      <c r="K74" s="300"/>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row>
    <row r="75" spans="1:34" ht="15.75" customHeight="1">
      <c r="A75" s="234"/>
      <c r="B75" s="234"/>
      <c r="C75" s="234"/>
      <c r="D75" s="234"/>
      <c r="E75" s="234"/>
      <c r="F75" s="234"/>
      <c r="G75" s="234"/>
      <c r="H75" s="234"/>
      <c r="I75" s="234"/>
      <c r="J75" s="300"/>
      <c r="K75" s="300"/>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row>
    <row r="76" spans="1:34" ht="15.75" customHeight="1">
      <c r="A76" s="234"/>
      <c r="B76" s="234"/>
      <c r="C76" s="234"/>
      <c r="D76" s="234"/>
      <c r="E76" s="234"/>
      <c r="F76" s="234"/>
      <c r="G76" s="234"/>
      <c r="H76" s="234"/>
      <c r="I76" s="234"/>
      <c r="J76" s="300"/>
      <c r="K76" s="300"/>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row>
    <row r="77" spans="1:34" ht="15.75" customHeight="1">
      <c r="A77" s="234"/>
      <c r="B77" s="234"/>
      <c r="C77" s="234"/>
      <c r="D77" s="234"/>
      <c r="E77" s="234"/>
      <c r="F77" s="234"/>
      <c r="G77" s="234"/>
      <c r="H77" s="234"/>
      <c r="I77" s="234"/>
      <c r="J77" s="300"/>
      <c r="K77" s="300"/>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row>
    <row r="78" spans="1:34" ht="15.75" customHeight="1">
      <c r="A78" s="234"/>
      <c r="B78" s="234"/>
      <c r="C78" s="234"/>
      <c r="D78" s="234"/>
      <c r="E78" s="234"/>
      <c r="F78" s="234"/>
      <c r="G78" s="234"/>
      <c r="H78" s="234"/>
      <c r="I78" s="234"/>
      <c r="J78" s="300"/>
      <c r="K78" s="300"/>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row>
    <row r="79" spans="1:34" ht="15.75" customHeight="1">
      <c r="A79" s="234"/>
      <c r="B79" s="234"/>
      <c r="C79" s="234"/>
      <c r="D79" s="234"/>
      <c r="E79" s="234"/>
      <c r="F79" s="234"/>
      <c r="G79" s="234"/>
      <c r="H79" s="234"/>
      <c r="I79" s="234"/>
      <c r="J79" s="300"/>
      <c r="K79" s="300"/>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row>
    <row r="80" spans="1:34" ht="15.75" customHeight="1">
      <c r="A80" s="234"/>
      <c r="B80" s="234"/>
      <c r="C80" s="234"/>
      <c r="D80" s="234"/>
      <c r="E80" s="234"/>
      <c r="F80" s="234"/>
      <c r="G80" s="234"/>
      <c r="H80" s="234"/>
      <c r="I80" s="234"/>
      <c r="J80" s="300"/>
      <c r="K80" s="300"/>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row>
    <row r="81" spans="1:34" ht="15.75" customHeight="1">
      <c r="A81" s="234"/>
      <c r="B81" s="234"/>
      <c r="C81" s="234"/>
      <c r="D81" s="234"/>
      <c r="E81" s="234"/>
      <c r="F81" s="234"/>
      <c r="G81" s="234"/>
      <c r="H81" s="234"/>
      <c r="I81" s="234"/>
      <c r="J81" s="300"/>
      <c r="K81" s="300"/>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row>
    <row r="82" spans="1:34" ht="15.75" customHeight="1">
      <c r="A82" s="234"/>
      <c r="B82" s="234"/>
      <c r="C82" s="234"/>
      <c r="D82" s="234"/>
      <c r="E82" s="234"/>
      <c r="F82" s="234"/>
      <c r="G82" s="234"/>
      <c r="H82" s="234"/>
      <c r="I82" s="234"/>
      <c r="J82" s="300"/>
      <c r="K82" s="300"/>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row>
    <row r="83" spans="1:34" ht="15.75" customHeight="1">
      <c r="A83" s="234"/>
      <c r="B83" s="234"/>
      <c r="C83" s="234"/>
      <c r="D83" s="234"/>
      <c r="E83" s="234"/>
      <c r="F83" s="234"/>
      <c r="G83" s="234"/>
      <c r="H83" s="234"/>
      <c r="I83" s="234"/>
      <c r="J83" s="300"/>
      <c r="K83" s="300"/>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row>
    <row r="84" spans="1:34" ht="15.75" customHeight="1">
      <c r="A84" s="234"/>
      <c r="B84" s="234"/>
      <c r="C84" s="234"/>
      <c r="D84" s="234"/>
      <c r="E84" s="234"/>
      <c r="F84" s="234"/>
      <c r="G84" s="234"/>
      <c r="H84" s="234"/>
      <c r="I84" s="234"/>
      <c r="J84" s="300"/>
      <c r="K84" s="300"/>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row>
    <row r="85" spans="1:34" ht="15.75" customHeight="1">
      <c r="A85" s="234"/>
      <c r="B85" s="234"/>
      <c r="C85" s="234"/>
      <c r="D85" s="234"/>
      <c r="E85" s="234"/>
      <c r="F85" s="234"/>
      <c r="G85" s="234"/>
      <c r="H85" s="234"/>
      <c r="I85" s="234"/>
      <c r="J85" s="300"/>
      <c r="K85" s="300"/>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row>
    <row r="86" spans="1:34" ht="15.75" customHeight="1">
      <c r="A86" s="234"/>
      <c r="B86" s="234"/>
      <c r="C86" s="234"/>
      <c r="D86" s="234"/>
      <c r="E86" s="234"/>
      <c r="F86" s="234"/>
      <c r="G86" s="234"/>
      <c r="H86" s="234"/>
      <c r="I86" s="234"/>
      <c r="J86" s="300"/>
      <c r="K86" s="300"/>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row>
    <row r="87" spans="1:34" ht="15.75" customHeight="1">
      <c r="A87" s="234"/>
      <c r="B87" s="234"/>
      <c r="C87" s="234"/>
      <c r="D87" s="234"/>
      <c r="E87" s="234"/>
      <c r="F87" s="234"/>
      <c r="G87" s="234"/>
      <c r="H87" s="234"/>
      <c r="I87" s="234"/>
      <c r="J87" s="300"/>
      <c r="K87" s="300"/>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row>
    <row r="88" spans="1:34" ht="15.75" customHeight="1">
      <c r="A88" s="234"/>
      <c r="B88" s="234"/>
      <c r="C88" s="234"/>
      <c r="D88" s="234"/>
      <c r="E88" s="234"/>
      <c r="F88" s="234"/>
      <c r="G88" s="234"/>
      <c r="H88" s="234"/>
      <c r="I88" s="234"/>
      <c r="J88" s="300"/>
      <c r="K88" s="300"/>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row>
    <row r="89" spans="1:34" ht="15.75" customHeight="1">
      <c r="A89" s="234"/>
      <c r="B89" s="234"/>
      <c r="C89" s="234"/>
      <c r="D89" s="234"/>
      <c r="E89" s="234"/>
      <c r="F89" s="234"/>
      <c r="G89" s="234"/>
      <c r="H89" s="234"/>
      <c r="I89" s="234"/>
      <c r="J89" s="300"/>
      <c r="K89" s="300"/>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row>
    <row r="90" spans="1:34" ht="15.75" customHeight="1">
      <c r="A90" s="234"/>
      <c r="B90" s="234"/>
      <c r="C90" s="234"/>
      <c r="D90" s="234"/>
      <c r="E90" s="234"/>
      <c r="F90" s="234"/>
      <c r="G90" s="234"/>
      <c r="H90" s="234"/>
      <c r="I90" s="234"/>
      <c r="J90" s="300"/>
      <c r="K90" s="300"/>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row>
    <row r="91" spans="1:34" ht="15.75" customHeight="1">
      <c r="A91" s="234"/>
      <c r="B91" s="234"/>
      <c r="C91" s="234"/>
      <c r="D91" s="234"/>
      <c r="E91" s="234"/>
      <c r="F91" s="234"/>
      <c r="G91" s="234"/>
      <c r="H91" s="234"/>
      <c r="I91" s="234"/>
      <c r="J91" s="300"/>
      <c r="K91" s="300"/>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row>
    <row r="92" spans="1:34" ht="15.75" customHeight="1">
      <c r="A92" s="234"/>
      <c r="B92" s="234"/>
      <c r="C92" s="234"/>
      <c r="D92" s="234"/>
      <c r="E92" s="234"/>
      <c r="F92" s="234"/>
      <c r="G92" s="234"/>
      <c r="H92" s="234"/>
      <c r="I92" s="234"/>
      <c r="J92" s="300"/>
      <c r="K92" s="300"/>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row>
    <row r="93" spans="1:34" ht="15.75" customHeight="1">
      <c r="A93" s="234"/>
      <c r="B93" s="234"/>
      <c r="C93" s="234"/>
      <c r="D93" s="234"/>
      <c r="E93" s="234"/>
      <c r="F93" s="234"/>
      <c r="G93" s="234"/>
      <c r="H93" s="234"/>
      <c r="I93" s="234"/>
      <c r="J93" s="300"/>
      <c r="K93" s="300"/>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row>
    <row r="94" spans="1:34" ht="15.75" customHeight="1">
      <c r="A94" s="234"/>
      <c r="B94" s="234"/>
      <c r="C94" s="234"/>
      <c r="D94" s="234"/>
      <c r="E94" s="234"/>
      <c r="F94" s="234"/>
      <c r="G94" s="234"/>
      <c r="H94" s="234"/>
      <c r="I94" s="234"/>
      <c r="J94" s="300"/>
      <c r="K94" s="300"/>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row>
    <row r="95" spans="1:34" ht="15.75" customHeight="1">
      <c r="A95" s="234"/>
      <c r="B95" s="234"/>
      <c r="C95" s="234"/>
      <c r="D95" s="234"/>
      <c r="E95" s="234"/>
      <c r="F95" s="234"/>
      <c r="G95" s="234"/>
      <c r="H95" s="234"/>
      <c r="I95" s="234"/>
      <c r="J95" s="300"/>
      <c r="K95" s="300"/>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row>
    <row r="96" spans="1:34" ht="15.75" customHeight="1">
      <c r="A96" s="234"/>
      <c r="B96" s="234"/>
      <c r="C96" s="234"/>
      <c r="D96" s="234"/>
      <c r="E96" s="234"/>
      <c r="F96" s="234"/>
      <c r="G96" s="234"/>
      <c r="H96" s="234"/>
      <c r="I96" s="234"/>
      <c r="J96" s="300"/>
      <c r="K96" s="300"/>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row>
    <row r="97" spans="1:34" ht="15.75" customHeight="1">
      <c r="A97" s="234"/>
      <c r="B97" s="234"/>
      <c r="C97" s="234"/>
      <c r="D97" s="234"/>
      <c r="E97" s="234"/>
      <c r="F97" s="234"/>
      <c r="G97" s="234"/>
      <c r="H97" s="234"/>
      <c r="I97" s="234"/>
      <c r="J97" s="300"/>
      <c r="K97" s="300"/>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row>
    <row r="98" spans="1:34" ht="15.75" customHeight="1">
      <c r="A98" s="234"/>
      <c r="B98" s="234"/>
      <c r="C98" s="234"/>
      <c r="D98" s="234"/>
      <c r="E98" s="234"/>
      <c r="F98" s="234"/>
      <c r="G98" s="234"/>
      <c r="H98" s="234"/>
      <c r="I98" s="234"/>
      <c r="J98" s="300"/>
      <c r="K98" s="300"/>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row>
    <row r="99" spans="1:34" ht="15.75" customHeight="1">
      <c r="A99" s="234"/>
      <c r="B99" s="234"/>
      <c r="C99" s="234"/>
      <c r="D99" s="234"/>
      <c r="E99" s="234"/>
      <c r="F99" s="234"/>
      <c r="G99" s="234"/>
      <c r="H99" s="234"/>
      <c r="I99" s="234"/>
      <c r="J99" s="300"/>
      <c r="K99" s="300"/>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row>
    <row r="100" spans="1:34" ht="15.75" customHeight="1">
      <c r="A100" s="234"/>
      <c r="B100" s="234"/>
      <c r="C100" s="234"/>
      <c r="D100" s="234"/>
      <c r="E100" s="234"/>
      <c r="F100" s="234"/>
      <c r="G100" s="234"/>
      <c r="H100" s="234"/>
      <c r="I100" s="234"/>
      <c r="J100" s="300"/>
      <c r="K100" s="300"/>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row>
    <row r="101" spans="1:34" ht="15.75" customHeight="1">
      <c r="A101" s="234"/>
      <c r="B101" s="234"/>
      <c r="C101" s="234"/>
      <c r="D101" s="234"/>
      <c r="E101" s="234"/>
      <c r="F101" s="234"/>
      <c r="G101" s="234"/>
      <c r="H101" s="234"/>
      <c r="I101" s="234"/>
      <c r="J101" s="300"/>
      <c r="K101" s="300"/>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row>
    <row r="102" spans="1:34" ht="15.75" customHeight="1">
      <c r="A102" s="234"/>
      <c r="B102" s="234"/>
      <c r="C102" s="234"/>
      <c r="D102" s="234"/>
      <c r="E102" s="234"/>
      <c r="F102" s="234"/>
      <c r="G102" s="234"/>
      <c r="H102" s="234"/>
      <c r="I102" s="234"/>
      <c r="J102" s="300"/>
      <c r="K102" s="300"/>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row>
    <row r="103" spans="1:34" ht="15.75" customHeight="1">
      <c r="A103" s="234"/>
      <c r="B103" s="234"/>
      <c r="C103" s="234"/>
      <c r="D103" s="234"/>
      <c r="E103" s="234"/>
      <c r="F103" s="234"/>
      <c r="G103" s="234"/>
      <c r="H103" s="234"/>
      <c r="I103" s="234"/>
      <c r="J103" s="300"/>
      <c r="K103" s="300"/>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row>
    <row r="104" spans="1:34" ht="15.75" customHeight="1">
      <c r="A104" s="234"/>
      <c r="B104" s="234"/>
      <c r="C104" s="234"/>
      <c r="D104" s="234"/>
      <c r="E104" s="234"/>
      <c r="F104" s="234"/>
      <c r="G104" s="234"/>
      <c r="H104" s="234"/>
      <c r="I104" s="234"/>
      <c r="J104" s="300"/>
      <c r="K104" s="300"/>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row>
    <row r="105" spans="1:34" ht="15.75" customHeight="1">
      <c r="A105" s="234"/>
      <c r="B105" s="234"/>
      <c r="C105" s="234"/>
      <c r="D105" s="234"/>
      <c r="E105" s="234"/>
      <c r="F105" s="234"/>
      <c r="G105" s="234"/>
      <c r="H105" s="234"/>
      <c r="I105" s="234"/>
      <c r="J105" s="300"/>
      <c r="K105" s="300"/>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row>
    <row r="106" spans="1:34" ht="15.75" customHeight="1">
      <c r="A106" s="234"/>
      <c r="B106" s="234"/>
      <c r="C106" s="234"/>
      <c r="D106" s="234"/>
      <c r="E106" s="234"/>
      <c r="F106" s="234"/>
      <c r="G106" s="234"/>
      <c r="H106" s="234"/>
      <c r="I106" s="234"/>
      <c r="J106" s="300"/>
      <c r="K106" s="300"/>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row>
    <row r="107" spans="1:34" ht="15.75" customHeight="1">
      <c r="A107" s="234"/>
      <c r="B107" s="234"/>
      <c r="C107" s="234"/>
      <c r="D107" s="234"/>
      <c r="E107" s="234"/>
      <c r="F107" s="234"/>
      <c r="G107" s="234"/>
      <c r="H107" s="234"/>
      <c r="I107" s="234"/>
      <c r="J107" s="300"/>
      <c r="K107" s="300"/>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row>
    <row r="108" spans="1:34" ht="15.75" customHeight="1">
      <c r="A108" s="234"/>
      <c r="B108" s="234"/>
      <c r="C108" s="234"/>
      <c r="D108" s="234"/>
      <c r="E108" s="234"/>
      <c r="F108" s="234"/>
      <c r="G108" s="234"/>
      <c r="H108" s="234"/>
      <c r="I108" s="234"/>
      <c r="J108" s="300"/>
      <c r="K108" s="300"/>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row>
    <row r="109" spans="1:34" ht="15.75" customHeight="1">
      <c r="A109" s="234"/>
      <c r="B109" s="234"/>
      <c r="C109" s="234"/>
      <c r="D109" s="234"/>
      <c r="E109" s="234"/>
      <c r="F109" s="234"/>
      <c r="G109" s="234"/>
      <c r="H109" s="234"/>
      <c r="I109" s="234"/>
      <c r="J109" s="300"/>
      <c r="K109" s="300"/>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row>
    <row r="110" spans="1:34" ht="15.75" customHeight="1">
      <c r="A110" s="234"/>
      <c r="B110" s="234"/>
      <c r="C110" s="234"/>
      <c r="D110" s="234"/>
      <c r="E110" s="234"/>
      <c r="F110" s="234"/>
      <c r="G110" s="234"/>
      <c r="H110" s="234"/>
      <c r="I110" s="234"/>
      <c r="J110" s="300"/>
      <c r="K110" s="300"/>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row>
    <row r="111" spans="1:34" ht="15.75" customHeight="1">
      <c r="A111" s="234"/>
      <c r="B111" s="234"/>
      <c r="C111" s="234"/>
      <c r="D111" s="234"/>
      <c r="E111" s="234"/>
      <c r="F111" s="234"/>
      <c r="G111" s="234"/>
      <c r="H111" s="234"/>
      <c r="I111" s="234"/>
      <c r="J111" s="300"/>
      <c r="K111" s="300"/>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row>
    <row r="112" spans="1:34" ht="15.75" customHeight="1">
      <c r="A112" s="234"/>
      <c r="B112" s="234"/>
      <c r="C112" s="234"/>
      <c r="D112" s="234"/>
      <c r="E112" s="234"/>
      <c r="F112" s="234"/>
      <c r="G112" s="234"/>
      <c r="H112" s="234"/>
      <c r="I112" s="234"/>
      <c r="J112" s="300"/>
      <c r="K112" s="300"/>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row>
    <row r="113" spans="1:34" ht="15.75" customHeight="1">
      <c r="A113" s="234"/>
      <c r="B113" s="234"/>
      <c r="C113" s="234"/>
      <c r="D113" s="234"/>
      <c r="E113" s="234"/>
      <c r="F113" s="234"/>
      <c r="G113" s="234"/>
      <c r="H113" s="234"/>
      <c r="I113" s="234"/>
      <c r="J113" s="300"/>
      <c r="K113" s="300"/>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row>
    <row r="114" spans="1:34" ht="15.75" customHeight="1">
      <c r="A114" s="234"/>
      <c r="B114" s="234"/>
      <c r="C114" s="234"/>
      <c r="D114" s="234"/>
      <c r="E114" s="234"/>
      <c r="F114" s="234"/>
      <c r="G114" s="234"/>
      <c r="H114" s="234"/>
      <c r="I114" s="234"/>
      <c r="J114" s="300"/>
      <c r="K114" s="300"/>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row>
    <row r="115" spans="1:34" ht="15.75" customHeight="1">
      <c r="A115" s="234"/>
      <c r="B115" s="234"/>
      <c r="C115" s="234"/>
      <c r="D115" s="234"/>
      <c r="E115" s="234"/>
      <c r="F115" s="234"/>
      <c r="G115" s="234"/>
      <c r="H115" s="234"/>
      <c r="I115" s="234"/>
      <c r="J115" s="300"/>
      <c r="K115" s="300"/>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row>
    <row r="116" spans="1:34" ht="15.75" customHeight="1">
      <c r="A116" s="234"/>
      <c r="B116" s="234"/>
      <c r="C116" s="234"/>
      <c r="D116" s="234"/>
      <c r="E116" s="234"/>
      <c r="F116" s="234"/>
      <c r="G116" s="234"/>
      <c r="H116" s="234"/>
      <c r="I116" s="234"/>
      <c r="J116" s="300"/>
      <c r="K116" s="300"/>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row>
    <row r="117" spans="1:34" ht="15.75" customHeight="1">
      <c r="A117" s="234"/>
      <c r="B117" s="234"/>
      <c r="C117" s="234"/>
      <c r="D117" s="234"/>
      <c r="E117" s="234"/>
      <c r="F117" s="234"/>
      <c r="G117" s="234"/>
      <c r="H117" s="234"/>
      <c r="I117" s="234"/>
      <c r="J117" s="300"/>
      <c r="K117" s="300"/>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row>
    <row r="118" spans="1:34" ht="15.75" customHeight="1">
      <c r="A118" s="234"/>
      <c r="B118" s="234"/>
      <c r="C118" s="234"/>
      <c r="D118" s="234"/>
      <c r="E118" s="234"/>
      <c r="F118" s="234"/>
      <c r="G118" s="234"/>
      <c r="H118" s="234"/>
      <c r="I118" s="234"/>
      <c r="J118" s="300"/>
      <c r="K118" s="300"/>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row>
    <row r="119" spans="1:34" ht="15.75" customHeight="1">
      <c r="A119" s="234"/>
      <c r="B119" s="234"/>
      <c r="C119" s="234"/>
      <c r="D119" s="234"/>
      <c r="E119" s="234"/>
      <c r="F119" s="234"/>
      <c r="G119" s="234"/>
      <c r="H119" s="234"/>
      <c r="I119" s="234"/>
      <c r="J119" s="300"/>
      <c r="K119" s="300"/>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row>
    <row r="120" spans="1:34" ht="15.75" customHeight="1">
      <c r="A120" s="234"/>
      <c r="B120" s="234"/>
      <c r="C120" s="234"/>
      <c r="D120" s="234"/>
      <c r="E120" s="234"/>
      <c r="F120" s="234"/>
      <c r="G120" s="234"/>
      <c r="H120" s="234"/>
      <c r="I120" s="234"/>
      <c r="J120" s="300"/>
      <c r="K120" s="300"/>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row>
    <row r="121" spans="1:34" ht="15.75" customHeight="1">
      <c r="A121" s="234"/>
      <c r="B121" s="234"/>
      <c r="C121" s="234"/>
      <c r="D121" s="234"/>
      <c r="E121" s="234"/>
      <c r="F121" s="234"/>
      <c r="G121" s="234"/>
      <c r="H121" s="234"/>
      <c r="I121" s="234"/>
      <c r="J121" s="300"/>
      <c r="K121" s="300"/>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row>
    <row r="122" spans="1:34" ht="15.75" customHeight="1">
      <c r="A122" s="234"/>
      <c r="B122" s="234"/>
      <c r="C122" s="234"/>
      <c r="D122" s="234"/>
      <c r="E122" s="234"/>
      <c r="F122" s="234"/>
      <c r="G122" s="234"/>
      <c r="H122" s="234"/>
      <c r="I122" s="234"/>
      <c r="J122" s="300"/>
      <c r="K122" s="300"/>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row>
    <row r="123" spans="1:34" ht="15.75" customHeight="1">
      <c r="A123" s="234"/>
      <c r="B123" s="234"/>
      <c r="C123" s="234"/>
      <c r="D123" s="234"/>
      <c r="E123" s="234"/>
      <c r="F123" s="234"/>
      <c r="G123" s="234"/>
      <c r="H123" s="234"/>
      <c r="I123" s="234"/>
      <c r="J123" s="300"/>
      <c r="K123" s="300"/>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row>
    <row r="124" spans="1:34" ht="15.75" customHeight="1">
      <c r="A124" s="234"/>
      <c r="B124" s="234"/>
      <c r="C124" s="234"/>
      <c r="D124" s="234"/>
      <c r="E124" s="234"/>
      <c r="F124" s="234"/>
      <c r="G124" s="234"/>
      <c r="H124" s="234"/>
      <c r="I124" s="234"/>
      <c r="J124" s="300"/>
      <c r="K124" s="300"/>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row>
    <row r="125" spans="1:34" ht="15.75" customHeight="1">
      <c r="A125" s="234"/>
      <c r="B125" s="234"/>
      <c r="C125" s="234"/>
      <c r="D125" s="234"/>
      <c r="E125" s="234"/>
      <c r="F125" s="234"/>
      <c r="G125" s="234"/>
      <c r="H125" s="234"/>
      <c r="I125" s="234"/>
      <c r="J125" s="300"/>
      <c r="K125" s="300"/>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row>
    <row r="126" spans="1:34" ht="15.75" customHeight="1">
      <c r="A126" s="234"/>
      <c r="B126" s="234"/>
      <c r="C126" s="234"/>
      <c r="D126" s="234"/>
      <c r="E126" s="234"/>
      <c r="F126" s="234"/>
      <c r="G126" s="234"/>
      <c r="H126" s="234"/>
      <c r="I126" s="234"/>
      <c r="J126" s="300"/>
      <c r="K126" s="300"/>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row>
    <row r="127" spans="1:34" ht="15.75" customHeight="1">
      <c r="A127" s="234"/>
      <c r="B127" s="234"/>
      <c r="C127" s="234"/>
      <c r="D127" s="234"/>
      <c r="E127" s="234"/>
      <c r="F127" s="234"/>
      <c r="G127" s="234"/>
      <c r="H127" s="234"/>
      <c r="I127" s="234"/>
      <c r="J127" s="300"/>
      <c r="K127" s="300"/>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row>
    <row r="128" spans="1:34" ht="15.75" customHeight="1">
      <c r="A128" s="234"/>
      <c r="B128" s="234"/>
      <c r="C128" s="234"/>
      <c r="D128" s="234"/>
      <c r="E128" s="234"/>
      <c r="F128" s="234"/>
      <c r="G128" s="234"/>
      <c r="H128" s="234"/>
      <c r="I128" s="234"/>
      <c r="J128" s="300"/>
      <c r="K128" s="300"/>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row>
    <row r="129" spans="1:34" ht="15.75" customHeight="1">
      <c r="A129" s="234"/>
      <c r="B129" s="234"/>
      <c r="C129" s="234"/>
      <c r="D129" s="234"/>
      <c r="E129" s="234"/>
      <c r="F129" s="234"/>
      <c r="G129" s="234"/>
      <c r="H129" s="234"/>
      <c r="I129" s="234"/>
      <c r="J129" s="300"/>
      <c r="K129" s="300"/>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row>
    <row r="130" spans="1:34" ht="15.75" customHeight="1">
      <c r="A130" s="234"/>
      <c r="B130" s="234"/>
      <c r="C130" s="234"/>
      <c r="D130" s="234"/>
      <c r="E130" s="234"/>
      <c r="F130" s="234"/>
      <c r="G130" s="234"/>
      <c r="H130" s="234"/>
      <c r="I130" s="234"/>
      <c r="J130" s="300"/>
      <c r="K130" s="300"/>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row>
    <row r="131" spans="1:34" ht="15.75" customHeight="1">
      <c r="A131" s="234"/>
      <c r="B131" s="234"/>
      <c r="C131" s="234"/>
      <c r="D131" s="234"/>
      <c r="E131" s="234"/>
      <c r="F131" s="234"/>
      <c r="G131" s="234"/>
      <c r="H131" s="234"/>
      <c r="I131" s="234"/>
      <c r="J131" s="300"/>
      <c r="K131" s="300"/>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row>
    <row r="132" spans="1:34" ht="15.75" customHeight="1">
      <c r="A132" s="234"/>
      <c r="B132" s="234"/>
      <c r="C132" s="234"/>
      <c r="D132" s="234"/>
      <c r="E132" s="234"/>
      <c r="F132" s="234"/>
      <c r="G132" s="234"/>
      <c r="H132" s="234"/>
      <c r="I132" s="234"/>
      <c r="J132" s="300"/>
      <c r="K132" s="300"/>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row>
    <row r="133" spans="1:34" ht="15.75" customHeight="1">
      <c r="A133" s="234"/>
      <c r="B133" s="234"/>
      <c r="C133" s="234"/>
      <c r="D133" s="234"/>
      <c r="E133" s="234"/>
      <c r="F133" s="234"/>
      <c r="G133" s="234"/>
      <c r="H133" s="234"/>
      <c r="I133" s="234"/>
      <c r="J133" s="300"/>
      <c r="K133" s="300"/>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row>
    <row r="134" spans="1:34" ht="15.75" customHeight="1">
      <c r="A134" s="234"/>
      <c r="B134" s="234"/>
      <c r="C134" s="234"/>
      <c r="D134" s="234"/>
      <c r="E134" s="234"/>
      <c r="F134" s="234"/>
      <c r="G134" s="234"/>
      <c r="H134" s="234"/>
      <c r="I134" s="234"/>
      <c r="J134" s="300"/>
      <c r="K134" s="300"/>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row>
    <row r="135" spans="1:34" ht="15.75" customHeight="1">
      <c r="A135" s="234"/>
      <c r="B135" s="234"/>
      <c r="C135" s="234"/>
      <c r="D135" s="234"/>
      <c r="E135" s="234"/>
      <c r="F135" s="234"/>
      <c r="G135" s="234"/>
      <c r="H135" s="234"/>
      <c r="I135" s="234"/>
      <c r="J135" s="300"/>
      <c r="K135" s="300"/>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row>
    <row r="136" spans="1:34" ht="15.75" customHeight="1">
      <c r="A136" s="234"/>
      <c r="B136" s="234"/>
      <c r="C136" s="234"/>
      <c r="D136" s="234"/>
      <c r="E136" s="234"/>
      <c r="F136" s="234"/>
      <c r="G136" s="234"/>
      <c r="H136" s="234"/>
      <c r="I136" s="234"/>
      <c r="J136" s="300"/>
      <c r="K136" s="300"/>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row>
    <row r="137" spans="1:34" ht="15.75" customHeight="1">
      <c r="A137" s="234"/>
      <c r="B137" s="234"/>
      <c r="C137" s="234"/>
      <c r="D137" s="234"/>
      <c r="E137" s="234"/>
      <c r="F137" s="234"/>
      <c r="G137" s="234"/>
      <c r="H137" s="234"/>
      <c r="I137" s="234"/>
      <c r="J137" s="300"/>
      <c r="K137" s="300"/>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row>
    <row r="138" spans="1:34" ht="15.75" customHeight="1">
      <c r="A138" s="234"/>
      <c r="B138" s="234"/>
      <c r="C138" s="234"/>
      <c r="D138" s="234"/>
      <c r="E138" s="234"/>
      <c r="F138" s="234"/>
      <c r="G138" s="234"/>
      <c r="H138" s="234"/>
      <c r="I138" s="234"/>
      <c r="J138" s="300"/>
      <c r="K138" s="300"/>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row>
    <row r="139" spans="1:34" ht="15.75" customHeight="1">
      <c r="A139" s="234"/>
      <c r="B139" s="234"/>
      <c r="C139" s="234"/>
      <c r="D139" s="234"/>
      <c r="E139" s="234"/>
      <c r="F139" s="234"/>
      <c r="G139" s="234"/>
      <c r="H139" s="234"/>
      <c r="I139" s="234"/>
      <c r="J139" s="300"/>
      <c r="K139" s="300"/>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row>
    <row r="140" spans="1:34" ht="15.75" customHeight="1">
      <c r="A140" s="234"/>
      <c r="B140" s="234"/>
      <c r="C140" s="234"/>
      <c r="D140" s="234"/>
      <c r="E140" s="234"/>
      <c r="F140" s="234"/>
      <c r="G140" s="234"/>
      <c r="H140" s="234"/>
      <c r="I140" s="234"/>
      <c r="J140" s="300"/>
      <c r="K140" s="300"/>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row>
    <row r="141" spans="1:34" ht="15.75" customHeight="1">
      <c r="A141" s="234"/>
      <c r="B141" s="234"/>
      <c r="C141" s="234"/>
      <c r="D141" s="234"/>
      <c r="E141" s="234"/>
      <c r="F141" s="234"/>
      <c r="G141" s="234"/>
      <c r="H141" s="234"/>
      <c r="I141" s="234"/>
      <c r="J141" s="300"/>
      <c r="K141" s="300"/>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row>
    <row r="142" spans="1:34" ht="15.75" customHeight="1">
      <c r="A142" s="234"/>
      <c r="B142" s="234"/>
      <c r="C142" s="234"/>
      <c r="D142" s="234"/>
      <c r="E142" s="234"/>
      <c r="F142" s="234"/>
      <c r="G142" s="234"/>
      <c r="H142" s="234"/>
      <c r="I142" s="234"/>
      <c r="J142" s="300"/>
      <c r="K142" s="300"/>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row>
    <row r="143" spans="1:34" ht="15.75" customHeight="1">
      <c r="A143" s="234"/>
      <c r="B143" s="234"/>
      <c r="C143" s="234"/>
      <c r="D143" s="234"/>
      <c r="E143" s="234"/>
      <c r="F143" s="234"/>
      <c r="G143" s="234"/>
      <c r="H143" s="234"/>
      <c r="I143" s="234"/>
      <c r="J143" s="300"/>
      <c r="K143" s="300"/>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row>
    <row r="144" spans="1:34" ht="15.75" customHeight="1">
      <c r="A144" s="234"/>
      <c r="B144" s="234"/>
      <c r="C144" s="234"/>
      <c r="D144" s="234"/>
      <c r="E144" s="234"/>
      <c r="F144" s="234"/>
      <c r="G144" s="234"/>
      <c r="H144" s="234"/>
      <c r="I144" s="234"/>
      <c r="J144" s="300"/>
      <c r="K144" s="300"/>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row>
    <row r="145" spans="1:34" ht="15.75" customHeight="1">
      <c r="A145" s="234"/>
      <c r="B145" s="234"/>
      <c r="C145" s="234"/>
      <c r="D145" s="234"/>
      <c r="E145" s="234"/>
      <c r="F145" s="234"/>
      <c r="G145" s="234"/>
      <c r="H145" s="234"/>
      <c r="I145" s="234"/>
      <c r="J145" s="300"/>
      <c r="K145" s="300"/>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row>
    <row r="146" spans="1:34" ht="15.75" customHeight="1">
      <c r="A146" s="234"/>
      <c r="B146" s="234"/>
      <c r="C146" s="234"/>
      <c r="D146" s="234"/>
      <c r="E146" s="234"/>
      <c r="F146" s="234"/>
      <c r="G146" s="234"/>
      <c r="H146" s="234"/>
      <c r="I146" s="234"/>
      <c r="J146" s="300"/>
      <c r="K146" s="300"/>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row>
    <row r="147" spans="1:34" ht="15.75" customHeight="1">
      <c r="A147" s="234"/>
      <c r="B147" s="234"/>
      <c r="C147" s="234"/>
      <c r="D147" s="234"/>
      <c r="E147" s="234"/>
      <c r="F147" s="234"/>
      <c r="G147" s="234"/>
      <c r="H147" s="234"/>
      <c r="I147" s="234"/>
      <c r="J147" s="300"/>
      <c r="K147" s="300"/>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row>
    <row r="148" spans="1:34" ht="15.75" customHeight="1">
      <c r="A148" s="234"/>
      <c r="B148" s="234"/>
      <c r="C148" s="234"/>
      <c r="D148" s="234"/>
      <c r="E148" s="234"/>
      <c r="F148" s="234"/>
      <c r="G148" s="234"/>
      <c r="H148" s="234"/>
      <c r="I148" s="234"/>
      <c r="J148" s="300"/>
      <c r="K148" s="300"/>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row>
    <row r="149" spans="1:34" ht="15.75" customHeight="1">
      <c r="A149" s="234"/>
      <c r="B149" s="234"/>
      <c r="C149" s="234"/>
      <c r="D149" s="234"/>
      <c r="E149" s="234"/>
      <c r="F149" s="234"/>
      <c r="G149" s="234"/>
      <c r="H149" s="234"/>
      <c r="I149" s="234"/>
      <c r="J149" s="300"/>
      <c r="K149" s="300"/>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row>
    <row r="150" spans="1:34" ht="15.75" customHeight="1">
      <c r="A150" s="234"/>
      <c r="B150" s="234"/>
      <c r="C150" s="234"/>
      <c r="D150" s="234"/>
      <c r="E150" s="234"/>
      <c r="F150" s="234"/>
      <c r="G150" s="234"/>
      <c r="H150" s="234"/>
      <c r="I150" s="234"/>
      <c r="J150" s="300"/>
      <c r="K150" s="300"/>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row>
    <row r="151" spans="1:34" ht="15.75" customHeight="1">
      <c r="A151" s="234"/>
      <c r="B151" s="234"/>
      <c r="C151" s="234"/>
      <c r="D151" s="234"/>
      <c r="E151" s="234"/>
      <c r="F151" s="234"/>
      <c r="G151" s="234"/>
      <c r="H151" s="234"/>
      <c r="I151" s="234"/>
      <c r="J151" s="300"/>
      <c r="K151" s="300"/>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row>
    <row r="152" spans="1:34" ht="15.75" customHeight="1">
      <c r="A152" s="234"/>
      <c r="B152" s="234"/>
      <c r="C152" s="234"/>
      <c r="D152" s="234"/>
      <c r="E152" s="234"/>
      <c r="F152" s="234"/>
      <c r="G152" s="234"/>
      <c r="H152" s="234"/>
      <c r="I152" s="234"/>
      <c r="J152" s="300"/>
      <c r="K152" s="300"/>
      <c r="L152" s="234"/>
      <c r="M152" s="234"/>
      <c r="N152" s="234"/>
      <c r="O152" s="234"/>
      <c r="P152" s="234"/>
      <c r="Q152" s="234"/>
      <c r="R152" s="234"/>
      <c r="S152" s="234"/>
      <c r="T152" s="234"/>
      <c r="U152" s="234"/>
      <c r="V152" s="234"/>
      <c r="W152" s="234"/>
      <c r="X152" s="234"/>
      <c r="Y152" s="234"/>
      <c r="Z152" s="234"/>
      <c r="AA152" s="234"/>
      <c r="AB152" s="234"/>
      <c r="AC152" s="234"/>
      <c r="AD152" s="234"/>
      <c r="AE152" s="234"/>
      <c r="AF152" s="234"/>
      <c r="AG152" s="234"/>
      <c r="AH152" s="234"/>
    </row>
    <row r="153" spans="1:34" ht="15.75" customHeight="1">
      <c r="A153" s="234"/>
      <c r="B153" s="234"/>
      <c r="C153" s="234"/>
      <c r="D153" s="234"/>
      <c r="E153" s="234"/>
      <c r="F153" s="234"/>
      <c r="G153" s="234"/>
      <c r="H153" s="234"/>
      <c r="I153" s="234"/>
      <c r="J153" s="300"/>
      <c r="K153" s="300"/>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row>
    <row r="154" spans="1:34" ht="15.75" customHeight="1">
      <c r="A154" s="234"/>
      <c r="B154" s="234"/>
      <c r="C154" s="234"/>
      <c r="D154" s="234"/>
      <c r="E154" s="234"/>
      <c r="F154" s="234"/>
      <c r="G154" s="234"/>
      <c r="H154" s="234"/>
      <c r="I154" s="234"/>
      <c r="J154" s="300"/>
      <c r="K154" s="300"/>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row>
    <row r="155" spans="1:34" ht="15.75" customHeight="1">
      <c r="A155" s="234"/>
      <c r="B155" s="234"/>
      <c r="C155" s="234"/>
      <c r="D155" s="234"/>
      <c r="E155" s="234"/>
      <c r="F155" s="234"/>
      <c r="G155" s="234"/>
      <c r="H155" s="234"/>
      <c r="I155" s="234"/>
      <c r="J155" s="300"/>
      <c r="K155" s="300"/>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row>
    <row r="156" spans="1:34" ht="15.75" customHeight="1">
      <c r="A156" s="234"/>
      <c r="B156" s="234"/>
      <c r="C156" s="234"/>
      <c r="D156" s="234"/>
      <c r="E156" s="234"/>
      <c r="F156" s="234"/>
      <c r="G156" s="234"/>
      <c r="H156" s="234"/>
      <c r="I156" s="234"/>
      <c r="J156" s="300"/>
      <c r="K156" s="300"/>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row>
    <row r="157" spans="1:34" ht="15.75" customHeight="1">
      <c r="A157" s="234"/>
      <c r="B157" s="234"/>
      <c r="C157" s="234"/>
      <c r="D157" s="234"/>
      <c r="E157" s="234"/>
      <c r="F157" s="234"/>
      <c r="G157" s="234"/>
      <c r="H157" s="234"/>
      <c r="I157" s="234"/>
      <c r="J157" s="300"/>
      <c r="K157" s="300"/>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row>
    <row r="158" spans="1:34" ht="15.75" customHeight="1">
      <c r="A158" s="234"/>
      <c r="B158" s="234"/>
      <c r="C158" s="234"/>
      <c r="D158" s="234"/>
      <c r="E158" s="234"/>
      <c r="F158" s="234"/>
      <c r="G158" s="234"/>
      <c r="H158" s="234"/>
      <c r="I158" s="234"/>
      <c r="J158" s="300"/>
      <c r="K158" s="300"/>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row>
    <row r="159" spans="1:34" ht="15.75" customHeight="1">
      <c r="A159" s="234"/>
      <c r="B159" s="234"/>
      <c r="C159" s="234"/>
      <c r="D159" s="234"/>
      <c r="E159" s="234"/>
      <c r="F159" s="234"/>
      <c r="G159" s="234"/>
      <c r="H159" s="234"/>
      <c r="I159" s="234"/>
      <c r="J159" s="300"/>
      <c r="K159" s="300"/>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row>
    <row r="160" spans="1:34" ht="15.75" customHeight="1">
      <c r="A160" s="234"/>
      <c r="B160" s="234"/>
      <c r="C160" s="234"/>
      <c r="D160" s="234"/>
      <c r="E160" s="234"/>
      <c r="F160" s="234"/>
      <c r="G160" s="234"/>
      <c r="H160" s="234"/>
      <c r="I160" s="234"/>
      <c r="J160" s="300"/>
      <c r="K160" s="300"/>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row>
    <row r="161" spans="1:34" ht="15.75" customHeight="1">
      <c r="A161" s="234"/>
      <c r="B161" s="234"/>
      <c r="C161" s="234"/>
      <c r="D161" s="234"/>
      <c r="E161" s="234"/>
      <c r="F161" s="234"/>
      <c r="G161" s="234"/>
      <c r="H161" s="234"/>
      <c r="I161" s="234"/>
      <c r="J161" s="300"/>
      <c r="K161" s="300"/>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row>
    <row r="162" spans="1:34" ht="15.75" customHeight="1">
      <c r="A162" s="234"/>
      <c r="B162" s="234"/>
      <c r="C162" s="234"/>
      <c r="D162" s="234"/>
      <c r="E162" s="234"/>
      <c r="F162" s="234"/>
      <c r="G162" s="234"/>
      <c r="H162" s="234"/>
      <c r="I162" s="234"/>
      <c r="J162" s="300"/>
      <c r="K162" s="300"/>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row>
    <row r="163" spans="1:34" ht="15.75" customHeight="1">
      <c r="A163" s="234"/>
      <c r="B163" s="234"/>
      <c r="C163" s="234"/>
      <c r="D163" s="234"/>
      <c r="E163" s="234"/>
      <c r="F163" s="234"/>
      <c r="G163" s="234"/>
      <c r="H163" s="234"/>
      <c r="I163" s="234"/>
      <c r="J163" s="300"/>
      <c r="K163" s="300"/>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row>
    <row r="164" spans="1:34" ht="15.75" customHeight="1">
      <c r="A164" s="234"/>
      <c r="B164" s="234"/>
      <c r="C164" s="234"/>
      <c r="D164" s="234"/>
      <c r="E164" s="234"/>
      <c r="F164" s="234"/>
      <c r="G164" s="234"/>
      <c r="H164" s="234"/>
      <c r="I164" s="234"/>
      <c r="J164" s="300"/>
      <c r="K164" s="300"/>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row>
    <row r="165" spans="1:34" ht="15.75" customHeight="1">
      <c r="A165" s="234"/>
      <c r="B165" s="234"/>
      <c r="C165" s="234"/>
      <c r="D165" s="234"/>
      <c r="E165" s="234"/>
      <c r="F165" s="234"/>
      <c r="G165" s="234"/>
      <c r="H165" s="234"/>
      <c r="I165" s="234"/>
      <c r="J165" s="300"/>
      <c r="K165" s="300"/>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row>
    <row r="166" spans="1:34" ht="15.75" customHeight="1">
      <c r="A166" s="234"/>
      <c r="B166" s="234"/>
      <c r="C166" s="234"/>
      <c r="D166" s="234"/>
      <c r="E166" s="234"/>
      <c r="F166" s="234"/>
      <c r="G166" s="234"/>
      <c r="H166" s="234"/>
      <c r="I166" s="234"/>
      <c r="J166" s="300"/>
      <c r="K166" s="300"/>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row>
    <row r="167" spans="1:34" ht="15.75" customHeight="1">
      <c r="A167" s="234"/>
      <c r="B167" s="234"/>
      <c r="C167" s="234"/>
      <c r="D167" s="234"/>
      <c r="E167" s="234"/>
      <c r="F167" s="234"/>
      <c r="G167" s="234"/>
      <c r="H167" s="234"/>
      <c r="I167" s="234"/>
      <c r="J167" s="300"/>
      <c r="K167" s="300"/>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row>
    <row r="168" spans="1:34" ht="15.75" customHeight="1">
      <c r="A168" s="234"/>
      <c r="B168" s="234"/>
      <c r="C168" s="234"/>
      <c r="D168" s="234"/>
      <c r="E168" s="234"/>
      <c r="F168" s="234"/>
      <c r="G168" s="234"/>
      <c r="H168" s="234"/>
      <c r="I168" s="234"/>
      <c r="J168" s="300"/>
      <c r="K168" s="300"/>
      <c r="L168" s="234"/>
      <c r="M168" s="234"/>
      <c r="N168" s="234"/>
      <c r="O168" s="234"/>
      <c r="P168" s="234"/>
      <c r="Q168" s="234"/>
      <c r="R168" s="234"/>
      <c r="S168" s="234"/>
      <c r="T168" s="234"/>
      <c r="U168" s="234"/>
      <c r="V168" s="234"/>
      <c r="W168" s="234"/>
      <c r="X168" s="234"/>
      <c r="Y168" s="234"/>
      <c r="Z168" s="234"/>
      <c r="AA168" s="234"/>
      <c r="AB168" s="234"/>
      <c r="AC168" s="234"/>
      <c r="AD168" s="234"/>
      <c r="AE168" s="234"/>
      <c r="AF168" s="234"/>
      <c r="AG168" s="234"/>
      <c r="AH168" s="234"/>
    </row>
    <row r="169" spans="1:34" ht="15.75" customHeight="1">
      <c r="A169" s="234"/>
      <c r="B169" s="234"/>
      <c r="C169" s="234"/>
      <c r="D169" s="234"/>
      <c r="E169" s="234"/>
      <c r="F169" s="234"/>
      <c r="G169" s="234"/>
      <c r="H169" s="234"/>
      <c r="I169" s="234"/>
      <c r="J169" s="300"/>
      <c r="K169" s="300"/>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row>
    <row r="170" spans="1:34" ht="15.75" customHeight="1">
      <c r="A170" s="234"/>
      <c r="B170" s="234"/>
      <c r="C170" s="234"/>
      <c r="D170" s="234"/>
      <c r="E170" s="234"/>
      <c r="F170" s="234"/>
      <c r="G170" s="234"/>
      <c r="H170" s="234"/>
      <c r="I170" s="234"/>
      <c r="J170" s="300"/>
      <c r="K170" s="300"/>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row>
    <row r="171" spans="1:34" ht="15.75" customHeight="1">
      <c r="A171" s="234"/>
      <c r="B171" s="234"/>
      <c r="C171" s="234"/>
      <c r="D171" s="234"/>
      <c r="E171" s="234"/>
      <c r="F171" s="234"/>
      <c r="G171" s="234"/>
      <c r="H171" s="234"/>
      <c r="I171" s="234"/>
      <c r="J171" s="300"/>
      <c r="K171" s="300"/>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row>
    <row r="172" spans="1:34" ht="15.75" customHeight="1">
      <c r="A172" s="234"/>
      <c r="B172" s="234"/>
      <c r="C172" s="234"/>
      <c r="D172" s="234"/>
      <c r="E172" s="234"/>
      <c r="F172" s="234"/>
      <c r="G172" s="234"/>
      <c r="H172" s="234"/>
      <c r="I172" s="234"/>
      <c r="J172" s="300"/>
      <c r="K172" s="300"/>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row>
    <row r="173" spans="1:34" ht="15.75" customHeight="1">
      <c r="A173" s="234"/>
      <c r="B173" s="234"/>
      <c r="C173" s="234"/>
      <c r="D173" s="234"/>
      <c r="E173" s="234"/>
      <c r="F173" s="234"/>
      <c r="G173" s="234"/>
      <c r="H173" s="234"/>
      <c r="I173" s="234"/>
      <c r="J173" s="300"/>
      <c r="K173" s="300"/>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34"/>
      <c r="AH173" s="234"/>
    </row>
    <row r="174" spans="1:34" ht="15.75" customHeight="1">
      <c r="A174" s="234"/>
      <c r="B174" s="234"/>
      <c r="C174" s="234"/>
      <c r="D174" s="234"/>
      <c r="E174" s="234"/>
      <c r="F174" s="234"/>
      <c r="G174" s="234"/>
      <c r="H174" s="234"/>
      <c r="I174" s="234"/>
      <c r="J174" s="300"/>
      <c r="K174" s="300"/>
      <c r="L174" s="234"/>
      <c r="M174" s="234"/>
      <c r="N174" s="234"/>
      <c r="O174" s="234"/>
      <c r="P174" s="234"/>
      <c r="Q174" s="234"/>
      <c r="R174" s="234"/>
      <c r="S174" s="234"/>
      <c r="T174" s="234"/>
      <c r="U174" s="234"/>
      <c r="V174" s="234"/>
      <c r="W174" s="234"/>
      <c r="X174" s="234"/>
      <c r="Y174" s="234"/>
      <c r="Z174" s="234"/>
      <c r="AA174" s="234"/>
      <c r="AB174" s="234"/>
      <c r="AC174" s="234"/>
      <c r="AD174" s="234"/>
      <c r="AE174" s="234"/>
      <c r="AF174" s="234"/>
      <c r="AG174" s="234"/>
      <c r="AH174" s="234"/>
    </row>
    <row r="175" spans="1:34" ht="15.75" customHeight="1">
      <c r="A175" s="234"/>
      <c r="B175" s="234"/>
      <c r="C175" s="234"/>
      <c r="D175" s="234"/>
      <c r="E175" s="234"/>
      <c r="F175" s="234"/>
      <c r="G175" s="234"/>
      <c r="H175" s="234"/>
      <c r="I175" s="234"/>
      <c r="J175" s="300"/>
      <c r="K175" s="300"/>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row>
    <row r="176" spans="1:34" ht="15.75" customHeight="1">
      <c r="A176" s="234"/>
      <c r="B176" s="234"/>
      <c r="C176" s="234"/>
      <c r="D176" s="234"/>
      <c r="E176" s="234"/>
      <c r="F176" s="234"/>
      <c r="G176" s="234"/>
      <c r="H176" s="234"/>
      <c r="I176" s="234"/>
      <c r="J176" s="300"/>
      <c r="K176" s="300"/>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row>
    <row r="177" spans="1:34" ht="15.75" customHeight="1">
      <c r="A177" s="234"/>
      <c r="B177" s="234"/>
      <c r="C177" s="234"/>
      <c r="D177" s="234"/>
      <c r="E177" s="234"/>
      <c r="F177" s="234"/>
      <c r="G177" s="234"/>
      <c r="H177" s="234"/>
      <c r="I177" s="234"/>
      <c r="J177" s="300"/>
      <c r="K177" s="300"/>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row>
    <row r="178" spans="1:34" ht="15.75" customHeight="1">
      <c r="A178" s="234"/>
      <c r="B178" s="234"/>
      <c r="C178" s="234"/>
      <c r="D178" s="234"/>
      <c r="E178" s="234"/>
      <c r="F178" s="234"/>
      <c r="G178" s="234"/>
      <c r="H178" s="234"/>
      <c r="I178" s="234"/>
      <c r="J178" s="300"/>
      <c r="K178" s="300"/>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row>
    <row r="179" spans="1:34" ht="15.75" customHeight="1">
      <c r="A179" s="234"/>
      <c r="B179" s="234"/>
      <c r="C179" s="234"/>
      <c r="D179" s="234"/>
      <c r="E179" s="234"/>
      <c r="F179" s="234"/>
      <c r="G179" s="234"/>
      <c r="H179" s="234"/>
      <c r="I179" s="234"/>
      <c r="J179" s="300"/>
      <c r="K179" s="300"/>
      <c r="L179" s="234"/>
      <c r="M179" s="234"/>
      <c r="N179" s="234"/>
      <c r="O179" s="234"/>
      <c r="P179" s="234"/>
      <c r="Q179" s="234"/>
      <c r="R179" s="234"/>
      <c r="S179" s="234"/>
      <c r="T179" s="234"/>
      <c r="U179" s="234"/>
      <c r="V179" s="234"/>
      <c r="W179" s="234"/>
      <c r="X179" s="234"/>
      <c r="Y179" s="234"/>
      <c r="Z179" s="234"/>
      <c r="AA179" s="234"/>
      <c r="AB179" s="234"/>
      <c r="AC179" s="234"/>
      <c r="AD179" s="234"/>
      <c r="AE179" s="234"/>
      <c r="AF179" s="234"/>
      <c r="AG179" s="234"/>
      <c r="AH179" s="234"/>
    </row>
    <row r="180" spans="1:34" ht="15.75" customHeight="1">
      <c r="A180" s="234"/>
      <c r="B180" s="234"/>
      <c r="C180" s="234"/>
      <c r="D180" s="234"/>
      <c r="E180" s="234"/>
      <c r="F180" s="234"/>
      <c r="G180" s="234"/>
      <c r="H180" s="234"/>
      <c r="I180" s="234"/>
      <c r="J180" s="300"/>
      <c r="K180" s="300"/>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row>
    <row r="181" spans="1:34" ht="15.75" customHeight="1">
      <c r="A181" s="234"/>
      <c r="B181" s="234"/>
      <c r="C181" s="234"/>
      <c r="D181" s="234"/>
      <c r="E181" s="234"/>
      <c r="F181" s="234"/>
      <c r="G181" s="234"/>
      <c r="H181" s="234"/>
      <c r="I181" s="234"/>
      <c r="J181" s="300"/>
      <c r="K181" s="300"/>
      <c r="L181" s="234"/>
      <c r="M181" s="234"/>
      <c r="N181" s="234"/>
      <c r="O181" s="234"/>
      <c r="P181" s="234"/>
      <c r="Q181" s="234"/>
      <c r="R181" s="234"/>
      <c r="S181" s="234"/>
      <c r="T181" s="234"/>
      <c r="U181" s="234"/>
      <c r="V181" s="234"/>
      <c r="W181" s="234"/>
      <c r="X181" s="234"/>
      <c r="Y181" s="234"/>
      <c r="Z181" s="234"/>
      <c r="AA181" s="234"/>
      <c r="AB181" s="234"/>
      <c r="AC181" s="234"/>
      <c r="AD181" s="234"/>
      <c r="AE181" s="234"/>
      <c r="AF181" s="234"/>
      <c r="AG181" s="234"/>
      <c r="AH181" s="234"/>
    </row>
    <row r="182" spans="1:34" ht="15.75" customHeight="1">
      <c r="A182" s="234"/>
      <c r="B182" s="234"/>
      <c r="C182" s="234"/>
      <c r="D182" s="234"/>
      <c r="E182" s="234"/>
      <c r="F182" s="234"/>
      <c r="G182" s="234"/>
      <c r="H182" s="234"/>
      <c r="I182" s="234"/>
      <c r="J182" s="300"/>
      <c r="K182" s="300"/>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row>
    <row r="183" spans="1:34" ht="15.75" customHeight="1">
      <c r="A183" s="234"/>
      <c r="B183" s="234"/>
      <c r="C183" s="234"/>
      <c r="D183" s="234"/>
      <c r="E183" s="234"/>
      <c r="F183" s="234"/>
      <c r="G183" s="234"/>
      <c r="H183" s="234"/>
      <c r="I183" s="234"/>
      <c r="J183" s="300"/>
      <c r="K183" s="300"/>
      <c r="L183" s="234"/>
      <c r="M183" s="234"/>
      <c r="N183" s="234"/>
      <c r="O183" s="234"/>
      <c r="P183" s="234"/>
      <c r="Q183" s="234"/>
      <c r="R183" s="234"/>
      <c r="S183" s="234"/>
      <c r="T183" s="234"/>
      <c r="U183" s="234"/>
      <c r="V183" s="234"/>
      <c r="W183" s="234"/>
      <c r="X183" s="234"/>
      <c r="Y183" s="234"/>
      <c r="Z183" s="234"/>
      <c r="AA183" s="234"/>
      <c r="AB183" s="234"/>
      <c r="AC183" s="234"/>
      <c r="AD183" s="234"/>
      <c r="AE183" s="234"/>
      <c r="AF183" s="234"/>
      <c r="AG183" s="234"/>
      <c r="AH183" s="234"/>
    </row>
    <row r="184" spans="1:34" ht="15.75" customHeight="1">
      <c r="A184" s="234"/>
      <c r="B184" s="234"/>
      <c r="C184" s="234"/>
      <c r="D184" s="234"/>
      <c r="E184" s="234"/>
      <c r="F184" s="234"/>
      <c r="G184" s="234"/>
      <c r="H184" s="234"/>
      <c r="I184" s="234"/>
      <c r="J184" s="300"/>
      <c r="K184" s="300"/>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34"/>
      <c r="AH184" s="234"/>
    </row>
    <row r="185" spans="1:34" ht="15.75" customHeight="1">
      <c r="A185" s="234"/>
      <c r="B185" s="234"/>
      <c r="C185" s="234"/>
      <c r="D185" s="234"/>
      <c r="E185" s="234"/>
      <c r="F185" s="234"/>
      <c r="G185" s="234"/>
      <c r="H185" s="234"/>
      <c r="I185" s="234"/>
      <c r="J185" s="300"/>
      <c r="K185" s="300"/>
      <c r="L185" s="234"/>
      <c r="M185" s="234"/>
      <c r="N185" s="234"/>
      <c r="O185" s="234"/>
      <c r="P185" s="234"/>
      <c r="Q185" s="234"/>
      <c r="R185" s="234"/>
      <c r="S185" s="234"/>
      <c r="T185" s="234"/>
      <c r="U185" s="234"/>
      <c r="V185" s="234"/>
      <c r="W185" s="234"/>
      <c r="X185" s="234"/>
      <c r="Y185" s="234"/>
      <c r="Z185" s="234"/>
      <c r="AA185" s="234"/>
      <c r="AB185" s="234"/>
      <c r="AC185" s="234"/>
      <c r="AD185" s="234"/>
      <c r="AE185" s="234"/>
      <c r="AF185" s="234"/>
      <c r="AG185" s="234"/>
      <c r="AH185" s="234"/>
    </row>
    <row r="186" spans="1:34" ht="15.75" customHeight="1">
      <c r="A186" s="234"/>
      <c r="B186" s="234"/>
      <c r="C186" s="234"/>
      <c r="D186" s="234"/>
      <c r="E186" s="234"/>
      <c r="F186" s="234"/>
      <c r="G186" s="234"/>
      <c r="H186" s="234"/>
      <c r="I186" s="234"/>
      <c r="J186" s="300"/>
      <c r="K186" s="300"/>
      <c r="L186" s="234"/>
      <c r="M186" s="234"/>
      <c r="N186" s="234"/>
      <c r="O186" s="234"/>
      <c r="P186" s="234"/>
      <c r="Q186" s="234"/>
      <c r="R186" s="234"/>
      <c r="S186" s="234"/>
      <c r="T186" s="234"/>
      <c r="U186" s="234"/>
      <c r="V186" s="234"/>
      <c r="W186" s="234"/>
      <c r="X186" s="234"/>
      <c r="Y186" s="234"/>
      <c r="Z186" s="234"/>
      <c r="AA186" s="234"/>
      <c r="AB186" s="234"/>
      <c r="AC186" s="234"/>
      <c r="AD186" s="234"/>
      <c r="AE186" s="234"/>
      <c r="AF186" s="234"/>
      <c r="AG186" s="234"/>
      <c r="AH186" s="234"/>
    </row>
    <row r="187" spans="1:34" ht="15.75" customHeight="1">
      <c r="A187" s="234"/>
      <c r="B187" s="234"/>
      <c r="C187" s="234"/>
      <c r="D187" s="234"/>
      <c r="E187" s="234"/>
      <c r="F187" s="234"/>
      <c r="G187" s="234"/>
      <c r="H187" s="234"/>
      <c r="I187" s="234"/>
      <c r="J187" s="300"/>
      <c r="K187" s="300"/>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row>
    <row r="188" spans="1:34" ht="15.75" customHeight="1">
      <c r="A188" s="234"/>
      <c r="B188" s="234"/>
      <c r="C188" s="234"/>
      <c r="D188" s="234"/>
      <c r="E188" s="234"/>
      <c r="F188" s="234"/>
      <c r="G188" s="234"/>
      <c r="H188" s="234"/>
      <c r="I188" s="234"/>
      <c r="J188" s="300"/>
      <c r="K188" s="300"/>
      <c r="L188" s="234"/>
      <c r="M188" s="234"/>
      <c r="N188" s="234"/>
      <c r="O188" s="234"/>
      <c r="P188" s="234"/>
      <c r="Q188" s="234"/>
      <c r="R188" s="234"/>
      <c r="S188" s="234"/>
      <c r="T188" s="234"/>
      <c r="U188" s="234"/>
      <c r="V188" s="234"/>
      <c r="W188" s="234"/>
      <c r="X188" s="234"/>
      <c r="Y188" s="234"/>
      <c r="Z188" s="234"/>
      <c r="AA188" s="234"/>
      <c r="AB188" s="234"/>
      <c r="AC188" s="234"/>
      <c r="AD188" s="234"/>
      <c r="AE188" s="234"/>
      <c r="AF188" s="234"/>
      <c r="AG188" s="234"/>
      <c r="AH188" s="234"/>
    </row>
    <row r="189" spans="1:34" ht="15.75" customHeight="1">
      <c r="A189" s="234"/>
      <c r="B189" s="234"/>
      <c r="C189" s="234"/>
      <c r="D189" s="234"/>
      <c r="E189" s="234"/>
      <c r="F189" s="234"/>
      <c r="G189" s="234"/>
      <c r="H189" s="234"/>
      <c r="I189" s="234"/>
      <c r="J189" s="300"/>
      <c r="K189" s="300"/>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row>
    <row r="190" spans="1:34" ht="15.75" customHeight="1">
      <c r="A190" s="234"/>
      <c r="B190" s="234"/>
      <c r="C190" s="234"/>
      <c r="D190" s="234"/>
      <c r="E190" s="234"/>
      <c r="F190" s="234"/>
      <c r="G190" s="234"/>
      <c r="H190" s="234"/>
      <c r="I190" s="234"/>
      <c r="J190" s="300"/>
      <c r="K190" s="300"/>
      <c r="L190" s="234"/>
      <c r="M190" s="234"/>
      <c r="N190" s="234"/>
      <c r="O190" s="234"/>
      <c r="P190" s="234"/>
      <c r="Q190" s="234"/>
      <c r="R190" s="234"/>
      <c r="S190" s="234"/>
      <c r="T190" s="234"/>
      <c r="U190" s="234"/>
      <c r="V190" s="234"/>
      <c r="W190" s="234"/>
      <c r="X190" s="234"/>
      <c r="Y190" s="234"/>
      <c r="Z190" s="234"/>
      <c r="AA190" s="234"/>
      <c r="AB190" s="234"/>
      <c r="AC190" s="234"/>
      <c r="AD190" s="234"/>
      <c r="AE190" s="234"/>
      <c r="AF190" s="234"/>
      <c r="AG190" s="234"/>
      <c r="AH190" s="234"/>
    </row>
    <row r="191" spans="1:34" ht="15.75" customHeight="1">
      <c r="A191" s="234"/>
      <c r="B191" s="234"/>
      <c r="C191" s="234"/>
      <c r="D191" s="234"/>
      <c r="E191" s="234"/>
      <c r="F191" s="234"/>
      <c r="G191" s="234"/>
      <c r="H191" s="234"/>
      <c r="I191" s="234"/>
      <c r="J191" s="300"/>
      <c r="K191" s="300"/>
      <c r="L191" s="234"/>
      <c r="M191" s="234"/>
      <c r="N191" s="234"/>
      <c r="O191" s="234"/>
      <c r="P191" s="234"/>
      <c r="Q191" s="234"/>
      <c r="R191" s="234"/>
      <c r="S191" s="234"/>
      <c r="T191" s="234"/>
      <c r="U191" s="234"/>
      <c r="V191" s="234"/>
      <c r="W191" s="234"/>
      <c r="X191" s="234"/>
      <c r="Y191" s="234"/>
      <c r="Z191" s="234"/>
      <c r="AA191" s="234"/>
      <c r="AB191" s="234"/>
      <c r="AC191" s="234"/>
      <c r="AD191" s="234"/>
      <c r="AE191" s="234"/>
      <c r="AF191" s="234"/>
      <c r="AG191" s="234"/>
      <c r="AH191" s="234"/>
    </row>
    <row r="192" spans="1:34" ht="15.75" customHeight="1">
      <c r="A192" s="234"/>
      <c r="B192" s="234"/>
      <c r="C192" s="234"/>
      <c r="D192" s="234"/>
      <c r="E192" s="234"/>
      <c r="F192" s="234"/>
      <c r="G192" s="234"/>
      <c r="H192" s="234"/>
      <c r="I192" s="234"/>
      <c r="J192" s="300"/>
      <c r="K192" s="300"/>
      <c r="L192" s="234"/>
      <c r="M192" s="234"/>
      <c r="N192" s="234"/>
      <c r="O192" s="234"/>
      <c r="P192" s="234"/>
      <c r="Q192" s="234"/>
      <c r="R192" s="234"/>
      <c r="S192" s="234"/>
      <c r="T192" s="234"/>
      <c r="U192" s="234"/>
      <c r="V192" s="234"/>
      <c r="W192" s="234"/>
      <c r="X192" s="234"/>
      <c r="Y192" s="234"/>
      <c r="Z192" s="234"/>
      <c r="AA192" s="234"/>
      <c r="AB192" s="234"/>
      <c r="AC192" s="234"/>
      <c r="AD192" s="234"/>
      <c r="AE192" s="234"/>
      <c r="AF192" s="234"/>
      <c r="AG192" s="234"/>
      <c r="AH192" s="234"/>
    </row>
    <row r="193" spans="1:34" ht="15.75" customHeight="1">
      <c r="A193" s="234"/>
      <c r="B193" s="234"/>
      <c r="C193" s="234"/>
      <c r="D193" s="234"/>
      <c r="E193" s="234"/>
      <c r="F193" s="234"/>
      <c r="G193" s="234"/>
      <c r="H193" s="234"/>
      <c r="I193" s="234"/>
      <c r="J193" s="300"/>
      <c r="K193" s="300"/>
      <c r="L193" s="234"/>
      <c r="M193" s="234"/>
      <c r="N193" s="234"/>
      <c r="O193" s="234"/>
      <c r="P193" s="234"/>
      <c r="Q193" s="234"/>
      <c r="R193" s="234"/>
      <c r="S193" s="234"/>
      <c r="T193" s="234"/>
      <c r="U193" s="234"/>
      <c r="V193" s="234"/>
      <c r="W193" s="234"/>
      <c r="X193" s="234"/>
      <c r="Y193" s="234"/>
      <c r="Z193" s="234"/>
      <c r="AA193" s="234"/>
      <c r="AB193" s="234"/>
      <c r="AC193" s="234"/>
      <c r="AD193" s="234"/>
      <c r="AE193" s="234"/>
      <c r="AF193" s="234"/>
      <c r="AG193" s="234"/>
      <c r="AH193" s="234"/>
    </row>
    <row r="194" spans="1:34" ht="15.75" customHeight="1">
      <c r="A194" s="234"/>
      <c r="B194" s="234"/>
      <c r="C194" s="234"/>
      <c r="D194" s="234"/>
      <c r="E194" s="234"/>
      <c r="F194" s="234"/>
      <c r="G194" s="234"/>
      <c r="H194" s="234"/>
      <c r="I194" s="234"/>
      <c r="J194" s="300"/>
      <c r="K194" s="300"/>
      <c r="L194" s="234"/>
      <c r="M194" s="234"/>
      <c r="N194" s="234"/>
      <c r="O194" s="234"/>
      <c r="P194" s="234"/>
      <c r="Q194" s="234"/>
      <c r="R194" s="234"/>
      <c r="S194" s="234"/>
      <c r="T194" s="234"/>
      <c r="U194" s="234"/>
      <c r="V194" s="234"/>
      <c r="W194" s="234"/>
      <c r="X194" s="234"/>
      <c r="Y194" s="234"/>
      <c r="Z194" s="234"/>
      <c r="AA194" s="234"/>
      <c r="AB194" s="234"/>
      <c r="AC194" s="234"/>
      <c r="AD194" s="234"/>
      <c r="AE194" s="234"/>
      <c r="AF194" s="234"/>
      <c r="AG194" s="234"/>
      <c r="AH194" s="234"/>
    </row>
    <row r="195" spans="1:34" ht="15.75" customHeight="1">
      <c r="A195" s="234"/>
      <c r="B195" s="234"/>
      <c r="C195" s="234"/>
      <c r="D195" s="234"/>
      <c r="E195" s="234"/>
      <c r="F195" s="234"/>
      <c r="G195" s="234"/>
      <c r="H195" s="234"/>
      <c r="I195" s="234"/>
      <c r="J195" s="300"/>
      <c r="K195" s="300"/>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row>
    <row r="196" spans="1:34" ht="15.75" customHeight="1">
      <c r="A196" s="234"/>
      <c r="B196" s="234"/>
      <c r="C196" s="234"/>
      <c r="D196" s="234"/>
      <c r="E196" s="234"/>
      <c r="F196" s="234"/>
      <c r="G196" s="234"/>
      <c r="H196" s="234"/>
      <c r="I196" s="234"/>
      <c r="J196" s="300"/>
      <c r="K196" s="300"/>
      <c r="L196" s="234"/>
      <c r="M196" s="234"/>
      <c r="N196" s="234"/>
      <c r="O196" s="234"/>
      <c r="P196" s="234"/>
      <c r="Q196" s="234"/>
      <c r="R196" s="234"/>
      <c r="S196" s="234"/>
      <c r="T196" s="234"/>
      <c r="U196" s="234"/>
      <c r="V196" s="234"/>
      <c r="W196" s="234"/>
      <c r="X196" s="234"/>
      <c r="Y196" s="234"/>
      <c r="Z196" s="234"/>
      <c r="AA196" s="234"/>
      <c r="AB196" s="234"/>
      <c r="AC196" s="234"/>
      <c r="AD196" s="234"/>
      <c r="AE196" s="234"/>
      <c r="AF196" s="234"/>
      <c r="AG196" s="234"/>
      <c r="AH196" s="234"/>
    </row>
    <row r="197" spans="1:34" ht="15.75" customHeight="1">
      <c r="A197" s="234"/>
      <c r="B197" s="234"/>
      <c r="C197" s="234"/>
      <c r="D197" s="234"/>
      <c r="E197" s="234"/>
      <c r="F197" s="234"/>
      <c r="G197" s="234"/>
      <c r="H197" s="234"/>
      <c r="I197" s="234"/>
      <c r="J197" s="300"/>
      <c r="K197" s="300"/>
      <c r="L197" s="234"/>
      <c r="M197" s="234"/>
      <c r="N197" s="234"/>
      <c r="O197" s="234"/>
      <c r="P197" s="234"/>
      <c r="Q197" s="234"/>
      <c r="R197" s="234"/>
      <c r="S197" s="234"/>
      <c r="T197" s="234"/>
      <c r="U197" s="234"/>
      <c r="V197" s="234"/>
      <c r="W197" s="234"/>
      <c r="X197" s="234"/>
      <c r="Y197" s="234"/>
      <c r="Z197" s="234"/>
      <c r="AA197" s="234"/>
      <c r="AB197" s="234"/>
      <c r="AC197" s="234"/>
      <c r="AD197" s="234"/>
      <c r="AE197" s="234"/>
      <c r="AF197" s="234"/>
      <c r="AG197" s="234"/>
      <c r="AH197" s="234"/>
    </row>
    <row r="198" spans="1:34" ht="15.75" customHeight="1">
      <c r="A198" s="234"/>
      <c r="B198" s="234"/>
      <c r="C198" s="234"/>
      <c r="D198" s="234"/>
      <c r="E198" s="234"/>
      <c r="F198" s="234"/>
      <c r="G198" s="234"/>
      <c r="H198" s="234"/>
      <c r="I198" s="234"/>
      <c r="J198" s="300"/>
      <c r="K198" s="300"/>
      <c r="L198" s="234"/>
      <c r="M198" s="234"/>
      <c r="N198" s="234"/>
      <c r="O198" s="234"/>
      <c r="P198" s="234"/>
      <c r="Q198" s="234"/>
      <c r="R198" s="234"/>
      <c r="S198" s="234"/>
      <c r="T198" s="234"/>
      <c r="U198" s="234"/>
      <c r="V198" s="234"/>
      <c r="W198" s="234"/>
      <c r="X198" s="234"/>
      <c r="Y198" s="234"/>
      <c r="Z198" s="234"/>
      <c r="AA198" s="234"/>
      <c r="AB198" s="234"/>
      <c r="AC198" s="234"/>
      <c r="AD198" s="234"/>
      <c r="AE198" s="234"/>
      <c r="AF198" s="234"/>
      <c r="AG198" s="234"/>
      <c r="AH198" s="234"/>
    </row>
    <row r="199" spans="1:34" ht="15.75" customHeight="1">
      <c r="A199" s="234"/>
      <c r="B199" s="234"/>
      <c r="C199" s="234"/>
      <c r="D199" s="234"/>
      <c r="E199" s="234"/>
      <c r="F199" s="234"/>
      <c r="G199" s="234"/>
      <c r="H199" s="234"/>
      <c r="I199" s="234"/>
      <c r="J199" s="300"/>
      <c r="K199" s="300"/>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row>
    <row r="200" spans="1:34" ht="15.75" customHeight="1">
      <c r="A200" s="234"/>
      <c r="B200" s="234"/>
      <c r="C200" s="234"/>
      <c r="D200" s="234"/>
      <c r="E200" s="234"/>
      <c r="F200" s="234"/>
      <c r="G200" s="234"/>
      <c r="H200" s="234"/>
      <c r="I200" s="234"/>
      <c r="J200" s="300"/>
      <c r="K200" s="300"/>
      <c r="L200" s="234"/>
      <c r="M200" s="234"/>
      <c r="N200" s="234"/>
      <c r="O200" s="234"/>
      <c r="P200" s="234"/>
      <c r="Q200" s="234"/>
      <c r="R200" s="234"/>
      <c r="S200" s="234"/>
      <c r="T200" s="234"/>
      <c r="U200" s="234"/>
      <c r="V200" s="234"/>
      <c r="W200" s="234"/>
      <c r="X200" s="234"/>
      <c r="Y200" s="234"/>
      <c r="Z200" s="234"/>
      <c r="AA200" s="234"/>
      <c r="AB200" s="234"/>
      <c r="AC200" s="234"/>
      <c r="AD200" s="234"/>
      <c r="AE200" s="234"/>
      <c r="AF200" s="234"/>
      <c r="AG200" s="234"/>
      <c r="AH200" s="234"/>
    </row>
    <row r="201" spans="1:34" ht="15.75" customHeight="1">
      <c r="A201" s="234"/>
      <c r="B201" s="234"/>
      <c r="C201" s="234"/>
      <c r="D201" s="234"/>
      <c r="E201" s="234"/>
      <c r="F201" s="234"/>
      <c r="G201" s="234"/>
      <c r="H201" s="234"/>
      <c r="I201" s="234"/>
      <c r="J201" s="300"/>
      <c r="K201" s="300"/>
      <c r="L201" s="234"/>
      <c r="M201" s="234"/>
      <c r="N201" s="234"/>
      <c r="O201" s="234"/>
      <c r="P201" s="234"/>
      <c r="Q201" s="234"/>
      <c r="R201" s="234"/>
      <c r="S201" s="234"/>
      <c r="T201" s="234"/>
      <c r="U201" s="234"/>
      <c r="V201" s="234"/>
      <c r="W201" s="234"/>
      <c r="X201" s="234"/>
      <c r="Y201" s="234"/>
      <c r="Z201" s="234"/>
      <c r="AA201" s="234"/>
      <c r="AB201" s="234"/>
      <c r="AC201" s="234"/>
      <c r="AD201" s="234"/>
      <c r="AE201" s="234"/>
      <c r="AF201" s="234"/>
      <c r="AG201" s="234"/>
      <c r="AH201" s="234"/>
    </row>
    <row r="202" spans="1:34" ht="15.75" customHeight="1">
      <c r="A202" s="234"/>
      <c r="B202" s="234"/>
      <c r="C202" s="234"/>
      <c r="D202" s="234"/>
      <c r="E202" s="234"/>
      <c r="F202" s="234"/>
      <c r="G202" s="234"/>
      <c r="H202" s="234"/>
      <c r="I202" s="234"/>
      <c r="J202" s="300"/>
      <c r="K202" s="300"/>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row>
    <row r="203" spans="1:34" ht="15.75" customHeight="1">
      <c r="A203" s="234"/>
      <c r="B203" s="234"/>
      <c r="C203" s="234"/>
      <c r="D203" s="234"/>
      <c r="E203" s="234"/>
      <c r="F203" s="234"/>
      <c r="G203" s="234"/>
      <c r="H203" s="234"/>
      <c r="I203" s="234"/>
      <c r="J203" s="300"/>
      <c r="K203" s="300"/>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row>
    <row r="204" spans="1:34" ht="15.75" customHeight="1">
      <c r="A204" s="234"/>
      <c r="B204" s="234"/>
      <c r="C204" s="234"/>
      <c r="D204" s="234"/>
      <c r="E204" s="234"/>
      <c r="F204" s="234"/>
      <c r="G204" s="234"/>
      <c r="H204" s="234"/>
      <c r="I204" s="234"/>
      <c r="J204" s="300"/>
      <c r="K204" s="300"/>
      <c r="L204" s="234"/>
      <c r="M204" s="234"/>
      <c r="N204" s="234"/>
      <c r="O204" s="234"/>
      <c r="P204" s="234"/>
      <c r="Q204" s="234"/>
      <c r="R204" s="234"/>
      <c r="S204" s="234"/>
      <c r="T204" s="234"/>
      <c r="U204" s="234"/>
      <c r="V204" s="234"/>
      <c r="W204" s="234"/>
      <c r="X204" s="234"/>
      <c r="Y204" s="234"/>
      <c r="Z204" s="234"/>
      <c r="AA204" s="234"/>
      <c r="AB204" s="234"/>
      <c r="AC204" s="234"/>
      <c r="AD204" s="234"/>
      <c r="AE204" s="234"/>
      <c r="AF204" s="234"/>
      <c r="AG204" s="234"/>
      <c r="AH204" s="234"/>
    </row>
    <row r="205" spans="1:34" ht="15.75" customHeight="1">
      <c r="A205" s="234"/>
      <c r="B205" s="234"/>
      <c r="C205" s="234"/>
      <c r="D205" s="234"/>
      <c r="E205" s="234"/>
      <c r="F205" s="234"/>
      <c r="G205" s="234"/>
      <c r="H205" s="234"/>
      <c r="I205" s="234"/>
      <c r="J205" s="300"/>
      <c r="K205" s="300"/>
      <c r="L205" s="234"/>
      <c r="M205" s="234"/>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row>
    <row r="206" spans="1:34" ht="15.75" customHeight="1">
      <c r="A206" s="234"/>
      <c r="B206" s="234"/>
      <c r="C206" s="234"/>
      <c r="D206" s="234"/>
      <c r="E206" s="234"/>
      <c r="F206" s="234"/>
      <c r="G206" s="234"/>
      <c r="H206" s="234"/>
      <c r="I206" s="234"/>
      <c r="J206" s="300"/>
      <c r="K206" s="300"/>
      <c r="L206" s="234"/>
      <c r="M206" s="234"/>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row>
    <row r="207" spans="1:34" ht="15.75" customHeight="1">
      <c r="A207" s="234"/>
      <c r="B207" s="234"/>
      <c r="C207" s="234"/>
      <c r="D207" s="234"/>
      <c r="E207" s="234"/>
      <c r="F207" s="234"/>
      <c r="G207" s="234"/>
      <c r="H207" s="234"/>
      <c r="I207" s="234"/>
      <c r="J207" s="300"/>
      <c r="K207" s="300"/>
      <c r="L207" s="234"/>
      <c r="M207" s="234"/>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row>
    <row r="208" spans="1:34" ht="15.75" customHeight="1">
      <c r="A208" s="234"/>
      <c r="B208" s="234"/>
      <c r="C208" s="234"/>
      <c r="D208" s="234"/>
      <c r="E208" s="234"/>
      <c r="F208" s="234"/>
      <c r="G208" s="234"/>
      <c r="H208" s="234"/>
      <c r="I208" s="234"/>
      <c r="J208" s="300"/>
      <c r="K208" s="300"/>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row>
    <row r="209" spans="1:34" ht="15.75" customHeight="1">
      <c r="A209" s="234"/>
      <c r="B209" s="234"/>
      <c r="C209" s="234"/>
      <c r="D209" s="234"/>
      <c r="E209" s="234"/>
      <c r="F209" s="234"/>
      <c r="G209" s="234"/>
      <c r="H209" s="234"/>
      <c r="I209" s="234"/>
      <c r="J209" s="300"/>
      <c r="K209" s="300"/>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row>
    <row r="210" spans="1:34" ht="15.75" customHeight="1">
      <c r="A210" s="234"/>
      <c r="B210" s="234"/>
      <c r="C210" s="234"/>
      <c r="D210" s="234"/>
      <c r="E210" s="234"/>
      <c r="F210" s="234"/>
      <c r="G210" s="234"/>
      <c r="H210" s="234"/>
      <c r="I210" s="234"/>
      <c r="J210" s="300"/>
      <c r="K210" s="300"/>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row>
    <row r="211" spans="1:34" ht="15.75" customHeight="1">
      <c r="A211" s="234"/>
      <c r="B211" s="234"/>
      <c r="C211" s="234"/>
      <c r="D211" s="234"/>
      <c r="E211" s="234"/>
      <c r="F211" s="234"/>
      <c r="G211" s="234"/>
      <c r="H211" s="234"/>
      <c r="I211" s="234"/>
      <c r="J211" s="300"/>
      <c r="K211" s="300"/>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row>
    <row r="212" spans="1:34" ht="15.75" customHeight="1">
      <c r="A212" s="234"/>
      <c r="B212" s="234"/>
      <c r="C212" s="234"/>
      <c r="D212" s="234"/>
      <c r="E212" s="234"/>
      <c r="F212" s="234"/>
      <c r="G212" s="234"/>
      <c r="H212" s="234"/>
      <c r="I212" s="234"/>
      <c r="J212" s="300"/>
      <c r="K212" s="300"/>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row>
    <row r="213" spans="1:34" ht="15.75" customHeight="1">
      <c r="A213" s="234"/>
      <c r="B213" s="234"/>
      <c r="C213" s="234"/>
      <c r="D213" s="234"/>
      <c r="E213" s="234"/>
      <c r="F213" s="234"/>
      <c r="G213" s="234"/>
      <c r="H213" s="234"/>
      <c r="I213" s="234"/>
      <c r="J213" s="300"/>
      <c r="K213" s="300"/>
      <c r="L213" s="234"/>
      <c r="M213" s="234"/>
      <c r="N213" s="234"/>
      <c r="O213" s="234"/>
      <c r="P213" s="234"/>
      <c r="Q213" s="234"/>
      <c r="R213" s="234"/>
      <c r="S213" s="234"/>
      <c r="T213" s="234"/>
      <c r="U213" s="234"/>
      <c r="V213" s="234"/>
      <c r="W213" s="234"/>
      <c r="X213" s="234"/>
      <c r="Y213" s="234"/>
      <c r="Z213" s="234"/>
      <c r="AA213" s="234"/>
      <c r="AB213" s="234"/>
      <c r="AC213" s="234"/>
      <c r="AD213" s="234"/>
      <c r="AE213" s="234"/>
      <c r="AF213" s="234"/>
      <c r="AG213" s="234"/>
      <c r="AH213" s="234"/>
    </row>
    <row r="214" spans="1:34" ht="15.75" customHeight="1">
      <c r="A214" s="234"/>
      <c r="B214" s="234"/>
      <c r="C214" s="234"/>
      <c r="D214" s="234"/>
      <c r="E214" s="234"/>
      <c r="F214" s="234"/>
      <c r="G214" s="234"/>
      <c r="H214" s="234"/>
      <c r="I214" s="234"/>
      <c r="J214" s="300"/>
      <c r="K214" s="300"/>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row>
    <row r="215" spans="1:34" ht="15.75" customHeight="1">
      <c r="A215" s="234"/>
      <c r="B215" s="234"/>
      <c r="C215" s="234"/>
      <c r="D215" s="234"/>
      <c r="E215" s="234"/>
      <c r="F215" s="234"/>
      <c r="G215" s="234"/>
      <c r="H215" s="234"/>
      <c r="I215" s="234"/>
      <c r="J215" s="300"/>
      <c r="K215" s="300"/>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row>
    <row r="216" spans="1:34" ht="15.75" customHeight="1">
      <c r="A216" s="234"/>
      <c r="B216" s="234"/>
      <c r="C216" s="234"/>
      <c r="D216" s="234"/>
      <c r="E216" s="234"/>
      <c r="F216" s="234"/>
      <c r="G216" s="234"/>
      <c r="H216" s="234"/>
      <c r="I216" s="234"/>
      <c r="J216" s="300"/>
      <c r="K216" s="300"/>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row>
    <row r="217" spans="1:34" ht="15.75" customHeight="1">
      <c r="A217" s="234"/>
      <c r="B217" s="234"/>
      <c r="C217" s="234"/>
      <c r="D217" s="234"/>
      <c r="E217" s="234"/>
      <c r="F217" s="234"/>
      <c r="G217" s="234"/>
      <c r="H217" s="234"/>
      <c r="I217" s="234"/>
      <c r="J217" s="300"/>
      <c r="K217" s="300"/>
      <c r="L217" s="234"/>
      <c r="M217" s="234"/>
      <c r="N217" s="234"/>
      <c r="O217" s="234"/>
      <c r="P217" s="234"/>
      <c r="Q217" s="234"/>
      <c r="R217" s="234"/>
      <c r="S217" s="234"/>
      <c r="T217" s="234"/>
      <c r="U217" s="234"/>
      <c r="V217" s="234"/>
      <c r="W217" s="234"/>
      <c r="X217" s="234"/>
      <c r="Y217" s="234"/>
      <c r="Z217" s="234"/>
      <c r="AA217" s="234"/>
      <c r="AB217" s="234"/>
      <c r="AC217" s="234"/>
      <c r="AD217" s="234"/>
      <c r="AE217" s="234"/>
      <c r="AF217" s="234"/>
      <c r="AG217" s="234"/>
      <c r="AH217" s="234"/>
    </row>
    <row r="218" spans="1:34" ht="15.75" customHeight="1">
      <c r="A218" s="234"/>
      <c r="B218" s="234"/>
      <c r="C218" s="234"/>
      <c r="D218" s="234"/>
      <c r="E218" s="234"/>
      <c r="F218" s="234"/>
      <c r="G218" s="234"/>
      <c r="H218" s="234"/>
      <c r="I218" s="234"/>
      <c r="J218" s="300"/>
      <c r="K218" s="300"/>
      <c r="L218" s="234"/>
      <c r="M218" s="234"/>
      <c r="N218" s="234"/>
      <c r="O218" s="234"/>
      <c r="P218" s="234"/>
      <c r="Q218" s="234"/>
      <c r="R218" s="234"/>
      <c r="S218" s="234"/>
      <c r="T218" s="234"/>
      <c r="U218" s="234"/>
      <c r="V218" s="234"/>
      <c r="W218" s="234"/>
      <c r="X218" s="234"/>
      <c r="Y218" s="234"/>
      <c r="Z218" s="234"/>
      <c r="AA218" s="234"/>
      <c r="AB218" s="234"/>
      <c r="AC218" s="234"/>
      <c r="AD218" s="234"/>
      <c r="AE218" s="234"/>
      <c r="AF218" s="234"/>
      <c r="AG218" s="234"/>
      <c r="AH218" s="234"/>
    </row>
    <row r="219" spans="1:34" ht="15.75" customHeight="1">
      <c r="A219" s="234"/>
      <c r="B219" s="234"/>
      <c r="C219" s="234"/>
      <c r="D219" s="234"/>
      <c r="E219" s="234"/>
      <c r="F219" s="234"/>
      <c r="G219" s="234"/>
      <c r="H219" s="234"/>
      <c r="I219" s="234"/>
      <c r="J219" s="300"/>
      <c r="K219" s="300"/>
      <c r="L219" s="234"/>
      <c r="M219" s="234"/>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row>
    <row r="220" spans="1:34" ht="15.75" customHeight="1">
      <c r="A220" s="234"/>
      <c r="B220" s="234"/>
      <c r="C220" s="234"/>
      <c r="D220" s="234"/>
      <c r="E220" s="234"/>
      <c r="F220" s="234"/>
      <c r="G220" s="234"/>
      <c r="H220" s="234"/>
      <c r="I220" s="234"/>
      <c r="J220" s="300"/>
      <c r="K220" s="300"/>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row>
    <row r="221" spans="1:34" ht="15.75" customHeight="1">
      <c r="A221" s="234"/>
      <c r="B221" s="234"/>
      <c r="C221" s="234"/>
      <c r="D221" s="234"/>
      <c r="E221" s="234"/>
      <c r="F221" s="234"/>
      <c r="G221" s="234"/>
      <c r="H221" s="234"/>
      <c r="I221" s="234"/>
      <c r="J221" s="300"/>
      <c r="K221" s="300"/>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row>
    <row r="222" spans="1:34" ht="15.75" customHeight="1">
      <c r="A222" s="234"/>
      <c r="B222" s="234"/>
      <c r="C222" s="234"/>
      <c r="D222" s="234"/>
      <c r="E222" s="234"/>
      <c r="F222" s="234"/>
      <c r="G222" s="234"/>
      <c r="H222" s="234"/>
      <c r="I222" s="234"/>
      <c r="J222" s="300"/>
      <c r="K222" s="300"/>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row>
    <row r="223" spans="1:34" ht="15.75" customHeight="1">
      <c r="A223" s="234"/>
      <c r="B223" s="234"/>
      <c r="C223" s="234"/>
      <c r="D223" s="234"/>
      <c r="E223" s="234"/>
      <c r="F223" s="234"/>
      <c r="G223" s="234"/>
      <c r="H223" s="234"/>
      <c r="I223" s="234"/>
      <c r="J223" s="300"/>
      <c r="K223" s="300"/>
      <c r="L223" s="234"/>
      <c r="M223" s="234"/>
      <c r="N223" s="234"/>
      <c r="O223" s="234"/>
      <c r="P223" s="234"/>
      <c r="Q223" s="234"/>
      <c r="R223" s="234"/>
      <c r="S223" s="234"/>
      <c r="T223" s="234"/>
      <c r="U223" s="234"/>
      <c r="V223" s="234"/>
      <c r="W223" s="234"/>
      <c r="X223" s="234"/>
      <c r="Y223" s="234"/>
      <c r="Z223" s="234"/>
      <c r="AA223" s="234"/>
      <c r="AB223" s="234"/>
      <c r="AC223" s="234"/>
      <c r="AD223" s="234"/>
      <c r="AE223" s="234"/>
      <c r="AF223" s="234"/>
      <c r="AG223" s="234"/>
      <c r="AH223" s="234"/>
    </row>
    <row r="224" spans="1:34" ht="15.75" customHeight="1">
      <c r="A224" s="234"/>
      <c r="B224" s="234"/>
      <c r="C224" s="234"/>
      <c r="D224" s="234"/>
      <c r="E224" s="234"/>
      <c r="F224" s="234"/>
      <c r="G224" s="234"/>
      <c r="H224" s="234"/>
      <c r="I224" s="234"/>
      <c r="J224" s="300"/>
      <c r="K224" s="300"/>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row>
    <row r="225" spans="1:34" ht="15.75" customHeight="1">
      <c r="A225" s="234"/>
      <c r="B225" s="234"/>
      <c r="C225" s="234"/>
      <c r="D225" s="234"/>
      <c r="E225" s="234"/>
      <c r="F225" s="234"/>
      <c r="G225" s="234"/>
      <c r="H225" s="234"/>
      <c r="I225" s="234"/>
      <c r="J225" s="300"/>
      <c r="K225" s="300"/>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row>
    <row r="226" spans="1:34" ht="15.75" customHeight="1">
      <c r="A226" s="234"/>
      <c r="B226" s="234"/>
      <c r="C226" s="234"/>
      <c r="D226" s="234"/>
      <c r="E226" s="234"/>
      <c r="F226" s="234"/>
      <c r="G226" s="234"/>
      <c r="H226" s="234"/>
      <c r="I226" s="234"/>
      <c r="J226" s="300"/>
      <c r="K226" s="300"/>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row>
    <row r="227" spans="1:34" ht="15.75" customHeight="1">
      <c r="A227" s="234"/>
      <c r="B227" s="234"/>
      <c r="C227" s="234"/>
      <c r="D227" s="234"/>
      <c r="E227" s="234"/>
      <c r="F227" s="234"/>
      <c r="G227" s="234"/>
      <c r="H227" s="234"/>
      <c r="I227" s="234"/>
      <c r="J227" s="300"/>
      <c r="K227" s="300"/>
      <c r="L227" s="234"/>
      <c r="M227" s="234"/>
      <c r="N227" s="234"/>
      <c r="O227" s="234"/>
      <c r="P227" s="234"/>
      <c r="Q227" s="234"/>
      <c r="R227" s="234"/>
      <c r="S227" s="234"/>
      <c r="T227" s="234"/>
      <c r="U227" s="234"/>
      <c r="V227" s="234"/>
      <c r="W227" s="234"/>
      <c r="X227" s="234"/>
      <c r="Y227" s="234"/>
      <c r="Z227" s="234"/>
      <c r="AA227" s="234"/>
      <c r="AB227" s="234"/>
      <c r="AC227" s="234"/>
      <c r="AD227" s="234"/>
      <c r="AE227" s="234"/>
      <c r="AF227" s="234"/>
      <c r="AG227" s="234"/>
      <c r="AH227" s="234"/>
    </row>
    <row r="228" spans="1:34" ht="15.75" customHeight="1">
      <c r="A228" s="234"/>
      <c r="B228" s="234"/>
      <c r="C228" s="234"/>
      <c r="D228" s="234"/>
      <c r="E228" s="234"/>
      <c r="F228" s="234"/>
      <c r="G228" s="234"/>
      <c r="H228" s="234"/>
      <c r="I228" s="234"/>
      <c r="J228" s="300"/>
      <c r="K228" s="300"/>
      <c r="L228" s="234"/>
      <c r="M228" s="234"/>
      <c r="N228" s="234"/>
      <c r="O228" s="234"/>
      <c r="P228" s="234"/>
      <c r="Q228" s="234"/>
      <c r="R228" s="234"/>
      <c r="S228" s="234"/>
      <c r="T228" s="234"/>
      <c r="U228" s="234"/>
      <c r="V228" s="234"/>
      <c r="W228" s="234"/>
      <c r="X228" s="234"/>
      <c r="Y228" s="234"/>
      <c r="Z228" s="234"/>
      <c r="AA228" s="234"/>
      <c r="AB228" s="234"/>
      <c r="AC228" s="234"/>
      <c r="AD228" s="234"/>
      <c r="AE228" s="234"/>
      <c r="AF228" s="234"/>
      <c r="AG228" s="234"/>
      <c r="AH228" s="234"/>
    </row>
    <row r="229" spans="1:34" ht="15.75" customHeight="1">
      <c r="A229" s="234"/>
      <c r="B229" s="234"/>
      <c r="C229" s="234"/>
      <c r="D229" s="234"/>
      <c r="E229" s="234"/>
      <c r="F229" s="234"/>
      <c r="G229" s="234"/>
      <c r="H229" s="234"/>
      <c r="I229" s="234"/>
      <c r="J229" s="300"/>
      <c r="K229" s="300"/>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row>
    <row r="230" spans="1:34" ht="15.75" customHeight="1">
      <c r="A230" s="234"/>
      <c r="B230" s="234"/>
      <c r="C230" s="234"/>
      <c r="D230" s="234"/>
      <c r="E230" s="234"/>
      <c r="F230" s="234"/>
      <c r="G230" s="234"/>
      <c r="H230" s="234"/>
      <c r="I230" s="234"/>
      <c r="J230" s="300"/>
      <c r="K230" s="300"/>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row>
    <row r="231" spans="1:34" ht="15.75" customHeight="1">
      <c r="A231" s="234"/>
      <c r="B231" s="234"/>
      <c r="C231" s="234"/>
      <c r="D231" s="234"/>
      <c r="E231" s="234"/>
      <c r="F231" s="234"/>
      <c r="G231" s="234"/>
      <c r="H231" s="234"/>
      <c r="I231" s="234"/>
      <c r="J231" s="300"/>
      <c r="K231" s="300"/>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row>
    <row r="232" spans="1:34" ht="15.75" customHeight="1">
      <c r="A232" s="234"/>
      <c r="B232" s="234"/>
      <c r="C232" s="234"/>
      <c r="D232" s="234"/>
      <c r="E232" s="234"/>
      <c r="F232" s="234"/>
      <c r="G232" s="234"/>
      <c r="H232" s="234"/>
      <c r="I232" s="234"/>
      <c r="J232" s="300"/>
      <c r="K232" s="300"/>
      <c r="L232" s="234"/>
      <c r="M232" s="234"/>
      <c r="N232" s="234"/>
      <c r="O232" s="234"/>
      <c r="P232" s="234"/>
      <c r="Q232" s="234"/>
      <c r="R232" s="234"/>
      <c r="S232" s="234"/>
      <c r="T232" s="234"/>
      <c r="U232" s="234"/>
      <c r="V232" s="234"/>
      <c r="W232" s="234"/>
      <c r="X232" s="234"/>
      <c r="Y232" s="234"/>
      <c r="Z232" s="234"/>
      <c r="AA232" s="234"/>
      <c r="AB232" s="234"/>
      <c r="AC232" s="234"/>
      <c r="AD232" s="234"/>
      <c r="AE232" s="234"/>
      <c r="AF232" s="234"/>
      <c r="AG232" s="234"/>
      <c r="AH232" s="234"/>
    </row>
    <row r="233" spans="1:34" ht="15.75" customHeight="1">
      <c r="A233" s="234"/>
      <c r="B233" s="234"/>
      <c r="C233" s="234"/>
      <c r="D233" s="234"/>
      <c r="E233" s="234"/>
      <c r="F233" s="234"/>
      <c r="G233" s="234"/>
      <c r="H233" s="234"/>
      <c r="I233" s="234"/>
      <c r="J233" s="300"/>
      <c r="K233" s="300"/>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row>
    <row r="234" spans="1:34" ht="15.75" customHeight="1">
      <c r="A234" s="234"/>
      <c r="B234" s="234"/>
      <c r="C234" s="234"/>
      <c r="D234" s="234"/>
      <c r="E234" s="234"/>
      <c r="F234" s="234"/>
      <c r="G234" s="234"/>
      <c r="H234" s="234"/>
      <c r="I234" s="234"/>
      <c r="J234" s="300"/>
      <c r="K234" s="300"/>
      <c r="L234" s="234"/>
      <c r="M234" s="234"/>
      <c r="N234" s="234"/>
      <c r="O234" s="234"/>
      <c r="P234" s="234"/>
      <c r="Q234" s="234"/>
      <c r="R234" s="234"/>
      <c r="S234" s="234"/>
      <c r="T234" s="234"/>
      <c r="U234" s="234"/>
      <c r="V234" s="234"/>
      <c r="W234" s="234"/>
      <c r="X234" s="234"/>
      <c r="Y234" s="234"/>
      <c r="Z234" s="234"/>
      <c r="AA234" s="234"/>
      <c r="AB234" s="234"/>
      <c r="AC234" s="234"/>
      <c r="AD234" s="234"/>
      <c r="AE234" s="234"/>
      <c r="AF234" s="234"/>
      <c r="AG234" s="234"/>
      <c r="AH234" s="234"/>
    </row>
    <row r="235" spans="1:34" ht="15.75" customHeight="1">
      <c r="A235" s="234"/>
      <c r="B235" s="234"/>
      <c r="C235" s="234"/>
      <c r="D235" s="234"/>
      <c r="E235" s="234"/>
      <c r="F235" s="234"/>
      <c r="G235" s="234"/>
      <c r="H235" s="234"/>
      <c r="I235" s="234"/>
      <c r="J235" s="300"/>
      <c r="K235" s="300"/>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row>
    <row r="236" spans="1:34" ht="15.75" customHeight="1">
      <c r="A236" s="234"/>
      <c r="B236" s="234"/>
      <c r="C236" s="234"/>
      <c r="D236" s="234"/>
      <c r="E236" s="234"/>
      <c r="F236" s="234"/>
      <c r="G236" s="234"/>
      <c r="H236" s="234"/>
      <c r="I236" s="234"/>
      <c r="J236" s="300"/>
      <c r="K236" s="300"/>
      <c r="L236" s="234"/>
      <c r="M236" s="234"/>
      <c r="N236" s="234"/>
      <c r="O236" s="234"/>
      <c r="P236" s="234"/>
      <c r="Q236" s="234"/>
      <c r="R236" s="234"/>
      <c r="S236" s="234"/>
      <c r="T236" s="234"/>
      <c r="U236" s="234"/>
      <c r="V236" s="234"/>
      <c r="W236" s="234"/>
      <c r="X236" s="234"/>
      <c r="Y236" s="234"/>
      <c r="Z236" s="234"/>
      <c r="AA236" s="234"/>
      <c r="AB236" s="234"/>
      <c r="AC236" s="234"/>
      <c r="AD236" s="234"/>
      <c r="AE236" s="234"/>
      <c r="AF236" s="234"/>
      <c r="AG236" s="234"/>
      <c r="AH236" s="234"/>
    </row>
    <row r="237" spans="1:34" ht="15.75" customHeight="1">
      <c r="A237" s="234"/>
      <c r="B237" s="234"/>
      <c r="C237" s="234"/>
      <c r="D237" s="234"/>
      <c r="E237" s="234"/>
      <c r="F237" s="234"/>
      <c r="G237" s="234"/>
      <c r="H237" s="234"/>
      <c r="I237" s="234"/>
      <c r="J237" s="300"/>
      <c r="K237" s="300"/>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row>
    <row r="238" spans="1:34" ht="15.75" customHeight="1">
      <c r="A238" s="234"/>
      <c r="B238" s="234"/>
      <c r="C238" s="234"/>
      <c r="D238" s="234"/>
      <c r="E238" s="234"/>
      <c r="F238" s="234"/>
      <c r="G238" s="234"/>
      <c r="H238" s="234"/>
      <c r="I238" s="234"/>
      <c r="J238" s="300"/>
      <c r="K238" s="300"/>
      <c r="L238" s="234"/>
      <c r="M238" s="234"/>
      <c r="N238" s="234"/>
      <c r="O238" s="234"/>
      <c r="P238" s="234"/>
      <c r="Q238" s="234"/>
      <c r="R238" s="234"/>
      <c r="S238" s="234"/>
      <c r="T238" s="234"/>
      <c r="U238" s="234"/>
      <c r="V238" s="234"/>
      <c r="W238" s="234"/>
      <c r="X238" s="234"/>
      <c r="Y238" s="234"/>
      <c r="Z238" s="234"/>
      <c r="AA238" s="234"/>
      <c r="AB238" s="234"/>
      <c r="AC238" s="234"/>
      <c r="AD238" s="234"/>
      <c r="AE238" s="234"/>
      <c r="AF238" s="234"/>
      <c r="AG238" s="234"/>
      <c r="AH238" s="234"/>
    </row>
    <row r="239" spans="1:34" ht="15.75" customHeight="1">
      <c r="A239" s="234"/>
      <c r="B239" s="234"/>
      <c r="C239" s="234"/>
      <c r="D239" s="234"/>
      <c r="E239" s="234"/>
      <c r="F239" s="234"/>
      <c r="G239" s="234"/>
      <c r="H239" s="234"/>
      <c r="I239" s="234"/>
      <c r="J239" s="300"/>
      <c r="K239" s="300"/>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row>
    <row r="240" spans="1:34" ht="15.75" customHeight="1">
      <c r="A240" s="234"/>
      <c r="B240" s="234"/>
      <c r="C240" s="234"/>
      <c r="D240" s="234"/>
      <c r="E240" s="234"/>
      <c r="F240" s="234"/>
      <c r="G240" s="234"/>
      <c r="H240" s="234"/>
      <c r="I240" s="234"/>
      <c r="J240" s="300"/>
      <c r="K240" s="300"/>
      <c r="L240" s="234"/>
      <c r="M240" s="234"/>
      <c r="N240" s="234"/>
      <c r="O240" s="234"/>
      <c r="P240" s="234"/>
      <c r="Q240" s="234"/>
      <c r="R240" s="234"/>
      <c r="S240" s="234"/>
      <c r="T240" s="234"/>
      <c r="U240" s="234"/>
      <c r="V240" s="234"/>
      <c r="W240" s="234"/>
      <c r="X240" s="234"/>
      <c r="Y240" s="234"/>
      <c r="Z240" s="234"/>
      <c r="AA240" s="234"/>
      <c r="AB240" s="234"/>
      <c r="AC240" s="234"/>
      <c r="AD240" s="234"/>
      <c r="AE240" s="234"/>
      <c r="AF240" s="234"/>
      <c r="AG240" s="234"/>
      <c r="AH240" s="234"/>
    </row>
    <row r="241" spans="1:34" ht="15.75" customHeight="1">
      <c r="A241" s="234"/>
      <c r="B241" s="234"/>
      <c r="C241" s="234"/>
      <c r="D241" s="234"/>
      <c r="E241" s="234"/>
      <c r="F241" s="234"/>
      <c r="G241" s="234"/>
      <c r="H241" s="234"/>
      <c r="I241" s="234"/>
      <c r="J241" s="300"/>
      <c r="K241" s="300"/>
      <c r="L241" s="234"/>
      <c r="M241" s="234"/>
      <c r="N241" s="234"/>
      <c r="O241" s="234"/>
      <c r="P241" s="234"/>
      <c r="Q241" s="234"/>
      <c r="R241" s="234"/>
      <c r="S241" s="234"/>
      <c r="T241" s="234"/>
      <c r="U241" s="234"/>
      <c r="V241" s="234"/>
      <c r="W241" s="234"/>
      <c r="X241" s="234"/>
      <c r="Y241" s="234"/>
      <c r="Z241" s="234"/>
      <c r="AA241" s="234"/>
      <c r="AB241" s="234"/>
      <c r="AC241" s="234"/>
      <c r="AD241" s="234"/>
      <c r="AE241" s="234"/>
      <c r="AF241" s="234"/>
      <c r="AG241" s="234"/>
      <c r="AH241" s="234"/>
    </row>
    <row r="242" spans="1:34" ht="15.75" customHeight="1">
      <c r="A242" s="234"/>
      <c r="B242" s="234"/>
      <c r="C242" s="234"/>
      <c r="D242" s="234"/>
      <c r="E242" s="234"/>
      <c r="F242" s="234"/>
      <c r="G242" s="234"/>
      <c r="H242" s="234"/>
      <c r="I242" s="234"/>
      <c r="J242" s="300"/>
      <c r="K242" s="300"/>
      <c r="L242" s="234"/>
      <c r="M242" s="234"/>
      <c r="N242" s="234"/>
      <c r="O242" s="234"/>
      <c r="P242" s="234"/>
      <c r="Q242" s="234"/>
      <c r="R242" s="234"/>
      <c r="S242" s="234"/>
      <c r="T242" s="234"/>
      <c r="U242" s="234"/>
      <c r="V242" s="234"/>
      <c r="W242" s="234"/>
      <c r="X242" s="234"/>
      <c r="Y242" s="234"/>
      <c r="Z242" s="234"/>
      <c r="AA242" s="234"/>
      <c r="AB242" s="234"/>
      <c r="AC242" s="234"/>
      <c r="AD242" s="234"/>
      <c r="AE242" s="234"/>
      <c r="AF242" s="234"/>
      <c r="AG242" s="234"/>
      <c r="AH242" s="234"/>
    </row>
    <row r="243" spans="1:34" ht="15.75" customHeight="1">
      <c r="A243" s="234"/>
      <c r="B243" s="234"/>
      <c r="C243" s="234"/>
      <c r="D243" s="234"/>
      <c r="E243" s="234"/>
      <c r="F243" s="234"/>
      <c r="G243" s="234"/>
      <c r="H243" s="234"/>
      <c r="I243" s="234"/>
      <c r="J243" s="300"/>
      <c r="K243" s="300"/>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row>
    <row r="244" spans="1:34" ht="15.75" customHeight="1">
      <c r="A244" s="234"/>
      <c r="B244" s="234"/>
      <c r="C244" s="234"/>
      <c r="D244" s="234"/>
      <c r="E244" s="234"/>
      <c r="F244" s="234"/>
      <c r="G244" s="234"/>
      <c r="H244" s="234"/>
      <c r="I244" s="234"/>
      <c r="J244" s="300"/>
      <c r="K244" s="300"/>
      <c r="L244" s="234"/>
      <c r="M244" s="234"/>
      <c r="N244" s="234"/>
      <c r="O244" s="234"/>
      <c r="P244" s="234"/>
      <c r="Q244" s="234"/>
      <c r="R244" s="234"/>
      <c r="S244" s="234"/>
      <c r="T244" s="234"/>
      <c r="U244" s="234"/>
      <c r="V244" s="234"/>
      <c r="W244" s="234"/>
      <c r="X244" s="234"/>
      <c r="Y244" s="234"/>
      <c r="Z244" s="234"/>
      <c r="AA244" s="234"/>
      <c r="AB244" s="234"/>
      <c r="AC244" s="234"/>
      <c r="AD244" s="234"/>
      <c r="AE244" s="234"/>
      <c r="AF244" s="234"/>
      <c r="AG244" s="234"/>
      <c r="AH244" s="234"/>
    </row>
    <row r="245" spans="1:34" ht="15.75" customHeight="1">
      <c r="A245" s="234"/>
      <c r="B245" s="234"/>
      <c r="C245" s="234"/>
      <c r="D245" s="234"/>
      <c r="E245" s="234"/>
      <c r="F245" s="234"/>
      <c r="G245" s="234"/>
      <c r="H245" s="234"/>
      <c r="I245" s="234"/>
      <c r="J245" s="300"/>
      <c r="K245" s="300"/>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row>
    <row r="246" spans="1:34" ht="15.75" customHeight="1">
      <c r="A246" s="234"/>
      <c r="B246" s="234"/>
      <c r="C246" s="234"/>
      <c r="D246" s="234"/>
      <c r="E246" s="234"/>
      <c r="F246" s="234"/>
      <c r="G246" s="234"/>
      <c r="H246" s="234"/>
      <c r="I246" s="234"/>
      <c r="J246" s="300"/>
      <c r="K246" s="300"/>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row>
    <row r="247" spans="1:34" ht="15.75" customHeight="1">
      <c r="A247" s="234"/>
      <c r="B247" s="234"/>
      <c r="C247" s="234"/>
      <c r="D247" s="234"/>
      <c r="E247" s="234"/>
      <c r="F247" s="234"/>
      <c r="G247" s="234"/>
      <c r="H247" s="234"/>
      <c r="I247" s="234"/>
      <c r="J247" s="300"/>
      <c r="K247" s="300"/>
      <c r="L247" s="234"/>
      <c r="M247" s="234"/>
      <c r="N247" s="234"/>
      <c r="O247" s="234"/>
      <c r="P247" s="234"/>
      <c r="Q247" s="234"/>
      <c r="R247" s="234"/>
      <c r="S247" s="234"/>
      <c r="T247" s="234"/>
      <c r="U247" s="234"/>
      <c r="V247" s="234"/>
      <c r="W247" s="234"/>
      <c r="X247" s="234"/>
      <c r="Y247" s="234"/>
      <c r="Z247" s="234"/>
      <c r="AA247" s="234"/>
      <c r="AB247" s="234"/>
      <c r="AC247" s="234"/>
      <c r="AD247" s="234"/>
      <c r="AE247" s="234"/>
      <c r="AF247" s="234"/>
      <c r="AG247" s="234"/>
      <c r="AH247" s="234"/>
    </row>
    <row r="248" spans="1:34" ht="15.75" customHeight="1">
      <c r="A248" s="234"/>
      <c r="B248" s="234"/>
      <c r="C248" s="234"/>
      <c r="D248" s="234"/>
      <c r="E248" s="234"/>
      <c r="F248" s="234"/>
      <c r="G248" s="234"/>
      <c r="H248" s="234"/>
      <c r="I248" s="234"/>
      <c r="J248" s="300"/>
      <c r="K248" s="300"/>
      <c r="L248" s="234"/>
      <c r="M248" s="234"/>
      <c r="N248" s="234"/>
      <c r="O248" s="234"/>
      <c r="P248" s="234"/>
      <c r="Q248" s="234"/>
      <c r="R248" s="234"/>
      <c r="S248" s="234"/>
      <c r="T248" s="234"/>
      <c r="U248" s="234"/>
      <c r="V248" s="234"/>
      <c r="W248" s="234"/>
      <c r="X248" s="234"/>
      <c r="Y248" s="234"/>
      <c r="Z248" s="234"/>
      <c r="AA248" s="234"/>
      <c r="AB248" s="234"/>
      <c r="AC248" s="234"/>
      <c r="AD248" s="234"/>
      <c r="AE248" s="234"/>
      <c r="AF248" s="234"/>
      <c r="AG248" s="234"/>
      <c r="AH248" s="234"/>
    </row>
    <row r="249" spans="1:34" ht="15.75" customHeight="1">
      <c r="A249" s="234"/>
      <c r="B249" s="234"/>
      <c r="C249" s="234"/>
      <c r="D249" s="234"/>
      <c r="E249" s="234"/>
      <c r="F249" s="234"/>
      <c r="G249" s="234"/>
      <c r="H249" s="234"/>
      <c r="I249" s="234"/>
      <c r="J249" s="300"/>
      <c r="K249" s="300"/>
      <c r="L249" s="234"/>
      <c r="M249" s="234"/>
      <c r="N249" s="234"/>
      <c r="O249" s="234"/>
      <c r="P249" s="234"/>
      <c r="Q249" s="234"/>
      <c r="R249" s="234"/>
      <c r="S249" s="234"/>
      <c r="T249" s="234"/>
      <c r="U249" s="234"/>
      <c r="V249" s="234"/>
      <c r="W249" s="234"/>
      <c r="X249" s="234"/>
      <c r="Y249" s="234"/>
      <c r="Z249" s="234"/>
      <c r="AA249" s="234"/>
      <c r="AB249" s="234"/>
      <c r="AC249" s="234"/>
      <c r="AD249" s="234"/>
      <c r="AE249" s="234"/>
      <c r="AF249" s="234"/>
      <c r="AG249" s="234"/>
      <c r="AH249" s="234"/>
    </row>
    <row r="250" spans="1:34" ht="15.75" customHeight="1">
      <c r="A250" s="234"/>
      <c r="B250" s="234"/>
      <c r="C250" s="234"/>
      <c r="D250" s="234"/>
      <c r="E250" s="234"/>
      <c r="F250" s="234"/>
      <c r="G250" s="234"/>
      <c r="H250" s="234"/>
      <c r="I250" s="234"/>
      <c r="J250" s="300"/>
      <c r="K250" s="300"/>
      <c r="L250" s="234"/>
      <c r="M250" s="234"/>
      <c r="N250" s="234"/>
      <c r="O250" s="234"/>
      <c r="P250" s="234"/>
      <c r="Q250" s="234"/>
      <c r="R250" s="234"/>
      <c r="S250" s="234"/>
      <c r="T250" s="234"/>
      <c r="U250" s="234"/>
      <c r="V250" s="234"/>
      <c r="W250" s="234"/>
      <c r="X250" s="234"/>
      <c r="Y250" s="234"/>
      <c r="Z250" s="234"/>
      <c r="AA250" s="234"/>
      <c r="AB250" s="234"/>
      <c r="AC250" s="234"/>
      <c r="AD250" s="234"/>
      <c r="AE250" s="234"/>
      <c r="AF250" s="234"/>
      <c r="AG250" s="234"/>
      <c r="AH250" s="234"/>
    </row>
    <row r="251" spans="1:34" ht="15.75" customHeight="1">
      <c r="A251" s="234"/>
      <c r="B251" s="234"/>
      <c r="C251" s="234"/>
      <c r="D251" s="234"/>
      <c r="E251" s="234"/>
      <c r="F251" s="234"/>
      <c r="G251" s="234"/>
      <c r="H251" s="234"/>
      <c r="I251" s="234"/>
      <c r="J251" s="300"/>
      <c r="K251" s="300"/>
      <c r="L251" s="234"/>
      <c r="M251" s="234"/>
      <c r="N251" s="234"/>
      <c r="O251" s="234"/>
      <c r="P251" s="234"/>
      <c r="Q251" s="234"/>
      <c r="R251" s="234"/>
      <c r="S251" s="234"/>
      <c r="T251" s="234"/>
      <c r="U251" s="234"/>
      <c r="V251" s="234"/>
      <c r="W251" s="234"/>
      <c r="X251" s="234"/>
      <c r="Y251" s="234"/>
      <c r="Z251" s="234"/>
      <c r="AA251" s="234"/>
      <c r="AB251" s="234"/>
      <c r="AC251" s="234"/>
      <c r="AD251" s="234"/>
      <c r="AE251" s="234"/>
      <c r="AF251" s="234"/>
      <c r="AG251" s="234"/>
      <c r="AH251" s="234"/>
    </row>
    <row r="252" spans="1:34" ht="15.75" customHeight="1">
      <c r="A252" s="234"/>
      <c r="B252" s="234"/>
      <c r="C252" s="234"/>
      <c r="D252" s="234"/>
      <c r="E252" s="234"/>
      <c r="F252" s="234"/>
      <c r="G252" s="234"/>
      <c r="H252" s="234"/>
      <c r="I252" s="234"/>
      <c r="J252" s="300"/>
      <c r="K252" s="300"/>
      <c r="L252" s="234"/>
      <c r="M252" s="234"/>
      <c r="N252" s="234"/>
      <c r="O252" s="234"/>
      <c r="P252" s="234"/>
      <c r="Q252" s="234"/>
      <c r="R252" s="234"/>
      <c r="S252" s="234"/>
      <c r="T252" s="234"/>
      <c r="U252" s="234"/>
      <c r="V252" s="234"/>
      <c r="W252" s="234"/>
      <c r="X252" s="234"/>
      <c r="Y252" s="234"/>
      <c r="Z252" s="234"/>
      <c r="AA252" s="234"/>
      <c r="AB252" s="234"/>
      <c r="AC252" s="234"/>
      <c r="AD252" s="234"/>
      <c r="AE252" s="234"/>
      <c r="AF252" s="234"/>
      <c r="AG252" s="234"/>
      <c r="AH252" s="234"/>
    </row>
    <row r="253" spans="1:34" ht="15.75" customHeight="1">
      <c r="A253" s="234"/>
      <c r="B253" s="234"/>
      <c r="C253" s="234"/>
      <c r="D253" s="234"/>
      <c r="E253" s="234"/>
      <c r="F253" s="234"/>
      <c r="G253" s="234"/>
      <c r="H253" s="234"/>
      <c r="I253" s="234"/>
      <c r="J253" s="300"/>
      <c r="K253" s="300"/>
      <c r="L253" s="234"/>
      <c r="M253" s="234"/>
      <c r="N253" s="234"/>
      <c r="O253" s="234"/>
      <c r="P253" s="234"/>
      <c r="Q253" s="234"/>
      <c r="R253" s="234"/>
      <c r="S253" s="234"/>
      <c r="T253" s="234"/>
      <c r="U253" s="234"/>
      <c r="V253" s="234"/>
      <c r="W253" s="234"/>
      <c r="X253" s="234"/>
      <c r="Y253" s="234"/>
      <c r="Z253" s="234"/>
      <c r="AA253" s="234"/>
      <c r="AB253" s="234"/>
      <c r="AC253" s="234"/>
      <c r="AD253" s="234"/>
      <c r="AE253" s="234"/>
      <c r="AF253" s="234"/>
      <c r="AG253" s="234"/>
      <c r="AH253" s="234"/>
    </row>
    <row r="254" spans="1:34" ht="15.75" customHeight="1">
      <c r="A254" s="234"/>
      <c r="B254" s="234"/>
      <c r="C254" s="234"/>
      <c r="D254" s="234"/>
      <c r="E254" s="234"/>
      <c r="F254" s="234"/>
      <c r="G254" s="234"/>
      <c r="H254" s="234"/>
      <c r="I254" s="234"/>
      <c r="J254" s="300"/>
      <c r="K254" s="300"/>
      <c r="L254" s="234"/>
      <c r="M254" s="234"/>
      <c r="N254" s="234"/>
      <c r="O254" s="234"/>
      <c r="P254" s="234"/>
      <c r="Q254" s="234"/>
      <c r="R254" s="234"/>
      <c r="S254" s="234"/>
      <c r="T254" s="234"/>
      <c r="U254" s="234"/>
      <c r="V254" s="234"/>
      <c r="W254" s="234"/>
      <c r="X254" s="234"/>
      <c r="Y254" s="234"/>
      <c r="Z254" s="234"/>
      <c r="AA254" s="234"/>
      <c r="AB254" s="234"/>
      <c r="AC254" s="234"/>
      <c r="AD254" s="234"/>
      <c r="AE254" s="234"/>
      <c r="AF254" s="234"/>
      <c r="AG254" s="234"/>
      <c r="AH254" s="234"/>
    </row>
    <row r="255" spans="1:34" ht="15.75" customHeight="1">
      <c r="A255" s="234"/>
      <c r="B255" s="234"/>
      <c r="C255" s="234"/>
      <c r="D255" s="234"/>
      <c r="E255" s="234"/>
      <c r="F255" s="234"/>
      <c r="G255" s="234"/>
      <c r="H255" s="234"/>
      <c r="I255" s="234"/>
      <c r="J255" s="300"/>
      <c r="K255" s="300"/>
      <c r="L255" s="234"/>
      <c r="M255" s="234"/>
      <c r="N255" s="234"/>
      <c r="O255" s="234"/>
      <c r="P255" s="234"/>
      <c r="Q255" s="234"/>
      <c r="R255" s="234"/>
      <c r="S255" s="234"/>
      <c r="T255" s="234"/>
      <c r="U255" s="234"/>
      <c r="V255" s="234"/>
      <c r="W255" s="234"/>
      <c r="X255" s="234"/>
      <c r="Y255" s="234"/>
      <c r="Z255" s="234"/>
      <c r="AA255" s="234"/>
      <c r="AB255" s="234"/>
      <c r="AC255" s="234"/>
      <c r="AD255" s="234"/>
      <c r="AE255" s="234"/>
      <c r="AF255" s="234"/>
      <c r="AG255" s="234"/>
      <c r="AH255" s="234"/>
    </row>
    <row r="256" spans="1:34" ht="15.75" customHeight="1">
      <c r="A256" s="234"/>
      <c r="B256" s="234"/>
      <c r="C256" s="234"/>
      <c r="D256" s="234"/>
      <c r="E256" s="234"/>
      <c r="F256" s="234"/>
      <c r="G256" s="234"/>
      <c r="H256" s="234"/>
      <c r="I256" s="234"/>
      <c r="J256" s="300"/>
      <c r="K256" s="300"/>
      <c r="L256" s="234"/>
      <c r="M256" s="234"/>
      <c r="N256" s="234"/>
      <c r="O256" s="234"/>
      <c r="P256" s="234"/>
      <c r="Q256" s="234"/>
      <c r="R256" s="234"/>
      <c r="S256" s="234"/>
      <c r="T256" s="234"/>
      <c r="U256" s="234"/>
      <c r="V256" s="234"/>
      <c r="W256" s="234"/>
      <c r="X256" s="234"/>
      <c r="Y256" s="234"/>
      <c r="Z256" s="234"/>
      <c r="AA256" s="234"/>
      <c r="AB256" s="234"/>
      <c r="AC256" s="234"/>
      <c r="AD256" s="234"/>
      <c r="AE256" s="234"/>
      <c r="AF256" s="234"/>
      <c r="AG256" s="234"/>
      <c r="AH256" s="234"/>
    </row>
    <row r="257" spans="1:34" ht="15.75" customHeight="1">
      <c r="A257" s="234"/>
      <c r="B257" s="234"/>
      <c r="C257" s="234"/>
      <c r="D257" s="234"/>
      <c r="E257" s="234"/>
      <c r="F257" s="234"/>
      <c r="G257" s="234"/>
      <c r="H257" s="234"/>
      <c r="I257" s="234"/>
      <c r="J257" s="300"/>
      <c r="K257" s="300"/>
      <c r="L257" s="234"/>
      <c r="M257" s="234"/>
      <c r="N257" s="234"/>
      <c r="O257" s="234"/>
      <c r="P257" s="234"/>
      <c r="Q257" s="234"/>
      <c r="R257" s="234"/>
      <c r="S257" s="234"/>
      <c r="T257" s="234"/>
      <c r="U257" s="234"/>
      <c r="V257" s="234"/>
      <c r="W257" s="234"/>
      <c r="X257" s="234"/>
      <c r="Y257" s="234"/>
      <c r="Z257" s="234"/>
      <c r="AA257" s="234"/>
      <c r="AB257" s="234"/>
      <c r="AC257" s="234"/>
      <c r="AD257" s="234"/>
      <c r="AE257" s="234"/>
      <c r="AF257" s="234"/>
      <c r="AG257" s="234"/>
      <c r="AH257" s="234"/>
    </row>
    <row r="258" spans="1:34" ht="15.75" customHeight="1">
      <c r="A258" s="234"/>
      <c r="B258" s="234"/>
      <c r="C258" s="234"/>
      <c r="D258" s="234"/>
      <c r="E258" s="234"/>
      <c r="F258" s="234"/>
      <c r="G258" s="234"/>
      <c r="H258" s="234"/>
      <c r="I258" s="234"/>
      <c r="J258" s="300"/>
      <c r="K258" s="300"/>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row>
    <row r="259" spans="1:34" ht="15.75" customHeight="1">
      <c r="A259" s="234"/>
      <c r="B259" s="234"/>
      <c r="C259" s="234"/>
      <c r="D259" s="234"/>
      <c r="E259" s="234"/>
      <c r="F259" s="234"/>
      <c r="G259" s="234"/>
      <c r="H259" s="234"/>
      <c r="I259" s="234"/>
      <c r="J259" s="300"/>
      <c r="K259" s="300"/>
      <c r="L259" s="234"/>
      <c r="M259" s="234"/>
      <c r="N259" s="234"/>
      <c r="O259" s="234"/>
      <c r="P259" s="234"/>
      <c r="Q259" s="234"/>
      <c r="R259" s="234"/>
      <c r="S259" s="234"/>
      <c r="T259" s="234"/>
      <c r="U259" s="234"/>
      <c r="V259" s="234"/>
      <c r="W259" s="234"/>
      <c r="X259" s="234"/>
      <c r="Y259" s="234"/>
      <c r="Z259" s="234"/>
      <c r="AA259" s="234"/>
      <c r="AB259" s="234"/>
      <c r="AC259" s="234"/>
      <c r="AD259" s="234"/>
      <c r="AE259" s="234"/>
      <c r="AF259" s="234"/>
      <c r="AG259" s="234"/>
      <c r="AH259" s="234"/>
    </row>
    <row r="260" spans="1:34" ht="15.75" customHeight="1">
      <c r="A260" s="234"/>
      <c r="B260" s="234"/>
      <c r="C260" s="234"/>
      <c r="D260" s="234"/>
      <c r="E260" s="234"/>
      <c r="F260" s="234"/>
      <c r="G260" s="234"/>
      <c r="H260" s="234"/>
      <c r="I260" s="234"/>
      <c r="J260" s="300"/>
      <c r="K260" s="300"/>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row>
    <row r="261" spans="1:34" ht="15.75" customHeight="1">
      <c r="A261" s="234"/>
      <c r="B261" s="234"/>
      <c r="C261" s="234"/>
      <c r="D261" s="234"/>
      <c r="E261" s="234"/>
      <c r="F261" s="234"/>
      <c r="G261" s="234"/>
      <c r="H261" s="234"/>
      <c r="I261" s="234"/>
      <c r="J261" s="300"/>
      <c r="K261" s="300"/>
      <c r="L261" s="234"/>
      <c r="M261" s="234"/>
      <c r="N261" s="234"/>
      <c r="O261" s="234"/>
      <c r="P261" s="234"/>
      <c r="Q261" s="234"/>
      <c r="R261" s="234"/>
      <c r="S261" s="234"/>
      <c r="T261" s="234"/>
      <c r="U261" s="234"/>
      <c r="V261" s="234"/>
      <c r="W261" s="234"/>
      <c r="X261" s="234"/>
      <c r="Y261" s="234"/>
      <c r="Z261" s="234"/>
      <c r="AA261" s="234"/>
      <c r="AB261" s="234"/>
      <c r="AC261" s="234"/>
      <c r="AD261" s="234"/>
      <c r="AE261" s="234"/>
      <c r="AF261" s="234"/>
      <c r="AG261" s="234"/>
      <c r="AH261" s="234"/>
    </row>
    <row r="262" spans="1:34" ht="15.75" customHeight="1">
      <c r="A262" s="234"/>
      <c r="B262" s="234"/>
      <c r="C262" s="234"/>
      <c r="D262" s="234"/>
      <c r="E262" s="234"/>
      <c r="F262" s="234"/>
      <c r="G262" s="234"/>
      <c r="H262" s="234"/>
      <c r="I262" s="234"/>
      <c r="J262" s="300"/>
      <c r="K262" s="300"/>
      <c r="L262" s="234"/>
      <c r="M262" s="234"/>
      <c r="N262" s="234"/>
      <c r="O262" s="234"/>
      <c r="P262" s="234"/>
      <c r="Q262" s="234"/>
      <c r="R262" s="234"/>
      <c r="S262" s="234"/>
      <c r="T262" s="234"/>
      <c r="U262" s="234"/>
      <c r="V262" s="234"/>
      <c r="W262" s="234"/>
      <c r="X262" s="234"/>
      <c r="Y262" s="234"/>
      <c r="Z262" s="234"/>
      <c r="AA262" s="234"/>
      <c r="AB262" s="234"/>
      <c r="AC262" s="234"/>
      <c r="AD262" s="234"/>
      <c r="AE262" s="234"/>
      <c r="AF262" s="234"/>
      <c r="AG262" s="234"/>
      <c r="AH262" s="234"/>
    </row>
    <row r="263" spans="1:34" ht="15.75" customHeight="1">
      <c r="A263" s="234"/>
      <c r="B263" s="234"/>
      <c r="C263" s="234"/>
      <c r="D263" s="234"/>
      <c r="E263" s="234"/>
      <c r="F263" s="234"/>
      <c r="G263" s="234"/>
      <c r="H263" s="234"/>
      <c r="I263" s="234"/>
      <c r="J263" s="300"/>
      <c r="K263" s="300"/>
      <c r="L263" s="234"/>
      <c r="M263" s="234"/>
      <c r="N263" s="234"/>
      <c r="O263" s="234"/>
      <c r="P263" s="234"/>
      <c r="Q263" s="234"/>
      <c r="R263" s="234"/>
      <c r="S263" s="234"/>
      <c r="T263" s="234"/>
      <c r="U263" s="234"/>
      <c r="V263" s="234"/>
      <c r="W263" s="234"/>
      <c r="X263" s="234"/>
      <c r="Y263" s="234"/>
      <c r="Z263" s="234"/>
      <c r="AA263" s="234"/>
      <c r="AB263" s="234"/>
      <c r="AC263" s="234"/>
      <c r="AD263" s="234"/>
      <c r="AE263" s="234"/>
      <c r="AF263" s="234"/>
      <c r="AG263" s="234"/>
      <c r="AH263" s="234"/>
    </row>
    <row r="264" spans="1:34" ht="15.75" customHeight="1">
      <c r="A264" s="234"/>
      <c r="B264" s="234"/>
      <c r="C264" s="234"/>
      <c r="D264" s="234"/>
      <c r="E264" s="234"/>
      <c r="F264" s="234"/>
      <c r="G264" s="234"/>
      <c r="H264" s="234"/>
      <c r="I264" s="234"/>
      <c r="J264" s="300"/>
      <c r="K264" s="300"/>
      <c r="L264" s="234"/>
      <c r="M264" s="234"/>
      <c r="N264" s="234"/>
      <c r="O264" s="234"/>
      <c r="P264" s="234"/>
      <c r="Q264" s="234"/>
      <c r="R264" s="234"/>
      <c r="S264" s="234"/>
      <c r="T264" s="234"/>
      <c r="U264" s="234"/>
      <c r="V264" s="234"/>
      <c r="W264" s="234"/>
      <c r="X264" s="234"/>
      <c r="Y264" s="234"/>
      <c r="Z264" s="234"/>
      <c r="AA264" s="234"/>
      <c r="AB264" s="234"/>
      <c r="AC264" s="234"/>
      <c r="AD264" s="234"/>
      <c r="AE264" s="234"/>
      <c r="AF264" s="234"/>
      <c r="AG264" s="234"/>
      <c r="AH264" s="234"/>
    </row>
    <row r="265" spans="1:34" ht="15.75" customHeight="1">
      <c r="A265" s="234"/>
      <c r="B265" s="234"/>
      <c r="C265" s="234"/>
      <c r="D265" s="234"/>
      <c r="E265" s="234"/>
      <c r="F265" s="234"/>
      <c r="G265" s="234"/>
      <c r="H265" s="234"/>
      <c r="I265" s="234"/>
      <c r="J265" s="300"/>
      <c r="K265" s="300"/>
      <c r="L265" s="234"/>
      <c r="M265" s="234"/>
      <c r="N265" s="234"/>
      <c r="O265" s="234"/>
      <c r="P265" s="234"/>
      <c r="Q265" s="234"/>
      <c r="R265" s="234"/>
      <c r="S265" s="234"/>
      <c r="T265" s="234"/>
      <c r="U265" s="234"/>
      <c r="V265" s="234"/>
      <c r="W265" s="234"/>
      <c r="X265" s="234"/>
      <c r="Y265" s="234"/>
      <c r="Z265" s="234"/>
      <c r="AA265" s="234"/>
      <c r="AB265" s="234"/>
      <c r="AC265" s="234"/>
      <c r="AD265" s="234"/>
      <c r="AE265" s="234"/>
      <c r="AF265" s="234"/>
      <c r="AG265" s="234"/>
      <c r="AH265" s="234"/>
    </row>
    <row r="266" spans="1:34" ht="15.75" customHeight="1">
      <c r="A266" s="234"/>
      <c r="B266" s="234"/>
      <c r="C266" s="234"/>
      <c r="D266" s="234"/>
      <c r="E266" s="234"/>
      <c r="F266" s="234"/>
      <c r="G266" s="234"/>
      <c r="H266" s="234"/>
      <c r="I266" s="234"/>
      <c r="J266" s="300"/>
      <c r="K266" s="300"/>
      <c r="L266" s="234"/>
      <c r="M266" s="234"/>
      <c r="N266" s="234"/>
      <c r="O266" s="234"/>
      <c r="P266" s="234"/>
      <c r="Q266" s="234"/>
      <c r="R266" s="234"/>
      <c r="S266" s="234"/>
      <c r="T266" s="234"/>
      <c r="U266" s="234"/>
      <c r="V266" s="234"/>
      <c r="W266" s="234"/>
      <c r="X266" s="234"/>
      <c r="Y266" s="234"/>
      <c r="Z266" s="234"/>
      <c r="AA266" s="234"/>
      <c r="AB266" s="234"/>
      <c r="AC266" s="234"/>
      <c r="AD266" s="234"/>
      <c r="AE266" s="234"/>
      <c r="AF266" s="234"/>
      <c r="AG266" s="234"/>
      <c r="AH266" s="234"/>
    </row>
    <row r="267" spans="1:34" ht="15.75" customHeight="1">
      <c r="A267" s="234"/>
      <c r="B267" s="234"/>
      <c r="C267" s="234"/>
      <c r="D267" s="234"/>
      <c r="E267" s="234"/>
      <c r="F267" s="234"/>
      <c r="G267" s="234"/>
      <c r="H267" s="234"/>
      <c r="I267" s="234"/>
      <c r="J267" s="300"/>
      <c r="K267" s="300"/>
      <c r="L267" s="234"/>
      <c r="M267" s="234"/>
      <c r="N267" s="234"/>
      <c r="O267" s="234"/>
      <c r="P267" s="234"/>
      <c r="Q267" s="234"/>
      <c r="R267" s="234"/>
      <c r="S267" s="234"/>
      <c r="T267" s="234"/>
      <c r="U267" s="234"/>
      <c r="V267" s="234"/>
      <c r="W267" s="234"/>
      <c r="X267" s="234"/>
      <c r="Y267" s="234"/>
      <c r="Z267" s="234"/>
      <c r="AA267" s="234"/>
      <c r="AB267" s="234"/>
      <c r="AC267" s="234"/>
      <c r="AD267" s="234"/>
      <c r="AE267" s="234"/>
      <c r="AF267" s="234"/>
      <c r="AG267" s="234"/>
      <c r="AH267" s="234"/>
    </row>
    <row r="268" spans="1:34" ht="15.75" customHeight="1">
      <c r="A268" s="234"/>
      <c r="B268" s="234"/>
      <c r="C268" s="234"/>
      <c r="D268" s="234"/>
      <c r="E268" s="234"/>
      <c r="F268" s="234"/>
      <c r="G268" s="234"/>
      <c r="H268" s="234"/>
      <c r="I268" s="234"/>
      <c r="J268" s="300"/>
      <c r="K268" s="300"/>
      <c r="L268" s="234"/>
      <c r="M268" s="234"/>
      <c r="N268" s="234"/>
      <c r="O268" s="234"/>
      <c r="P268" s="234"/>
      <c r="Q268" s="234"/>
      <c r="R268" s="234"/>
      <c r="S268" s="234"/>
      <c r="T268" s="234"/>
      <c r="U268" s="234"/>
      <c r="V268" s="234"/>
      <c r="W268" s="234"/>
      <c r="X268" s="234"/>
      <c r="Y268" s="234"/>
      <c r="Z268" s="234"/>
      <c r="AA268" s="234"/>
      <c r="AB268" s="234"/>
      <c r="AC268" s="234"/>
      <c r="AD268" s="234"/>
      <c r="AE268" s="234"/>
      <c r="AF268" s="234"/>
      <c r="AG268" s="234"/>
      <c r="AH268" s="234"/>
    </row>
    <row r="269" spans="1:34" ht="15.75" customHeight="1">
      <c r="A269" s="234"/>
      <c r="B269" s="234"/>
      <c r="C269" s="234"/>
      <c r="D269" s="234"/>
      <c r="E269" s="234"/>
      <c r="F269" s="234"/>
      <c r="G269" s="234"/>
      <c r="H269" s="234"/>
      <c r="I269" s="234"/>
      <c r="J269" s="300"/>
      <c r="K269" s="300"/>
      <c r="L269" s="234"/>
      <c r="M269" s="234"/>
      <c r="N269" s="234"/>
      <c r="O269" s="234"/>
      <c r="P269" s="234"/>
      <c r="Q269" s="234"/>
      <c r="R269" s="234"/>
      <c r="S269" s="234"/>
      <c r="T269" s="234"/>
      <c r="U269" s="234"/>
      <c r="V269" s="234"/>
      <c r="W269" s="234"/>
      <c r="X269" s="234"/>
      <c r="Y269" s="234"/>
      <c r="Z269" s="234"/>
      <c r="AA269" s="234"/>
      <c r="AB269" s="234"/>
      <c r="AC269" s="234"/>
      <c r="AD269" s="234"/>
      <c r="AE269" s="234"/>
      <c r="AF269" s="234"/>
      <c r="AG269" s="234"/>
      <c r="AH269" s="234"/>
    </row>
    <row r="270" spans="1:34" ht="15.75" customHeight="1">
      <c r="A270" s="234"/>
      <c r="B270" s="234"/>
      <c r="C270" s="234"/>
      <c r="D270" s="234"/>
      <c r="E270" s="234"/>
      <c r="F270" s="234"/>
      <c r="G270" s="234"/>
      <c r="H270" s="234"/>
      <c r="I270" s="234"/>
      <c r="J270" s="300"/>
      <c r="K270" s="300"/>
      <c r="L270" s="234"/>
      <c r="M270" s="234"/>
      <c r="N270" s="234"/>
      <c r="O270" s="234"/>
      <c r="P270" s="234"/>
      <c r="Q270" s="234"/>
      <c r="R270" s="234"/>
      <c r="S270" s="234"/>
      <c r="T270" s="234"/>
      <c r="U270" s="234"/>
      <c r="V270" s="234"/>
      <c r="W270" s="234"/>
      <c r="X270" s="234"/>
      <c r="Y270" s="234"/>
      <c r="Z270" s="234"/>
      <c r="AA270" s="234"/>
      <c r="AB270" s="234"/>
      <c r="AC270" s="234"/>
      <c r="AD270" s="234"/>
      <c r="AE270" s="234"/>
      <c r="AF270" s="234"/>
      <c r="AG270" s="234"/>
      <c r="AH270" s="234"/>
    </row>
    <row r="271" spans="1:34" ht="15.75" customHeight="1">
      <c r="A271" s="234"/>
      <c r="B271" s="234"/>
      <c r="C271" s="234"/>
      <c r="D271" s="234"/>
      <c r="E271" s="234"/>
      <c r="F271" s="234"/>
      <c r="G271" s="234"/>
      <c r="H271" s="234"/>
      <c r="I271" s="234"/>
      <c r="J271" s="300"/>
      <c r="K271" s="300"/>
      <c r="L271" s="234"/>
      <c r="M271" s="234"/>
      <c r="N271" s="234"/>
      <c r="O271" s="234"/>
      <c r="P271" s="234"/>
      <c r="Q271" s="234"/>
      <c r="R271" s="234"/>
      <c r="S271" s="234"/>
      <c r="T271" s="234"/>
      <c r="U271" s="234"/>
      <c r="V271" s="234"/>
      <c r="W271" s="234"/>
      <c r="X271" s="234"/>
      <c r="Y271" s="234"/>
      <c r="Z271" s="234"/>
      <c r="AA271" s="234"/>
      <c r="AB271" s="234"/>
      <c r="AC271" s="234"/>
      <c r="AD271" s="234"/>
      <c r="AE271" s="234"/>
      <c r="AF271" s="234"/>
      <c r="AG271" s="234"/>
      <c r="AH271" s="234"/>
    </row>
    <row r="272" spans="1:34" ht="15.75" customHeight="1">
      <c r="A272" s="234"/>
      <c r="B272" s="234"/>
      <c r="C272" s="234"/>
      <c r="D272" s="234"/>
      <c r="E272" s="234"/>
      <c r="F272" s="234"/>
      <c r="G272" s="234"/>
      <c r="H272" s="234"/>
      <c r="I272" s="234"/>
      <c r="J272" s="300"/>
      <c r="K272" s="300"/>
      <c r="L272" s="234"/>
      <c r="M272" s="234"/>
      <c r="N272" s="234"/>
      <c r="O272" s="234"/>
      <c r="P272" s="234"/>
      <c r="Q272" s="234"/>
      <c r="R272" s="234"/>
      <c r="S272" s="234"/>
      <c r="T272" s="234"/>
      <c r="U272" s="234"/>
      <c r="V272" s="234"/>
      <c r="W272" s="234"/>
      <c r="X272" s="234"/>
      <c r="Y272" s="234"/>
      <c r="Z272" s="234"/>
      <c r="AA272" s="234"/>
      <c r="AB272" s="234"/>
      <c r="AC272" s="234"/>
      <c r="AD272" s="234"/>
      <c r="AE272" s="234"/>
      <c r="AF272" s="234"/>
      <c r="AG272" s="234"/>
      <c r="AH272" s="234"/>
    </row>
    <row r="273" spans="1:34" ht="15.75" customHeight="1">
      <c r="A273" s="234"/>
      <c r="B273" s="234"/>
      <c r="C273" s="234"/>
      <c r="D273" s="234"/>
      <c r="E273" s="234"/>
      <c r="F273" s="234"/>
      <c r="G273" s="234"/>
      <c r="H273" s="234"/>
      <c r="I273" s="234"/>
      <c r="J273" s="300"/>
      <c r="K273" s="300"/>
      <c r="L273" s="234"/>
      <c r="M273" s="234"/>
      <c r="N273" s="234"/>
      <c r="O273" s="234"/>
      <c r="P273" s="234"/>
      <c r="Q273" s="234"/>
      <c r="R273" s="234"/>
      <c r="S273" s="234"/>
      <c r="T273" s="234"/>
      <c r="U273" s="234"/>
      <c r="V273" s="234"/>
      <c r="W273" s="234"/>
      <c r="X273" s="234"/>
      <c r="Y273" s="234"/>
      <c r="Z273" s="234"/>
      <c r="AA273" s="234"/>
      <c r="AB273" s="234"/>
      <c r="AC273" s="234"/>
      <c r="AD273" s="234"/>
      <c r="AE273" s="234"/>
      <c r="AF273" s="234"/>
      <c r="AG273" s="234"/>
      <c r="AH273" s="234"/>
    </row>
    <row r="274" spans="1:34" ht="15.75" customHeight="1">
      <c r="A274" s="234"/>
      <c r="B274" s="234"/>
      <c r="C274" s="234"/>
      <c r="D274" s="234"/>
      <c r="E274" s="234"/>
      <c r="F274" s="234"/>
      <c r="G274" s="234"/>
      <c r="H274" s="234"/>
      <c r="I274" s="234"/>
      <c r="J274" s="300"/>
      <c r="K274" s="300"/>
      <c r="L274" s="234"/>
      <c r="M274" s="234"/>
      <c r="N274" s="234"/>
      <c r="O274" s="234"/>
      <c r="P274" s="234"/>
      <c r="Q274" s="234"/>
      <c r="R274" s="234"/>
      <c r="S274" s="234"/>
      <c r="T274" s="234"/>
      <c r="U274" s="234"/>
      <c r="V274" s="234"/>
      <c r="W274" s="234"/>
      <c r="X274" s="234"/>
      <c r="Y274" s="234"/>
      <c r="Z274" s="234"/>
      <c r="AA274" s="234"/>
      <c r="AB274" s="234"/>
      <c r="AC274" s="234"/>
      <c r="AD274" s="234"/>
      <c r="AE274" s="234"/>
      <c r="AF274" s="234"/>
      <c r="AG274" s="234"/>
      <c r="AH274" s="234"/>
    </row>
    <row r="275" spans="1:34" ht="15.75" customHeight="1">
      <c r="A275" s="234"/>
      <c r="B275" s="234"/>
      <c r="C275" s="234"/>
      <c r="D275" s="234"/>
      <c r="E275" s="234"/>
      <c r="F275" s="234"/>
      <c r="G275" s="234"/>
      <c r="H275" s="234"/>
      <c r="I275" s="234"/>
      <c r="J275" s="300"/>
      <c r="K275" s="300"/>
      <c r="L275" s="234"/>
      <c r="M275" s="234"/>
      <c r="N275" s="234"/>
      <c r="O275" s="234"/>
      <c r="P275" s="234"/>
      <c r="Q275" s="234"/>
      <c r="R275" s="234"/>
      <c r="S275" s="234"/>
      <c r="T275" s="234"/>
      <c r="U275" s="234"/>
      <c r="V275" s="234"/>
      <c r="W275" s="234"/>
      <c r="X275" s="234"/>
      <c r="Y275" s="234"/>
      <c r="Z275" s="234"/>
      <c r="AA275" s="234"/>
      <c r="AB275" s="234"/>
      <c r="AC275" s="234"/>
      <c r="AD275" s="234"/>
      <c r="AE275" s="234"/>
      <c r="AF275" s="234"/>
      <c r="AG275" s="234"/>
      <c r="AH275" s="234"/>
    </row>
    <row r="276" spans="1:34" ht="15.75" customHeight="1">
      <c r="A276" s="234"/>
      <c r="B276" s="234"/>
      <c r="C276" s="234"/>
      <c r="D276" s="234"/>
      <c r="E276" s="234"/>
      <c r="F276" s="234"/>
      <c r="G276" s="234"/>
      <c r="H276" s="234"/>
      <c r="I276" s="234"/>
      <c r="J276" s="300"/>
      <c r="K276" s="300"/>
      <c r="L276" s="234"/>
      <c r="M276" s="234"/>
      <c r="N276" s="234"/>
      <c r="O276" s="234"/>
      <c r="P276" s="234"/>
      <c r="Q276" s="234"/>
      <c r="R276" s="234"/>
      <c r="S276" s="234"/>
      <c r="T276" s="234"/>
      <c r="U276" s="234"/>
      <c r="V276" s="234"/>
      <c r="W276" s="234"/>
      <c r="X276" s="234"/>
      <c r="Y276" s="234"/>
      <c r="Z276" s="234"/>
      <c r="AA276" s="234"/>
      <c r="AB276" s="234"/>
      <c r="AC276" s="234"/>
      <c r="AD276" s="234"/>
      <c r="AE276" s="234"/>
      <c r="AF276" s="234"/>
      <c r="AG276" s="234"/>
      <c r="AH276" s="234"/>
    </row>
    <row r="277" spans="1:34" ht="15.75" customHeight="1">
      <c r="A277" s="234"/>
      <c r="B277" s="234"/>
      <c r="C277" s="234"/>
      <c r="D277" s="234"/>
      <c r="E277" s="234"/>
      <c r="F277" s="234"/>
      <c r="G277" s="234"/>
      <c r="H277" s="234"/>
      <c r="I277" s="234"/>
      <c r="J277" s="300"/>
      <c r="K277" s="300"/>
      <c r="L277" s="234"/>
      <c r="M277" s="234"/>
      <c r="N277" s="234"/>
      <c r="O277" s="234"/>
      <c r="P277" s="234"/>
      <c r="Q277" s="234"/>
      <c r="R277" s="234"/>
      <c r="S277" s="234"/>
      <c r="T277" s="234"/>
      <c r="U277" s="234"/>
      <c r="V277" s="234"/>
      <c r="W277" s="234"/>
      <c r="X277" s="234"/>
      <c r="Y277" s="234"/>
      <c r="Z277" s="234"/>
      <c r="AA277" s="234"/>
      <c r="AB277" s="234"/>
      <c r="AC277" s="234"/>
      <c r="AD277" s="234"/>
      <c r="AE277" s="234"/>
      <c r="AF277" s="234"/>
      <c r="AG277" s="234"/>
      <c r="AH277" s="234"/>
    </row>
    <row r="278" spans="1:34" ht="15.75" customHeight="1">
      <c r="A278" s="234"/>
      <c r="B278" s="234"/>
      <c r="C278" s="234"/>
      <c r="D278" s="234"/>
      <c r="E278" s="234"/>
      <c r="F278" s="234"/>
      <c r="G278" s="234"/>
      <c r="H278" s="234"/>
      <c r="I278" s="234"/>
      <c r="J278" s="300"/>
      <c r="K278" s="300"/>
      <c r="L278" s="234"/>
      <c r="M278" s="234"/>
      <c r="N278" s="234"/>
      <c r="O278" s="234"/>
      <c r="P278" s="234"/>
      <c r="Q278" s="234"/>
      <c r="R278" s="234"/>
      <c r="S278" s="234"/>
      <c r="T278" s="234"/>
      <c r="U278" s="234"/>
      <c r="V278" s="234"/>
      <c r="W278" s="234"/>
      <c r="X278" s="234"/>
      <c r="Y278" s="234"/>
      <c r="Z278" s="234"/>
      <c r="AA278" s="234"/>
      <c r="AB278" s="234"/>
      <c r="AC278" s="234"/>
      <c r="AD278" s="234"/>
      <c r="AE278" s="234"/>
      <c r="AF278" s="234"/>
      <c r="AG278" s="234"/>
      <c r="AH278" s="234"/>
    </row>
    <row r="279" spans="1:34" ht="15.75" customHeight="1">
      <c r="A279" s="234"/>
      <c r="B279" s="234"/>
      <c r="C279" s="234"/>
      <c r="D279" s="234"/>
      <c r="E279" s="234"/>
      <c r="F279" s="234"/>
      <c r="G279" s="234"/>
      <c r="H279" s="234"/>
      <c r="I279" s="234"/>
      <c r="J279" s="300"/>
      <c r="K279" s="300"/>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row>
    <row r="280" spans="1:34" ht="15.75" customHeight="1">
      <c r="A280" s="234"/>
      <c r="B280" s="234"/>
      <c r="C280" s="234"/>
      <c r="D280" s="234"/>
      <c r="E280" s="234"/>
      <c r="F280" s="234"/>
      <c r="G280" s="234"/>
      <c r="H280" s="234"/>
      <c r="I280" s="234"/>
      <c r="J280" s="300"/>
      <c r="K280" s="300"/>
      <c r="L280" s="234"/>
      <c r="M280" s="234"/>
      <c r="N280" s="234"/>
      <c r="O280" s="234"/>
      <c r="P280" s="234"/>
      <c r="Q280" s="234"/>
      <c r="R280" s="234"/>
      <c r="S280" s="234"/>
      <c r="T280" s="234"/>
      <c r="U280" s="234"/>
      <c r="V280" s="234"/>
      <c r="W280" s="234"/>
      <c r="X280" s="234"/>
      <c r="Y280" s="234"/>
      <c r="Z280" s="234"/>
      <c r="AA280" s="234"/>
      <c r="AB280" s="234"/>
      <c r="AC280" s="234"/>
      <c r="AD280" s="234"/>
      <c r="AE280" s="234"/>
      <c r="AF280" s="234"/>
      <c r="AG280" s="234"/>
      <c r="AH280" s="234"/>
    </row>
    <row r="281" spans="1:34" ht="15.75" customHeight="1">
      <c r="A281" s="234"/>
      <c r="B281" s="234"/>
      <c r="C281" s="234"/>
      <c r="D281" s="234"/>
      <c r="E281" s="234"/>
      <c r="F281" s="234"/>
      <c r="G281" s="234"/>
      <c r="H281" s="234"/>
      <c r="I281" s="234"/>
      <c r="J281" s="300"/>
      <c r="K281" s="300"/>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row>
    <row r="282" spans="1:34" ht="15.75" customHeight="1">
      <c r="A282" s="234"/>
      <c r="B282" s="234"/>
      <c r="C282" s="234"/>
      <c r="D282" s="234"/>
      <c r="E282" s="234"/>
      <c r="F282" s="234"/>
      <c r="G282" s="234"/>
      <c r="H282" s="234"/>
      <c r="I282" s="234"/>
      <c r="J282" s="300"/>
      <c r="K282" s="300"/>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row>
    <row r="283" spans="1:34" ht="15.75" customHeight="1">
      <c r="A283" s="234"/>
      <c r="B283" s="234"/>
      <c r="C283" s="234"/>
      <c r="D283" s="234"/>
      <c r="E283" s="234"/>
      <c r="F283" s="234"/>
      <c r="G283" s="234"/>
      <c r="H283" s="234"/>
      <c r="I283" s="234"/>
      <c r="J283" s="300"/>
      <c r="K283" s="300"/>
      <c r="L283" s="234"/>
      <c r="M283" s="234"/>
      <c r="N283" s="234"/>
      <c r="O283" s="234"/>
      <c r="P283" s="234"/>
      <c r="Q283" s="234"/>
      <c r="R283" s="234"/>
      <c r="S283" s="234"/>
      <c r="T283" s="234"/>
      <c r="U283" s="234"/>
      <c r="V283" s="234"/>
      <c r="W283" s="234"/>
      <c r="X283" s="234"/>
      <c r="Y283" s="234"/>
      <c r="Z283" s="234"/>
      <c r="AA283" s="234"/>
      <c r="AB283" s="234"/>
      <c r="AC283" s="234"/>
      <c r="AD283" s="234"/>
      <c r="AE283" s="234"/>
      <c r="AF283" s="234"/>
      <c r="AG283" s="234"/>
      <c r="AH283" s="234"/>
    </row>
    <row r="284" spans="1:34" ht="15.75" customHeight="1">
      <c r="A284" s="234"/>
      <c r="B284" s="234"/>
      <c r="C284" s="234"/>
      <c r="D284" s="234"/>
      <c r="E284" s="234"/>
      <c r="F284" s="234"/>
      <c r="G284" s="234"/>
      <c r="H284" s="234"/>
      <c r="I284" s="234"/>
      <c r="J284" s="300"/>
      <c r="K284" s="300"/>
      <c r="L284" s="234"/>
      <c r="M284" s="234"/>
      <c r="N284" s="234"/>
      <c r="O284" s="234"/>
      <c r="P284" s="234"/>
      <c r="Q284" s="234"/>
      <c r="R284" s="234"/>
      <c r="S284" s="234"/>
      <c r="T284" s="234"/>
      <c r="U284" s="234"/>
      <c r="V284" s="234"/>
      <c r="W284" s="234"/>
      <c r="X284" s="234"/>
      <c r="Y284" s="234"/>
      <c r="Z284" s="234"/>
      <c r="AA284" s="234"/>
      <c r="AB284" s="234"/>
      <c r="AC284" s="234"/>
      <c r="AD284" s="234"/>
      <c r="AE284" s="234"/>
      <c r="AF284" s="234"/>
      <c r="AG284" s="234"/>
      <c r="AH284" s="234"/>
    </row>
    <row r="285" spans="1:34" ht="15.75" customHeight="1">
      <c r="A285" s="234"/>
      <c r="B285" s="234"/>
      <c r="C285" s="234"/>
      <c r="D285" s="234"/>
      <c r="E285" s="234"/>
      <c r="F285" s="234"/>
      <c r="G285" s="234"/>
      <c r="H285" s="234"/>
      <c r="I285" s="234"/>
      <c r="J285" s="300"/>
      <c r="K285" s="300"/>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row>
    <row r="286" spans="1:34" ht="15.75" customHeight="1">
      <c r="A286" s="234"/>
      <c r="B286" s="234"/>
      <c r="C286" s="234"/>
      <c r="D286" s="234"/>
      <c r="E286" s="234"/>
      <c r="F286" s="234"/>
      <c r="G286" s="234"/>
      <c r="H286" s="234"/>
      <c r="I286" s="234"/>
      <c r="J286" s="300"/>
      <c r="K286" s="300"/>
      <c r="L286" s="234"/>
      <c r="M286" s="234"/>
      <c r="N286" s="234"/>
      <c r="O286" s="234"/>
      <c r="P286" s="234"/>
      <c r="Q286" s="234"/>
      <c r="R286" s="234"/>
      <c r="S286" s="234"/>
      <c r="T286" s="234"/>
      <c r="U286" s="234"/>
      <c r="V286" s="234"/>
      <c r="W286" s="234"/>
      <c r="X286" s="234"/>
      <c r="Y286" s="234"/>
      <c r="Z286" s="234"/>
      <c r="AA286" s="234"/>
      <c r="AB286" s="234"/>
      <c r="AC286" s="234"/>
      <c r="AD286" s="234"/>
      <c r="AE286" s="234"/>
      <c r="AF286" s="234"/>
      <c r="AG286" s="234"/>
      <c r="AH286" s="234"/>
    </row>
    <row r="287" spans="1:34" ht="15.75" customHeight="1">
      <c r="A287" s="234"/>
      <c r="B287" s="234"/>
      <c r="C287" s="234"/>
      <c r="D287" s="234"/>
      <c r="E287" s="234"/>
      <c r="F287" s="234"/>
      <c r="G287" s="234"/>
      <c r="H287" s="234"/>
      <c r="I287" s="234"/>
      <c r="J287" s="300"/>
      <c r="K287" s="300"/>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row>
    <row r="288" spans="1:34" ht="15.75" customHeight="1">
      <c r="A288" s="234"/>
      <c r="B288" s="234"/>
      <c r="C288" s="234"/>
      <c r="D288" s="234"/>
      <c r="E288" s="234"/>
      <c r="F288" s="234"/>
      <c r="G288" s="234"/>
      <c r="H288" s="234"/>
      <c r="I288" s="234"/>
      <c r="J288" s="300"/>
      <c r="K288" s="300"/>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row>
    <row r="289" spans="1:34" ht="15.75" customHeight="1">
      <c r="A289" s="234"/>
      <c r="B289" s="234"/>
      <c r="C289" s="234"/>
      <c r="D289" s="234"/>
      <c r="E289" s="234"/>
      <c r="F289" s="234"/>
      <c r="G289" s="234"/>
      <c r="H289" s="234"/>
      <c r="I289" s="234"/>
      <c r="J289" s="300"/>
      <c r="K289" s="300"/>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row>
    <row r="290" spans="1:34" ht="15.75" customHeight="1">
      <c r="A290" s="234"/>
      <c r="B290" s="234"/>
      <c r="C290" s="234"/>
      <c r="D290" s="234"/>
      <c r="E290" s="234"/>
      <c r="F290" s="234"/>
      <c r="G290" s="234"/>
      <c r="H290" s="234"/>
      <c r="I290" s="234"/>
      <c r="J290" s="300"/>
      <c r="K290" s="300"/>
      <c r="L290" s="234"/>
      <c r="M290" s="234"/>
      <c r="N290" s="234"/>
      <c r="O290" s="234"/>
      <c r="P290" s="234"/>
      <c r="Q290" s="234"/>
      <c r="R290" s="234"/>
      <c r="S290" s="234"/>
      <c r="T290" s="234"/>
      <c r="U290" s="234"/>
      <c r="V290" s="234"/>
      <c r="W290" s="234"/>
      <c r="X290" s="234"/>
      <c r="Y290" s="234"/>
      <c r="Z290" s="234"/>
      <c r="AA290" s="234"/>
      <c r="AB290" s="234"/>
      <c r="AC290" s="234"/>
      <c r="AD290" s="234"/>
      <c r="AE290" s="234"/>
      <c r="AF290" s="234"/>
      <c r="AG290" s="234"/>
      <c r="AH290" s="234"/>
    </row>
    <row r="291" spans="1:34" ht="15.75" customHeight="1">
      <c r="A291" s="234"/>
      <c r="B291" s="234"/>
      <c r="C291" s="234"/>
      <c r="D291" s="234"/>
      <c r="E291" s="234"/>
      <c r="F291" s="234"/>
      <c r="G291" s="234"/>
      <c r="H291" s="234"/>
      <c r="I291" s="234"/>
      <c r="J291" s="300"/>
      <c r="K291" s="300"/>
      <c r="L291" s="234"/>
      <c r="M291" s="234"/>
      <c r="N291" s="234"/>
      <c r="O291" s="234"/>
      <c r="P291" s="234"/>
      <c r="Q291" s="234"/>
      <c r="R291" s="234"/>
      <c r="S291" s="234"/>
      <c r="T291" s="234"/>
      <c r="U291" s="234"/>
      <c r="V291" s="234"/>
      <c r="W291" s="234"/>
      <c r="X291" s="234"/>
      <c r="Y291" s="234"/>
      <c r="Z291" s="234"/>
      <c r="AA291" s="234"/>
      <c r="AB291" s="234"/>
      <c r="AC291" s="234"/>
      <c r="AD291" s="234"/>
      <c r="AE291" s="234"/>
      <c r="AF291" s="234"/>
      <c r="AG291" s="234"/>
      <c r="AH291" s="234"/>
    </row>
    <row r="292" spans="1:34" ht="15.75" customHeight="1">
      <c r="A292" s="234"/>
      <c r="B292" s="234"/>
      <c r="C292" s="234"/>
      <c r="D292" s="234"/>
      <c r="E292" s="234"/>
      <c r="F292" s="234"/>
      <c r="G292" s="234"/>
      <c r="H292" s="234"/>
      <c r="I292" s="234"/>
      <c r="J292" s="300"/>
      <c r="K292" s="300"/>
      <c r="L292" s="234"/>
      <c r="M292" s="234"/>
      <c r="N292" s="234"/>
      <c r="O292" s="234"/>
      <c r="P292" s="234"/>
      <c r="Q292" s="234"/>
      <c r="R292" s="234"/>
      <c r="S292" s="234"/>
      <c r="T292" s="234"/>
      <c r="U292" s="234"/>
      <c r="V292" s="234"/>
      <c r="W292" s="234"/>
      <c r="X292" s="234"/>
      <c r="Y292" s="234"/>
      <c r="Z292" s="234"/>
      <c r="AA292" s="234"/>
      <c r="AB292" s="234"/>
      <c r="AC292" s="234"/>
      <c r="AD292" s="234"/>
      <c r="AE292" s="234"/>
      <c r="AF292" s="234"/>
      <c r="AG292" s="234"/>
      <c r="AH292" s="234"/>
    </row>
    <row r="293" spans="1:34" ht="15.75" customHeight="1">
      <c r="A293" s="234"/>
      <c r="B293" s="234"/>
      <c r="C293" s="234"/>
      <c r="D293" s="234"/>
      <c r="E293" s="234"/>
      <c r="F293" s="234"/>
      <c r="G293" s="234"/>
      <c r="H293" s="234"/>
      <c r="I293" s="234"/>
      <c r="J293" s="300"/>
      <c r="K293" s="300"/>
      <c r="L293" s="234"/>
      <c r="M293" s="234"/>
      <c r="N293" s="234"/>
      <c r="O293" s="234"/>
      <c r="P293" s="234"/>
      <c r="Q293" s="234"/>
      <c r="R293" s="234"/>
      <c r="S293" s="234"/>
      <c r="T293" s="234"/>
      <c r="U293" s="234"/>
      <c r="V293" s="234"/>
      <c r="W293" s="234"/>
      <c r="X293" s="234"/>
      <c r="Y293" s="234"/>
      <c r="Z293" s="234"/>
      <c r="AA293" s="234"/>
      <c r="AB293" s="234"/>
      <c r="AC293" s="234"/>
      <c r="AD293" s="234"/>
      <c r="AE293" s="234"/>
      <c r="AF293" s="234"/>
      <c r="AG293" s="234"/>
      <c r="AH293" s="234"/>
    </row>
    <row r="294" spans="1:34" ht="15.75" customHeight="1">
      <c r="A294" s="234"/>
      <c r="B294" s="234"/>
      <c r="C294" s="234"/>
      <c r="D294" s="234"/>
      <c r="E294" s="234"/>
      <c r="F294" s="234"/>
      <c r="G294" s="234"/>
      <c r="H294" s="234"/>
      <c r="I294" s="234"/>
      <c r="J294" s="300"/>
      <c r="K294" s="300"/>
      <c r="L294" s="234"/>
      <c r="M294" s="234"/>
      <c r="N294" s="234"/>
      <c r="O294" s="234"/>
      <c r="P294" s="234"/>
      <c r="Q294" s="234"/>
      <c r="R294" s="234"/>
      <c r="S294" s="234"/>
      <c r="T294" s="234"/>
      <c r="U294" s="234"/>
      <c r="V294" s="234"/>
      <c r="W294" s="234"/>
      <c r="X294" s="234"/>
      <c r="Y294" s="234"/>
      <c r="Z294" s="234"/>
      <c r="AA294" s="234"/>
      <c r="AB294" s="234"/>
      <c r="AC294" s="234"/>
      <c r="AD294" s="234"/>
      <c r="AE294" s="234"/>
      <c r="AF294" s="234"/>
      <c r="AG294" s="234"/>
      <c r="AH294" s="234"/>
    </row>
    <row r="295" spans="1:34" ht="15.75" customHeight="1">
      <c r="A295" s="234"/>
      <c r="B295" s="234"/>
      <c r="C295" s="234"/>
      <c r="D295" s="234"/>
      <c r="E295" s="234"/>
      <c r="F295" s="234"/>
      <c r="G295" s="234"/>
      <c r="H295" s="234"/>
      <c r="I295" s="234"/>
      <c r="J295" s="300"/>
      <c r="K295" s="300"/>
      <c r="L295" s="234"/>
      <c r="M295" s="234"/>
      <c r="N295" s="234"/>
      <c r="O295" s="234"/>
      <c r="P295" s="234"/>
      <c r="Q295" s="234"/>
      <c r="R295" s="234"/>
      <c r="S295" s="234"/>
      <c r="T295" s="234"/>
      <c r="U295" s="234"/>
      <c r="V295" s="234"/>
      <c r="W295" s="234"/>
      <c r="X295" s="234"/>
      <c r="Y295" s="234"/>
      <c r="Z295" s="234"/>
      <c r="AA295" s="234"/>
      <c r="AB295" s="234"/>
      <c r="AC295" s="234"/>
      <c r="AD295" s="234"/>
      <c r="AE295" s="234"/>
      <c r="AF295" s="234"/>
      <c r="AG295" s="234"/>
      <c r="AH295" s="234"/>
    </row>
    <row r="296" spans="1:34" ht="15.75" customHeight="1">
      <c r="A296" s="234"/>
      <c r="B296" s="234"/>
      <c r="C296" s="234"/>
      <c r="D296" s="234"/>
      <c r="E296" s="234"/>
      <c r="F296" s="234"/>
      <c r="G296" s="234"/>
      <c r="H296" s="234"/>
      <c r="I296" s="234"/>
      <c r="J296" s="300"/>
      <c r="K296" s="300"/>
      <c r="L296" s="234"/>
      <c r="M296" s="234"/>
      <c r="N296" s="234"/>
      <c r="O296" s="234"/>
      <c r="P296" s="234"/>
      <c r="Q296" s="234"/>
      <c r="R296" s="234"/>
      <c r="S296" s="234"/>
      <c r="T296" s="234"/>
      <c r="U296" s="234"/>
      <c r="V296" s="234"/>
      <c r="W296" s="234"/>
      <c r="X296" s="234"/>
      <c r="Y296" s="234"/>
      <c r="Z296" s="234"/>
      <c r="AA296" s="234"/>
      <c r="AB296" s="234"/>
      <c r="AC296" s="234"/>
      <c r="AD296" s="234"/>
      <c r="AE296" s="234"/>
      <c r="AF296" s="234"/>
      <c r="AG296" s="234"/>
      <c r="AH296" s="234"/>
    </row>
    <row r="297" spans="1:34" ht="15.75" customHeight="1">
      <c r="A297" s="234"/>
      <c r="B297" s="234"/>
      <c r="C297" s="234"/>
      <c r="D297" s="234"/>
      <c r="E297" s="234"/>
      <c r="F297" s="234"/>
      <c r="G297" s="234"/>
      <c r="H297" s="234"/>
      <c r="I297" s="234"/>
      <c r="J297" s="300"/>
      <c r="K297" s="300"/>
      <c r="L297" s="234"/>
      <c r="M297" s="234"/>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row>
    <row r="298" spans="1:34" ht="15.75" customHeight="1">
      <c r="A298" s="234"/>
      <c r="B298" s="234"/>
      <c r="C298" s="234"/>
      <c r="D298" s="234"/>
      <c r="E298" s="234"/>
      <c r="F298" s="234"/>
      <c r="G298" s="234"/>
      <c r="H298" s="234"/>
      <c r="I298" s="234"/>
      <c r="J298" s="300"/>
      <c r="K298" s="300"/>
      <c r="L298" s="234"/>
      <c r="M298" s="234"/>
      <c r="N298" s="234"/>
      <c r="O298" s="234"/>
      <c r="P298" s="234"/>
      <c r="Q298" s="234"/>
      <c r="R298" s="234"/>
      <c r="S298" s="234"/>
      <c r="T298" s="234"/>
      <c r="U298" s="234"/>
      <c r="V298" s="234"/>
      <c r="W298" s="234"/>
      <c r="X298" s="234"/>
      <c r="Y298" s="234"/>
      <c r="Z298" s="234"/>
      <c r="AA298" s="234"/>
      <c r="AB298" s="234"/>
      <c r="AC298" s="234"/>
      <c r="AD298" s="234"/>
      <c r="AE298" s="234"/>
      <c r="AF298" s="234"/>
      <c r="AG298" s="234"/>
      <c r="AH298" s="234"/>
    </row>
    <row r="299" spans="1:34" ht="15.75" customHeight="1">
      <c r="A299" s="234"/>
      <c r="B299" s="234"/>
      <c r="C299" s="234"/>
      <c r="D299" s="234"/>
      <c r="E299" s="234"/>
      <c r="F299" s="234"/>
      <c r="G299" s="234"/>
      <c r="H299" s="234"/>
      <c r="I299" s="234"/>
      <c r="J299" s="300"/>
      <c r="K299" s="300"/>
      <c r="L299" s="234"/>
      <c r="M299" s="234"/>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row>
    <row r="300" spans="1:34" ht="15.75" customHeight="1">
      <c r="A300" s="234"/>
      <c r="B300" s="234"/>
      <c r="C300" s="234"/>
      <c r="D300" s="234"/>
      <c r="E300" s="234"/>
      <c r="F300" s="234"/>
      <c r="G300" s="234"/>
      <c r="H300" s="234"/>
      <c r="I300" s="234"/>
      <c r="J300" s="300"/>
      <c r="K300" s="300"/>
      <c r="L300" s="234"/>
      <c r="M300" s="234"/>
      <c r="N300" s="234"/>
      <c r="O300" s="234"/>
      <c r="P300" s="234"/>
      <c r="Q300" s="234"/>
      <c r="R300" s="234"/>
      <c r="S300" s="234"/>
      <c r="T300" s="234"/>
      <c r="U300" s="234"/>
      <c r="V300" s="234"/>
      <c r="W300" s="234"/>
      <c r="X300" s="234"/>
      <c r="Y300" s="234"/>
      <c r="Z300" s="234"/>
      <c r="AA300" s="234"/>
      <c r="AB300" s="234"/>
      <c r="AC300" s="234"/>
      <c r="AD300" s="234"/>
      <c r="AE300" s="234"/>
      <c r="AF300" s="234"/>
      <c r="AG300" s="234"/>
      <c r="AH300" s="234"/>
    </row>
    <row r="301" spans="1:34" ht="15.75" customHeight="1">
      <c r="A301" s="234"/>
      <c r="B301" s="234"/>
      <c r="C301" s="234"/>
      <c r="D301" s="234"/>
      <c r="E301" s="234"/>
      <c r="F301" s="234"/>
      <c r="G301" s="234"/>
      <c r="H301" s="234"/>
      <c r="I301" s="234"/>
      <c r="J301" s="300"/>
      <c r="K301" s="300"/>
      <c r="L301" s="234"/>
      <c r="M301" s="234"/>
      <c r="N301" s="234"/>
      <c r="O301" s="234"/>
      <c r="P301" s="234"/>
      <c r="Q301" s="234"/>
      <c r="R301" s="234"/>
      <c r="S301" s="234"/>
      <c r="T301" s="234"/>
      <c r="U301" s="234"/>
      <c r="V301" s="234"/>
      <c r="W301" s="234"/>
      <c r="X301" s="234"/>
      <c r="Y301" s="234"/>
      <c r="Z301" s="234"/>
      <c r="AA301" s="234"/>
      <c r="AB301" s="234"/>
      <c r="AC301" s="234"/>
      <c r="AD301" s="234"/>
      <c r="AE301" s="234"/>
      <c r="AF301" s="234"/>
      <c r="AG301" s="234"/>
      <c r="AH301" s="234"/>
    </row>
    <row r="302" spans="1:34" ht="15.75" customHeight="1">
      <c r="A302" s="234"/>
      <c r="B302" s="234"/>
      <c r="C302" s="234"/>
      <c r="D302" s="234"/>
      <c r="E302" s="234"/>
      <c r="F302" s="234"/>
      <c r="G302" s="234"/>
      <c r="H302" s="234"/>
      <c r="I302" s="234"/>
      <c r="J302" s="300"/>
      <c r="K302" s="300"/>
      <c r="L302" s="234"/>
      <c r="M302" s="234"/>
      <c r="N302" s="234"/>
      <c r="O302" s="234"/>
      <c r="P302" s="234"/>
      <c r="Q302" s="234"/>
      <c r="R302" s="234"/>
      <c r="S302" s="234"/>
      <c r="T302" s="234"/>
      <c r="U302" s="234"/>
      <c r="V302" s="234"/>
      <c r="W302" s="234"/>
      <c r="X302" s="234"/>
      <c r="Y302" s="234"/>
      <c r="Z302" s="234"/>
      <c r="AA302" s="234"/>
      <c r="AB302" s="234"/>
      <c r="AC302" s="234"/>
      <c r="AD302" s="234"/>
      <c r="AE302" s="234"/>
      <c r="AF302" s="234"/>
      <c r="AG302" s="234"/>
      <c r="AH302" s="234"/>
    </row>
    <row r="303" spans="1:34" ht="15.75" customHeight="1">
      <c r="A303" s="234"/>
      <c r="B303" s="234"/>
      <c r="C303" s="234"/>
      <c r="D303" s="234"/>
      <c r="E303" s="234"/>
      <c r="F303" s="234"/>
      <c r="G303" s="234"/>
      <c r="H303" s="234"/>
      <c r="I303" s="234"/>
      <c r="J303" s="300"/>
      <c r="K303" s="300"/>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row>
    <row r="304" spans="1:34" ht="15.75" customHeight="1">
      <c r="A304" s="234"/>
      <c r="B304" s="234"/>
      <c r="C304" s="234"/>
      <c r="D304" s="234"/>
      <c r="E304" s="234"/>
      <c r="F304" s="234"/>
      <c r="G304" s="234"/>
      <c r="H304" s="234"/>
      <c r="I304" s="234"/>
      <c r="J304" s="300"/>
      <c r="K304" s="300"/>
      <c r="L304" s="234"/>
      <c r="M304" s="234"/>
      <c r="N304" s="234"/>
      <c r="O304" s="234"/>
      <c r="P304" s="234"/>
      <c r="Q304" s="234"/>
      <c r="R304" s="234"/>
      <c r="S304" s="234"/>
      <c r="T304" s="234"/>
      <c r="U304" s="234"/>
      <c r="V304" s="234"/>
      <c r="W304" s="234"/>
      <c r="X304" s="234"/>
      <c r="Y304" s="234"/>
      <c r="Z304" s="234"/>
      <c r="AA304" s="234"/>
      <c r="AB304" s="234"/>
      <c r="AC304" s="234"/>
      <c r="AD304" s="234"/>
      <c r="AE304" s="234"/>
      <c r="AF304" s="234"/>
      <c r="AG304" s="234"/>
      <c r="AH304" s="234"/>
    </row>
    <row r="305" spans="1:34" ht="15.75" customHeight="1">
      <c r="A305" s="234"/>
      <c r="B305" s="234"/>
      <c r="C305" s="234"/>
      <c r="D305" s="234"/>
      <c r="E305" s="234"/>
      <c r="F305" s="234"/>
      <c r="G305" s="234"/>
      <c r="H305" s="234"/>
      <c r="I305" s="234"/>
      <c r="J305" s="300"/>
      <c r="K305" s="300"/>
      <c r="L305" s="234"/>
      <c r="M305" s="234"/>
      <c r="N305" s="234"/>
      <c r="O305" s="234"/>
      <c r="P305" s="234"/>
      <c r="Q305" s="234"/>
      <c r="R305" s="234"/>
      <c r="S305" s="234"/>
      <c r="T305" s="234"/>
      <c r="U305" s="234"/>
      <c r="V305" s="234"/>
      <c r="W305" s="234"/>
      <c r="X305" s="234"/>
      <c r="Y305" s="234"/>
      <c r="Z305" s="234"/>
      <c r="AA305" s="234"/>
      <c r="AB305" s="234"/>
      <c r="AC305" s="234"/>
      <c r="AD305" s="234"/>
      <c r="AE305" s="234"/>
      <c r="AF305" s="234"/>
      <c r="AG305" s="234"/>
      <c r="AH305" s="234"/>
    </row>
    <row r="306" spans="1:34" ht="15.75" customHeight="1">
      <c r="A306" s="234"/>
      <c r="B306" s="234"/>
      <c r="C306" s="234"/>
      <c r="D306" s="234"/>
      <c r="E306" s="234"/>
      <c r="F306" s="234"/>
      <c r="G306" s="234"/>
      <c r="H306" s="234"/>
      <c r="I306" s="234"/>
      <c r="J306" s="300"/>
      <c r="K306" s="300"/>
      <c r="L306" s="234"/>
      <c r="M306" s="234"/>
      <c r="N306" s="234"/>
      <c r="O306" s="234"/>
      <c r="P306" s="234"/>
      <c r="Q306" s="234"/>
      <c r="R306" s="234"/>
      <c r="S306" s="234"/>
      <c r="T306" s="234"/>
      <c r="U306" s="234"/>
      <c r="V306" s="234"/>
      <c r="W306" s="234"/>
      <c r="X306" s="234"/>
      <c r="Y306" s="234"/>
      <c r="Z306" s="234"/>
      <c r="AA306" s="234"/>
      <c r="AB306" s="234"/>
      <c r="AC306" s="234"/>
      <c r="AD306" s="234"/>
      <c r="AE306" s="234"/>
      <c r="AF306" s="234"/>
      <c r="AG306" s="234"/>
      <c r="AH306" s="234"/>
    </row>
    <row r="307" spans="1:34" ht="15.75" customHeight="1">
      <c r="A307" s="234"/>
      <c r="B307" s="234"/>
      <c r="C307" s="234"/>
      <c r="D307" s="234"/>
      <c r="E307" s="234"/>
      <c r="F307" s="234"/>
      <c r="G307" s="234"/>
      <c r="H307" s="234"/>
      <c r="I307" s="234"/>
      <c r="J307" s="300"/>
      <c r="K307" s="300"/>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row>
    <row r="308" spans="1:34" ht="15.75" customHeight="1">
      <c r="A308" s="234"/>
      <c r="B308" s="234"/>
      <c r="C308" s="234"/>
      <c r="D308" s="234"/>
      <c r="E308" s="234"/>
      <c r="F308" s="234"/>
      <c r="G308" s="234"/>
      <c r="H308" s="234"/>
      <c r="I308" s="234"/>
      <c r="J308" s="300"/>
      <c r="K308" s="300"/>
      <c r="L308" s="234"/>
      <c r="M308" s="234"/>
      <c r="N308" s="234"/>
      <c r="O308" s="234"/>
      <c r="P308" s="234"/>
      <c r="Q308" s="234"/>
      <c r="R308" s="234"/>
      <c r="S308" s="234"/>
      <c r="T308" s="234"/>
      <c r="U308" s="234"/>
      <c r="V308" s="234"/>
      <c r="W308" s="234"/>
      <c r="X308" s="234"/>
      <c r="Y308" s="234"/>
      <c r="Z308" s="234"/>
      <c r="AA308" s="234"/>
      <c r="AB308" s="234"/>
      <c r="AC308" s="234"/>
      <c r="AD308" s="234"/>
      <c r="AE308" s="234"/>
      <c r="AF308" s="234"/>
      <c r="AG308" s="234"/>
      <c r="AH308" s="234"/>
    </row>
    <row r="309" spans="1:34" ht="15.75" customHeight="1">
      <c r="A309" s="234"/>
      <c r="B309" s="234"/>
      <c r="C309" s="234"/>
      <c r="D309" s="234"/>
      <c r="E309" s="234"/>
      <c r="F309" s="234"/>
      <c r="G309" s="234"/>
      <c r="H309" s="234"/>
      <c r="I309" s="234"/>
      <c r="J309" s="300"/>
      <c r="K309" s="300"/>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row>
    <row r="310" spans="1:34" ht="15.75" customHeight="1">
      <c r="A310" s="234"/>
      <c r="B310" s="234"/>
      <c r="C310" s="234"/>
      <c r="D310" s="234"/>
      <c r="E310" s="234"/>
      <c r="F310" s="234"/>
      <c r="G310" s="234"/>
      <c r="H310" s="234"/>
      <c r="I310" s="234"/>
      <c r="J310" s="300"/>
      <c r="K310" s="300"/>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row>
    <row r="311" spans="1:34" ht="15.75" customHeight="1">
      <c r="A311" s="234"/>
      <c r="B311" s="234"/>
      <c r="C311" s="234"/>
      <c r="D311" s="234"/>
      <c r="E311" s="234"/>
      <c r="F311" s="234"/>
      <c r="G311" s="234"/>
      <c r="H311" s="234"/>
      <c r="I311" s="234"/>
      <c r="J311" s="300"/>
      <c r="K311" s="300"/>
      <c r="L311" s="234"/>
      <c r="M311" s="234"/>
      <c r="N311" s="234"/>
      <c r="O311" s="234"/>
      <c r="P311" s="234"/>
      <c r="Q311" s="234"/>
      <c r="R311" s="234"/>
      <c r="S311" s="234"/>
      <c r="T311" s="234"/>
      <c r="U311" s="234"/>
      <c r="V311" s="234"/>
      <c r="W311" s="234"/>
      <c r="X311" s="234"/>
      <c r="Y311" s="234"/>
      <c r="Z311" s="234"/>
      <c r="AA311" s="234"/>
      <c r="AB311" s="234"/>
      <c r="AC311" s="234"/>
      <c r="AD311" s="234"/>
      <c r="AE311" s="234"/>
      <c r="AF311" s="234"/>
      <c r="AG311" s="234"/>
      <c r="AH311" s="234"/>
    </row>
    <row r="312" spans="1:34" ht="15.75" customHeight="1">
      <c r="A312" s="234"/>
      <c r="B312" s="234"/>
      <c r="C312" s="234"/>
      <c r="D312" s="234"/>
      <c r="E312" s="234"/>
      <c r="F312" s="234"/>
      <c r="G312" s="234"/>
      <c r="H312" s="234"/>
      <c r="I312" s="234"/>
      <c r="J312" s="300"/>
      <c r="K312" s="300"/>
      <c r="L312" s="234"/>
      <c r="M312" s="234"/>
      <c r="N312" s="234"/>
      <c r="O312" s="234"/>
      <c r="P312" s="234"/>
      <c r="Q312" s="234"/>
      <c r="R312" s="234"/>
      <c r="S312" s="234"/>
      <c r="T312" s="234"/>
      <c r="U312" s="234"/>
      <c r="V312" s="234"/>
      <c r="W312" s="234"/>
      <c r="X312" s="234"/>
      <c r="Y312" s="234"/>
      <c r="Z312" s="234"/>
      <c r="AA312" s="234"/>
      <c r="AB312" s="234"/>
      <c r="AC312" s="234"/>
      <c r="AD312" s="234"/>
      <c r="AE312" s="234"/>
      <c r="AF312" s="234"/>
      <c r="AG312" s="234"/>
      <c r="AH312" s="234"/>
    </row>
    <row r="313" spans="1:34" ht="15.75" customHeight="1">
      <c r="A313" s="234"/>
      <c r="B313" s="234"/>
      <c r="C313" s="234"/>
      <c r="D313" s="234"/>
      <c r="E313" s="234"/>
      <c r="F313" s="234"/>
      <c r="G313" s="234"/>
      <c r="H313" s="234"/>
      <c r="I313" s="234"/>
      <c r="J313" s="300"/>
      <c r="K313" s="300"/>
      <c r="L313" s="234"/>
      <c r="M313" s="234"/>
      <c r="N313" s="234"/>
      <c r="O313" s="234"/>
      <c r="P313" s="234"/>
      <c r="Q313" s="234"/>
      <c r="R313" s="234"/>
      <c r="S313" s="234"/>
      <c r="T313" s="234"/>
      <c r="U313" s="234"/>
      <c r="V313" s="234"/>
      <c r="W313" s="234"/>
      <c r="X313" s="234"/>
      <c r="Y313" s="234"/>
      <c r="Z313" s="234"/>
      <c r="AA313" s="234"/>
      <c r="AB313" s="234"/>
      <c r="AC313" s="234"/>
      <c r="AD313" s="234"/>
      <c r="AE313" s="234"/>
      <c r="AF313" s="234"/>
      <c r="AG313" s="234"/>
      <c r="AH313" s="234"/>
    </row>
    <row r="314" spans="1:34" ht="15.75" customHeight="1">
      <c r="A314" s="234"/>
      <c r="B314" s="234"/>
      <c r="C314" s="234"/>
      <c r="D314" s="234"/>
      <c r="E314" s="234"/>
      <c r="F314" s="234"/>
      <c r="G314" s="234"/>
      <c r="H314" s="234"/>
      <c r="I314" s="234"/>
      <c r="J314" s="300"/>
      <c r="K314" s="300"/>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row>
    <row r="315" spans="1:34" ht="15.75" customHeight="1">
      <c r="A315" s="234"/>
      <c r="B315" s="234"/>
      <c r="C315" s="234"/>
      <c r="D315" s="234"/>
      <c r="E315" s="234"/>
      <c r="F315" s="234"/>
      <c r="G315" s="234"/>
      <c r="H315" s="234"/>
      <c r="I315" s="234"/>
      <c r="J315" s="300"/>
      <c r="K315" s="300"/>
      <c r="L315" s="234"/>
      <c r="M315" s="234"/>
      <c r="N315" s="234"/>
      <c r="O315" s="234"/>
      <c r="P315" s="234"/>
      <c r="Q315" s="234"/>
      <c r="R315" s="234"/>
      <c r="S315" s="234"/>
      <c r="T315" s="234"/>
      <c r="U315" s="234"/>
      <c r="V315" s="234"/>
      <c r="W315" s="234"/>
      <c r="X315" s="234"/>
      <c r="Y315" s="234"/>
      <c r="Z315" s="234"/>
      <c r="AA315" s="234"/>
      <c r="AB315" s="234"/>
      <c r="AC315" s="234"/>
      <c r="AD315" s="234"/>
      <c r="AE315" s="234"/>
      <c r="AF315" s="234"/>
      <c r="AG315" s="234"/>
      <c r="AH315" s="234"/>
    </row>
    <row r="316" spans="1:34" ht="15.75" customHeight="1">
      <c r="A316" s="234"/>
      <c r="B316" s="234"/>
      <c r="C316" s="234"/>
      <c r="D316" s="234"/>
      <c r="E316" s="234"/>
      <c r="F316" s="234"/>
      <c r="G316" s="234"/>
      <c r="H316" s="234"/>
      <c r="I316" s="234"/>
      <c r="J316" s="300"/>
      <c r="K316" s="300"/>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row>
    <row r="317" spans="1:34" ht="15.75" customHeight="1">
      <c r="A317" s="234"/>
      <c r="B317" s="234"/>
      <c r="C317" s="234"/>
      <c r="D317" s="234"/>
      <c r="E317" s="234"/>
      <c r="F317" s="234"/>
      <c r="G317" s="234"/>
      <c r="H317" s="234"/>
      <c r="I317" s="234"/>
      <c r="J317" s="300"/>
      <c r="K317" s="300"/>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row>
    <row r="318" spans="1:34" ht="15.75" customHeight="1">
      <c r="A318" s="234"/>
      <c r="B318" s="234"/>
      <c r="C318" s="234"/>
      <c r="D318" s="234"/>
      <c r="E318" s="234"/>
      <c r="F318" s="234"/>
      <c r="G318" s="234"/>
      <c r="H318" s="234"/>
      <c r="I318" s="234"/>
      <c r="J318" s="300"/>
      <c r="K318" s="300"/>
      <c r="L318" s="234"/>
      <c r="M318" s="234"/>
      <c r="N318" s="234"/>
      <c r="O318" s="234"/>
      <c r="P318" s="234"/>
      <c r="Q318" s="234"/>
      <c r="R318" s="234"/>
      <c r="S318" s="234"/>
      <c r="T318" s="234"/>
      <c r="U318" s="234"/>
      <c r="V318" s="234"/>
      <c r="W318" s="234"/>
      <c r="X318" s="234"/>
      <c r="Y318" s="234"/>
      <c r="Z318" s="234"/>
      <c r="AA318" s="234"/>
      <c r="AB318" s="234"/>
      <c r="AC318" s="234"/>
      <c r="AD318" s="234"/>
      <c r="AE318" s="234"/>
      <c r="AF318" s="234"/>
      <c r="AG318" s="234"/>
      <c r="AH318" s="234"/>
    </row>
    <row r="319" spans="1:34" ht="15.75" customHeight="1">
      <c r="A319" s="234"/>
      <c r="B319" s="234"/>
      <c r="C319" s="234"/>
      <c r="D319" s="234"/>
      <c r="E319" s="234"/>
      <c r="F319" s="234"/>
      <c r="G319" s="234"/>
      <c r="H319" s="234"/>
      <c r="I319" s="234"/>
      <c r="J319" s="300"/>
      <c r="K319" s="300"/>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row>
    <row r="320" spans="1:34" ht="15.75" customHeight="1">
      <c r="A320" s="234"/>
      <c r="B320" s="234"/>
      <c r="C320" s="234"/>
      <c r="D320" s="234"/>
      <c r="E320" s="234"/>
      <c r="F320" s="234"/>
      <c r="G320" s="234"/>
      <c r="H320" s="234"/>
      <c r="I320" s="234"/>
      <c r="J320" s="300"/>
      <c r="K320" s="300"/>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row>
    <row r="321" spans="1:34" ht="15.75" customHeight="1">
      <c r="A321" s="234"/>
      <c r="B321" s="234"/>
      <c r="C321" s="234"/>
      <c r="D321" s="234"/>
      <c r="E321" s="234"/>
      <c r="F321" s="234"/>
      <c r="G321" s="234"/>
      <c r="H321" s="234"/>
      <c r="I321" s="234"/>
      <c r="J321" s="300"/>
      <c r="K321" s="300"/>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row>
    <row r="322" spans="1:34" ht="15.75" customHeight="1">
      <c r="A322" s="234"/>
      <c r="B322" s="234"/>
      <c r="C322" s="234"/>
      <c r="D322" s="234"/>
      <c r="E322" s="234"/>
      <c r="F322" s="234"/>
      <c r="G322" s="234"/>
      <c r="H322" s="234"/>
      <c r="I322" s="234"/>
      <c r="J322" s="300"/>
      <c r="K322" s="300"/>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row>
    <row r="323" spans="1:34" ht="15.75" customHeight="1">
      <c r="A323" s="234"/>
      <c r="B323" s="234"/>
      <c r="C323" s="234"/>
      <c r="D323" s="234"/>
      <c r="E323" s="234"/>
      <c r="F323" s="234"/>
      <c r="G323" s="234"/>
      <c r="H323" s="234"/>
      <c r="I323" s="234"/>
      <c r="J323" s="300"/>
      <c r="K323" s="300"/>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row>
    <row r="324" spans="1:34" ht="15.75" customHeight="1">
      <c r="A324" s="234"/>
      <c r="B324" s="234"/>
      <c r="C324" s="234"/>
      <c r="D324" s="234"/>
      <c r="E324" s="234"/>
      <c r="F324" s="234"/>
      <c r="G324" s="234"/>
      <c r="H324" s="234"/>
      <c r="I324" s="234"/>
      <c r="J324" s="300"/>
      <c r="K324" s="300"/>
      <c r="L324" s="234"/>
      <c r="M324" s="234"/>
      <c r="N324" s="234"/>
      <c r="O324" s="234"/>
      <c r="P324" s="234"/>
      <c r="Q324" s="234"/>
      <c r="R324" s="234"/>
      <c r="S324" s="234"/>
      <c r="T324" s="234"/>
      <c r="U324" s="234"/>
      <c r="V324" s="234"/>
      <c r="W324" s="234"/>
      <c r="X324" s="234"/>
      <c r="Y324" s="234"/>
      <c r="Z324" s="234"/>
      <c r="AA324" s="234"/>
      <c r="AB324" s="234"/>
      <c r="AC324" s="234"/>
      <c r="AD324" s="234"/>
      <c r="AE324" s="234"/>
      <c r="AF324" s="234"/>
      <c r="AG324" s="234"/>
      <c r="AH324" s="234"/>
    </row>
    <row r="325" spans="1:34" ht="15.75" customHeight="1">
      <c r="A325" s="234"/>
      <c r="B325" s="234"/>
      <c r="C325" s="234"/>
      <c r="D325" s="234"/>
      <c r="E325" s="234"/>
      <c r="F325" s="234"/>
      <c r="G325" s="234"/>
      <c r="H325" s="234"/>
      <c r="I325" s="234"/>
      <c r="J325" s="300"/>
      <c r="K325" s="300"/>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row>
    <row r="326" spans="1:34" ht="15.75" customHeight="1">
      <c r="A326" s="234"/>
      <c r="B326" s="234"/>
      <c r="C326" s="234"/>
      <c r="D326" s="234"/>
      <c r="E326" s="234"/>
      <c r="F326" s="234"/>
      <c r="G326" s="234"/>
      <c r="H326" s="234"/>
      <c r="I326" s="234"/>
      <c r="J326" s="300"/>
      <c r="K326" s="300"/>
      <c r="L326" s="234"/>
      <c r="M326" s="234"/>
      <c r="N326" s="234"/>
      <c r="O326" s="234"/>
      <c r="P326" s="234"/>
      <c r="Q326" s="234"/>
      <c r="R326" s="234"/>
      <c r="S326" s="234"/>
      <c r="T326" s="234"/>
      <c r="U326" s="234"/>
      <c r="V326" s="234"/>
      <c r="W326" s="234"/>
      <c r="X326" s="234"/>
      <c r="Y326" s="234"/>
      <c r="Z326" s="234"/>
      <c r="AA326" s="234"/>
      <c r="AB326" s="234"/>
      <c r="AC326" s="234"/>
      <c r="AD326" s="234"/>
      <c r="AE326" s="234"/>
      <c r="AF326" s="234"/>
      <c r="AG326" s="234"/>
      <c r="AH326" s="234"/>
    </row>
    <row r="327" spans="1:34" ht="15.75" customHeight="1">
      <c r="A327" s="234"/>
      <c r="B327" s="234"/>
      <c r="C327" s="234"/>
      <c r="D327" s="234"/>
      <c r="E327" s="234"/>
      <c r="F327" s="234"/>
      <c r="G327" s="234"/>
      <c r="H327" s="234"/>
      <c r="I327" s="234"/>
      <c r="J327" s="300"/>
      <c r="K327" s="300"/>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row>
    <row r="328" spans="1:34" ht="15.75" customHeight="1">
      <c r="A328" s="234"/>
      <c r="B328" s="234"/>
      <c r="C328" s="234"/>
      <c r="D328" s="234"/>
      <c r="E328" s="234"/>
      <c r="F328" s="234"/>
      <c r="G328" s="234"/>
      <c r="H328" s="234"/>
      <c r="I328" s="234"/>
      <c r="J328" s="300"/>
      <c r="K328" s="300"/>
      <c r="L328" s="234"/>
      <c r="M328" s="234"/>
      <c r="N328" s="234"/>
      <c r="O328" s="234"/>
      <c r="P328" s="234"/>
      <c r="Q328" s="234"/>
      <c r="R328" s="234"/>
      <c r="S328" s="234"/>
      <c r="T328" s="234"/>
      <c r="U328" s="234"/>
      <c r="V328" s="234"/>
      <c r="W328" s="234"/>
      <c r="X328" s="234"/>
      <c r="Y328" s="234"/>
      <c r="Z328" s="234"/>
      <c r="AA328" s="234"/>
      <c r="AB328" s="234"/>
      <c r="AC328" s="234"/>
      <c r="AD328" s="234"/>
      <c r="AE328" s="234"/>
      <c r="AF328" s="234"/>
      <c r="AG328" s="234"/>
      <c r="AH328" s="234"/>
    </row>
    <row r="329" spans="1:34" ht="15.75" customHeight="1">
      <c r="A329" s="234"/>
      <c r="B329" s="234"/>
      <c r="C329" s="234"/>
      <c r="D329" s="234"/>
      <c r="E329" s="234"/>
      <c r="F329" s="234"/>
      <c r="G329" s="234"/>
      <c r="H329" s="234"/>
      <c r="I329" s="234"/>
      <c r="J329" s="300"/>
      <c r="K329" s="300"/>
      <c r="L329" s="234"/>
      <c r="M329" s="234"/>
      <c r="N329" s="234"/>
      <c r="O329" s="234"/>
      <c r="P329" s="234"/>
      <c r="Q329" s="234"/>
      <c r="R329" s="234"/>
      <c r="S329" s="234"/>
      <c r="T329" s="234"/>
      <c r="U329" s="234"/>
      <c r="V329" s="234"/>
      <c r="W329" s="234"/>
      <c r="X329" s="234"/>
      <c r="Y329" s="234"/>
      <c r="Z329" s="234"/>
      <c r="AA329" s="234"/>
      <c r="AB329" s="234"/>
      <c r="AC329" s="234"/>
      <c r="AD329" s="234"/>
      <c r="AE329" s="234"/>
      <c r="AF329" s="234"/>
      <c r="AG329" s="234"/>
      <c r="AH329" s="234"/>
    </row>
    <row r="330" spans="1:34" ht="15.75" customHeight="1">
      <c r="A330" s="234"/>
      <c r="B330" s="234"/>
      <c r="C330" s="234"/>
      <c r="D330" s="234"/>
      <c r="E330" s="234"/>
      <c r="F330" s="234"/>
      <c r="G330" s="234"/>
      <c r="H330" s="234"/>
      <c r="I330" s="234"/>
      <c r="J330" s="300"/>
      <c r="K330" s="300"/>
      <c r="L330" s="234"/>
      <c r="M330" s="234"/>
      <c r="N330" s="234"/>
      <c r="O330" s="234"/>
      <c r="P330" s="234"/>
      <c r="Q330" s="234"/>
      <c r="R330" s="234"/>
      <c r="S330" s="234"/>
      <c r="T330" s="234"/>
      <c r="U330" s="234"/>
      <c r="V330" s="234"/>
      <c r="W330" s="234"/>
      <c r="X330" s="234"/>
      <c r="Y330" s="234"/>
      <c r="Z330" s="234"/>
      <c r="AA330" s="234"/>
      <c r="AB330" s="234"/>
      <c r="AC330" s="234"/>
      <c r="AD330" s="234"/>
      <c r="AE330" s="234"/>
      <c r="AF330" s="234"/>
      <c r="AG330" s="234"/>
      <c r="AH330" s="234"/>
    </row>
    <row r="331" spans="1:34" ht="15.75" customHeight="1">
      <c r="A331" s="234"/>
      <c r="B331" s="234"/>
      <c r="C331" s="234"/>
      <c r="D331" s="234"/>
      <c r="E331" s="234"/>
      <c r="F331" s="234"/>
      <c r="G331" s="234"/>
      <c r="H331" s="234"/>
      <c r="I331" s="234"/>
      <c r="J331" s="300"/>
      <c r="K331" s="300"/>
      <c r="L331" s="234"/>
      <c r="M331" s="234"/>
      <c r="N331" s="234"/>
      <c r="O331" s="234"/>
      <c r="P331" s="234"/>
      <c r="Q331" s="234"/>
      <c r="R331" s="234"/>
      <c r="S331" s="234"/>
      <c r="T331" s="234"/>
      <c r="U331" s="234"/>
      <c r="V331" s="234"/>
      <c r="W331" s="234"/>
      <c r="X331" s="234"/>
      <c r="Y331" s="234"/>
      <c r="Z331" s="234"/>
      <c r="AA331" s="234"/>
      <c r="AB331" s="234"/>
      <c r="AC331" s="234"/>
      <c r="AD331" s="234"/>
      <c r="AE331" s="234"/>
      <c r="AF331" s="234"/>
      <c r="AG331" s="234"/>
      <c r="AH331" s="234"/>
    </row>
    <row r="332" spans="1:34" ht="15.75" customHeight="1">
      <c r="A332" s="234"/>
      <c r="B332" s="234"/>
      <c r="C332" s="234"/>
      <c r="D332" s="234"/>
      <c r="E332" s="234"/>
      <c r="F332" s="234"/>
      <c r="G332" s="234"/>
      <c r="H332" s="234"/>
      <c r="I332" s="234"/>
      <c r="J332" s="300"/>
      <c r="K332" s="300"/>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row>
    <row r="333" spans="1:34" ht="15.75" customHeight="1">
      <c r="A333" s="234"/>
      <c r="B333" s="234"/>
      <c r="C333" s="234"/>
      <c r="D333" s="234"/>
      <c r="E333" s="234"/>
      <c r="F333" s="234"/>
      <c r="G333" s="234"/>
      <c r="H333" s="234"/>
      <c r="I333" s="234"/>
      <c r="J333" s="300"/>
      <c r="K333" s="300"/>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row>
    <row r="334" spans="1:34" ht="15.75" customHeight="1">
      <c r="A334" s="234"/>
      <c r="B334" s="234"/>
      <c r="C334" s="234"/>
      <c r="D334" s="234"/>
      <c r="E334" s="234"/>
      <c r="F334" s="234"/>
      <c r="G334" s="234"/>
      <c r="H334" s="234"/>
      <c r="I334" s="234"/>
      <c r="J334" s="300"/>
      <c r="K334" s="300"/>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row>
    <row r="335" spans="1:34" ht="15.75" customHeight="1">
      <c r="A335" s="234"/>
      <c r="B335" s="234"/>
      <c r="C335" s="234"/>
      <c r="D335" s="234"/>
      <c r="E335" s="234"/>
      <c r="F335" s="234"/>
      <c r="G335" s="234"/>
      <c r="H335" s="234"/>
      <c r="I335" s="234"/>
      <c r="J335" s="300"/>
      <c r="K335" s="300"/>
      <c r="L335" s="234"/>
      <c r="M335" s="234"/>
      <c r="N335" s="234"/>
      <c r="O335" s="234"/>
      <c r="P335" s="234"/>
      <c r="Q335" s="234"/>
      <c r="R335" s="234"/>
      <c r="S335" s="234"/>
      <c r="T335" s="234"/>
      <c r="U335" s="234"/>
      <c r="V335" s="234"/>
      <c r="W335" s="234"/>
      <c r="X335" s="234"/>
      <c r="Y335" s="234"/>
      <c r="Z335" s="234"/>
      <c r="AA335" s="234"/>
      <c r="AB335" s="234"/>
      <c r="AC335" s="234"/>
      <c r="AD335" s="234"/>
      <c r="AE335" s="234"/>
      <c r="AF335" s="234"/>
      <c r="AG335" s="234"/>
      <c r="AH335" s="234"/>
    </row>
    <row r="336" spans="1:34" ht="15.75" customHeight="1">
      <c r="A336" s="234"/>
      <c r="B336" s="234"/>
      <c r="C336" s="234"/>
      <c r="D336" s="234"/>
      <c r="E336" s="234"/>
      <c r="F336" s="234"/>
      <c r="G336" s="234"/>
      <c r="H336" s="234"/>
      <c r="I336" s="234"/>
      <c r="J336" s="300"/>
      <c r="K336" s="300"/>
      <c r="L336" s="234"/>
      <c r="M336" s="234"/>
      <c r="N336" s="234"/>
      <c r="O336" s="234"/>
      <c r="P336" s="234"/>
      <c r="Q336" s="234"/>
      <c r="R336" s="234"/>
      <c r="S336" s="234"/>
      <c r="T336" s="234"/>
      <c r="U336" s="234"/>
      <c r="V336" s="234"/>
      <c r="W336" s="234"/>
      <c r="X336" s="234"/>
      <c r="Y336" s="234"/>
      <c r="Z336" s="234"/>
      <c r="AA336" s="234"/>
      <c r="AB336" s="234"/>
      <c r="AC336" s="234"/>
      <c r="AD336" s="234"/>
      <c r="AE336" s="234"/>
      <c r="AF336" s="234"/>
      <c r="AG336" s="234"/>
      <c r="AH336" s="234"/>
    </row>
    <row r="337" spans="1:34" ht="15.75" customHeight="1">
      <c r="A337" s="234"/>
      <c r="B337" s="234"/>
      <c r="C337" s="234"/>
      <c r="D337" s="234"/>
      <c r="E337" s="234"/>
      <c r="F337" s="234"/>
      <c r="G337" s="234"/>
      <c r="H337" s="234"/>
      <c r="I337" s="234"/>
      <c r="J337" s="300"/>
      <c r="K337" s="300"/>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row>
    <row r="338" spans="1:34" ht="15.75" customHeight="1">
      <c r="A338" s="234"/>
      <c r="B338" s="234"/>
      <c r="C338" s="234"/>
      <c r="D338" s="234"/>
      <c r="E338" s="234"/>
      <c r="F338" s="234"/>
      <c r="G338" s="234"/>
      <c r="H338" s="234"/>
      <c r="I338" s="234"/>
      <c r="J338" s="300"/>
      <c r="K338" s="300"/>
      <c r="L338" s="234"/>
      <c r="M338" s="234"/>
      <c r="N338" s="234"/>
      <c r="O338" s="234"/>
      <c r="P338" s="234"/>
      <c r="Q338" s="234"/>
      <c r="R338" s="234"/>
      <c r="S338" s="234"/>
      <c r="T338" s="234"/>
      <c r="U338" s="234"/>
      <c r="V338" s="234"/>
      <c r="W338" s="234"/>
      <c r="X338" s="234"/>
      <c r="Y338" s="234"/>
      <c r="Z338" s="234"/>
      <c r="AA338" s="234"/>
      <c r="AB338" s="234"/>
      <c r="AC338" s="234"/>
      <c r="AD338" s="234"/>
      <c r="AE338" s="234"/>
      <c r="AF338" s="234"/>
      <c r="AG338" s="234"/>
      <c r="AH338" s="234"/>
    </row>
    <row r="339" spans="1:34" ht="15.75" customHeight="1">
      <c r="A339" s="234"/>
      <c r="B339" s="234"/>
      <c r="C339" s="234"/>
      <c r="D339" s="234"/>
      <c r="E339" s="234"/>
      <c r="F339" s="234"/>
      <c r="G339" s="234"/>
      <c r="H339" s="234"/>
      <c r="I339" s="234"/>
      <c r="J339" s="300"/>
      <c r="K339" s="300"/>
      <c r="L339" s="234"/>
      <c r="M339" s="234"/>
      <c r="N339" s="234"/>
      <c r="O339" s="234"/>
      <c r="P339" s="234"/>
      <c r="Q339" s="234"/>
      <c r="R339" s="234"/>
      <c r="S339" s="234"/>
      <c r="T339" s="234"/>
      <c r="U339" s="234"/>
      <c r="V339" s="234"/>
      <c r="W339" s="234"/>
      <c r="X339" s="234"/>
      <c r="Y339" s="234"/>
      <c r="Z339" s="234"/>
      <c r="AA339" s="234"/>
      <c r="AB339" s="234"/>
      <c r="AC339" s="234"/>
      <c r="AD339" s="234"/>
      <c r="AE339" s="234"/>
      <c r="AF339" s="234"/>
      <c r="AG339" s="234"/>
      <c r="AH339" s="234"/>
    </row>
    <row r="340" spans="1:34" ht="15.75" customHeight="1">
      <c r="A340" s="234"/>
      <c r="B340" s="234"/>
      <c r="C340" s="234"/>
      <c r="D340" s="234"/>
      <c r="E340" s="234"/>
      <c r="F340" s="234"/>
      <c r="G340" s="234"/>
      <c r="H340" s="234"/>
      <c r="I340" s="234"/>
      <c r="J340" s="300"/>
      <c r="K340" s="300"/>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c r="AH340" s="234"/>
    </row>
    <row r="341" spans="1:34" ht="15.75" customHeight="1">
      <c r="A341" s="234"/>
      <c r="B341" s="234"/>
      <c r="C341" s="234"/>
      <c r="D341" s="234"/>
      <c r="E341" s="234"/>
      <c r="F341" s="234"/>
      <c r="G341" s="234"/>
      <c r="H341" s="234"/>
      <c r="I341" s="234"/>
      <c r="J341" s="300"/>
      <c r="K341" s="300"/>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row>
    <row r="342" spans="1:34" ht="15.75" customHeight="1">
      <c r="A342" s="234"/>
      <c r="B342" s="234"/>
      <c r="C342" s="234"/>
      <c r="D342" s="234"/>
      <c r="E342" s="234"/>
      <c r="F342" s="234"/>
      <c r="G342" s="234"/>
      <c r="H342" s="234"/>
      <c r="I342" s="234"/>
      <c r="J342" s="300"/>
      <c r="K342" s="300"/>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row>
    <row r="343" spans="1:34" ht="15.75" customHeight="1">
      <c r="A343" s="234"/>
      <c r="B343" s="234"/>
      <c r="C343" s="234"/>
      <c r="D343" s="234"/>
      <c r="E343" s="234"/>
      <c r="F343" s="234"/>
      <c r="G343" s="234"/>
      <c r="H343" s="234"/>
      <c r="I343" s="234"/>
      <c r="J343" s="300"/>
      <c r="K343" s="300"/>
      <c r="L343" s="234"/>
      <c r="M343" s="234"/>
      <c r="N343" s="234"/>
      <c r="O343" s="234"/>
      <c r="P343" s="234"/>
      <c r="Q343" s="234"/>
      <c r="R343" s="234"/>
      <c r="S343" s="234"/>
      <c r="T343" s="234"/>
      <c r="U343" s="234"/>
      <c r="V343" s="234"/>
      <c r="W343" s="234"/>
      <c r="X343" s="234"/>
      <c r="Y343" s="234"/>
      <c r="Z343" s="234"/>
      <c r="AA343" s="234"/>
      <c r="AB343" s="234"/>
      <c r="AC343" s="234"/>
      <c r="AD343" s="234"/>
      <c r="AE343" s="234"/>
      <c r="AF343" s="234"/>
      <c r="AG343" s="234"/>
      <c r="AH343" s="234"/>
    </row>
    <row r="344" spans="1:34" ht="15.75" customHeight="1">
      <c r="A344" s="234"/>
      <c r="B344" s="234"/>
      <c r="C344" s="234"/>
      <c r="D344" s="234"/>
      <c r="E344" s="234"/>
      <c r="F344" s="234"/>
      <c r="G344" s="234"/>
      <c r="H344" s="234"/>
      <c r="I344" s="234"/>
      <c r="J344" s="300"/>
      <c r="K344" s="300"/>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row>
    <row r="345" spans="1:34" ht="15.75" customHeight="1">
      <c r="A345" s="234"/>
      <c r="B345" s="234"/>
      <c r="C345" s="234"/>
      <c r="D345" s="234"/>
      <c r="E345" s="234"/>
      <c r="F345" s="234"/>
      <c r="G345" s="234"/>
      <c r="H345" s="234"/>
      <c r="I345" s="234"/>
      <c r="J345" s="300"/>
      <c r="K345" s="300"/>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row>
    <row r="346" spans="1:34" ht="15.75" customHeight="1">
      <c r="A346" s="234"/>
      <c r="B346" s="234"/>
      <c r="C346" s="234"/>
      <c r="D346" s="234"/>
      <c r="E346" s="234"/>
      <c r="F346" s="234"/>
      <c r="G346" s="234"/>
      <c r="H346" s="234"/>
      <c r="I346" s="234"/>
      <c r="J346" s="300"/>
      <c r="K346" s="300"/>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row>
    <row r="347" spans="1:34" ht="15.75" customHeight="1">
      <c r="A347" s="234"/>
      <c r="B347" s="234"/>
      <c r="C347" s="234"/>
      <c r="D347" s="234"/>
      <c r="E347" s="234"/>
      <c r="F347" s="234"/>
      <c r="G347" s="234"/>
      <c r="H347" s="234"/>
      <c r="I347" s="234"/>
      <c r="J347" s="300"/>
      <c r="K347" s="300"/>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row>
    <row r="348" spans="1:34" ht="15.75" customHeight="1">
      <c r="A348" s="234"/>
      <c r="B348" s="234"/>
      <c r="C348" s="234"/>
      <c r="D348" s="234"/>
      <c r="E348" s="234"/>
      <c r="F348" s="234"/>
      <c r="G348" s="234"/>
      <c r="H348" s="234"/>
      <c r="I348" s="234"/>
      <c r="J348" s="300"/>
      <c r="K348" s="300"/>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row>
    <row r="349" spans="1:34" ht="15.75" customHeight="1">
      <c r="A349" s="234"/>
      <c r="B349" s="234"/>
      <c r="C349" s="234"/>
      <c r="D349" s="234"/>
      <c r="E349" s="234"/>
      <c r="F349" s="234"/>
      <c r="G349" s="234"/>
      <c r="H349" s="234"/>
      <c r="I349" s="234"/>
      <c r="J349" s="300"/>
      <c r="K349" s="300"/>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row>
    <row r="350" spans="1:34" ht="15.75" customHeight="1">
      <c r="A350" s="234"/>
      <c r="B350" s="234"/>
      <c r="C350" s="234"/>
      <c r="D350" s="234"/>
      <c r="E350" s="234"/>
      <c r="F350" s="234"/>
      <c r="G350" s="234"/>
      <c r="H350" s="234"/>
      <c r="I350" s="234"/>
      <c r="J350" s="300"/>
      <c r="K350" s="300"/>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row>
    <row r="351" spans="1:34" ht="15.75" customHeight="1">
      <c r="A351" s="234"/>
      <c r="B351" s="234"/>
      <c r="C351" s="234"/>
      <c r="D351" s="234"/>
      <c r="E351" s="234"/>
      <c r="F351" s="234"/>
      <c r="G351" s="234"/>
      <c r="H351" s="234"/>
      <c r="I351" s="234"/>
      <c r="J351" s="300"/>
      <c r="K351" s="300"/>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row>
    <row r="352" spans="1:34" ht="15.75" customHeight="1">
      <c r="A352" s="234"/>
      <c r="B352" s="234"/>
      <c r="C352" s="234"/>
      <c r="D352" s="234"/>
      <c r="E352" s="234"/>
      <c r="F352" s="234"/>
      <c r="G352" s="234"/>
      <c r="H352" s="234"/>
      <c r="I352" s="234"/>
      <c r="J352" s="300"/>
      <c r="K352" s="300"/>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row>
    <row r="353" spans="1:34" ht="15.75" customHeight="1">
      <c r="A353" s="234"/>
      <c r="B353" s="234"/>
      <c r="C353" s="234"/>
      <c r="D353" s="234"/>
      <c r="E353" s="234"/>
      <c r="F353" s="234"/>
      <c r="G353" s="234"/>
      <c r="H353" s="234"/>
      <c r="I353" s="234"/>
      <c r="J353" s="300"/>
      <c r="K353" s="300"/>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row>
    <row r="354" spans="1:34" ht="15.75" customHeight="1">
      <c r="A354" s="234"/>
      <c r="B354" s="234"/>
      <c r="C354" s="234"/>
      <c r="D354" s="234"/>
      <c r="E354" s="234"/>
      <c r="F354" s="234"/>
      <c r="G354" s="234"/>
      <c r="H354" s="234"/>
      <c r="I354" s="234"/>
      <c r="J354" s="300"/>
      <c r="K354" s="300"/>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row>
    <row r="355" spans="1:34" ht="15.75" customHeight="1">
      <c r="A355" s="234"/>
      <c r="B355" s="234"/>
      <c r="C355" s="234"/>
      <c r="D355" s="234"/>
      <c r="E355" s="234"/>
      <c r="F355" s="234"/>
      <c r="G355" s="234"/>
      <c r="H355" s="234"/>
      <c r="I355" s="234"/>
      <c r="J355" s="300"/>
      <c r="K355" s="300"/>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row>
    <row r="356" spans="1:34" ht="15.75" customHeight="1">
      <c r="A356" s="234"/>
      <c r="B356" s="234"/>
      <c r="C356" s="234"/>
      <c r="D356" s="234"/>
      <c r="E356" s="234"/>
      <c r="F356" s="234"/>
      <c r="G356" s="234"/>
      <c r="H356" s="234"/>
      <c r="I356" s="234"/>
      <c r="J356" s="300"/>
      <c r="K356" s="300"/>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row>
    <row r="357" spans="1:34" ht="15.75" customHeight="1">
      <c r="A357" s="234"/>
      <c r="B357" s="234"/>
      <c r="C357" s="234"/>
      <c r="D357" s="234"/>
      <c r="E357" s="234"/>
      <c r="F357" s="234"/>
      <c r="G357" s="234"/>
      <c r="H357" s="234"/>
      <c r="I357" s="234"/>
      <c r="J357" s="300"/>
      <c r="K357" s="300"/>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row>
    <row r="358" spans="1:34" ht="15.75" customHeight="1">
      <c r="A358" s="234"/>
      <c r="B358" s="234"/>
      <c r="C358" s="234"/>
      <c r="D358" s="234"/>
      <c r="E358" s="234"/>
      <c r="F358" s="234"/>
      <c r="G358" s="234"/>
      <c r="H358" s="234"/>
      <c r="I358" s="234"/>
      <c r="J358" s="300"/>
      <c r="K358" s="300"/>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row>
    <row r="359" spans="1:34" ht="15.75" customHeight="1">
      <c r="A359" s="234"/>
      <c r="B359" s="234"/>
      <c r="C359" s="234"/>
      <c r="D359" s="234"/>
      <c r="E359" s="234"/>
      <c r="F359" s="234"/>
      <c r="G359" s="234"/>
      <c r="H359" s="234"/>
      <c r="I359" s="234"/>
      <c r="J359" s="300"/>
      <c r="K359" s="300"/>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row>
    <row r="360" spans="1:34" ht="15.75" customHeight="1">
      <c r="A360" s="234"/>
      <c r="B360" s="234"/>
      <c r="C360" s="234"/>
      <c r="D360" s="234"/>
      <c r="E360" s="234"/>
      <c r="F360" s="234"/>
      <c r="G360" s="234"/>
      <c r="H360" s="234"/>
      <c r="I360" s="234"/>
      <c r="J360" s="300"/>
      <c r="K360" s="300"/>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row>
    <row r="361" spans="1:34" ht="15.75" customHeight="1">
      <c r="A361" s="234"/>
      <c r="B361" s="234"/>
      <c r="C361" s="234"/>
      <c r="D361" s="234"/>
      <c r="E361" s="234"/>
      <c r="F361" s="234"/>
      <c r="G361" s="234"/>
      <c r="H361" s="234"/>
      <c r="I361" s="234"/>
      <c r="J361" s="300"/>
      <c r="K361" s="300"/>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row>
    <row r="362" spans="1:34" ht="15.75" customHeight="1">
      <c r="A362" s="234"/>
      <c r="B362" s="234"/>
      <c r="C362" s="234"/>
      <c r="D362" s="234"/>
      <c r="E362" s="234"/>
      <c r="F362" s="234"/>
      <c r="G362" s="234"/>
      <c r="H362" s="234"/>
      <c r="I362" s="234"/>
      <c r="J362" s="300"/>
      <c r="K362" s="300"/>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row>
    <row r="363" spans="1:34" ht="15.75" customHeight="1">
      <c r="A363" s="234"/>
      <c r="B363" s="234"/>
      <c r="C363" s="234"/>
      <c r="D363" s="234"/>
      <c r="E363" s="234"/>
      <c r="F363" s="234"/>
      <c r="G363" s="234"/>
      <c r="H363" s="234"/>
      <c r="I363" s="234"/>
      <c r="J363" s="300"/>
      <c r="K363" s="300"/>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row>
    <row r="364" spans="1:34" ht="15.75" customHeight="1">
      <c r="A364" s="234"/>
      <c r="B364" s="234"/>
      <c r="C364" s="234"/>
      <c r="D364" s="234"/>
      <c r="E364" s="234"/>
      <c r="F364" s="234"/>
      <c r="G364" s="234"/>
      <c r="H364" s="234"/>
      <c r="I364" s="234"/>
      <c r="J364" s="300"/>
      <c r="K364" s="300"/>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row>
    <row r="365" spans="1:34" ht="15.75" customHeight="1">
      <c r="A365" s="234"/>
      <c r="B365" s="234"/>
      <c r="C365" s="234"/>
      <c r="D365" s="234"/>
      <c r="E365" s="234"/>
      <c r="F365" s="234"/>
      <c r="G365" s="234"/>
      <c r="H365" s="234"/>
      <c r="I365" s="234"/>
      <c r="J365" s="300"/>
      <c r="K365" s="300"/>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row>
    <row r="366" spans="1:34" ht="15.75" customHeight="1">
      <c r="A366" s="234"/>
      <c r="B366" s="234"/>
      <c r="C366" s="234"/>
      <c r="D366" s="234"/>
      <c r="E366" s="234"/>
      <c r="F366" s="234"/>
      <c r="G366" s="234"/>
      <c r="H366" s="234"/>
      <c r="I366" s="234"/>
      <c r="J366" s="300"/>
      <c r="K366" s="300"/>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row>
    <row r="367" spans="1:34" ht="15.75" customHeight="1">
      <c r="A367" s="234"/>
      <c r="B367" s="234"/>
      <c r="C367" s="234"/>
      <c r="D367" s="234"/>
      <c r="E367" s="234"/>
      <c r="F367" s="234"/>
      <c r="G367" s="234"/>
      <c r="H367" s="234"/>
      <c r="I367" s="234"/>
      <c r="J367" s="300"/>
      <c r="K367" s="300"/>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row>
    <row r="368" spans="1:34" ht="15.75" customHeight="1">
      <c r="A368" s="234"/>
      <c r="B368" s="234"/>
      <c r="C368" s="234"/>
      <c r="D368" s="234"/>
      <c r="E368" s="234"/>
      <c r="F368" s="234"/>
      <c r="G368" s="234"/>
      <c r="H368" s="234"/>
      <c r="I368" s="234"/>
      <c r="J368" s="300"/>
      <c r="K368" s="300"/>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row>
    <row r="369" spans="1:34" ht="15.75" customHeight="1">
      <c r="A369" s="234"/>
      <c r="B369" s="234"/>
      <c r="C369" s="234"/>
      <c r="D369" s="234"/>
      <c r="E369" s="234"/>
      <c r="F369" s="234"/>
      <c r="G369" s="234"/>
      <c r="H369" s="234"/>
      <c r="I369" s="234"/>
      <c r="J369" s="300"/>
      <c r="K369" s="300"/>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row>
    <row r="370" spans="1:34" ht="15.75" customHeight="1">
      <c r="A370" s="234"/>
      <c r="B370" s="234"/>
      <c r="C370" s="234"/>
      <c r="D370" s="234"/>
      <c r="E370" s="234"/>
      <c r="F370" s="234"/>
      <c r="G370" s="234"/>
      <c r="H370" s="234"/>
      <c r="I370" s="234"/>
      <c r="J370" s="300"/>
      <c r="K370" s="300"/>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row>
    <row r="371" spans="1:34" ht="15.75" customHeight="1">
      <c r="A371" s="234"/>
      <c r="B371" s="234"/>
      <c r="C371" s="234"/>
      <c r="D371" s="234"/>
      <c r="E371" s="234"/>
      <c r="F371" s="234"/>
      <c r="G371" s="234"/>
      <c r="H371" s="234"/>
      <c r="I371" s="234"/>
      <c r="J371" s="300"/>
      <c r="K371" s="300"/>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row>
    <row r="372" spans="1:34" ht="15.75" customHeight="1">
      <c r="A372" s="234"/>
      <c r="B372" s="234"/>
      <c r="C372" s="234"/>
      <c r="D372" s="234"/>
      <c r="E372" s="234"/>
      <c r="F372" s="234"/>
      <c r="G372" s="234"/>
      <c r="H372" s="234"/>
      <c r="I372" s="234"/>
      <c r="J372" s="300"/>
      <c r="K372" s="300"/>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row>
    <row r="373" spans="1:34" ht="15.75" customHeight="1">
      <c r="A373" s="234"/>
      <c r="B373" s="234"/>
      <c r="C373" s="234"/>
      <c r="D373" s="234"/>
      <c r="E373" s="234"/>
      <c r="F373" s="234"/>
      <c r="G373" s="234"/>
      <c r="H373" s="234"/>
      <c r="I373" s="234"/>
      <c r="J373" s="300"/>
      <c r="K373" s="300"/>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row>
    <row r="374" spans="1:34" ht="15.75" customHeight="1">
      <c r="A374" s="234"/>
      <c r="B374" s="234"/>
      <c r="C374" s="234"/>
      <c r="D374" s="234"/>
      <c r="E374" s="234"/>
      <c r="F374" s="234"/>
      <c r="G374" s="234"/>
      <c r="H374" s="234"/>
      <c r="I374" s="234"/>
      <c r="J374" s="300"/>
      <c r="K374" s="300"/>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row>
    <row r="375" spans="1:34" ht="15.75" customHeight="1">
      <c r="A375" s="234"/>
      <c r="B375" s="234"/>
      <c r="C375" s="234"/>
      <c r="D375" s="234"/>
      <c r="E375" s="234"/>
      <c r="F375" s="234"/>
      <c r="G375" s="234"/>
      <c r="H375" s="234"/>
      <c r="I375" s="234"/>
      <c r="J375" s="300"/>
      <c r="K375" s="300"/>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row>
    <row r="376" spans="1:34" ht="15.75" customHeight="1">
      <c r="A376" s="234"/>
      <c r="B376" s="234"/>
      <c r="C376" s="234"/>
      <c r="D376" s="234"/>
      <c r="E376" s="234"/>
      <c r="F376" s="234"/>
      <c r="G376" s="234"/>
      <c r="H376" s="234"/>
      <c r="I376" s="234"/>
      <c r="J376" s="300"/>
      <c r="K376" s="300"/>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row>
    <row r="377" spans="1:34" ht="15.75" customHeight="1">
      <c r="A377" s="234"/>
      <c r="B377" s="234"/>
      <c r="C377" s="234"/>
      <c r="D377" s="234"/>
      <c r="E377" s="234"/>
      <c r="F377" s="234"/>
      <c r="G377" s="234"/>
      <c r="H377" s="234"/>
      <c r="I377" s="234"/>
      <c r="J377" s="300"/>
      <c r="K377" s="300"/>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row>
    <row r="378" spans="1:34" ht="15.75" customHeight="1">
      <c r="A378" s="234"/>
      <c r="B378" s="234"/>
      <c r="C378" s="234"/>
      <c r="D378" s="234"/>
      <c r="E378" s="234"/>
      <c r="F378" s="234"/>
      <c r="G378" s="234"/>
      <c r="H378" s="234"/>
      <c r="I378" s="234"/>
      <c r="J378" s="300"/>
      <c r="K378" s="300"/>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row>
    <row r="379" spans="1:34" ht="15.75" customHeight="1">
      <c r="A379" s="234"/>
      <c r="B379" s="234"/>
      <c r="C379" s="234"/>
      <c r="D379" s="234"/>
      <c r="E379" s="234"/>
      <c r="F379" s="234"/>
      <c r="G379" s="234"/>
      <c r="H379" s="234"/>
      <c r="I379" s="234"/>
      <c r="J379" s="300"/>
      <c r="K379" s="300"/>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row>
    <row r="380" spans="1:34" ht="15.75" customHeight="1">
      <c r="A380" s="234"/>
      <c r="B380" s="234"/>
      <c r="C380" s="234"/>
      <c r="D380" s="234"/>
      <c r="E380" s="234"/>
      <c r="F380" s="234"/>
      <c r="G380" s="234"/>
      <c r="H380" s="234"/>
      <c r="I380" s="234"/>
      <c r="J380" s="300"/>
      <c r="K380" s="300"/>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row>
    <row r="381" spans="1:34" ht="15.75" customHeight="1">
      <c r="A381" s="234"/>
      <c r="B381" s="234"/>
      <c r="C381" s="234"/>
      <c r="D381" s="234"/>
      <c r="E381" s="234"/>
      <c r="F381" s="234"/>
      <c r="G381" s="234"/>
      <c r="H381" s="234"/>
      <c r="I381" s="234"/>
      <c r="J381" s="300"/>
      <c r="K381" s="300"/>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row>
    <row r="382" spans="1:34" ht="15.75" customHeight="1">
      <c r="A382" s="234"/>
      <c r="B382" s="234"/>
      <c r="C382" s="234"/>
      <c r="D382" s="234"/>
      <c r="E382" s="234"/>
      <c r="F382" s="234"/>
      <c r="G382" s="234"/>
      <c r="H382" s="234"/>
      <c r="I382" s="234"/>
      <c r="J382" s="300"/>
      <c r="K382" s="300"/>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row>
    <row r="383" spans="1:34" ht="15.75" customHeight="1">
      <c r="A383" s="234"/>
      <c r="B383" s="234"/>
      <c r="C383" s="234"/>
      <c r="D383" s="234"/>
      <c r="E383" s="234"/>
      <c r="F383" s="234"/>
      <c r="G383" s="234"/>
      <c r="H383" s="234"/>
      <c r="I383" s="234"/>
      <c r="J383" s="300"/>
      <c r="K383" s="300"/>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row>
    <row r="384" spans="1:34" ht="15.75" customHeight="1">
      <c r="A384" s="234"/>
      <c r="B384" s="234"/>
      <c r="C384" s="234"/>
      <c r="D384" s="234"/>
      <c r="E384" s="234"/>
      <c r="F384" s="234"/>
      <c r="G384" s="234"/>
      <c r="H384" s="234"/>
      <c r="I384" s="234"/>
      <c r="J384" s="300"/>
      <c r="K384" s="300"/>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row>
    <row r="385" spans="1:34" ht="15.75" customHeight="1">
      <c r="A385" s="234"/>
      <c r="B385" s="234"/>
      <c r="C385" s="234"/>
      <c r="D385" s="234"/>
      <c r="E385" s="234"/>
      <c r="F385" s="234"/>
      <c r="G385" s="234"/>
      <c r="H385" s="234"/>
      <c r="I385" s="234"/>
      <c r="J385" s="300"/>
      <c r="K385" s="300"/>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row>
    <row r="386" spans="1:34" ht="15.75" customHeight="1">
      <c r="A386" s="234"/>
      <c r="B386" s="234"/>
      <c r="C386" s="234"/>
      <c r="D386" s="234"/>
      <c r="E386" s="234"/>
      <c r="F386" s="234"/>
      <c r="G386" s="234"/>
      <c r="H386" s="234"/>
      <c r="I386" s="234"/>
      <c r="J386" s="300"/>
      <c r="K386" s="300"/>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row>
    <row r="387" spans="1:34" ht="15.75" customHeight="1">
      <c r="A387" s="234"/>
      <c r="B387" s="234"/>
      <c r="C387" s="234"/>
      <c r="D387" s="234"/>
      <c r="E387" s="234"/>
      <c r="F387" s="234"/>
      <c r="G387" s="234"/>
      <c r="H387" s="234"/>
      <c r="I387" s="234"/>
      <c r="J387" s="300"/>
      <c r="K387" s="300"/>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row>
    <row r="388" spans="1:34" ht="15.75" customHeight="1">
      <c r="A388" s="234"/>
      <c r="B388" s="234"/>
      <c r="C388" s="234"/>
      <c r="D388" s="234"/>
      <c r="E388" s="234"/>
      <c r="F388" s="234"/>
      <c r="G388" s="234"/>
      <c r="H388" s="234"/>
      <c r="I388" s="234"/>
      <c r="J388" s="300"/>
      <c r="K388" s="300"/>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row>
    <row r="389" spans="1:34" ht="15.75" customHeight="1">
      <c r="A389" s="234"/>
      <c r="B389" s="234"/>
      <c r="C389" s="234"/>
      <c r="D389" s="234"/>
      <c r="E389" s="234"/>
      <c r="F389" s="234"/>
      <c r="G389" s="234"/>
      <c r="H389" s="234"/>
      <c r="I389" s="234"/>
      <c r="J389" s="300"/>
      <c r="K389" s="300"/>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row>
    <row r="390" spans="1:34" ht="15.75" customHeight="1">
      <c r="A390" s="234"/>
      <c r="B390" s="234"/>
      <c r="C390" s="234"/>
      <c r="D390" s="234"/>
      <c r="E390" s="234"/>
      <c r="F390" s="234"/>
      <c r="G390" s="234"/>
      <c r="H390" s="234"/>
      <c r="I390" s="234"/>
      <c r="J390" s="300"/>
      <c r="K390" s="300"/>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row>
    <row r="391" spans="1:34" ht="15.75" customHeight="1">
      <c r="A391" s="234"/>
      <c r="B391" s="234"/>
      <c r="C391" s="234"/>
      <c r="D391" s="234"/>
      <c r="E391" s="234"/>
      <c r="F391" s="234"/>
      <c r="G391" s="234"/>
      <c r="H391" s="234"/>
      <c r="I391" s="234"/>
      <c r="J391" s="300"/>
      <c r="K391" s="300"/>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row>
    <row r="392" spans="1:34" ht="15.75" customHeight="1">
      <c r="A392" s="234"/>
      <c r="B392" s="234"/>
      <c r="C392" s="234"/>
      <c r="D392" s="234"/>
      <c r="E392" s="234"/>
      <c r="F392" s="234"/>
      <c r="G392" s="234"/>
      <c r="H392" s="234"/>
      <c r="I392" s="234"/>
      <c r="J392" s="300"/>
      <c r="K392" s="300"/>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row>
    <row r="393" spans="1:34" ht="15.75" customHeight="1">
      <c r="A393" s="234"/>
      <c r="B393" s="234"/>
      <c r="C393" s="234"/>
      <c r="D393" s="234"/>
      <c r="E393" s="234"/>
      <c r="F393" s="234"/>
      <c r="G393" s="234"/>
      <c r="H393" s="234"/>
      <c r="I393" s="234"/>
      <c r="J393" s="300"/>
      <c r="K393" s="300"/>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row>
    <row r="394" spans="1:34" ht="15.75" customHeight="1">
      <c r="A394" s="234"/>
      <c r="B394" s="234"/>
      <c r="C394" s="234"/>
      <c r="D394" s="234"/>
      <c r="E394" s="234"/>
      <c r="F394" s="234"/>
      <c r="G394" s="234"/>
      <c r="H394" s="234"/>
      <c r="I394" s="234"/>
      <c r="J394" s="300"/>
      <c r="K394" s="300"/>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row>
    <row r="395" spans="1:34" ht="15.75" customHeight="1">
      <c r="A395" s="234"/>
      <c r="B395" s="234"/>
      <c r="C395" s="234"/>
      <c r="D395" s="234"/>
      <c r="E395" s="234"/>
      <c r="F395" s="234"/>
      <c r="G395" s="234"/>
      <c r="H395" s="234"/>
      <c r="I395" s="234"/>
      <c r="J395" s="300"/>
      <c r="K395" s="300"/>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row>
    <row r="396" spans="1:34" ht="15.75" customHeight="1">
      <c r="A396" s="234"/>
      <c r="B396" s="234"/>
      <c r="C396" s="234"/>
      <c r="D396" s="234"/>
      <c r="E396" s="234"/>
      <c r="F396" s="234"/>
      <c r="G396" s="234"/>
      <c r="H396" s="234"/>
      <c r="I396" s="234"/>
      <c r="J396" s="300"/>
      <c r="K396" s="300"/>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row>
    <row r="397" spans="1:34" ht="15.75" customHeight="1">
      <c r="A397" s="234"/>
      <c r="B397" s="234"/>
      <c r="C397" s="234"/>
      <c r="D397" s="234"/>
      <c r="E397" s="234"/>
      <c r="F397" s="234"/>
      <c r="G397" s="234"/>
      <c r="H397" s="234"/>
      <c r="I397" s="234"/>
      <c r="J397" s="300"/>
      <c r="K397" s="300"/>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row>
    <row r="398" spans="1:34" ht="15.75" customHeight="1">
      <c r="A398" s="234"/>
      <c r="B398" s="234"/>
      <c r="C398" s="234"/>
      <c r="D398" s="234"/>
      <c r="E398" s="234"/>
      <c r="F398" s="234"/>
      <c r="G398" s="234"/>
      <c r="H398" s="234"/>
      <c r="I398" s="234"/>
      <c r="J398" s="300"/>
      <c r="K398" s="300"/>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row>
    <row r="399" spans="1:34" ht="15.75" customHeight="1">
      <c r="A399" s="234"/>
      <c r="B399" s="234"/>
      <c r="C399" s="234"/>
      <c r="D399" s="234"/>
      <c r="E399" s="234"/>
      <c r="F399" s="234"/>
      <c r="G399" s="234"/>
      <c r="H399" s="234"/>
      <c r="I399" s="234"/>
      <c r="J399" s="300"/>
      <c r="K399" s="300"/>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row>
    <row r="400" spans="1:34" ht="15.75" customHeight="1">
      <c r="A400" s="234"/>
      <c r="B400" s="234"/>
      <c r="C400" s="234"/>
      <c r="D400" s="234"/>
      <c r="E400" s="234"/>
      <c r="F400" s="234"/>
      <c r="G400" s="234"/>
      <c r="H400" s="234"/>
      <c r="I400" s="234"/>
      <c r="J400" s="300"/>
      <c r="K400" s="300"/>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row>
    <row r="401" spans="1:34" ht="15.75" customHeight="1">
      <c r="A401" s="234"/>
      <c r="B401" s="234"/>
      <c r="C401" s="234"/>
      <c r="D401" s="234"/>
      <c r="E401" s="234"/>
      <c r="F401" s="234"/>
      <c r="G401" s="234"/>
      <c r="H401" s="234"/>
      <c r="I401" s="234"/>
      <c r="J401" s="300"/>
      <c r="K401" s="300"/>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row>
    <row r="402" spans="1:34" ht="15.75" customHeight="1">
      <c r="A402" s="234"/>
      <c r="B402" s="234"/>
      <c r="C402" s="234"/>
      <c r="D402" s="234"/>
      <c r="E402" s="234"/>
      <c r="F402" s="234"/>
      <c r="G402" s="234"/>
      <c r="H402" s="234"/>
      <c r="I402" s="234"/>
      <c r="J402" s="300"/>
      <c r="K402" s="300"/>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row>
    <row r="403" spans="1:34" ht="15.75" customHeight="1">
      <c r="A403" s="234"/>
      <c r="B403" s="234"/>
      <c r="C403" s="234"/>
      <c r="D403" s="234"/>
      <c r="E403" s="234"/>
      <c r="F403" s="234"/>
      <c r="G403" s="234"/>
      <c r="H403" s="234"/>
      <c r="I403" s="234"/>
      <c r="J403" s="300"/>
      <c r="K403" s="300"/>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row>
    <row r="404" spans="1:34" ht="15.75" customHeight="1">
      <c r="A404" s="234"/>
      <c r="B404" s="234"/>
      <c r="C404" s="234"/>
      <c r="D404" s="234"/>
      <c r="E404" s="234"/>
      <c r="F404" s="234"/>
      <c r="G404" s="234"/>
      <c r="H404" s="234"/>
      <c r="I404" s="234"/>
      <c r="J404" s="300"/>
      <c r="K404" s="300"/>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row>
    <row r="405" spans="1:34" ht="15.75" customHeight="1">
      <c r="A405" s="234"/>
      <c r="B405" s="234"/>
      <c r="C405" s="234"/>
      <c r="D405" s="234"/>
      <c r="E405" s="234"/>
      <c r="F405" s="234"/>
      <c r="G405" s="234"/>
      <c r="H405" s="234"/>
      <c r="I405" s="234"/>
      <c r="J405" s="300"/>
      <c r="K405" s="300"/>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row>
    <row r="406" spans="1:34" ht="15.75" customHeight="1">
      <c r="A406" s="234"/>
      <c r="B406" s="234"/>
      <c r="C406" s="234"/>
      <c r="D406" s="234"/>
      <c r="E406" s="234"/>
      <c r="F406" s="234"/>
      <c r="G406" s="234"/>
      <c r="H406" s="234"/>
      <c r="I406" s="234"/>
      <c r="J406" s="300"/>
      <c r="K406" s="300"/>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row>
    <row r="407" spans="1:34" ht="15.75" customHeight="1">
      <c r="A407" s="234"/>
      <c r="B407" s="234"/>
      <c r="C407" s="234"/>
      <c r="D407" s="234"/>
      <c r="E407" s="234"/>
      <c r="F407" s="234"/>
      <c r="G407" s="234"/>
      <c r="H407" s="234"/>
      <c r="I407" s="234"/>
      <c r="J407" s="300"/>
      <c r="K407" s="300"/>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row>
    <row r="408" spans="1:34" ht="15.75" customHeight="1">
      <c r="A408" s="234"/>
      <c r="B408" s="234"/>
      <c r="C408" s="234"/>
      <c r="D408" s="234"/>
      <c r="E408" s="234"/>
      <c r="F408" s="234"/>
      <c r="G408" s="234"/>
      <c r="H408" s="234"/>
      <c r="I408" s="234"/>
      <c r="J408" s="300"/>
      <c r="K408" s="300"/>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row>
    <row r="409" spans="1:34" ht="15.75" customHeight="1">
      <c r="A409" s="234"/>
      <c r="B409" s="234"/>
      <c r="C409" s="234"/>
      <c r="D409" s="234"/>
      <c r="E409" s="234"/>
      <c r="F409" s="234"/>
      <c r="G409" s="234"/>
      <c r="H409" s="234"/>
      <c r="I409" s="234"/>
      <c r="J409" s="300"/>
      <c r="K409" s="300"/>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row>
    <row r="410" spans="1:34" ht="15.75" customHeight="1">
      <c r="A410" s="234"/>
      <c r="B410" s="234"/>
      <c r="C410" s="234"/>
      <c r="D410" s="234"/>
      <c r="E410" s="234"/>
      <c r="F410" s="234"/>
      <c r="G410" s="234"/>
      <c r="H410" s="234"/>
      <c r="I410" s="234"/>
      <c r="J410" s="300"/>
      <c r="K410" s="300"/>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row>
    <row r="411" spans="1:34" ht="15.75" customHeight="1">
      <c r="A411" s="234"/>
      <c r="B411" s="234"/>
      <c r="C411" s="234"/>
      <c r="D411" s="234"/>
      <c r="E411" s="234"/>
      <c r="F411" s="234"/>
      <c r="G411" s="234"/>
      <c r="H411" s="234"/>
      <c r="I411" s="234"/>
      <c r="J411" s="300"/>
      <c r="K411" s="300"/>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row>
    <row r="412" spans="1:34" ht="15.75" customHeight="1">
      <c r="A412" s="234"/>
      <c r="B412" s="234"/>
      <c r="C412" s="234"/>
      <c r="D412" s="234"/>
      <c r="E412" s="234"/>
      <c r="F412" s="234"/>
      <c r="G412" s="234"/>
      <c r="H412" s="234"/>
      <c r="I412" s="234"/>
      <c r="J412" s="300"/>
      <c r="K412" s="300"/>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row>
    <row r="413" spans="1:34" ht="15.75" customHeight="1">
      <c r="A413" s="234"/>
      <c r="B413" s="234"/>
      <c r="C413" s="234"/>
      <c r="D413" s="234"/>
      <c r="E413" s="234"/>
      <c r="F413" s="234"/>
      <c r="G413" s="234"/>
      <c r="H413" s="234"/>
      <c r="I413" s="234"/>
      <c r="J413" s="300"/>
      <c r="K413" s="300"/>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row>
    <row r="414" spans="1:34" ht="15.75" customHeight="1">
      <c r="A414" s="234"/>
      <c r="B414" s="234"/>
      <c r="C414" s="234"/>
      <c r="D414" s="234"/>
      <c r="E414" s="234"/>
      <c r="F414" s="234"/>
      <c r="G414" s="234"/>
      <c r="H414" s="234"/>
      <c r="I414" s="234"/>
      <c r="J414" s="300"/>
      <c r="K414" s="300"/>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row>
    <row r="415" spans="1:34" ht="15.75" customHeight="1">
      <c r="A415" s="234"/>
      <c r="B415" s="234"/>
      <c r="C415" s="234"/>
      <c r="D415" s="234"/>
      <c r="E415" s="234"/>
      <c r="F415" s="234"/>
      <c r="G415" s="234"/>
      <c r="H415" s="234"/>
      <c r="I415" s="234"/>
      <c r="J415" s="300"/>
      <c r="K415" s="300"/>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row>
    <row r="416" spans="1:34" ht="15.75" customHeight="1">
      <c r="A416" s="234"/>
      <c r="B416" s="234"/>
      <c r="C416" s="234"/>
      <c r="D416" s="234"/>
      <c r="E416" s="234"/>
      <c r="F416" s="234"/>
      <c r="G416" s="234"/>
      <c r="H416" s="234"/>
      <c r="I416" s="234"/>
      <c r="J416" s="300"/>
      <c r="K416" s="300"/>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row>
    <row r="417" spans="1:34" ht="15.75" customHeight="1">
      <c r="A417" s="234"/>
      <c r="B417" s="234"/>
      <c r="C417" s="234"/>
      <c r="D417" s="234"/>
      <c r="E417" s="234"/>
      <c r="F417" s="234"/>
      <c r="G417" s="234"/>
      <c r="H417" s="234"/>
      <c r="I417" s="234"/>
      <c r="J417" s="300"/>
      <c r="K417" s="300"/>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row>
    <row r="418" spans="1:34" ht="15.75" customHeight="1">
      <c r="A418" s="234"/>
      <c r="B418" s="234"/>
      <c r="C418" s="234"/>
      <c r="D418" s="234"/>
      <c r="E418" s="234"/>
      <c r="F418" s="234"/>
      <c r="G418" s="234"/>
      <c r="H418" s="234"/>
      <c r="I418" s="234"/>
      <c r="J418" s="300"/>
      <c r="K418" s="300"/>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row>
    <row r="419" spans="1:34" ht="15.75" customHeight="1">
      <c r="A419" s="234"/>
      <c r="B419" s="234"/>
      <c r="C419" s="234"/>
      <c r="D419" s="234"/>
      <c r="E419" s="234"/>
      <c r="F419" s="234"/>
      <c r="G419" s="234"/>
      <c r="H419" s="234"/>
      <c r="I419" s="234"/>
      <c r="J419" s="300"/>
      <c r="K419" s="300"/>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row>
    <row r="420" spans="1:34" ht="15.75" customHeight="1">
      <c r="A420" s="234"/>
      <c r="B420" s="234"/>
      <c r="C420" s="234"/>
      <c r="D420" s="234"/>
      <c r="E420" s="234"/>
      <c r="F420" s="234"/>
      <c r="G420" s="234"/>
      <c r="H420" s="234"/>
      <c r="I420" s="234"/>
      <c r="J420" s="300"/>
      <c r="K420" s="300"/>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row>
    <row r="421" spans="1:34" ht="15.75" customHeight="1">
      <c r="A421" s="234"/>
      <c r="B421" s="234"/>
      <c r="C421" s="234"/>
      <c r="D421" s="234"/>
      <c r="E421" s="234"/>
      <c r="F421" s="234"/>
      <c r="G421" s="234"/>
      <c r="H421" s="234"/>
      <c r="I421" s="234"/>
      <c r="J421" s="300"/>
      <c r="K421" s="300"/>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row>
    <row r="422" spans="1:34" ht="15.75" customHeight="1">
      <c r="A422" s="234"/>
      <c r="B422" s="234"/>
      <c r="C422" s="234"/>
      <c r="D422" s="234"/>
      <c r="E422" s="234"/>
      <c r="F422" s="234"/>
      <c r="G422" s="234"/>
      <c r="H422" s="234"/>
      <c r="I422" s="234"/>
      <c r="J422" s="300"/>
      <c r="K422" s="300"/>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row>
    <row r="423" spans="1:34" ht="15.75" customHeight="1">
      <c r="A423" s="234"/>
      <c r="B423" s="234"/>
      <c r="C423" s="234"/>
      <c r="D423" s="234"/>
      <c r="E423" s="234"/>
      <c r="F423" s="234"/>
      <c r="G423" s="234"/>
      <c r="H423" s="234"/>
      <c r="I423" s="234"/>
      <c r="J423" s="300"/>
      <c r="K423" s="300"/>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row>
    <row r="424" spans="1:34" ht="15.75" customHeight="1">
      <c r="A424" s="234"/>
      <c r="B424" s="234"/>
      <c r="C424" s="234"/>
      <c r="D424" s="234"/>
      <c r="E424" s="234"/>
      <c r="F424" s="234"/>
      <c r="G424" s="234"/>
      <c r="H424" s="234"/>
      <c r="I424" s="234"/>
      <c r="J424" s="300"/>
      <c r="K424" s="300"/>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row>
    <row r="425" spans="1:34" ht="15.75" customHeight="1">
      <c r="A425" s="234"/>
      <c r="B425" s="234"/>
      <c r="C425" s="234"/>
      <c r="D425" s="234"/>
      <c r="E425" s="234"/>
      <c r="F425" s="234"/>
      <c r="G425" s="234"/>
      <c r="H425" s="234"/>
      <c r="I425" s="234"/>
      <c r="J425" s="300"/>
      <c r="K425" s="300"/>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row>
    <row r="426" spans="1:34" ht="15.75" customHeight="1">
      <c r="A426" s="234"/>
      <c r="B426" s="234"/>
      <c r="C426" s="234"/>
      <c r="D426" s="234"/>
      <c r="E426" s="234"/>
      <c r="F426" s="234"/>
      <c r="G426" s="234"/>
      <c r="H426" s="234"/>
      <c r="I426" s="234"/>
      <c r="J426" s="300"/>
      <c r="K426" s="300"/>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row>
    <row r="427" spans="1:34" ht="15.75" customHeight="1">
      <c r="A427" s="234"/>
      <c r="B427" s="234"/>
      <c r="C427" s="234"/>
      <c r="D427" s="234"/>
      <c r="E427" s="234"/>
      <c r="F427" s="234"/>
      <c r="G427" s="234"/>
      <c r="H427" s="234"/>
      <c r="I427" s="234"/>
      <c r="J427" s="300"/>
      <c r="K427" s="300"/>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row>
    <row r="428" spans="1:34" ht="15.75" customHeight="1">
      <c r="A428" s="234"/>
      <c r="B428" s="234"/>
      <c r="C428" s="234"/>
      <c r="D428" s="234"/>
      <c r="E428" s="234"/>
      <c r="F428" s="234"/>
      <c r="G428" s="234"/>
      <c r="H428" s="234"/>
      <c r="I428" s="234"/>
      <c r="J428" s="300"/>
      <c r="K428" s="300"/>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row>
    <row r="429" spans="1:34" ht="15.75" customHeight="1">
      <c r="A429" s="234"/>
      <c r="B429" s="234"/>
      <c r="C429" s="234"/>
      <c r="D429" s="234"/>
      <c r="E429" s="234"/>
      <c r="F429" s="234"/>
      <c r="G429" s="234"/>
      <c r="H429" s="234"/>
      <c r="I429" s="234"/>
      <c r="J429" s="300"/>
      <c r="K429" s="300"/>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row>
    <row r="430" spans="1:34" ht="15.75" customHeight="1">
      <c r="A430" s="234"/>
      <c r="B430" s="234"/>
      <c r="C430" s="234"/>
      <c r="D430" s="234"/>
      <c r="E430" s="234"/>
      <c r="F430" s="234"/>
      <c r="G430" s="234"/>
      <c r="H430" s="234"/>
      <c r="I430" s="234"/>
      <c r="J430" s="300"/>
      <c r="K430" s="300"/>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row>
    <row r="431" spans="1:34" ht="15.75" customHeight="1">
      <c r="A431" s="234"/>
      <c r="B431" s="234"/>
      <c r="C431" s="234"/>
      <c r="D431" s="234"/>
      <c r="E431" s="234"/>
      <c r="F431" s="234"/>
      <c r="G431" s="234"/>
      <c r="H431" s="234"/>
      <c r="I431" s="234"/>
      <c r="J431" s="300"/>
      <c r="K431" s="300"/>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row>
    <row r="432" spans="1:34" ht="15.75" customHeight="1">
      <c r="A432" s="234"/>
      <c r="B432" s="234"/>
      <c r="C432" s="234"/>
      <c r="D432" s="234"/>
      <c r="E432" s="234"/>
      <c r="F432" s="234"/>
      <c r="G432" s="234"/>
      <c r="H432" s="234"/>
      <c r="I432" s="234"/>
      <c r="J432" s="300"/>
      <c r="K432" s="300"/>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row>
    <row r="433" spans="1:34" ht="15.75" customHeight="1">
      <c r="A433" s="234"/>
      <c r="B433" s="234"/>
      <c r="C433" s="234"/>
      <c r="D433" s="234"/>
      <c r="E433" s="234"/>
      <c r="F433" s="234"/>
      <c r="G433" s="234"/>
      <c r="H433" s="234"/>
      <c r="I433" s="234"/>
      <c r="J433" s="300"/>
      <c r="K433" s="300"/>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row>
    <row r="434" spans="1:34" ht="15.75" customHeight="1">
      <c r="A434" s="234"/>
      <c r="B434" s="234"/>
      <c r="C434" s="234"/>
      <c r="D434" s="234"/>
      <c r="E434" s="234"/>
      <c r="F434" s="234"/>
      <c r="G434" s="234"/>
      <c r="H434" s="234"/>
      <c r="I434" s="234"/>
      <c r="J434" s="300"/>
      <c r="K434" s="300"/>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row>
    <row r="435" spans="1:34" ht="15.75" customHeight="1">
      <c r="A435" s="234"/>
      <c r="B435" s="234"/>
      <c r="C435" s="234"/>
      <c r="D435" s="234"/>
      <c r="E435" s="234"/>
      <c r="F435" s="234"/>
      <c r="G435" s="234"/>
      <c r="H435" s="234"/>
      <c r="I435" s="234"/>
      <c r="J435" s="300"/>
      <c r="K435" s="300"/>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row>
    <row r="436" spans="1:34" ht="15.75" customHeight="1">
      <c r="A436" s="234"/>
      <c r="B436" s="234"/>
      <c r="C436" s="234"/>
      <c r="D436" s="234"/>
      <c r="E436" s="234"/>
      <c r="F436" s="234"/>
      <c r="G436" s="234"/>
      <c r="H436" s="234"/>
      <c r="I436" s="234"/>
      <c r="J436" s="300"/>
      <c r="K436" s="300"/>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row>
    <row r="437" spans="1:34" ht="15.75" customHeight="1">
      <c r="A437" s="234"/>
      <c r="B437" s="234"/>
      <c r="C437" s="234"/>
      <c r="D437" s="234"/>
      <c r="E437" s="234"/>
      <c r="F437" s="234"/>
      <c r="G437" s="234"/>
      <c r="H437" s="234"/>
      <c r="I437" s="234"/>
      <c r="J437" s="300"/>
      <c r="K437" s="300"/>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row>
    <row r="438" spans="1:34" ht="15.75" customHeight="1">
      <c r="A438" s="234"/>
      <c r="B438" s="234"/>
      <c r="C438" s="234"/>
      <c r="D438" s="234"/>
      <c r="E438" s="234"/>
      <c r="F438" s="234"/>
      <c r="G438" s="234"/>
      <c r="H438" s="234"/>
      <c r="I438" s="234"/>
      <c r="J438" s="300"/>
      <c r="K438" s="300"/>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row>
    <row r="439" spans="1:34" ht="15.75" customHeight="1">
      <c r="A439" s="234"/>
      <c r="B439" s="234"/>
      <c r="C439" s="234"/>
      <c r="D439" s="234"/>
      <c r="E439" s="234"/>
      <c r="F439" s="234"/>
      <c r="G439" s="234"/>
      <c r="H439" s="234"/>
      <c r="I439" s="234"/>
      <c r="J439" s="300"/>
      <c r="K439" s="300"/>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row>
    <row r="440" spans="1:34" ht="15.75" customHeight="1">
      <c r="A440" s="234"/>
      <c r="B440" s="234"/>
      <c r="C440" s="234"/>
      <c r="D440" s="234"/>
      <c r="E440" s="234"/>
      <c r="F440" s="234"/>
      <c r="G440" s="234"/>
      <c r="H440" s="234"/>
      <c r="I440" s="234"/>
      <c r="J440" s="300"/>
      <c r="K440" s="300"/>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row>
    <row r="441" spans="1:34" ht="15.75" customHeight="1">
      <c r="A441" s="234"/>
      <c r="B441" s="234"/>
      <c r="C441" s="234"/>
      <c r="D441" s="234"/>
      <c r="E441" s="234"/>
      <c r="F441" s="234"/>
      <c r="G441" s="234"/>
      <c r="H441" s="234"/>
      <c r="I441" s="234"/>
      <c r="J441" s="300"/>
      <c r="K441" s="300"/>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row>
    <row r="442" spans="1:34" ht="15.75" customHeight="1">
      <c r="A442" s="234"/>
      <c r="B442" s="234"/>
      <c r="C442" s="234"/>
      <c r="D442" s="234"/>
      <c r="E442" s="234"/>
      <c r="F442" s="234"/>
      <c r="G442" s="234"/>
      <c r="H442" s="234"/>
      <c r="I442" s="234"/>
      <c r="J442" s="300"/>
      <c r="K442" s="300"/>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row>
    <row r="443" spans="1:34" ht="15.75" customHeight="1">
      <c r="A443" s="234"/>
      <c r="B443" s="234"/>
      <c r="C443" s="234"/>
      <c r="D443" s="234"/>
      <c r="E443" s="234"/>
      <c r="F443" s="234"/>
      <c r="G443" s="234"/>
      <c r="H443" s="234"/>
      <c r="I443" s="234"/>
      <c r="J443" s="300"/>
      <c r="K443" s="300"/>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row>
    <row r="444" spans="1:34" ht="15.75" customHeight="1">
      <c r="A444" s="234"/>
      <c r="B444" s="234"/>
      <c r="C444" s="234"/>
      <c r="D444" s="234"/>
      <c r="E444" s="234"/>
      <c r="F444" s="234"/>
      <c r="G444" s="234"/>
      <c r="H444" s="234"/>
      <c r="I444" s="234"/>
      <c r="J444" s="300"/>
      <c r="K444" s="300"/>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row>
    <row r="445" spans="1:34" ht="15.75" customHeight="1">
      <c r="A445" s="234"/>
      <c r="B445" s="234"/>
      <c r="C445" s="234"/>
      <c r="D445" s="234"/>
      <c r="E445" s="234"/>
      <c r="F445" s="234"/>
      <c r="G445" s="234"/>
      <c r="H445" s="234"/>
      <c r="I445" s="234"/>
      <c r="J445" s="300"/>
      <c r="K445" s="300"/>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row>
    <row r="446" spans="1:34" ht="15.75" customHeight="1">
      <c r="A446" s="234"/>
      <c r="B446" s="234"/>
      <c r="C446" s="234"/>
      <c r="D446" s="234"/>
      <c r="E446" s="234"/>
      <c r="F446" s="234"/>
      <c r="G446" s="234"/>
      <c r="H446" s="234"/>
      <c r="I446" s="234"/>
      <c r="J446" s="300"/>
      <c r="K446" s="300"/>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row>
    <row r="447" spans="1:34" ht="15.75" customHeight="1">
      <c r="A447" s="234"/>
      <c r="B447" s="234"/>
      <c r="C447" s="234"/>
      <c r="D447" s="234"/>
      <c r="E447" s="234"/>
      <c r="F447" s="234"/>
      <c r="G447" s="234"/>
      <c r="H447" s="234"/>
      <c r="I447" s="234"/>
      <c r="J447" s="300"/>
      <c r="K447" s="300"/>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row>
    <row r="448" spans="1:34" ht="15.75" customHeight="1">
      <c r="A448" s="234"/>
      <c r="B448" s="234"/>
      <c r="C448" s="234"/>
      <c r="D448" s="234"/>
      <c r="E448" s="234"/>
      <c r="F448" s="234"/>
      <c r="G448" s="234"/>
      <c r="H448" s="234"/>
      <c r="I448" s="234"/>
      <c r="J448" s="300"/>
      <c r="K448" s="300"/>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row>
    <row r="449" spans="1:34" ht="15.75" customHeight="1">
      <c r="A449" s="234"/>
      <c r="B449" s="234"/>
      <c r="C449" s="234"/>
      <c r="D449" s="234"/>
      <c r="E449" s="234"/>
      <c r="F449" s="234"/>
      <c r="G449" s="234"/>
      <c r="H449" s="234"/>
      <c r="I449" s="234"/>
      <c r="J449" s="300"/>
      <c r="K449" s="300"/>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row>
    <row r="450" spans="1:34" ht="15.75" customHeight="1">
      <c r="A450" s="234"/>
      <c r="B450" s="234"/>
      <c r="C450" s="234"/>
      <c r="D450" s="234"/>
      <c r="E450" s="234"/>
      <c r="F450" s="234"/>
      <c r="G450" s="234"/>
      <c r="H450" s="234"/>
      <c r="I450" s="234"/>
      <c r="J450" s="300"/>
      <c r="K450" s="300"/>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row>
    <row r="451" spans="1:34" ht="15.75" customHeight="1">
      <c r="A451" s="234"/>
      <c r="B451" s="234"/>
      <c r="C451" s="234"/>
      <c r="D451" s="234"/>
      <c r="E451" s="234"/>
      <c r="F451" s="234"/>
      <c r="G451" s="234"/>
      <c r="H451" s="234"/>
      <c r="I451" s="234"/>
      <c r="J451" s="300"/>
      <c r="K451" s="300"/>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row>
    <row r="452" spans="1:34" ht="15.75" customHeight="1">
      <c r="A452" s="234"/>
      <c r="B452" s="234"/>
      <c r="C452" s="234"/>
      <c r="D452" s="234"/>
      <c r="E452" s="234"/>
      <c r="F452" s="234"/>
      <c r="G452" s="234"/>
      <c r="H452" s="234"/>
      <c r="I452" s="234"/>
      <c r="J452" s="300"/>
      <c r="K452" s="300"/>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row>
    <row r="453" spans="1:34" ht="15.75" customHeight="1">
      <c r="A453" s="234"/>
      <c r="B453" s="234"/>
      <c r="C453" s="234"/>
      <c r="D453" s="234"/>
      <c r="E453" s="234"/>
      <c r="F453" s="234"/>
      <c r="G453" s="234"/>
      <c r="H453" s="234"/>
      <c r="I453" s="234"/>
      <c r="J453" s="300"/>
      <c r="K453" s="300"/>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row>
    <row r="454" spans="1:34" ht="15.75" customHeight="1">
      <c r="A454" s="234"/>
      <c r="B454" s="234"/>
      <c r="C454" s="234"/>
      <c r="D454" s="234"/>
      <c r="E454" s="234"/>
      <c r="F454" s="234"/>
      <c r="G454" s="234"/>
      <c r="H454" s="234"/>
      <c r="I454" s="234"/>
      <c r="J454" s="300"/>
      <c r="K454" s="300"/>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row>
    <row r="455" spans="1:34" ht="15.75" customHeight="1">
      <c r="A455" s="234"/>
      <c r="B455" s="234"/>
      <c r="C455" s="234"/>
      <c r="D455" s="234"/>
      <c r="E455" s="234"/>
      <c r="F455" s="234"/>
      <c r="G455" s="234"/>
      <c r="H455" s="234"/>
      <c r="I455" s="234"/>
      <c r="J455" s="300"/>
      <c r="K455" s="300"/>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row>
    <row r="456" spans="1:34" ht="15.75" customHeight="1">
      <c r="A456" s="234"/>
      <c r="B456" s="234"/>
      <c r="C456" s="234"/>
      <c r="D456" s="234"/>
      <c r="E456" s="234"/>
      <c r="F456" s="234"/>
      <c r="G456" s="234"/>
      <c r="H456" s="234"/>
      <c r="I456" s="234"/>
      <c r="J456" s="300"/>
      <c r="K456" s="300"/>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row>
    <row r="457" spans="1:34" ht="15.75" customHeight="1">
      <c r="A457" s="234"/>
      <c r="B457" s="234"/>
      <c r="C457" s="234"/>
      <c r="D457" s="234"/>
      <c r="E457" s="234"/>
      <c r="F457" s="234"/>
      <c r="G457" s="234"/>
      <c r="H457" s="234"/>
      <c r="I457" s="234"/>
      <c r="J457" s="300"/>
      <c r="K457" s="300"/>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row>
    <row r="458" spans="1:34" ht="15.75" customHeight="1">
      <c r="A458" s="234"/>
      <c r="B458" s="234"/>
      <c r="C458" s="234"/>
      <c r="D458" s="234"/>
      <c r="E458" s="234"/>
      <c r="F458" s="234"/>
      <c r="G458" s="234"/>
      <c r="H458" s="234"/>
      <c r="I458" s="234"/>
      <c r="J458" s="300"/>
      <c r="K458" s="300"/>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row>
    <row r="459" spans="1:34" ht="15.75" customHeight="1">
      <c r="A459" s="234"/>
      <c r="B459" s="234"/>
      <c r="C459" s="234"/>
      <c r="D459" s="234"/>
      <c r="E459" s="234"/>
      <c r="F459" s="234"/>
      <c r="G459" s="234"/>
      <c r="H459" s="234"/>
      <c r="I459" s="234"/>
      <c r="J459" s="300"/>
      <c r="K459" s="300"/>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row>
    <row r="460" spans="1:34" ht="15.75" customHeight="1">
      <c r="A460" s="234"/>
      <c r="B460" s="234"/>
      <c r="C460" s="234"/>
      <c r="D460" s="234"/>
      <c r="E460" s="234"/>
      <c r="F460" s="234"/>
      <c r="G460" s="234"/>
      <c r="H460" s="234"/>
      <c r="I460" s="234"/>
      <c r="J460" s="300"/>
      <c r="K460" s="300"/>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row>
    <row r="461" spans="1:34" ht="15.75" customHeight="1">
      <c r="A461" s="234"/>
      <c r="B461" s="234"/>
      <c r="C461" s="234"/>
      <c r="D461" s="234"/>
      <c r="E461" s="234"/>
      <c r="F461" s="234"/>
      <c r="G461" s="234"/>
      <c r="H461" s="234"/>
      <c r="I461" s="234"/>
      <c r="J461" s="300"/>
      <c r="K461" s="300"/>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row>
    <row r="462" spans="1:34" ht="15.75" customHeight="1">
      <c r="A462" s="234"/>
      <c r="B462" s="234"/>
      <c r="C462" s="234"/>
      <c r="D462" s="234"/>
      <c r="E462" s="234"/>
      <c r="F462" s="234"/>
      <c r="G462" s="234"/>
      <c r="H462" s="234"/>
      <c r="I462" s="234"/>
      <c r="J462" s="300"/>
      <c r="K462" s="300"/>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row>
    <row r="463" spans="1:34" ht="15.75" customHeight="1">
      <c r="A463" s="234"/>
      <c r="B463" s="234"/>
      <c r="C463" s="234"/>
      <c r="D463" s="234"/>
      <c r="E463" s="234"/>
      <c r="F463" s="234"/>
      <c r="G463" s="234"/>
      <c r="H463" s="234"/>
      <c r="I463" s="234"/>
      <c r="J463" s="300"/>
      <c r="K463" s="300"/>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row>
    <row r="464" spans="1:34" ht="15.75" customHeight="1">
      <c r="A464" s="234"/>
      <c r="B464" s="234"/>
      <c r="C464" s="234"/>
      <c r="D464" s="234"/>
      <c r="E464" s="234"/>
      <c r="F464" s="234"/>
      <c r="G464" s="234"/>
      <c r="H464" s="234"/>
      <c r="I464" s="234"/>
      <c r="J464" s="300"/>
      <c r="K464" s="300"/>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row>
    <row r="465" spans="1:34" ht="15.75" customHeight="1">
      <c r="A465" s="234"/>
      <c r="B465" s="234"/>
      <c r="C465" s="234"/>
      <c r="D465" s="234"/>
      <c r="E465" s="234"/>
      <c r="F465" s="234"/>
      <c r="G465" s="234"/>
      <c r="H465" s="234"/>
      <c r="I465" s="234"/>
      <c r="J465" s="300"/>
      <c r="K465" s="300"/>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row>
    <row r="466" spans="1:34" ht="15.75" customHeight="1">
      <c r="A466" s="234"/>
      <c r="B466" s="234"/>
      <c r="C466" s="234"/>
      <c r="D466" s="234"/>
      <c r="E466" s="234"/>
      <c r="F466" s="234"/>
      <c r="G466" s="234"/>
      <c r="H466" s="234"/>
      <c r="I466" s="234"/>
      <c r="J466" s="300"/>
      <c r="K466" s="300"/>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row>
    <row r="467" spans="1:34" ht="15.75" customHeight="1">
      <c r="A467" s="234"/>
      <c r="B467" s="234"/>
      <c r="C467" s="234"/>
      <c r="D467" s="234"/>
      <c r="E467" s="234"/>
      <c r="F467" s="234"/>
      <c r="G467" s="234"/>
      <c r="H467" s="234"/>
      <c r="I467" s="234"/>
      <c r="J467" s="300"/>
      <c r="K467" s="300"/>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row>
    <row r="468" spans="1:34" ht="15.75" customHeight="1">
      <c r="A468" s="234"/>
      <c r="B468" s="234"/>
      <c r="C468" s="234"/>
      <c r="D468" s="234"/>
      <c r="E468" s="234"/>
      <c r="F468" s="234"/>
      <c r="G468" s="234"/>
      <c r="H468" s="234"/>
      <c r="I468" s="234"/>
      <c r="J468" s="300"/>
      <c r="K468" s="300"/>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row>
    <row r="469" spans="1:34" ht="15.75" customHeight="1">
      <c r="A469" s="234"/>
      <c r="B469" s="234"/>
      <c r="C469" s="234"/>
      <c r="D469" s="234"/>
      <c r="E469" s="234"/>
      <c r="F469" s="234"/>
      <c r="G469" s="234"/>
      <c r="H469" s="234"/>
      <c r="I469" s="234"/>
      <c r="J469" s="300"/>
      <c r="K469" s="300"/>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row>
    <row r="470" spans="1:34" ht="15.75" customHeight="1">
      <c r="A470" s="234"/>
      <c r="B470" s="234"/>
      <c r="C470" s="234"/>
      <c r="D470" s="234"/>
      <c r="E470" s="234"/>
      <c r="F470" s="234"/>
      <c r="G470" s="234"/>
      <c r="H470" s="234"/>
      <c r="I470" s="234"/>
      <c r="J470" s="300"/>
      <c r="K470" s="300"/>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row>
    <row r="471" spans="1:34" ht="15.75" customHeight="1">
      <c r="A471" s="234"/>
      <c r="B471" s="234"/>
      <c r="C471" s="234"/>
      <c r="D471" s="234"/>
      <c r="E471" s="234"/>
      <c r="F471" s="234"/>
      <c r="G471" s="234"/>
      <c r="H471" s="234"/>
      <c r="I471" s="234"/>
      <c r="J471" s="300"/>
      <c r="K471" s="300"/>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row>
    <row r="472" spans="1:34" ht="15.75" customHeight="1">
      <c r="A472" s="234"/>
      <c r="B472" s="234"/>
      <c r="C472" s="234"/>
      <c r="D472" s="234"/>
      <c r="E472" s="234"/>
      <c r="F472" s="234"/>
      <c r="G472" s="234"/>
      <c r="H472" s="234"/>
      <c r="I472" s="234"/>
      <c r="J472" s="300"/>
      <c r="K472" s="300"/>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row>
    <row r="473" spans="1:34" ht="15.75" customHeight="1">
      <c r="A473" s="234"/>
      <c r="B473" s="234"/>
      <c r="C473" s="234"/>
      <c r="D473" s="234"/>
      <c r="E473" s="234"/>
      <c r="F473" s="234"/>
      <c r="G473" s="234"/>
      <c r="H473" s="234"/>
      <c r="I473" s="234"/>
      <c r="J473" s="300"/>
      <c r="K473" s="300"/>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row>
    <row r="474" spans="1:34" ht="15.75" customHeight="1">
      <c r="A474" s="234"/>
      <c r="B474" s="234"/>
      <c r="C474" s="234"/>
      <c r="D474" s="234"/>
      <c r="E474" s="234"/>
      <c r="F474" s="234"/>
      <c r="G474" s="234"/>
      <c r="H474" s="234"/>
      <c r="I474" s="234"/>
      <c r="J474" s="300"/>
      <c r="K474" s="300"/>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row>
    <row r="475" spans="1:34" ht="15.75" customHeight="1">
      <c r="A475" s="234"/>
      <c r="B475" s="234"/>
      <c r="C475" s="234"/>
      <c r="D475" s="234"/>
      <c r="E475" s="234"/>
      <c r="F475" s="234"/>
      <c r="G475" s="234"/>
      <c r="H475" s="234"/>
      <c r="I475" s="234"/>
      <c r="J475" s="300"/>
      <c r="K475" s="300"/>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row>
    <row r="476" spans="1:34" ht="15.75" customHeight="1">
      <c r="A476" s="234"/>
      <c r="B476" s="234"/>
      <c r="C476" s="234"/>
      <c r="D476" s="234"/>
      <c r="E476" s="234"/>
      <c r="F476" s="234"/>
      <c r="G476" s="234"/>
      <c r="H476" s="234"/>
      <c r="I476" s="234"/>
      <c r="J476" s="300"/>
      <c r="K476" s="300"/>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row>
    <row r="477" spans="1:34" ht="15.75" customHeight="1">
      <c r="A477" s="234"/>
      <c r="B477" s="234"/>
      <c r="C477" s="234"/>
      <c r="D477" s="234"/>
      <c r="E477" s="234"/>
      <c r="F477" s="234"/>
      <c r="G477" s="234"/>
      <c r="H477" s="234"/>
      <c r="I477" s="234"/>
      <c r="J477" s="300"/>
      <c r="K477" s="300"/>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row>
    <row r="478" spans="1:34" ht="15.75" customHeight="1">
      <c r="A478" s="234"/>
      <c r="B478" s="234"/>
      <c r="C478" s="234"/>
      <c r="D478" s="234"/>
      <c r="E478" s="234"/>
      <c r="F478" s="234"/>
      <c r="G478" s="234"/>
      <c r="H478" s="234"/>
      <c r="I478" s="234"/>
      <c r="J478" s="300"/>
      <c r="K478" s="300"/>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row>
    <row r="479" spans="1:34" ht="15.75" customHeight="1">
      <c r="A479" s="234"/>
      <c r="B479" s="234"/>
      <c r="C479" s="234"/>
      <c r="D479" s="234"/>
      <c r="E479" s="234"/>
      <c r="F479" s="234"/>
      <c r="G479" s="234"/>
      <c r="H479" s="234"/>
      <c r="I479" s="234"/>
      <c r="J479" s="300"/>
      <c r="K479" s="300"/>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row>
    <row r="480" spans="1:34" ht="15.75" customHeight="1">
      <c r="A480" s="234"/>
      <c r="B480" s="234"/>
      <c r="C480" s="234"/>
      <c r="D480" s="234"/>
      <c r="E480" s="234"/>
      <c r="F480" s="234"/>
      <c r="G480" s="234"/>
      <c r="H480" s="234"/>
      <c r="I480" s="234"/>
      <c r="J480" s="300"/>
      <c r="K480" s="300"/>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row>
    <row r="481" spans="1:34" ht="15.75" customHeight="1">
      <c r="A481" s="234"/>
      <c r="B481" s="234"/>
      <c r="C481" s="234"/>
      <c r="D481" s="234"/>
      <c r="E481" s="234"/>
      <c r="F481" s="234"/>
      <c r="G481" s="234"/>
      <c r="H481" s="234"/>
      <c r="I481" s="234"/>
      <c r="J481" s="300"/>
      <c r="K481" s="300"/>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row>
    <row r="482" spans="1:34" ht="15.75" customHeight="1">
      <c r="A482" s="234"/>
      <c r="B482" s="234"/>
      <c r="C482" s="234"/>
      <c r="D482" s="234"/>
      <c r="E482" s="234"/>
      <c r="F482" s="234"/>
      <c r="G482" s="234"/>
      <c r="H482" s="234"/>
      <c r="I482" s="234"/>
      <c r="J482" s="300"/>
      <c r="K482" s="300"/>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row>
    <row r="483" spans="1:34" ht="15.75" customHeight="1">
      <c r="A483" s="234"/>
      <c r="B483" s="234"/>
      <c r="C483" s="234"/>
      <c r="D483" s="234"/>
      <c r="E483" s="234"/>
      <c r="F483" s="234"/>
      <c r="G483" s="234"/>
      <c r="H483" s="234"/>
      <c r="I483" s="234"/>
      <c r="J483" s="300"/>
      <c r="K483" s="300"/>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row>
    <row r="484" spans="1:34" ht="15.75" customHeight="1">
      <c r="A484" s="234"/>
      <c r="B484" s="234"/>
      <c r="C484" s="234"/>
      <c r="D484" s="234"/>
      <c r="E484" s="234"/>
      <c r="F484" s="234"/>
      <c r="G484" s="234"/>
      <c r="H484" s="234"/>
      <c r="I484" s="234"/>
      <c r="J484" s="300"/>
      <c r="K484" s="300"/>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row>
    <row r="485" spans="1:34" ht="15.75" customHeight="1">
      <c r="A485" s="234"/>
      <c r="B485" s="234"/>
      <c r="C485" s="234"/>
      <c r="D485" s="234"/>
      <c r="E485" s="234"/>
      <c r="F485" s="234"/>
      <c r="G485" s="234"/>
      <c r="H485" s="234"/>
      <c r="I485" s="234"/>
      <c r="J485" s="300"/>
      <c r="K485" s="300"/>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row>
    <row r="486" spans="1:34" ht="15.75" customHeight="1">
      <c r="A486" s="234"/>
      <c r="B486" s="234"/>
      <c r="C486" s="234"/>
      <c r="D486" s="234"/>
      <c r="E486" s="234"/>
      <c r="F486" s="234"/>
      <c r="G486" s="234"/>
      <c r="H486" s="234"/>
      <c r="I486" s="234"/>
      <c r="J486" s="300"/>
      <c r="K486" s="300"/>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row>
    <row r="487" spans="1:34" ht="15.75" customHeight="1">
      <c r="A487" s="234"/>
      <c r="B487" s="234"/>
      <c r="C487" s="234"/>
      <c r="D487" s="234"/>
      <c r="E487" s="234"/>
      <c r="F487" s="234"/>
      <c r="G487" s="234"/>
      <c r="H487" s="234"/>
      <c r="I487" s="234"/>
      <c r="J487" s="300"/>
      <c r="K487" s="300"/>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row>
    <row r="488" spans="1:34" ht="15.75" customHeight="1">
      <c r="A488" s="234"/>
      <c r="B488" s="234"/>
      <c r="C488" s="234"/>
      <c r="D488" s="234"/>
      <c r="E488" s="234"/>
      <c r="F488" s="234"/>
      <c r="G488" s="234"/>
      <c r="H488" s="234"/>
      <c r="I488" s="234"/>
      <c r="J488" s="300"/>
      <c r="K488" s="300"/>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row>
    <row r="489" spans="1:34" ht="15.75" customHeight="1">
      <c r="A489" s="234"/>
      <c r="B489" s="234"/>
      <c r="C489" s="234"/>
      <c r="D489" s="234"/>
      <c r="E489" s="234"/>
      <c r="F489" s="234"/>
      <c r="G489" s="234"/>
      <c r="H489" s="234"/>
      <c r="I489" s="234"/>
      <c r="J489" s="300"/>
      <c r="K489" s="300"/>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row>
    <row r="490" spans="1:34" ht="15.75" customHeight="1">
      <c r="A490" s="234"/>
      <c r="B490" s="234"/>
      <c r="C490" s="234"/>
      <c r="D490" s="234"/>
      <c r="E490" s="234"/>
      <c r="F490" s="234"/>
      <c r="G490" s="234"/>
      <c r="H490" s="234"/>
      <c r="I490" s="234"/>
      <c r="J490" s="300"/>
      <c r="K490" s="300"/>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row>
    <row r="491" spans="1:34" ht="15.75" customHeight="1">
      <c r="A491" s="234"/>
      <c r="B491" s="234"/>
      <c r="C491" s="234"/>
      <c r="D491" s="234"/>
      <c r="E491" s="234"/>
      <c r="F491" s="234"/>
      <c r="G491" s="234"/>
      <c r="H491" s="234"/>
      <c r="I491" s="234"/>
      <c r="J491" s="300"/>
      <c r="K491" s="300"/>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row>
    <row r="492" spans="1:34" ht="15.75" customHeight="1">
      <c r="A492" s="234"/>
      <c r="B492" s="234"/>
      <c r="C492" s="234"/>
      <c r="D492" s="234"/>
      <c r="E492" s="234"/>
      <c r="F492" s="234"/>
      <c r="G492" s="234"/>
      <c r="H492" s="234"/>
      <c r="I492" s="234"/>
      <c r="J492" s="300"/>
      <c r="K492" s="300"/>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row>
    <row r="493" spans="1:34" ht="15.75" customHeight="1">
      <c r="A493" s="234"/>
      <c r="B493" s="234"/>
      <c r="C493" s="234"/>
      <c r="D493" s="234"/>
      <c r="E493" s="234"/>
      <c r="F493" s="234"/>
      <c r="G493" s="234"/>
      <c r="H493" s="234"/>
      <c r="I493" s="234"/>
      <c r="J493" s="300"/>
      <c r="K493" s="300"/>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row>
    <row r="494" spans="1:34" ht="15.75" customHeight="1">
      <c r="A494" s="234"/>
      <c r="B494" s="234"/>
      <c r="C494" s="234"/>
      <c r="D494" s="234"/>
      <c r="E494" s="234"/>
      <c r="F494" s="234"/>
      <c r="G494" s="234"/>
      <c r="H494" s="234"/>
      <c r="I494" s="234"/>
      <c r="J494" s="300"/>
      <c r="K494" s="300"/>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row>
    <row r="495" spans="1:34" ht="15.75" customHeight="1">
      <c r="A495" s="234"/>
      <c r="B495" s="234"/>
      <c r="C495" s="234"/>
      <c r="D495" s="234"/>
      <c r="E495" s="234"/>
      <c r="F495" s="234"/>
      <c r="G495" s="234"/>
      <c r="H495" s="234"/>
      <c r="I495" s="234"/>
      <c r="J495" s="300"/>
      <c r="K495" s="300"/>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row>
    <row r="496" spans="1:34" ht="15.75" customHeight="1">
      <c r="A496" s="234"/>
      <c r="B496" s="234"/>
      <c r="C496" s="234"/>
      <c r="D496" s="234"/>
      <c r="E496" s="234"/>
      <c r="F496" s="234"/>
      <c r="G496" s="234"/>
      <c r="H496" s="234"/>
      <c r="I496" s="234"/>
      <c r="J496" s="300"/>
      <c r="K496" s="300"/>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row>
    <row r="497" spans="1:34" ht="15.75" customHeight="1">
      <c r="A497" s="234"/>
      <c r="B497" s="234"/>
      <c r="C497" s="234"/>
      <c r="D497" s="234"/>
      <c r="E497" s="234"/>
      <c r="F497" s="234"/>
      <c r="G497" s="234"/>
      <c r="H497" s="234"/>
      <c r="I497" s="234"/>
      <c r="J497" s="300"/>
      <c r="K497" s="300"/>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row>
    <row r="498" spans="1:34" ht="15.75" customHeight="1">
      <c r="A498" s="234"/>
      <c r="B498" s="234"/>
      <c r="C498" s="234"/>
      <c r="D498" s="234"/>
      <c r="E498" s="234"/>
      <c r="F498" s="234"/>
      <c r="G498" s="234"/>
      <c r="H498" s="234"/>
      <c r="I498" s="234"/>
      <c r="J498" s="300"/>
      <c r="K498" s="300"/>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row>
    <row r="499" spans="1:34" ht="15.75" customHeight="1">
      <c r="A499" s="234"/>
      <c r="B499" s="234"/>
      <c r="C499" s="234"/>
      <c r="D499" s="234"/>
      <c r="E499" s="234"/>
      <c r="F499" s="234"/>
      <c r="G499" s="234"/>
      <c r="H499" s="234"/>
      <c r="I499" s="234"/>
      <c r="J499" s="300"/>
      <c r="K499" s="300"/>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row>
    <row r="500" spans="1:34" ht="15.75" customHeight="1">
      <c r="A500" s="234"/>
      <c r="B500" s="234"/>
      <c r="C500" s="234"/>
      <c r="D500" s="234"/>
      <c r="E500" s="234"/>
      <c r="F500" s="234"/>
      <c r="G500" s="234"/>
      <c r="H500" s="234"/>
      <c r="I500" s="234"/>
      <c r="J500" s="300"/>
      <c r="K500" s="300"/>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row>
    <row r="501" spans="1:34" ht="15.75" customHeight="1">
      <c r="A501" s="234"/>
      <c r="B501" s="234"/>
      <c r="C501" s="234"/>
      <c r="D501" s="234"/>
      <c r="E501" s="234"/>
      <c r="F501" s="234"/>
      <c r="G501" s="234"/>
      <c r="H501" s="234"/>
      <c r="I501" s="234"/>
      <c r="J501" s="300"/>
      <c r="K501" s="300"/>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row>
    <row r="502" spans="1:34" ht="15.75" customHeight="1">
      <c r="A502" s="234"/>
      <c r="B502" s="234"/>
      <c r="C502" s="234"/>
      <c r="D502" s="234"/>
      <c r="E502" s="234"/>
      <c r="F502" s="234"/>
      <c r="G502" s="234"/>
      <c r="H502" s="234"/>
      <c r="I502" s="234"/>
      <c r="J502" s="300"/>
      <c r="K502" s="300"/>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row>
    <row r="503" spans="1:34" ht="15.75" customHeight="1">
      <c r="A503" s="234"/>
      <c r="B503" s="234"/>
      <c r="C503" s="234"/>
      <c r="D503" s="234"/>
      <c r="E503" s="234"/>
      <c r="F503" s="234"/>
      <c r="G503" s="234"/>
      <c r="H503" s="234"/>
      <c r="I503" s="234"/>
      <c r="J503" s="300"/>
      <c r="K503" s="300"/>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row>
    <row r="504" spans="1:34" ht="15.75" customHeight="1">
      <c r="A504" s="234"/>
      <c r="B504" s="234"/>
      <c r="C504" s="234"/>
      <c r="D504" s="234"/>
      <c r="E504" s="234"/>
      <c r="F504" s="234"/>
      <c r="G504" s="234"/>
      <c r="H504" s="234"/>
      <c r="I504" s="234"/>
      <c r="J504" s="300"/>
      <c r="K504" s="300"/>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row>
    <row r="505" spans="1:34" ht="15.75" customHeight="1">
      <c r="A505" s="234"/>
      <c r="B505" s="234"/>
      <c r="C505" s="234"/>
      <c r="D505" s="234"/>
      <c r="E505" s="234"/>
      <c r="F505" s="234"/>
      <c r="G505" s="234"/>
      <c r="H505" s="234"/>
      <c r="I505" s="234"/>
      <c r="J505" s="300"/>
      <c r="K505" s="300"/>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row>
    <row r="506" spans="1:34" ht="15.75" customHeight="1">
      <c r="A506" s="234"/>
      <c r="B506" s="234"/>
      <c r="C506" s="234"/>
      <c r="D506" s="234"/>
      <c r="E506" s="234"/>
      <c r="F506" s="234"/>
      <c r="G506" s="234"/>
      <c r="H506" s="234"/>
      <c r="I506" s="234"/>
      <c r="J506" s="300"/>
      <c r="K506" s="300"/>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row>
    <row r="507" spans="1:34" ht="15.75" customHeight="1">
      <c r="A507" s="234"/>
      <c r="B507" s="234"/>
      <c r="C507" s="234"/>
      <c r="D507" s="234"/>
      <c r="E507" s="234"/>
      <c r="F507" s="234"/>
      <c r="G507" s="234"/>
      <c r="H507" s="234"/>
      <c r="I507" s="234"/>
      <c r="J507" s="300"/>
      <c r="K507" s="300"/>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row>
    <row r="508" spans="1:34" ht="15.75" customHeight="1">
      <c r="A508" s="234"/>
      <c r="B508" s="234"/>
      <c r="C508" s="234"/>
      <c r="D508" s="234"/>
      <c r="E508" s="234"/>
      <c r="F508" s="234"/>
      <c r="G508" s="234"/>
      <c r="H508" s="234"/>
      <c r="I508" s="234"/>
      <c r="J508" s="300"/>
      <c r="K508" s="300"/>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row>
    <row r="509" spans="1:34" ht="15.75" customHeight="1">
      <c r="A509" s="234"/>
      <c r="B509" s="234"/>
      <c r="C509" s="234"/>
      <c r="D509" s="234"/>
      <c r="E509" s="234"/>
      <c r="F509" s="234"/>
      <c r="G509" s="234"/>
      <c r="H509" s="234"/>
      <c r="I509" s="234"/>
      <c r="J509" s="300"/>
      <c r="K509" s="300"/>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row>
    <row r="510" spans="1:34" ht="15.75" customHeight="1">
      <c r="A510" s="234"/>
      <c r="B510" s="234"/>
      <c r="C510" s="234"/>
      <c r="D510" s="234"/>
      <c r="E510" s="234"/>
      <c r="F510" s="234"/>
      <c r="G510" s="234"/>
      <c r="H510" s="234"/>
      <c r="I510" s="234"/>
      <c r="J510" s="300"/>
      <c r="K510" s="300"/>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row>
    <row r="511" spans="1:34" ht="15.75" customHeight="1">
      <c r="A511" s="234"/>
      <c r="B511" s="234"/>
      <c r="C511" s="234"/>
      <c r="D511" s="234"/>
      <c r="E511" s="234"/>
      <c r="F511" s="234"/>
      <c r="G511" s="234"/>
      <c r="H511" s="234"/>
      <c r="I511" s="234"/>
      <c r="J511" s="300"/>
      <c r="K511" s="300"/>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row>
    <row r="512" spans="1:34" ht="15.75" customHeight="1">
      <c r="A512" s="234"/>
      <c r="B512" s="234"/>
      <c r="C512" s="234"/>
      <c r="D512" s="234"/>
      <c r="E512" s="234"/>
      <c r="F512" s="234"/>
      <c r="G512" s="234"/>
      <c r="H512" s="234"/>
      <c r="I512" s="234"/>
      <c r="J512" s="300"/>
      <c r="K512" s="300"/>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row>
    <row r="513" spans="1:34" ht="15.75" customHeight="1">
      <c r="A513" s="234"/>
      <c r="B513" s="234"/>
      <c r="C513" s="234"/>
      <c r="D513" s="234"/>
      <c r="E513" s="234"/>
      <c r="F513" s="234"/>
      <c r="G513" s="234"/>
      <c r="H513" s="234"/>
      <c r="I513" s="234"/>
      <c r="J513" s="300"/>
      <c r="K513" s="300"/>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row>
    <row r="514" spans="1:34" ht="15.75" customHeight="1">
      <c r="A514" s="234"/>
      <c r="B514" s="234"/>
      <c r="C514" s="234"/>
      <c r="D514" s="234"/>
      <c r="E514" s="234"/>
      <c r="F514" s="234"/>
      <c r="G514" s="234"/>
      <c r="H514" s="234"/>
      <c r="I514" s="234"/>
      <c r="J514" s="300"/>
      <c r="K514" s="300"/>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row>
    <row r="515" spans="1:34" ht="15.75" customHeight="1">
      <c r="A515" s="234"/>
      <c r="B515" s="234"/>
      <c r="C515" s="234"/>
      <c r="D515" s="234"/>
      <c r="E515" s="234"/>
      <c r="F515" s="234"/>
      <c r="G515" s="234"/>
      <c r="H515" s="234"/>
      <c r="I515" s="234"/>
      <c r="J515" s="300"/>
      <c r="K515" s="300"/>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row>
    <row r="516" spans="1:34" ht="15.75" customHeight="1">
      <c r="A516" s="234"/>
      <c r="B516" s="234"/>
      <c r="C516" s="234"/>
      <c r="D516" s="234"/>
      <c r="E516" s="234"/>
      <c r="F516" s="234"/>
      <c r="G516" s="234"/>
      <c r="H516" s="234"/>
      <c r="I516" s="234"/>
      <c r="J516" s="300"/>
      <c r="K516" s="300"/>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row>
    <row r="517" spans="1:34" ht="15.75" customHeight="1">
      <c r="A517" s="234"/>
      <c r="B517" s="234"/>
      <c r="C517" s="234"/>
      <c r="D517" s="234"/>
      <c r="E517" s="234"/>
      <c r="F517" s="234"/>
      <c r="G517" s="234"/>
      <c r="H517" s="234"/>
      <c r="I517" s="234"/>
      <c r="J517" s="300"/>
      <c r="K517" s="300"/>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row>
    <row r="518" spans="1:34" ht="15.75" customHeight="1">
      <c r="A518" s="234"/>
      <c r="B518" s="234"/>
      <c r="C518" s="234"/>
      <c r="D518" s="234"/>
      <c r="E518" s="234"/>
      <c r="F518" s="234"/>
      <c r="G518" s="234"/>
      <c r="H518" s="234"/>
      <c r="I518" s="234"/>
      <c r="J518" s="300"/>
      <c r="K518" s="300"/>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row>
    <row r="519" spans="1:34" ht="15.75" customHeight="1">
      <c r="A519" s="234"/>
      <c r="B519" s="234"/>
      <c r="C519" s="234"/>
      <c r="D519" s="234"/>
      <c r="E519" s="234"/>
      <c r="F519" s="234"/>
      <c r="G519" s="234"/>
      <c r="H519" s="234"/>
      <c r="I519" s="234"/>
      <c r="J519" s="300"/>
      <c r="K519" s="300"/>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row>
    <row r="520" spans="1:34" ht="15.75" customHeight="1">
      <c r="A520" s="234"/>
      <c r="B520" s="234"/>
      <c r="C520" s="234"/>
      <c r="D520" s="234"/>
      <c r="E520" s="234"/>
      <c r="F520" s="234"/>
      <c r="G520" s="234"/>
      <c r="H520" s="234"/>
      <c r="I520" s="234"/>
      <c r="J520" s="300"/>
      <c r="K520" s="300"/>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row>
    <row r="521" spans="1:34" ht="15.75" customHeight="1">
      <c r="A521" s="234"/>
      <c r="B521" s="234"/>
      <c r="C521" s="234"/>
      <c r="D521" s="234"/>
      <c r="E521" s="234"/>
      <c r="F521" s="234"/>
      <c r="G521" s="234"/>
      <c r="H521" s="234"/>
      <c r="I521" s="234"/>
      <c r="J521" s="300"/>
      <c r="K521" s="300"/>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row>
    <row r="522" spans="1:34" ht="15.75" customHeight="1">
      <c r="A522" s="234"/>
      <c r="B522" s="234"/>
      <c r="C522" s="234"/>
      <c r="D522" s="234"/>
      <c r="E522" s="234"/>
      <c r="F522" s="234"/>
      <c r="G522" s="234"/>
      <c r="H522" s="234"/>
      <c r="I522" s="234"/>
      <c r="J522" s="300"/>
      <c r="K522" s="300"/>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row>
    <row r="523" spans="1:34" ht="15.75" customHeight="1">
      <c r="A523" s="234"/>
      <c r="B523" s="234"/>
      <c r="C523" s="234"/>
      <c r="D523" s="234"/>
      <c r="E523" s="234"/>
      <c r="F523" s="234"/>
      <c r="G523" s="234"/>
      <c r="H523" s="234"/>
      <c r="I523" s="234"/>
      <c r="J523" s="300"/>
      <c r="K523" s="300"/>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row>
    <row r="524" spans="1:34" ht="15.75" customHeight="1">
      <c r="A524" s="234"/>
      <c r="B524" s="234"/>
      <c r="C524" s="234"/>
      <c r="D524" s="234"/>
      <c r="E524" s="234"/>
      <c r="F524" s="234"/>
      <c r="G524" s="234"/>
      <c r="H524" s="234"/>
      <c r="I524" s="234"/>
      <c r="J524" s="300"/>
      <c r="K524" s="300"/>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row>
    <row r="525" spans="1:34" ht="15.75" customHeight="1">
      <c r="A525" s="234"/>
      <c r="B525" s="234"/>
      <c r="C525" s="234"/>
      <c r="D525" s="234"/>
      <c r="E525" s="234"/>
      <c r="F525" s="234"/>
      <c r="G525" s="234"/>
      <c r="H525" s="234"/>
      <c r="I525" s="234"/>
      <c r="J525" s="300"/>
      <c r="K525" s="300"/>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row>
    <row r="526" spans="1:34" ht="15.75" customHeight="1">
      <c r="A526" s="234"/>
      <c r="B526" s="234"/>
      <c r="C526" s="234"/>
      <c r="D526" s="234"/>
      <c r="E526" s="234"/>
      <c r="F526" s="234"/>
      <c r="G526" s="234"/>
      <c r="H526" s="234"/>
      <c r="I526" s="234"/>
      <c r="J526" s="300"/>
      <c r="K526" s="300"/>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row>
    <row r="527" spans="1:34" ht="15.75" customHeight="1">
      <c r="A527" s="234"/>
      <c r="B527" s="234"/>
      <c r="C527" s="234"/>
      <c r="D527" s="234"/>
      <c r="E527" s="234"/>
      <c r="F527" s="234"/>
      <c r="G527" s="234"/>
      <c r="H527" s="234"/>
      <c r="I527" s="234"/>
      <c r="J527" s="300"/>
      <c r="K527" s="300"/>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row>
    <row r="528" spans="1:34" ht="15.75" customHeight="1">
      <c r="A528" s="234"/>
      <c r="B528" s="234"/>
      <c r="C528" s="234"/>
      <c r="D528" s="234"/>
      <c r="E528" s="234"/>
      <c r="F528" s="234"/>
      <c r="G528" s="234"/>
      <c r="H528" s="234"/>
      <c r="I528" s="234"/>
      <c r="J528" s="300"/>
      <c r="K528" s="300"/>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row>
    <row r="529" spans="1:34" ht="15.75" customHeight="1">
      <c r="A529" s="234"/>
      <c r="B529" s="234"/>
      <c r="C529" s="234"/>
      <c r="D529" s="234"/>
      <c r="E529" s="234"/>
      <c r="F529" s="234"/>
      <c r="G529" s="234"/>
      <c r="H529" s="234"/>
      <c r="I529" s="234"/>
      <c r="J529" s="300"/>
      <c r="K529" s="300"/>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row>
    <row r="530" spans="1:34" ht="15.75" customHeight="1">
      <c r="A530" s="234"/>
      <c r="B530" s="234"/>
      <c r="C530" s="234"/>
      <c r="D530" s="234"/>
      <c r="E530" s="234"/>
      <c r="F530" s="234"/>
      <c r="G530" s="234"/>
      <c r="H530" s="234"/>
      <c r="I530" s="234"/>
      <c r="J530" s="300"/>
      <c r="K530" s="300"/>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row>
    <row r="531" spans="1:34" ht="15.75" customHeight="1">
      <c r="A531" s="234"/>
      <c r="B531" s="234"/>
      <c r="C531" s="234"/>
      <c r="D531" s="234"/>
      <c r="E531" s="234"/>
      <c r="F531" s="234"/>
      <c r="G531" s="234"/>
      <c r="H531" s="234"/>
      <c r="I531" s="234"/>
      <c r="J531" s="300"/>
      <c r="K531" s="300"/>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row>
    <row r="532" spans="1:34" ht="15.75" customHeight="1">
      <c r="A532" s="234"/>
      <c r="B532" s="234"/>
      <c r="C532" s="234"/>
      <c r="D532" s="234"/>
      <c r="E532" s="234"/>
      <c r="F532" s="234"/>
      <c r="G532" s="234"/>
      <c r="H532" s="234"/>
      <c r="I532" s="234"/>
      <c r="J532" s="300"/>
      <c r="K532" s="300"/>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row>
    <row r="533" spans="1:34" ht="15.75" customHeight="1">
      <c r="A533" s="234"/>
      <c r="B533" s="234"/>
      <c r="C533" s="234"/>
      <c r="D533" s="234"/>
      <c r="E533" s="234"/>
      <c r="F533" s="234"/>
      <c r="G533" s="234"/>
      <c r="H533" s="234"/>
      <c r="I533" s="234"/>
      <c r="J533" s="300"/>
      <c r="K533" s="300"/>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row>
    <row r="534" spans="1:34" ht="15.75" customHeight="1">
      <c r="A534" s="234"/>
      <c r="B534" s="234"/>
      <c r="C534" s="234"/>
      <c r="D534" s="234"/>
      <c r="E534" s="234"/>
      <c r="F534" s="234"/>
      <c r="G534" s="234"/>
      <c r="H534" s="234"/>
      <c r="I534" s="234"/>
      <c r="J534" s="300"/>
      <c r="K534" s="300"/>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row>
    <row r="535" spans="1:34" ht="15.75" customHeight="1">
      <c r="A535" s="234"/>
      <c r="B535" s="234"/>
      <c r="C535" s="234"/>
      <c r="D535" s="234"/>
      <c r="E535" s="234"/>
      <c r="F535" s="234"/>
      <c r="G535" s="234"/>
      <c r="H535" s="234"/>
      <c r="I535" s="234"/>
      <c r="J535" s="300"/>
      <c r="K535" s="300"/>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row>
    <row r="536" spans="1:34" ht="15.75" customHeight="1">
      <c r="A536" s="234"/>
      <c r="B536" s="234"/>
      <c r="C536" s="234"/>
      <c r="D536" s="234"/>
      <c r="E536" s="234"/>
      <c r="F536" s="234"/>
      <c r="G536" s="234"/>
      <c r="H536" s="234"/>
      <c r="I536" s="234"/>
      <c r="J536" s="300"/>
      <c r="K536" s="300"/>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row>
    <row r="537" spans="1:34" ht="15.75" customHeight="1">
      <c r="A537" s="234"/>
      <c r="B537" s="234"/>
      <c r="C537" s="234"/>
      <c r="D537" s="234"/>
      <c r="E537" s="234"/>
      <c r="F537" s="234"/>
      <c r="G537" s="234"/>
      <c r="H537" s="234"/>
      <c r="I537" s="234"/>
      <c r="J537" s="300"/>
      <c r="K537" s="300"/>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row>
    <row r="538" spans="1:34" ht="15.75" customHeight="1">
      <c r="A538" s="234"/>
      <c r="B538" s="234"/>
      <c r="C538" s="234"/>
      <c r="D538" s="234"/>
      <c r="E538" s="234"/>
      <c r="F538" s="234"/>
      <c r="G538" s="234"/>
      <c r="H538" s="234"/>
      <c r="I538" s="234"/>
      <c r="J538" s="300"/>
      <c r="K538" s="300"/>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row>
    <row r="539" spans="1:34" ht="15.75" customHeight="1">
      <c r="A539" s="234"/>
      <c r="B539" s="234"/>
      <c r="C539" s="234"/>
      <c r="D539" s="234"/>
      <c r="E539" s="234"/>
      <c r="F539" s="234"/>
      <c r="G539" s="234"/>
      <c r="H539" s="234"/>
      <c r="I539" s="234"/>
      <c r="J539" s="300"/>
      <c r="K539" s="300"/>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row>
    <row r="540" spans="1:34" ht="15.75" customHeight="1">
      <c r="A540" s="234"/>
      <c r="B540" s="234"/>
      <c r="C540" s="234"/>
      <c r="D540" s="234"/>
      <c r="E540" s="234"/>
      <c r="F540" s="234"/>
      <c r="G540" s="234"/>
      <c r="H540" s="234"/>
      <c r="I540" s="234"/>
      <c r="J540" s="300"/>
      <c r="K540" s="300"/>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row>
    <row r="541" spans="1:34" ht="15.75" customHeight="1">
      <c r="A541" s="234"/>
      <c r="B541" s="234"/>
      <c r="C541" s="234"/>
      <c r="D541" s="234"/>
      <c r="E541" s="234"/>
      <c r="F541" s="234"/>
      <c r="G541" s="234"/>
      <c r="H541" s="234"/>
      <c r="I541" s="234"/>
      <c r="J541" s="300"/>
      <c r="K541" s="300"/>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row>
    <row r="542" spans="1:34" ht="15.75" customHeight="1">
      <c r="A542" s="234"/>
      <c r="B542" s="234"/>
      <c r="C542" s="234"/>
      <c r="D542" s="234"/>
      <c r="E542" s="234"/>
      <c r="F542" s="234"/>
      <c r="G542" s="234"/>
      <c r="H542" s="234"/>
      <c r="I542" s="234"/>
      <c r="J542" s="300"/>
      <c r="K542" s="300"/>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row>
    <row r="543" spans="1:34" ht="15.75" customHeight="1">
      <c r="A543" s="234"/>
      <c r="B543" s="234"/>
      <c r="C543" s="234"/>
      <c r="D543" s="234"/>
      <c r="E543" s="234"/>
      <c r="F543" s="234"/>
      <c r="G543" s="234"/>
      <c r="H543" s="234"/>
      <c r="I543" s="234"/>
      <c r="J543" s="300"/>
      <c r="K543" s="300"/>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row>
    <row r="544" spans="1:34" ht="15.75" customHeight="1">
      <c r="A544" s="234"/>
      <c r="B544" s="234"/>
      <c r="C544" s="234"/>
      <c r="D544" s="234"/>
      <c r="E544" s="234"/>
      <c r="F544" s="234"/>
      <c r="G544" s="234"/>
      <c r="H544" s="234"/>
      <c r="I544" s="234"/>
      <c r="J544" s="300"/>
      <c r="K544" s="300"/>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row>
    <row r="545" spans="1:34" ht="15.75" customHeight="1">
      <c r="A545" s="234"/>
      <c r="B545" s="234"/>
      <c r="C545" s="234"/>
      <c r="D545" s="234"/>
      <c r="E545" s="234"/>
      <c r="F545" s="234"/>
      <c r="G545" s="234"/>
      <c r="H545" s="234"/>
      <c r="I545" s="234"/>
      <c r="J545" s="300"/>
      <c r="K545" s="300"/>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row>
    <row r="546" spans="1:34" ht="15.75" customHeight="1">
      <c r="A546" s="234"/>
      <c r="B546" s="234"/>
      <c r="C546" s="234"/>
      <c r="D546" s="234"/>
      <c r="E546" s="234"/>
      <c r="F546" s="234"/>
      <c r="G546" s="234"/>
      <c r="H546" s="234"/>
      <c r="I546" s="234"/>
      <c r="J546" s="300"/>
      <c r="K546" s="300"/>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row>
    <row r="547" spans="1:34" ht="15.75" customHeight="1">
      <c r="A547" s="234"/>
      <c r="B547" s="234"/>
      <c r="C547" s="234"/>
      <c r="D547" s="234"/>
      <c r="E547" s="234"/>
      <c r="F547" s="234"/>
      <c r="G547" s="234"/>
      <c r="H547" s="234"/>
      <c r="I547" s="234"/>
      <c r="J547" s="300"/>
      <c r="K547" s="300"/>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row>
    <row r="548" spans="1:34" ht="15.75" customHeight="1">
      <c r="A548" s="234"/>
      <c r="B548" s="234"/>
      <c r="C548" s="234"/>
      <c r="D548" s="234"/>
      <c r="E548" s="234"/>
      <c r="F548" s="234"/>
      <c r="G548" s="234"/>
      <c r="H548" s="234"/>
      <c r="I548" s="234"/>
      <c r="J548" s="300"/>
      <c r="K548" s="300"/>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row>
    <row r="549" spans="1:34" ht="15.75" customHeight="1">
      <c r="A549" s="234"/>
      <c r="B549" s="234"/>
      <c r="C549" s="234"/>
      <c r="D549" s="234"/>
      <c r="E549" s="234"/>
      <c r="F549" s="234"/>
      <c r="G549" s="234"/>
      <c r="H549" s="234"/>
      <c r="I549" s="234"/>
      <c r="J549" s="300"/>
      <c r="K549" s="300"/>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row>
    <row r="550" spans="1:34" ht="15.75" customHeight="1">
      <c r="A550" s="234"/>
      <c r="B550" s="234"/>
      <c r="C550" s="234"/>
      <c r="D550" s="234"/>
      <c r="E550" s="234"/>
      <c r="F550" s="234"/>
      <c r="G550" s="234"/>
      <c r="H550" s="234"/>
      <c r="I550" s="234"/>
      <c r="J550" s="300"/>
      <c r="K550" s="300"/>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row>
    <row r="551" spans="1:34" ht="15.75" customHeight="1">
      <c r="A551" s="234"/>
      <c r="B551" s="234"/>
      <c r="C551" s="234"/>
      <c r="D551" s="234"/>
      <c r="E551" s="234"/>
      <c r="F551" s="234"/>
      <c r="G551" s="234"/>
      <c r="H551" s="234"/>
      <c r="I551" s="234"/>
      <c r="J551" s="300"/>
      <c r="K551" s="300"/>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row>
    <row r="552" spans="1:34" ht="15.75" customHeight="1">
      <c r="A552" s="234"/>
      <c r="B552" s="234"/>
      <c r="C552" s="234"/>
      <c r="D552" s="234"/>
      <c r="E552" s="234"/>
      <c r="F552" s="234"/>
      <c r="G552" s="234"/>
      <c r="H552" s="234"/>
      <c r="I552" s="234"/>
      <c r="J552" s="300"/>
      <c r="K552" s="300"/>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row>
    <row r="553" spans="1:34" ht="15.75" customHeight="1">
      <c r="A553" s="234"/>
      <c r="B553" s="234"/>
      <c r="C553" s="234"/>
      <c r="D553" s="234"/>
      <c r="E553" s="234"/>
      <c r="F553" s="234"/>
      <c r="G553" s="234"/>
      <c r="H553" s="234"/>
      <c r="I553" s="234"/>
      <c r="J553" s="300"/>
      <c r="K553" s="300"/>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row>
    <row r="554" spans="1:34" ht="15.75" customHeight="1">
      <c r="A554" s="234"/>
      <c r="B554" s="234"/>
      <c r="C554" s="234"/>
      <c r="D554" s="234"/>
      <c r="E554" s="234"/>
      <c r="F554" s="234"/>
      <c r="G554" s="234"/>
      <c r="H554" s="234"/>
      <c r="I554" s="234"/>
      <c r="J554" s="300"/>
      <c r="K554" s="300"/>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row>
    <row r="555" spans="1:34" ht="15.75" customHeight="1">
      <c r="A555" s="234"/>
      <c r="B555" s="234"/>
      <c r="C555" s="234"/>
      <c r="D555" s="234"/>
      <c r="E555" s="234"/>
      <c r="F555" s="234"/>
      <c r="G555" s="234"/>
      <c r="H555" s="234"/>
      <c r="I555" s="234"/>
      <c r="J555" s="300"/>
      <c r="K555" s="300"/>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row>
    <row r="556" spans="1:34" ht="15.75" customHeight="1">
      <c r="A556" s="234"/>
      <c r="B556" s="234"/>
      <c r="C556" s="234"/>
      <c r="D556" s="234"/>
      <c r="E556" s="234"/>
      <c r="F556" s="234"/>
      <c r="G556" s="234"/>
      <c r="H556" s="234"/>
      <c r="I556" s="234"/>
      <c r="J556" s="300"/>
      <c r="K556" s="300"/>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row>
    <row r="557" spans="1:34" ht="15.75" customHeight="1">
      <c r="A557" s="234"/>
      <c r="B557" s="234"/>
      <c r="C557" s="234"/>
      <c r="D557" s="234"/>
      <c r="E557" s="234"/>
      <c r="F557" s="234"/>
      <c r="G557" s="234"/>
      <c r="H557" s="234"/>
      <c r="I557" s="234"/>
      <c r="J557" s="300"/>
      <c r="K557" s="300"/>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row>
    <row r="558" spans="1:34" ht="15.75" customHeight="1">
      <c r="A558" s="234"/>
      <c r="B558" s="234"/>
      <c r="C558" s="234"/>
      <c r="D558" s="234"/>
      <c r="E558" s="234"/>
      <c r="F558" s="234"/>
      <c r="G558" s="234"/>
      <c r="H558" s="234"/>
      <c r="I558" s="234"/>
      <c r="J558" s="300"/>
      <c r="K558" s="300"/>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row>
    <row r="559" spans="1:34" ht="15.75" customHeight="1">
      <c r="A559" s="234"/>
      <c r="B559" s="234"/>
      <c r="C559" s="234"/>
      <c r="D559" s="234"/>
      <c r="E559" s="234"/>
      <c r="F559" s="234"/>
      <c r="G559" s="234"/>
      <c r="H559" s="234"/>
      <c r="I559" s="234"/>
      <c r="J559" s="300"/>
      <c r="K559" s="300"/>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row>
    <row r="560" spans="1:34" ht="15.75" customHeight="1">
      <c r="A560" s="234"/>
      <c r="B560" s="234"/>
      <c r="C560" s="234"/>
      <c r="D560" s="234"/>
      <c r="E560" s="234"/>
      <c r="F560" s="234"/>
      <c r="G560" s="234"/>
      <c r="H560" s="234"/>
      <c r="I560" s="234"/>
      <c r="J560" s="300"/>
      <c r="K560" s="300"/>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row>
    <row r="561" spans="1:34" ht="15.75" customHeight="1">
      <c r="A561" s="234"/>
      <c r="B561" s="234"/>
      <c r="C561" s="234"/>
      <c r="D561" s="234"/>
      <c r="E561" s="234"/>
      <c r="F561" s="234"/>
      <c r="G561" s="234"/>
      <c r="H561" s="234"/>
      <c r="I561" s="234"/>
      <c r="J561" s="300"/>
      <c r="K561" s="300"/>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row>
    <row r="562" spans="1:34" ht="15.75" customHeight="1">
      <c r="A562" s="234"/>
      <c r="B562" s="234"/>
      <c r="C562" s="234"/>
      <c r="D562" s="234"/>
      <c r="E562" s="234"/>
      <c r="F562" s="234"/>
      <c r="G562" s="234"/>
      <c r="H562" s="234"/>
      <c r="I562" s="234"/>
      <c r="J562" s="300"/>
      <c r="K562" s="300"/>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row>
    <row r="563" spans="1:34" ht="15.75" customHeight="1">
      <c r="A563" s="234"/>
      <c r="B563" s="234"/>
      <c r="C563" s="234"/>
      <c r="D563" s="234"/>
      <c r="E563" s="234"/>
      <c r="F563" s="234"/>
      <c r="G563" s="234"/>
      <c r="H563" s="234"/>
      <c r="I563" s="234"/>
      <c r="J563" s="300"/>
      <c r="K563" s="300"/>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row>
    <row r="564" spans="1:34" ht="15.75" customHeight="1">
      <c r="A564" s="234"/>
      <c r="B564" s="234"/>
      <c r="C564" s="234"/>
      <c r="D564" s="234"/>
      <c r="E564" s="234"/>
      <c r="F564" s="234"/>
      <c r="G564" s="234"/>
      <c r="H564" s="234"/>
      <c r="I564" s="234"/>
      <c r="J564" s="300"/>
      <c r="K564" s="300"/>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row>
    <row r="565" spans="1:34" ht="15.75" customHeight="1">
      <c r="A565" s="234"/>
      <c r="B565" s="234"/>
      <c r="C565" s="234"/>
      <c r="D565" s="234"/>
      <c r="E565" s="234"/>
      <c r="F565" s="234"/>
      <c r="G565" s="234"/>
      <c r="H565" s="234"/>
      <c r="I565" s="234"/>
      <c r="J565" s="300"/>
      <c r="K565" s="300"/>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row>
    <row r="566" spans="1:34" ht="15.75" customHeight="1">
      <c r="A566" s="234"/>
      <c r="B566" s="234"/>
      <c r="C566" s="234"/>
      <c r="D566" s="234"/>
      <c r="E566" s="234"/>
      <c r="F566" s="234"/>
      <c r="G566" s="234"/>
      <c r="H566" s="234"/>
      <c r="I566" s="234"/>
      <c r="J566" s="300"/>
      <c r="K566" s="300"/>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row>
    <row r="567" spans="1:34" ht="15.75" customHeight="1">
      <c r="A567" s="234"/>
      <c r="B567" s="234"/>
      <c r="C567" s="234"/>
      <c r="D567" s="234"/>
      <c r="E567" s="234"/>
      <c r="F567" s="234"/>
      <c r="G567" s="234"/>
      <c r="H567" s="234"/>
      <c r="I567" s="234"/>
      <c r="J567" s="300"/>
      <c r="K567" s="300"/>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row>
    <row r="568" spans="1:34" ht="15.75" customHeight="1">
      <c r="A568" s="234"/>
      <c r="B568" s="234"/>
      <c r="C568" s="234"/>
      <c r="D568" s="234"/>
      <c r="E568" s="234"/>
      <c r="F568" s="234"/>
      <c r="G568" s="234"/>
      <c r="H568" s="234"/>
      <c r="I568" s="234"/>
      <c r="J568" s="300"/>
      <c r="K568" s="300"/>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row>
    <row r="569" spans="1:34" ht="15.75" customHeight="1">
      <c r="A569" s="234"/>
      <c r="B569" s="234"/>
      <c r="C569" s="234"/>
      <c r="D569" s="234"/>
      <c r="E569" s="234"/>
      <c r="F569" s="234"/>
      <c r="G569" s="234"/>
      <c r="H569" s="234"/>
      <c r="I569" s="234"/>
      <c r="J569" s="300"/>
      <c r="K569" s="300"/>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row>
    <row r="570" spans="1:34" ht="15.75" customHeight="1">
      <c r="A570" s="234"/>
      <c r="B570" s="234"/>
      <c r="C570" s="234"/>
      <c r="D570" s="234"/>
      <c r="E570" s="234"/>
      <c r="F570" s="234"/>
      <c r="G570" s="234"/>
      <c r="H570" s="234"/>
      <c r="I570" s="234"/>
      <c r="J570" s="300"/>
      <c r="K570" s="300"/>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row>
    <row r="571" spans="1:34" ht="15.75" customHeight="1">
      <c r="A571" s="234"/>
      <c r="B571" s="234"/>
      <c r="C571" s="234"/>
      <c r="D571" s="234"/>
      <c r="E571" s="234"/>
      <c r="F571" s="234"/>
      <c r="G571" s="234"/>
      <c r="H571" s="234"/>
      <c r="I571" s="234"/>
      <c r="J571" s="300"/>
      <c r="K571" s="300"/>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row>
    <row r="572" spans="1:34" ht="15.75" customHeight="1">
      <c r="A572" s="234"/>
      <c r="B572" s="234"/>
      <c r="C572" s="234"/>
      <c r="D572" s="234"/>
      <c r="E572" s="234"/>
      <c r="F572" s="234"/>
      <c r="G572" s="234"/>
      <c r="H572" s="234"/>
      <c r="I572" s="234"/>
      <c r="J572" s="300"/>
      <c r="K572" s="300"/>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row>
    <row r="573" spans="1:34" ht="15.75" customHeight="1">
      <c r="A573" s="234"/>
      <c r="B573" s="234"/>
      <c r="C573" s="234"/>
      <c r="D573" s="234"/>
      <c r="E573" s="234"/>
      <c r="F573" s="234"/>
      <c r="G573" s="234"/>
      <c r="H573" s="234"/>
      <c r="I573" s="234"/>
      <c r="J573" s="300"/>
      <c r="K573" s="300"/>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row>
    <row r="574" spans="1:34" ht="15.75" customHeight="1">
      <c r="A574" s="234"/>
      <c r="B574" s="234"/>
      <c r="C574" s="234"/>
      <c r="D574" s="234"/>
      <c r="E574" s="234"/>
      <c r="F574" s="234"/>
      <c r="G574" s="234"/>
      <c r="H574" s="234"/>
      <c r="I574" s="234"/>
      <c r="J574" s="300"/>
      <c r="K574" s="300"/>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row>
    <row r="575" spans="1:34" ht="15.75" customHeight="1">
      <c r="A575" s="234"/>
      <c r="B575" s="234"/>
      <c r="C575" s="234"/>
      <c r="D575" s="234"/>
      <c r="E575" s="234"/>
      <c r="F575" s="234"/>
      <c r="G575" s="234"/>
      <c r="H575" s="234"/>
      <c r="I575" s="234"/>
      <c r="J575" s="300"/>
      <c r="K575" s="300"/>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row>
    <row r="576" spans="1:34" ht="15.75" customHeight="1">
      <c r="A576" s="234"/>
      <c r="B576" s="234"/>
      <c r="C576" s="234"/>
      <c r="D576" s="234"/>
      <c r="E576" s="234"/>
      <c r="F576" s="234"/>
      <c r="G576" s="234"/>
      <c r="H576" s="234"/>
      <c r="I576" s="234"/>
      <c r="J576" s="300"/>
      <c r="K576" s="300"/>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row>
    <row r="577" spans="1:34" ht="15.75" customHeight="1">
      <c r="A577" s="234"/>
      <c r="B577" s="234"/>
      <c r="C577" s="234"/>
      <c r="D577" s="234"/>
      <c r="E577" s="234"/>
      <c r="F577" s="234"/>
      <c r="G577" s="234"/>
      <c r="H577" s="234"/>
      <c r="I577" s="234"/>
      <c r="J577" s="300"/>
      <c r="K577" s="300"/>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row>
    <row r="578" spans="1:34" ht="15.75" customHeight="1">
      <c r="A578" s="234"/>
      <c r="B578" s="234"/>
      <c r="C578" s="234"/>
      <c r="D578" s="234"/>
      <c r="E578" s="234"/>
      <c r="F578" s="234"/>
      <c r="G578" s="234"/>
      <c r="H578" s="234"/>
      <c r="I578" s="234"/>
      <c r="J578" s="300"/>
      <c r="K578" s="300"/>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row>
    <row r="579" spans="1:34" ht="15.75" customHeight="1">
      <c r="A579" s="234"/>
      <c r="B579" s="234"/>
      <c r="C579" s="234"/>
      <c r="D579" s="234"/>
      <c r="E579" s="234"/>
      <c r="F579" s="234"/>
      <c r="G579" s="234"/>
      <c r="H579" s="234"/>
      <c r="I579" s="234"/>
      <c r="J579" s="300"/>
      <c r="K579" s="300"/>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row>
    <row r="580" spans="1:34" ht="15.75" customHeight="1">
      <c r="A580" s="234"/>
      <c r="B580" s="234"/>
      <c r="C580" s="234"/>
      <c r="D580" s="234"/>
      <c r="E580" s="234"/>
      <c r="F580" s="234"/>
      <c r="G580" s="234"/>
      <c r="H580" s="234"/>
      <c r="I580" s="234"/>
      <c r="J580" s="300"/>
      <c r="K580" s="300"/>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row>
    <row r="581" spans="1:34" ht="15.75" customHeight="1">
      <c r="A581" s="234"/>
      <c r="B581" s="234"/>
      <c r="C581" s="234"/>
      <c r="D581" s="234"/>
      <c r="E581" s="234"/>
      <c r="F581" s="234"/>
      <c r="G581" s="234"/>
      <c r="H581" s="234"/>
      <c r="I581" s="234"/>
      <c r="J581" s="300"/>
      <c r="K581" s="300"/>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row>
    <row r="582" spans="1:34" ht="15.75" customHeight="1">
      <c r="A582" s="234"/>
      <c r="B582" s="234"/>
      <c r="C582" s="234"/>
      <c r="D582" s="234"/>
      <c r="E582" s="234"/>
      <c r="F582" s="234"/>
      <c r="G582" s="234"/>
      <c r="H582" s="234"/>
      <c r="I582" s="234"/>
      <c r="J582" s="300"/>
      <c r="K582" s="300"/>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row>
    <row r="583" spans="1:34" ht="15.75" customHeight="1">
      <c r="A583" s="234"/>
      <c r="B583" s="234"/>
      <c r="C583" s="234"/>
      <c r="D583" s="234"/>
      <c r="E583" s="234"/>
      <c r="F583" s="234"/>
      <c r="G583" s="234"/>
      <c r="H583" s="234"/>
      <c r="I583" s="234"/>
      <c r="J583" s="300"/>
      <c r="K583" s="300"/>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row>
    <row r="584" spans="1:34" ht="15.75" customHeight="1">
      <c r="A584" s="234"/>
      <c r="B584" s="234"/>
      <c r="C584" s="234"/>
      <c r="D584" s="234"/>
      <c r="E584" s="234"/>
      <c r="F584" s="234"/>
      <c r="G584" s="234"/>
      <c r="H584" s="234"/>
      <c r="I584" s="234"/>
      <c r="J584" s="300"/>
      <c r="K584" s="300"/>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row>
    <row r="585" spans="1:34" ht="15.75" customHeight="1">
      <c r="A585" s="234"/>
      <c r="B585" s="234"/>
      <c r="C585" s="234"/>
      <c r="D585" s="234"/>
      <c r="E585" s="234"/>
      <c r="F585" s="234"/>
      <c r="G585" s="234"/>
      <c r="H585" s="234"/>
      <c r="I585" s="234"/>
      <c r="J585" s="300"/>
      <c r="K585" s="300"/>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row>
    <row r="586" spans="1:34" ht="15.75" customHeight="1">
      <c r="A586" s="234"/>
      <c r="B586" s="234"/>
      <c r="C586" s="234"/>
      <c r="D586" s="234"/>
      <c r="E586" s="234"/>
      <c r="F586" s="234"/>
      <c r="G586" s="234"/>
      <c r="H586" s="234"/>
      <c r="I586" s="234"/>
      <c r="J586" s="300"/>
      <c r="K586" s="300"/>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row>
    <row r="587" spans="1:34" ht="15.75" customHeight="1">
      <c r="A587" s="234"/>
      <c r="B587" s="234"/>
      <c r="C587" s="234"/>
      <c r="D587" s="234"/>
      <c r="E587" s="234"/>
      <c r="F587" s="234"/>
      <c r="G587" s="234"/>
      <c r="H587" s="234"/>
      <c r="I587" s="234"/>
      <c r="J587" s="300"/>
      <c r="K587" s="300"/>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row>
    <row r="588" spans="1:34" ht="15.75" customHeight="1">
      <c r="A588" s="234"/>
      <c r="B588" s="234"/>
      <c r="C588" s="234"/>
      <c r="D588" s="234"/>
      <c r="E588" s="234"/>
      <c r="F588" s="234"/>
      <c r="G588" s="234"/>
      <c r="H588" s="234"/>
      <c r="I588" s="234"/>
      <c r="J588" s="300"/>
      <c r="K588" s="300"/>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row>
    <row r="589" spans="1:34" ht="15.75" customHeight="1">
      <c r="A589" s="234"/>
      <c r="B589" s="234"/>
      <c r="C589" s="234"/>
      <c r="D589" s="234"/>
      <c r="E589" s="234"/>
      <c r="F589" s="234"/>
      <c r="G589" s="234"/>
      <c r="H589" s="234"/>
      <c r="I589" s="234"/>
      <c r="J589" s="300"/>
      <c r="K589" s="300"/>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row>
    <row r="590" spans="1:34" ht="15.75" customHeight="1">
      <c r="A590" s="234"/>
      <c r="B590" s="234"/>
      <c r="C590" s="234"/>
      <c r="D590" s="234"/>
      <c r="E590" s="234"/>
      <c r="F590" s="234"/>
      <c r="G590" s="234"/>
      <c r="H590" s="234"/>
      <c r="I590" s="234"/>
      <c r="J590" s="300"/>
      <c r="K590" s="300"/>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row>
    <row r="591" spans="1:34" ht="15.75" customHeight="1">
      <c r="A591" s="234"/>
      <c r="B591" s="234"/>
      <c r="C591" s="234"/>
      <c r="D591" s="234"/>
      <c r="E591" s="234"/>
      <c r="F591" s="234"/>
      <c r="G591" s="234"/>
      <c r="H591" s="234"/>
      <c r="I591" s="234"/>
      <c r="J591" s="300"/>
      <c r="K591" s="300"/>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row>
    <row r="592" spans="1:34" ht="15.75" customHeight="1">
      <c r="A592" s="234"/>
      <c r="B592" s="234"/>
      <c r="C592" s="234"/>
      <c r="D592" s="234"/>
      <c r="E592" s="234"/>
      <c r="F592" s="234"/>
      <c r="G592" s="234"/>
      <c r="H592" s="234"/>
      <c r="I592" s="234"/>
      <c r="J592" s="300"/>
      <c r="K592" s="300"/>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row>
    <row r="593" spans="1:34" ht="15.75" customHeight="1">
      <c r="A593" s="234"/>
      <c r="B593" s="234"/>
      <c r="C593" s="234"/>
      <c r="D593" s="234"/>
      <c r="E593" s="234"/>
      <c r="F593" s="234"/>
      <c r="G593" s="234"/>
      <c r="H593" s="234"/>
      <c r="I593" s="234"/>
      <c r="J593" s="300"/>
      <c r="K593" s="300"/>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row>
    <row r="594" spans="1:34" ht="15.75" customHeight="1">
      <c r="A594" s="234"/>
      <c r="B594" s="234"/>
      <c r="C594" s="234"/>
      <c r="D594" s="234"/>
      <c r="E594" s="234"/>
      <c r="F594" s="234"/>
      <c r="G594" s="234"/>
      <c r="H594" s="234"/>
      <c r="I594" s="234"/>
      <c r="J594" s="300"/>
      <c r="K594" s="300"/>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row>
    <row r="595" spans="1:34" ht="15.75" customHeight="1">
      <c r="A595" s="234"/>
      <c r="B595" s="234"/>
      <c r="C595" s="234"/>
      <c r="D595" s="234"/>
      <c r="E595" s="234"/>
      <c r="F595" s="234"/>
      <c r="G595" s="234"/>
      <c r="H595" s="234"/>
      <c r="I595" s="234"/>
      <c r="J595" s="300"/>
      <c r="K595" s="300"/>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row>
    <row r="596" spans="1:34" ht="15.75" customHeight="1">
      <c r="A596" s="234"/>
      <c r="B596" s="234"/>
      <c r="C596" s="234"/>
      <c r="D596" s="234"/>
      <c r="E596" s="234"/>
      <c r="F596" s="234"/>
      <c r="G596" s="234"/>
      <c r="H596" s="234"/>
      <c r="I596" s="234"/>
      <c r="J596" s="300"/>
      <c r="K596" s="300"/>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row>
    <row r="597" spans="1:34" ht="15.75" customHeight="1">
      <c r="A597" s="234"/>
      <c r="B597" s="234"/>
      <c r="C597" s="234"/>
      <c r="D597" s="234"/>
      <c r="E597" s="234"/>
      <c r="F597" s="234"/>
      <c r="G597" s="234"/>
      <c r="H597" s="234"/>
      <c r="I597" s="234"/>
      <c r="J597" s="300"/>
      <c r="K597" s="300"/>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row>
    <row r="598" spans="1:34" ht="15.75" customHeight="1">
      <c r="A598" s="234"/>
      <c r="B598" s="234"/>
      <c r="C598" s="234"/>
      <c r="D598" s="234"/>
      <c r="E598" s="234"/>
      <c r="F598" s="234"/>
      <c r="G598" s="234"/>
      <c r="H598" s="234"/>
      <c r="I598" s="234"/>
      <c r="J598" s="300"/>
      <c r="K598" s="300"/>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row>
    <row r="599" spans="1:34" ht="15.75" customHeight="1">
      <c r="A599" s="234"/>
      <c r="B599" s="234"/>
      <c r="C599" s="234"/>
      <c r="D599" s="234"/>
      <c r="E599" s="234"/>
      <c r="F599" s="234"/>
      <c r="G599" s="234"/>
      <c r="H599" s="234"/>
      <c r="I599" s="234"/>
      <c r="J599" s="300"/>
      <c r="K599" s="300"/>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row>
    <row r="600" spans="1:34" ht="15.75" customHeight="1">
      <c r="A600" s="234"/>
      <c r="B600" s="234"/>
      <c r="C600" s="234"/>
      <c r="D600" s="234"/>
      <c r="E600" s="234"/>
      <c r="F600" s="234"/>
      <c r="G600" s="234"/>
      <c r="H600" s="234"/>
      <c r="I600" s="234"/>
      <c r="J600" s="300"/>
      <c r="K600" s="300"/>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row>
    <row r="601" spans="1:34" ht="15.75" customHeight="1">
      <c r="A601" s="234"/>
      <c r="B601" s="234"/>
      <c r="C601" s="234"/>
      <c r="D601" s="234"/>
      <c r="E601" s="234"/>
      <c r="F601" s="234"/>
      <c r="G601" s="234"/>
      <c r="H601" s="234"/>
      <c r="I601" s="234"/>
      <c r="J601" s="300"/>
      <c r="K601" s="300"/>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row>
    <row r="602" spans="1:34" ht="15.75" customHeight="1">
      <c r="A602" s="234"/>
      <c r="B602" s="234"/>
      <c r="C602" s="234"/>
      <c r="D602" s="234"/>
      <c r="E602" s="234"/>
      <c r="F602" s="234"/>
      <c r="G602" s="234"/>
      <c r="H602" s="234"/>
      <c r="I602" s="234"/>
      <c r="J602" s="300"/>
      <c r="K602" s="300"/>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row>
    <row r="603" spans="1:34" ht="15.75" customHeight="1">
      <c r="A603" s="234"/>
      <c r="B603" s="234"/>
      <c r="C603" s="234"/>
      <c r="D603" s="234"/>
      <c r="E603" s="234"/>
      <c r="F603" s="234"/>
      <c r="G603" s="234"/>
      <c r="H603" s="234"/>
      <c r="I603" s="234"/>
      <c r="J603" s="300"/>
      <c r="K603" s="300"/>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row>
    <row r="604" spans="1:34" ht="15.75" customHeight="1">
      <c r="A604" s="234"/>
      <c r="B604" s="234"/>
      <c r="C604" s="234"/>
      <c r="D604" s="234"/>
      <c r="E604" s="234"/>
      <c r="F604" s="234"/>
      <c r="G604" s="234"/>
      <c r="H604" s="234"/>
      <c r="I604" s="234"/>
      <c r="J604" s="300"/>
      <c r="K604" s="300"/>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row>
    <row r="605" spans="1:34" ht="15.75" customHeight="1">
      <c r="A605" s="234"/>
      <c r="B605" s="234"/>
      <c r="C605" s="234"/>
      <c r="D605" s="234"/>
      <c r="E605" s="234"/>
      <c r="F605" s="234"/>
      <c r="G605" s="234"/>
      <c r="H605" s="234"/>
      <c r="I605" s="234"/>
      <c r="J605" s="300"/>
      <c r="K605" s="300"/>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row>
    <row r="606" spans="1:34" ht="15.75" customHeight="1">
      <c r="A606" s="234"/>
      <c r="B606" s="234"/>
      <c r="C606" s="234"/>
      <c r="D606" s="234"/>
      <c r="E606" s="234"/>
      <c r="F606" s="234"/>
      <c r="G606" s="234"/>
      <c r="H606" s="234"/>
      <c r="I606" s="234"/>
      <c r="J606" s="300"/>
      <c r="K606" s="300"/>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row>
    <row r="607" spans="1:34" ht="15.75" customHeight="1">
      <c r="A607" s="234"/>
      <c r="B607" s="234"/>
      <c r="C607" s="234"/>
      <c r="D607" s="234"/>
      <c r="E607" s="234"/>
      <c r="F607" s="234"/>
      <c r="G607" s="234"/>
      <c r="H607" s="234"/>
      <c r="I607" s="234"/>
      <c r="J607" s="300"/>
      <c r="K607" s="300"/>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row>
    <row r="608" spans="1:34" ht="15.75" customHeight="1">
      <c r="A608" s="234"/>
      <c r="B608" s="234"/>
      <c r="C608" s="234"/>
      <c r="D608" s="234"/>
      <c r="E608" s="234"/>
      <c r="F608" s="234"/>
      <c r="G608" s="234"/>
      <c r="H608" s="234"/>
      <c r="I608" s="234"/>
      <c r="J608" s="300"/>
      <c r="K608" s="300"/>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row>
    <row r="609" spans="1:34" ht="15.75" customHeight="1">
      <c r="A609" s="234"/>
      <c r="B609" s="234"/>
      <c r="C609" s="234"/>
      <c r="D609" s="234"/>
      <c r="E609" s="234"/>
      <c r="F609" s="234"/>
      <c r="G609" s="234"/>
      <c r="H609" s="234"/>
      <c r="I609" s="234"/>
      <c r="J609" s="300"/>
      <c r="K609" s="300"/>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row>
    <row r="610" spans="1:34" ht="15.75" customHeight="1">
      <c r="A610" s="234"/>
      <c r="B610" s="234"/>
      <c r="C610" s="234"/>
      <c r="D610" s="234"/>
      <c r="E610" s="234"/>
      <c r="F610" s="234"/>
      <c r="G610" s="234"/>
      <c r="H610" s="234"/>
      <c r="I610" s="234"/>
      <c r="J610" s="300"/>
      <c r="K610" s="300"/>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row>
    <row r="611" spans="1:34" ht="15.75" customHeight="1">
      <c r="A611" s="234"/>
      <c r="B611" s="234"/>
      <c r="C611" s="234"/>
      <c r="D611" s="234"/>
      <c r="E611" s="234"/>
      <c r="F611" s="234"/>
      <c r="G611" s="234"/>
      <c r="H611" s="234"/>
      <c r="I611" s="234"/>
      <c r="J611" s="300"/>
      <c r="K611" s="300"/>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row>
    <row r="612" spans="1:34" ht="15.75" customHeight="1">
      <c r="A612" s="234"/>
      <c r="B612" s="234"/>
      <c r="C612" s="234"/>
      <c r="D612" s="234"/>
      <c r="E612" s="234"/>
      <c r="F612" s="234"/>
      <c r="G612" s="234"/>
      <c r="H612" s="234"/>
      <c r="I612" s="234"/>
      <c r="J612" s="300"/>
      <c r="K612" s="300"/>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row>
    <row r="613" spans="1:34" ht="15.75" customHeight="1">
      <c r="A613" s="234"/>
      <c r="B613" s="234"/>
      <c r="C613" s="234"/>
      <c r="D613" s="234"/>
      <c r="E613" s="234"/>
      <c r="F613" s="234"/>
      <c r="G613" s="234"/>
      <c r="H613" s="234"/>
      <c r="I613" s="234"/>
      <c r="J613" s="300"/>
      <c r="K613" s="300"/>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row>
    <row r="614" spans="1:34" ht="15.75" customHeight="1">
      <c r="A614" s="234"/>
      <c r="B614" s="234"/>
      <c r="C614" s="234"/>
      <c r="D614" s="234"/>
      <c r="E614" s="234"/>
      <c r="F614" s="234"/>
      <c r="G614" s="234"/>
      <c r="H614" s="234"/>
      <c r="I614" s="234"/>
      <c r="J614" s="300"/>
      <c r="K614" s="300"/>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row>
    <row r="615" spans="1:34" ht="15.75" customHeight="1">
      <c r="A615" s="234"/>
      <c r="B615" s="234"/>
      <c r="C615" s="234"/>
      <c r="D615" s="234"/>
      <c r="E615" s="234"/>
      <c r="F615" s="234"/>
      <c r="G615" s="234"/>
      <c r="H615" s="234"/>
      <c r="I615" s="234"/>
      <c r="J615" s="300"/>
      <c r="K615" s="300"/>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row>
    <row r="616" spans="1:34" ht="15.75" customHeight="1">
      <c r="A616" s="234"/>
      <c r="B616" s="234"/>
      <c r="C616" s="234"/>
      <c r="D616" s="234"/>
      <c r="E616" s="234"/>
      <c r="F616" s="234"/>
      <c r="G616" s="234"/>
      <c r="H616" s="234"/>
      <c r="I616" s="234"/>
      <c r="J616" s="300"/>
      <c r="K616" s="300"/>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row>
    <row r="617" spans="1:34" ht="15.75" customHeight="1">
      <c r="A617" s="234"/>
      <c r="B617" s="234"/>
      <c r="C617" s="234"/>
      <c r="D617" s="234"/>
      <c r="E617" s="234"/>
      <c r="F617" s="234"/>
      <c r="G617" s="234"/>
      <c r="H617" s="234"/>
      <c r="I617" s="234"/>
      <c r="J617" s="300"/>
      <c r="K617" s="300"/>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row>
    <row r="618" spans="1:34" ht="15.75" customHeight="1">
      <c r="A618" s="234"/>
      <c r="B618" s="234"/>
      <c r="C618" s="234"/>
      <c r="D618" s="234"/>
      <c r="E618" s="234"/>
      <c r="F618" s="234"/>
      <c r="G618" s="234"/>
      <c r="H618" s="234"/>
      <c r="I618" s="234"/>
      <c r="J618" s="300"/>
      <c r="K618" s="300"/>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row>
    <row r="619" spans="1:34" ht="15.75" customHeight="1">
      <c r="A619" s="234"/>
      <c r="B619" s="234"/>
      <c r="C619" s="234"/>
      <c r="D619" s="234"/>
      <c r="E619" s="234"/>
      <c r="F619" s="234"/>
      <c r="G619" s="234"/>
      <c r="H619" s="234"/>
      <c r="I619" s="234"/>
      <c r="J619" s="300"/>
      <c r="K619" s="300"/>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row>
    <row r="620" spans="1:34" ht="15.75" customHeight="1">
      <c r="A620" s="234"/>
      <c r="B620" s="234"/>
      <c r="C620" s="234"/>
      <c r="D620" s="234"/>
      <c r="E620" s="234"/>
      <c r="F620" s="234"/>
      <c r="G620" s="234"/>
      <c r="H620" s="234"/>
      <c r="I620" s="234"/>
      <c r="J620" s="300"/>
      <c r="K620" s="300"/>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row>
    <row r="621" spans="1:34" ht="15.75" customHeight="1">
      <c r="A621" s="234"/>
      <c r="B621" s="234"/>
      <c r="C621" s="234"/>
      <c r="D621" s="234"/>
      <c r="E621" s="234"/>
      <c r="F621" s="234"/>
      <c r="G621" s="234"/>
      <c r="H621" s="234"/>
      <c r="I621" s="234"/>
      <c r="J621" s="300"/>
      <c r="K621" s="300"/>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row>
    <row r="622" spans="1:34" ht="15.75" customHeight="1">
      <c r="A622" s="234"/>
      <c r="B622" s="234"/>
      <c r="C622" s="234"/>
      <c r="D622" s="234"/>
      <c r="E622" s="234"/>
      <c r="F622" s="234"/>
      <c r="G622" s="234"/>
      <c r="H622" s="234"/>
      <c r="I622" s="234"/>
      <c r="J622" s="300"/>
      <c r="K622" s="300"/>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row>
    <row r="623" spans="1:34" ht="15.75" customHeight="1">
      <c r="A623" s="234"/>
      <c r="B623" s="234"/>
      <c r="C623" s="234"/>
      <c r="D623" s="234"/>
      <c r="E623" s="234"/>
      <c r="F623" s="234"/>
      <c r="G623" s="234"/>
      <c r="H623" s="234"/>
      <c r="I623" s="234"/>
      <c r="J623" s="300"/>
      <c r="K623" s="300"/>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row>
    <row r="624" spans="1:34" ht="15.75" customHeight="1">
      <c r="A624" s="234"/>
      <c r="B624" s="234"/>
      <c r="C624" s="234"/>
      <c r="D624" s="234"/>
      <c r="E624" s="234"/>
      <c r="F624" s="234"/>
      <c r="G624" s="234"/>
      <c r="H624" s="234"/>
      <c r="I624" s="234"/>
      <c r="J624" s="300"/>
      <c r="K624" s="300"/>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row>
    <row r="625" spans="1:34" ht="15.75" customHeight="1">
      <c r="A625" s="234"/>
      <c r="B625" s="234"/>
      <c r="C625" s="234"/>
      <c r="D625" s="234"/>
      <c r="E625" s="234"/>
      <c r="F625" s="234"/>
      <c r="G625" s="234"/>
      <c r="H625" s="234"/>
      <c r="I625" s="234"/>
      <c r="J625" s="300"/>
      <c r="K625" s="300"/>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row>
    <row r="626" spans="1:34" ht="15.75" customHeight="1">
      <c r="A626" s="234"/>
      <c r="B626" s="234"/>
      <c r="C626" s="234"/>
      <c r="D626" s="234"/>
      <c r="E626" s="234"/>
      <c r="F626" s="234"/>
      <c r="G626" s="234"/>
      <c r="H626" s="234"/>
      <c r="I626" s="234"/>
      <c r="J626" s="300"/>
      <c r="K626" s="300"/>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row>
    <row r="627" spans="1:34" ht="15.75" customHeight="1">
      <c r="A627" s="234"/>
      <c r="B627" s="234"/>
      <c r="C627" s="234"/>
      <c r="D627" s="234"/>
      <c r="E627" s="234"/>
      <c r="F627" s="234"/>
      <c r="G627" s="234"/>
      <c r="H627" s="234"/>
      <c r="I627" s="234"/>
      <c r="J627" s="300"/>
      <c r="K627" s="300"/>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row>
    <row r="628" spans="1:34" ht="15.75" customHeight="1">
      <c r="A628" s="234"/>
      <c r="B628" s="234"/>
      <c r="C628" s="234"/>
      <c r="D628" s="234"/>
      <c r="E628" s="234"/>
      <c r="F628" s="234"/>
      <c r="G628" s="234"/>
      <c r="H628" s="234"/>
      <c r="I628" s="234"/>
      <c r="J628" s="300"/>
      <c r="K628" s="300"/>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row>
    <row r="629" spans="1:34" ht="15.75" customHeight="1">
      <c r="A629" s="234"/>
      <c r="B629" s="234"/>
      <c r="C629" s="234"/>
      <c r="D629" s="234"/>
      <c r="E629" s="234"/>
      <c r="F629" s="234"/>
      <c r="G629" s="234"/>
      <c r="H629" s="234"/>
      <c r="I629" s="234"/>
      <c r="J629" s="300"/>
      <c r="K629" s="300"/>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row>
    <row r="630" spans="1:34" ht="15.75" customHeight="1">
      <c r="A630" s="234"/>
      <c r="B630" s="234"/>
      <c r="C630" s="234"/>
      <c r="D630" s="234"/>
      <c r="E630" s="234"/>
      <c r="F630" s="234"/>
      <c r="G630" s="234"/>
      <c r="H630" s="234"/>
      <c r="I630" s="234"/>
      <c r="J630" s="300"/>
      <c r="K630" s="300"/>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row>
    <row r="631" spans="1:34" ht="15.75" customHeight="1">
      <c r="A631" s="234"/>
      <c r="B631" s="234"/>
      <c r="C631" s="234"/>
      <c r="D631" s="234"/>
      <c r="E631" s="234"/>
      <c r="F631" s="234"/>
      <c r="G631" s="234"/>
      <c r="H631" s="234"/>
      <c r="I631" s="234"/>
      <c r="J631" s="300"/>
      <c r="K631" s="300"/>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row>
    <row r="632" spans="1:34" ht="15.75" customHeight="1">
      <c r="A632" s="234"/>
      <c r="B632" s="234"/>
      <c r="C632" s="234"/>
      <c r="D632" s="234"/>
      <c r="E632" s="234"/>
      <c r="F632" s="234"/>
      <c r="G632" s="234"/>
      <c r="H632" s="234"/>
      <c r="I632" s="234"/>
      <c r="J632" s="300"/>
      <c r="K632" s="300"/>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row>
    <row r="633" spans="1:34" ht="15.75" customHeight="1">
      <c r="A633" s="234"/>
      <c r="B633" s="234"/>
      <c r="C633" s="234"/>
      <c r="D633" s="234"/>
      <c r="E633" s="234"/>
      <c r="F633" s="234"/>
      <c r="G633" s="234"/>
      <c r="H633" s="234"/>
      <c r="I633" s="234"/>
      <c r="J633" s="300"/>
      <c r="K633" s="300"/>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row>
    <row r="634" spans="1:34" ht="15.75" customHeight="1">
      <c r="A634" s="234"/>
      <c r="B634" s="234"/>
      <c r="C634" s="234"/>
      <c r="D634" s="234"/>
      <c r="E634" s="234"/>
      <c r="F634" s="234"/>
      <c r="G634" s="234"/>
      <c r="H634" s="234"/>
      <c r="I634" s="234"/>
      <c r="J634" s="300"/>
      <c r="K634" s="300"/>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row>
    <row r="635" spans="1:34" ht="15.75" customHeight="1">
      <c r="A635" s="234"/>
      <c r="B635" s="234"/>
      <c r="C635" s="234"/>
      <c r="D635" s="234"/>
      <c r="E635" s="234"/>
      <c r="F635" s="234"/>
      <c r="G635" s="234"/>
      <c r="H635" s="234"/>
      <c r="I635" s="234"/>
      <c r="J635" s="300"/>
      <c r="K635" s="300"/>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row>
    <row r="636" spans="1:34" ht="15.75" customHeight="1">
      <c r="A636" s="234"/>
      <c r="B636" s="234"/>
      <c r="C636" s="234"/>
      <c r="D636" s="234"/>
      <c r="E636" s="234"/>
      <c r="F636" s="234"/>
      <c r="G636" s="234"/>
      <c r="H636" s="234"/>
      <c r="I636" s="234"/>
      <c r="J636" s="300"/>
      <c r="K636" s="300"/>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row>
    <row r="637" spans="1:34" ht="15.75" customHeight="1">
      <c r="A637" s="234"/>
      <c r="B637" s="234"/>
      <c r="C637" s="234"/>
      <c r="D637" s="234"/>
      <c r="E637" s="234"/>
      <c r="F637" s="234"/>
      <c r="G637" s="234"/>
      <c r="H637" s="234"/>
      <c r="I637" s="234"/>
      <c r="J637" s="300"/>
      <c r="K637" s="300"/>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row>
    <row r="638" spans="1:34" ht="15.75" customHeight="1">
      <c r="A638" s="234"/>
      <c r="B638" s="234"/>
      <c r="C638" s="234"/>
      <c r="D638" s="234"/>
      <c r="E638" s="234"/>
      <c r="F638" s="234"/>
      <c r="G638" s="234"/>
      <c r="H638" s="234"/>
      <c r="I638" s="234"/>
      <c r="J638" s="300"/>
      <c r="K638" s="300"/>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row>
    <row r="639" spans="1:34" ht="15.75" customHeight="1">
      <c r="A639" s="234"/>
      <c r="B639" s="234"/>
      <c r="C639" s="234"/>
      <c r="D639" s="234"/>
      <c r="E639" s="234"/>
      <c r="F639" s="234"/>
      <c r="G639" s="234"/>
      <c r="H639" s="234"/>
      <c r="I639" s="234"/>
      <c r="J639" s="300"/>
      <c r="K639" s="300"/>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row>
    <row r="640" spans="1:34" ht="15.75" customHeight="1">
      <c r="A640" s="234"/>
      <c r="B640" s="234"/>
      <c r="C640" s="234"/>
      <c r="D640" s="234"/>
      <c r="E640" s="234"/>
      <c r="F640" s="234"/>
      <c r="G640" s="234"/>
      <c r="H640" s="234"/>
      <c r="I640" s="234"/>
      <c r="J640" s="300"/>
      <c r="K640" s="300"/>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row>
    <row r="641" spans="1:34" ht="15.75" customHeight="1">
      <c r="A641" s="234"/>
      <c r="B641" s="234"/>
      <c r="C641" s="234"/>
      <c r="D641" s="234"/>
      <c r="E641" s="234"/>
      <c r="F641" s="234"/>
      <c r="G641" s="234"/>
      <c r="H641" s="234"/>
      <c r="I641" s="234"/>
      <c r="J641" s="300"/>
      <c r="K641" s="300"/>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row>
    <row r="642" spans="1:34" ht="15.75" customHeight="1">
      <c r="A642" s="234"/>
      <c r="B642" s="234"/>
      <c r="C642" s="234"/>
      <c r="D642" s="234"/>
      <c r="E642" s="234"/>
      <c r="F642" s="234"/>
      <c r="G642" s="234"/>
      <c r="H642" s="234"/>
      <c r="I642" s="234"/>
      <c r="J642" s="300"/>
      <c r="K642" s="300"/>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row>
    <row r="643" spans="1:34" ht="15.75" customHeight="1">
      <c r="A643" s="234"/>
      <c r="B643" s="234"/>
      <c r="C643" s="234"/>
      <c r="D643" s="234"/>
      <c r="E643" s="234"/>
      <c r="F643" s="234"/>
      <c r="G643" s="234"/>
      <c r="H643" s="234"/>
      <c r="I643" s="234"/>
      <c r="J643" s="300"/>
      <c r="K643" s="300"/>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row>
    <row r="644" spans="1:34" ht="15.75" customHeight="1">
      <c r="A644" s="234"/>
      <c r="B644" s="234"/>
      <c r="C644" s="234"/>
      <c r="D644" s="234"/>
      <c r="E644" s="234"/>
      <c r="F644" s="234"/>
      <c r="G644" s="234"/>
      <c r="H644" s="234"/>
      <c r="I644" s="234"/>
      <c r="J644" s="300"/>
      <c r="K644" s="300"/>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row>
    <row r="645" spans="1:34" ht="15.75" customHeight="1">
      <c r="A645" s="234"/>
      <c r="B645" s="234"/>
      <c r="C645" s="234"/>
      <c r="D645" s="234"/>
      <c r="E645" s="234"/>
      <c r="F645" s="234"/>
      <c r="G645" s="234"/>
      <c r="H645" s="234"/>
      <c r="I645" s="234"/>
      <c r="J645" s="300"/>
      <c r="K645" s="300"/>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row>
    <row r="646" spans="1:34" ht="15.75" customHeight="1">
      <c r="A646" s="234"/>
      <c r="B646" s="234"/>
      <c r="C646" s="234"/>
      <c r="D646" s="234"/>
      <c r="E646" s="234"/>
      <c r="F646" s="234"/>
      <c r="G646" s="234"/>
      <c r="H646" s="234"/>
      <c r="I646" s="234"/>
      <c r="J646" s="300"/>
      <c r="K646" s="300"/>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row>
    <row r="647" spans="1:34" ht="15.75" customHeight="1">
      <c r="A647" s="234"/>
      <c r="B647" s="234"/>
      <c r="C647" s="234"/>
      <c r="D647" s="234"/>
      <c r="E647" s="234"/>
      <c r="F647" s="234"/>
      <c r="G647" s="234"/>
      <c r="H647" s="234"/>
      <c r="I647" s="234"/>
      <c r="J647" s="300"/>
      <c r="K647" s="300"/>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row>
    <row r="648" spans="1:34" ht="15.75" customHeight="1">
      <c r="A648" s="234"/>
      <c r="B648" s="234"/>
      <c r="C648" s="234"/>
      <c r="D648" s="234"/>
      <c r="E648" s="234"/>
      <c r="F648" s="234"/>
      <c r="G648" s="234"/>
      <c r="H648" s="234"/>
      <c r="I648" s="234"/>
      <c r="J648" s="300"/>
      <c r="K648" s="300"/>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row>
    <row r="649" spans="1:34" ht="15.75" customHeight="1">
      <c r="A649" s="234"/>
      <c r="B649" s="234"/>
      <c r="C649" s="234"/>
      <c r="D649" s="234"/>
      <c r="E649" s="234"/>
      <c r="F649" s="234"/>
      <c r="G649" s="234"/>
      <c r="H649" s="234"/>
      <c r="I649" s="234"/>
      <c r="J649" s="300"/>
      <c r="K649" s="300"/>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row>
    <row r="650" spans="1:34" ht="15.75" customHeight="1">
      <c r="A650" s="234"/>
      <c r="B650" s="234"/>
      <c r="C650" s="234"/>
      <c r="D650" s="234"/>
      <c r="E650" s="234"/>
      <c r="F650" s="234"/>
      <c r="G650" s="234"/>
      <c r="H650" s="234"/>
      <c r="I650" s="234"/>
      <c r="J650" s="300"/>
      <c r="K650" s="300"/>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row>
    <row r="651" spans="1:34" ht="15.75" customHeight="1">
      <c r="A651" s="234"/>
      <c r="B651" s="234"/>
      <c r="C651" s="234"/>
      <c r="D651" s="234"/>
      <c r="E651" s="234"/>
      <c r="F651" s="234"/>
      <c r="G651" s="234"/>
      <c r="H651" s="234"/>
      <c r="I651" s="234"/>
      <c r="J651" s="300"/>
      <c r="K651" s="300"/>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row>
    <row r="652" spans="1:34" ht="15.75" customHeight="1">
      <c r="A652" s="234"/>
      <c r="B652" s="234"/>
      <c r="C652" s="234"/>
      <c r="D652" s="234"/>
      <c r="E652" s="234"/>
      <c r="F652" s="234"/>
      <c r="G652" s="234"/>
      <c r="H652" s="234"/>
      <c r="I652" s="234"/>
      <c r="J652" s="300"/>
      <c r="K652" s="300"/>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row>
    <row r="653" spans="1:34" ht="15.75" customHeight="1">
      <c r="A653" s="234"/>
      <c r="B653" s="234"/>
      <c r="C653" s="234"/>
      <c r="D653" s="234"/>
      <c r="E653" s="234"/>
      <c r="F653" s="234"/>
      <c r="G653" s="234"/>
      <c r="H653" s="234"/>
      <c r="I653" s="234"/>
      <c r="J653" s="300"/>
      <c r="K653" s="300"/>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row>
    <row r="654" spans="1:34" ht="15.75" customHeight="1">
      <c r="A654" s="234"/>
      <c r="B654" s="234"/>
      <c r="C654" s="234"/>
      <c r="D654" s="234"/>
      <c r="E654" s="234"/>
      <c r="F654" s="234"/>
      <c r="G654" s="234"/>
      <c r="H654" s="234"/>
      <c r="I654" s="234"/>
      <c r="J654" s="300"/>
      <c r="K654" s="300"/>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row>
    <row r="655" spans="1:34" ht="15.75" customHeight="1">
      <c r="A655" s="234"/>
      <c r="B655" s="234"/>
      <c r="C655" s="234"/>
      <c r="D655" s="234"/>
      <c r="E655" s="234"/>
      <c r="F655" s="234"/>
      <c r="G655" s="234"/>
      <c r="H655" s="234"/>
      <c r="I655" s="234"/>
      <c r="J655" s="300"/>
      <c r="K655" s="300"/>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row>
    <row r="656" spans="1:34" ht="15.75" customHeight="1">
      <c r="A656" s="234"/>
      <c r="B656" s="234"/>
      <c r="C656" s="234"/>
      <c r="D656" s="234"/>
      <c r="E656" s="234"/>
      <c r="F656" s="234"/>
      <c r="G656" s="234"/>
      <c r="H656" s="234"/>
      <c r="I656" s="234"/>
      <c r="J656" s="300"/>
      <c r="K656" s="300"/>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row>
    <row r="657" spans="1:34" ht="15.75" customHeight="1">
      <c r="A657" s="234"/>
      <c r="B657" s="234"/>
      <c r="C657" s="234"/>
      <c r="D657" s="234"/>
      <c r="E657" s="234"/>
      <c r="F657" s="234"/>
      <c r="G657" s="234"/>
      <c r="H657" s="234"/>
      <c r="I657" s="234"/>
      <c r="J657" s="300"/>
      <c r="K657" s="300"/>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row>
    <row r="658" spans="1:34" ht="15.75" customHeight="1">
      <c r="A658" s="234"/>
      <c r="B658" s="234"/>
      <c r="C658" s="234"/>
      <c r="D658" s="234"/>
      <c r="E658" s="234"/>
      <c r="F658" s="234"/>
      <c r="G658" s="234"/>
      <c r="H658" s="234"/>
      <c r="I658" s="234"/>
      <c r="J658" s="300"/>
      <c r="K658" s="300"/>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row>
    <row r="659" spans="1:34" ht="15.75" customHeight="1">
      <c r="A659" s="234"/>
      <c r="B659" s="234"/>
      <c r="C659" s="234"/>
      <c r="D659" s="234"/>
      <c r="E659" s="234"/>
      <c r="F659" s="234"/>
      <c r="G659" s="234"/>
      <c r="H659" s="234"/>
      <c r="I659" s="234"/>
      <c r="J659" s="300"/>
      <c r="K659" s="300"/>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row>
    <row r="660" spans="1:34" ht="15.75" customHeight="1">
      <c r="A660" s="234"/>
      <c r="B660" s="234"/>
      <c r="C660" s="234"/>
      <c r="D660" s="234"/>
      <c r="E660" s="234"/>
      <c r="F660" s="234"/>
      <c r="G660" s="234"/>
      <c r="H660" s="234"/>
      <c r="I660" s="234"/>
      <c r="J660" s="300"/>
      <c r="K660" s="300"/>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row>
    <row r="661" spans="1:34" ht="15.75" customHeight="1">
      <c r="A661" s="234"/>
      <c r="B661" s="234"/>
      <c r="C661" s="234"/>
      <c r="D661" s="234"/>
      <c r="E661" s="234"/>
      <c r="F661" s="234"/>
      <c r="G661" s="234"/>
      <c r="H661" s="234"/>
      <c r="I661" s="234"/>
      <c r="J661" s="300"/>
      <c r="K661" s="300"/>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row>
    <row r="662" spans="1:34" ht="15.75" customHeight="1">
      <c r="A662" s="234"/>
      <c r="B662" s="234"/>
      <c r="C662" s="234"/>
      <c r="D662" s="234"/>
      <c r="E662" s="234"/>
      <c r="F662" s="234"/>
      <c r="G662" s="234"/>
      <c r="H662" s="234"/>
      <c r="I662" s="234"/>
      <c r="J662" s="300"/>
      <c r="K662" s="300"/>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row>
    <row r="663" spans="1:34" ht="15.75" customHeight="1">
      <c r="A663" s="234"/>
      <c r="B663" s="234"/>
      <c r="C663" s="234"/>
      <c r="D663" s="234"/>
      <c r="E663" s="234"/>
      <c r="F663" s="234"/>
      <c r="G663" s="234"/>
      <c r="H663" s="234"/>
      <c r="I663" s="234"/>
      <c r="J663" s="300"/>
      <c r="K663" s="300"/>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row>
    <row r="664" spans="1:34" ht="15.75" customHeight="1">
      <c r="A664" s="234"/>
      <c r="B664" s="234"/>
      <c r="C664" s="234"/>
      <c r="D664" s="234"/>
      <c r="E664" s="234"/>
      <c r="F664" s="234"/>
      <c r="G664" s="234"/>
      <c r="H664" s="234"/>
      <c r="I664" s="234"/>
      <c r="J664" s="300"/>
      <c r="K664" s="300"/>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row>
    <row r="665" spans="1:34" ht="15.75" customHeight="1">
      <c r="A665" s="234"/>
      <c r="B665" s="234"/>
      <c r="C665" s="234"/>
      <c r="D665" s="234"/>
      <c r="E665" s="234"/>
      <c r="F665" s="234"/>
      <c r="G665" s="234"/>
      <c r="H665" s="234"/>
      <c r="I665" s="234"/>
      <c r="J665" s="300"/>
      <c r="K665" s="300"/>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row>
    <row r="666" spans="1:34" ht="15.75" customHeight="1">
      <c r="A666" s="234"/>
      <c r="B666" s="234"/>
      <c r="C666" s="234"/>
      <c r="D666" s="234"/>
      <c r="E666" s="234"/>
      <c r="F666" s="234"/>
      <c r="G666" s="234"/>
      <c r="H666" s="234"/>
      <c r="I666" s="234"/>
      <c r="J666" s="300"/>
      <c r="K666" s="300"/>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row>
    <row r="667" spans="1:34" ht="15.75" customHeight="1">
      <c r="A667" s="234"/>
      <c r="B667" s="234"/>
      <c r="C667" s="234"/>
      <c r="D667" s="234"/>
      <c r="E667" s="234"/>
      <c r="F667" s="234"/>
      <c r="G667" s="234"/>
      <c r="H667" s="234"/>
      <c r="I667" s="234"/>
      <c r="J667" s="300"/>
      <c r="K667" s="300"/>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row>
    <row r="668" spans="1:34" ht="15.75" customHeight="1">
      <c r="A668" s="234"/>
      <c r="B668" s="234"/>
      <c r="C668" s="234"/>
      <c r="D668" s="234"/>
      <c r="E668" s="234"/>
      <c r="F668" s="234"/>
      <c r="G668" s="234"/>
      <c r="H668" s="234"/>
      <c r="I668" s="234"/>
      <c r="J668" s="300"/>
      <c r="K668" s="300"/>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row>
    <row r="669" spans="1:34" ht="15.75" customHeight="1">
      <c r="A669" s="234"/>
      <c r="B669" s="234"/>
      <c r="C669" s="234"/>
      <c r="D669" s="234"/>
      <c r="E669" s="234"/>
      <c r="F669" s="234"/>
      <c r="G669" s="234"/>
      <c r="H669" s="234"/>
      <c r="I669" s="234"/>
      <c r="J669" s="300"/>
      <c r="K669" s="300"/>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row>
    <row r="670" spans="1:34" ht="15.75" customHeight="1">
      <c r="A670" s="234"/>
      <c r="B670" s="234"/>
      <c r="C670" s="234"/>
      <c r="D670" s="234"/>
      <c r="E670" s="234"/>
      <c r="F670" s="234"/>
      <c r="G670" s="234"/>
      <c r="H670" s="234"/>
      <c r="I670" s="234"/>
      <c r="J670" s="300"/>
      <c r="K670" s="300"/>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row>
    <row r="671" spans="1:34" ht="15.75" customHeight="1">
      <c r="A671" s="234"/>
      <c r="B671" s="234"/>
      <c r="C671" s="234"/>
      <c r="D671" s="234"/>
      <c r="E671" s="234"/>
      <c r="F671" s="234"/>
      <c r="G671" s="234"/>
      <c r="H671" s="234"/>
      <c r="I671" s="234"/>
      <c r="J671" s="300"/>
      <c r="K671" s="300"/>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row>
    <row r="672" spans="1:34" ht="15.75" customHeight="1">
      <c r="A672" s="234"/>
      <c r="B672" s="234"/>
      <c r="C672" s="234"/>
      <c r="D672" s="234"/>
      <c r="E672" s="234"/>
      <c r="F672" s="234"/>
      <c r="G672" s="234"/>
      <c r="H672" s="234"/>
      <c r="I672" s="234"/>
      <c r="J672" s="300"/>
      <c r="K672" s="300"/>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row>
    <row r="673" spans="1:34" ht="15.75" customHeight="1">
      <c r="A673" s="234"/>
      <c r="B673" s="234"/>
      <c r="C673" s="234"/>
      <c r="D673" s="234"/>
      <c r="E673" s="234"/>
      <c r="F673" s="234"/>
      <c r="G673" s="234"/>
      <c r="H673" s="234"/>
      <c r="I673" s="234"/>
      <c r="J673" s="300"/>
      <c r="K673" s="300"/>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row>
    <row r="674" spans="1:34" ht="15.75" customHeight="1">
      <c r="A674" s="234"/>
      <c r="B674" s="234"/>
      <c r="C674" s="234"/>
      <c r="D674" s="234"/>
      <c r="E674" s="234"/>
      <c r="F674" s="234"/>
      <c r="G674" s="234"/>
      <c r="H674" s="234"/>
      <c r="I674" s="234"/>
      <c r="J674" s="300"/>
      <c r="K674" s="300"/>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row>
    <row r="675" spans="1:34" ht="15.75" customHeight="1">
      <c r="A675" s="234"/>
      <c r="B675" s="234"/>
      <c r="C675" s="234"/>
      <c r="D675" s="234"/>
      <c r="E675" s="234"/>
      <c r="F675" s="234"/>
      <c r="G675" s="234"/>
      <c r="H675" s="234"/>
      <c r="I675" s="234"/>
      <c r="J675" s="300"/>
      <c r="K675" s="300"/>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row>
    <row r="676" spans="1:34" ht="15.75" customHeight="1">
      <c r="A676" s="234"/>
      <c r="B676" s="234"/>
      <c r="C676" s="234"/>
      <c r="D676" s="234"/>
      <c r="E676" s="234"/>
      <c r="F676" s="234"/>
      <c r="G676" s="234"/>
      <c r="H676" s="234"/>
      <c r="I676" s="234"/>
      <c r="J676" s="300"/>
      <c r="K676" s="300"/>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row>
    <row r="677" spans="1:34" ht="15.75" customHeight="1">
      <c r="A677" s="234"/>
      <c r="B677" s="234"/>
      <c r="C677" s="234"/>
      <c r="D677" s="234"/>
      <c r="E677" s="234"/>
      <c r="F677" s="234"/>
      <c r="G677" s="234"/>
      <c r="H677" s="234"/>
      <c r="I677" s="234"/>
      <c r="J677" s="300"/>
      <c r="K677" s="300"/>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row>
    <row r="678" spans="1:34" ht="15.75" customHeight="1">
      <c r="A678" s="234"/>
      <c r="B678" s="234"/>
      <c r="C678" s="234"/>
      <c r="D678" s="234"/>
      <c r="E678" s="234"/>
      <c r="F678" s="234"/>
      <c r="G678" s="234"/>
      <c r="H678" s="234"/>
      <c r="I678" s="234"/>
      <c r="J678" s="300"/>
      <c r="K678" s="300"/>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row>
    <row r="679" spans="1:34" ht="15.75" customHeight="1">
      <c r="A679" s="234"/>
      <c r="B679" s="234"/>
      <c r="C679" s="234"/>
      <c r="D679" s="234"/>
      <c r="E679" s="234"/>
      <c r="F679" s="234"/>
      <c r="G679" s="234"/>
      <c r="H679" s="234"/>
      <c r="I679" s="234"/>
      <c r="J679" s="300"/>
      <c r="K679" s="300"/>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row>
    <row r="680" spans="1:34" ht="15.75" customHeight="1">
      <c r="A680" s="234"/>
      <c r="B680" s="234"/>
      <c r="C680" s="234"/>
      <c r="D680" s="234"/>
      <c r="E680" s="234"/>
      <c r="F680" s="234"/>
      <c r="G680" s="234"/>
      <c r="H680" s="234"/>
      <c r="I680" s="234"/>
      <c r="J680" s="300"/>
      <c r="K680" s="300"/>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row>
    <row r="681" spans="1:34" ht="15.75" customHeight="1">
      <c r="A681" s="234"/>
      <c r="B681" s="234"/>
      <c r="C681" s="234"/>
      <c r="D681" s="234"/>
      <c r="E681" s="234"/>
      <c r="F681" s="234"/>
      <c r="G681" s="234"/>
      <c r="H681" s="234"/>
      <c r="I681" s="234"/>
      <c r="J681" s="300"/>
      <c r="K681" s="300"/>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row>
    <row r="682" spans="1:34" ht="15.75" customHeight="1">
      <c r="A682" s="234"/>
      <c r="B682" s="234"/>
      <c r="C682" s="234"/>
      <c r="D682" s="234"/>
      <c r="E682" s="234"/>
      <c r="F682" s="234"/>
      <c r="G682" s="234"/>
      <c r="H682" s="234"/>
      <c r="I682" s="234"/>
      <c r="J682" s="300"/>
      <c r="K682" s="300"/>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row>
    <row r="683" spans="1:34" ht="15.75" customHeight="1">
      <c r="A683" s="234"/>
      <c r="B683" s="234"/>
      <c r="C683" s="234"/>
      <c r="D683" s="234"/>
      <c r="E683" s="234"/>
      <c r="F683" s="234"/>
      <c r="G683" s="234"/>
      <c r="H683" s="234"/>
      <c r="I683" s="234"/>
      <c r="J683" s="300"/>
      <c r="K683" s="300"/>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row>
    <row r="684" spans="1:34" ht="15.75" customHeight="1">
      <c r="A684" s="234"/>
      <c r="B684" s="234"/>
      <c r="C684" s="234"/>
      <c r="D684" s="234"/>
      <c r="E684" s="234"/>
      <c r="F684" s="234"/>
      <c r="G684" s="234"/>
      <c r="H684" s="234"/>
      <c r="I684" s="234"/>
      <c r="J684" s="300"/>
      <c r="K684" s="300"/>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row>
    <row r="685" spans="1:34" ht="15.75" customHeight="1">
      <c r="A685" s="234"/>
      <c r="B685" s="234"/>
      <c r="C685" s="234"/>
      <c r="D685" s="234"/>
      <c r="E685" s="234"/>
      <c r="F685" s="234"/>
      <c r="G685" s="234"/>
      <c r="H685" s="234"/>
      <c r="I685" s="234"/>
      <c r="J685" s="300"/>
      <c r="K685" s="300"/>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row>
    <row r="686" spans="1:34" ht="15.75" customHeight="1">
      <c r="A686" s="234"/>
      <c r="B686" s="234"/>
      <c r="C686" s="234"/>
      <c r="D686" s="234"/>
      <c r="E686" s="234"/>
      <c r="F686" s="234"/>
      <c r="G686" s="234"/>
      <c r="H686" s="234"/>
      <c r="I686" s="234"/>
      <c r="J686" s="300"/>
      <c r="K686" s="300"/>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row>
    <row r="687" spans="1:34" ht="15.75" customHeight="1">
      <c r="A687" s="234"/>
      <c r="B687" s="234"/>
      <c r="C687" s="234"/>
      <c r="D687" s="234"/>
      <c r="E687" s="234"/>
      <c r="F687" s="234"/>
      <c r="G687" s="234"/>
      <c r="H687" s="234"/>
      <c r="I687" s="234"/>
      <c r="J687" s="300"/>
      <c r="K687" s="300"/>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row>
    <row r="688" spans="1:34" ht="15.75" customHeight="1">
      <c r="A688" s="234"/>
      <c r="B688" s="234"/>
      <c r="C688" s="234"/>
      <c r="D688" s="234"/>
      <c r="E688" s="234"/>
      <c r="F688" s="234"/>
      <c r="G688" s="234"/>
      <c r="H688" s="234"/>
      <c r="I688" s="234"/>
      <c r="J688" s="300"/>
      <c r="K688" s="300"/>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row>
    <row r="689" spans="1:34" ht="15.75" customHeight="1">
      <c r="A689" s="234"/>
      <c r="B689" s="234"/>
      <c r="C689" s="234"/>
      <c r="D689" s="234"/>
      <c r="E689" s="234"/>
      <c r="F689" s="234"/>
      <c r="G689" s="234"/>
      <c r="H689" s="234"/>
      <c r="I689" s="234"/>
      <c r="J689" s="300"/>
      <c r="K689" s="300"/>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row>
    <row r="690" spans="1:34" ht="15.75" customHeight="1">
      <c r="A690" s="234"/>
      <c r="B690" s="234"/>
      <c r="C690" s="234"/>
      <c r="D690" s="234"/>
      <c r="E690" s="234"/>
      <c r="F690" s="234"/>
      <c r="G690" s="234"/>
      <c r="H690" s="234"/>
      <c r="I690" s="234"/>
      <c r="J690" s="300"/>
      <c r="K690" s="300"/>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row>
    <row r="691" spans="1:34" ht="15.75" customHeight="1">
      <c r="A691" s="234"/>
      <c r="B691" s="234"/>
      <c r="C691" s="234"/>
      <c r="D691" s="234"/>
      <c r="E691" s="234"/>
      <c r="F691" s="234"/>
      <c r="G691" s="234"/>
      <c r="H691" s="234"/>
      <c r="I691" s="234"/>
      <c r="J691" s="300"/>
      <c r="K691" s="300"/>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row>
    <row r="692" spans="1:34" ht="15.75" customHeight="1">
      <c r="A692" s="234"/>
      <c r="B692" s="234"/>
      <c r="C692" s="234"/>
      <c r="D692" s="234"/>
      <c r="E692" s="234"/>
      <c r="F692" s="234"/>
      <c r="G692" s="234"/>
      <c r="H692" s="234"/>
      <c r="I692" s="234"/>
      <c r="J692" s="300"/>
      <c r="K692" s="300"/>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row>
    <row r="693" spans="1:34" ht="15.75" customHeight="1">
      <c r="A693" s="234"/>
      <c r="B693" s="234"/>
      <c r="C693" s="234"/>
      <c r="D693" s="234"/>
      <c r="E693" s="234"/>
      <c r="F693" s="234"/>
      <c r="G693" s="234"/>
      <c r="H693" s="234"/>
      <c r="I693" s="234"/>
      <c r="J693" s="300"/>
      <c r="K693" s="300"/>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row>
    <row r="694" spans="1:34" ht="15.75" customHeight="1">
      <c r="A694" s="234"/>
      <c r="B694" s="234"/>
      <c r="C694" s="234"/>
      <c r="D694" s="234"/>
      <c r="E694" s="234"/>
      <c r="F694" s="234"/>
      <c r="G694" s="234"/>
      <c r="H694" s="234"/>
      <c r="I694" s="234"/>
      <c r="J694" s="300"/>
      <c r="K694" s="300"/>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row>
    <row r="695" spans="1:34" ht="15.75" customHeight="1">
      <c r="A695" s="234"/>
      <c r="B695" s="234"/>
      <c r="C695" s="234"/>
      <c r="D695" s="234"/>
      <c r="E695" s="234"/>
      <c r="F695" s="234"/>
      <c r="G695" s="234"/>
      <c r="H695" s="234"/>
      <c r="I695" s="234"/>
      <c r="J695" s="300"/>
      <c r="K695" s="300"/>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row>
    <row r="696" spans="1:34" ht="15.75" customHeight="1">
      <c r="A696" s="234"/>
      <c r="B696" s="234"/>
      <c r="C696" s="234"/>
      <c r="D696" s="234"/>
      <c r="E696" s="234"/>
      <c r="F696" s="234"/>
      <c r="G696" s="234"/>
      <c r="H696" s="234"/>
      <c r="I696" s="234"/>
      <c r="J696" s="300"/>
      <c r="K696" s="300"/>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row>
    <row r="697" spans="1:34" ht="15.75" customHeight="1">
      <c r="A697" s="234"/>
      <c r="B697" s="234"/>
      <c r="C697" s="234"/>
      <c r="D697" s="234"/>
      <c r="E697" s="234"/>
      <c r="F697" s="234"/>
      <c r="G697" s="234"/>
      <c r="H697" s="234"/>
      <c r="I697" s="234"/>
      <c r="J697" s="300"/>
      <c r="K697" s="300"/>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row>
    <row r="698" spans="1:34" ht="15.75" customHeight="1">
      <c r="A698" s="234"/>
      <c r="B698" s="234"/>
      <c r="C698" s="234"/>
      <c r="D698" s="234"/>
      <c r="E698" s="234"/>
      <c r="F698" s="234"/>
      <c r="G698" s="234"/>
      <c r="H698" s="234"/>
      <c r="I698" s="234"/>
      <c r="J698" s="300"/>
      <c r="K698" s="300"/>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row>
    <row r="699" spans="1:34" ht="15.75" customHeight="1">
      <c r="A699" s="234"/>
      <c r="B699" s="234"/>
      <c r="C699" s="234"/>
      <c r="D699" s="234"/>
      <c r="E699" s="234"/>
      <c r="F699" s="234"/>
      <c r="G699" s="234"/>
      <c r="H699" s="234"/>
      <c r="I699" s="234"/>
      <c r="J699" s="300"/>
      <c r="K699" s="300"/>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row>
    <row r="700" spans="1:34" ht="15.75" customHeight="1">
      <c r="A700" s="234"/>
      <c r="B700" s="234"/>
      <c r="C700" s="234"/>
      <c r="D700" s="234"/>
      <c r="E700" s="234"/>
      <c r="F700" s="234"/>
      <c r="G700" s="234"/>
      <c r="H700" s="234"/>
      <c r="I700" s="234"/>
      <c r="J700" s="300"/>
      <c r="K700" s="300"/>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row>
    <row r="701" spans="1:34" ht="15.75" customHeight="1">
      <c r="A701" s="234"/>
      <c r="B701" s="234"/>
      <c r="C701" s="234"/>
      <c r="D701" s="234"/>
      <c r="E701" s="234"/>
      <c r="F701" s="234"/>
      <c r="G701" s="234"/>
      <c r="H701" s="234"/>
      <c r="I701" s="234"/>
      <c r="J701" s="300"/>
      <c r="K701" s="300"/>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row>
    <row r="702" spans="1:34" ht="15.75" customHeight="1">
      <c r="A702" s="234"/>
      <c r="B702" s="234"/>
      <c r="C702" s="234"/>
      <c r="D702" s="234"/>
      <c r="E702" s="234"/>
      <c r="F702" s="234"/>
      <c r="G702" s="234"/>
      <c r="H702" s="234"/>
      <c r="I702" s="234"/>
      <c r="J702" s="300"/>
      <c r="K702" s="300"/>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row>
    <row r="703" spans="1:34" ht="15.75" customHeight="1">
      <c r="A703" s="234"/>
      <c r="B703" s="234"/>
      <c r="C703" s="234"/>
      <c r="D703" s="234"/>
      <c r="E703" s="234"/>
      <c r="F703" s="234"/>
      <c r="G703" s="234"/>
      <c r="H703" s="234"/>
      <c r="I703" s="234"/>
      <c r="J703" s="300"/>
      <c r="K703" s="300"/>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row>
    <row r="704" spans="1:34" ht="15.75" customHeight="1">
      <c r="A704" s="234"/>
      <c r="B704" s="234"/>
      <c r="C704" s="234"/>
      <c r="D704" s="234"/>
      <c r="E704" s="234"/>
      <c r="F704" s="234"/>
      <c r="G704" s="234"/>
      <c r="H704" s="234"/>
      <c r="I704" s="234"/>
      <c r="J704" s="300"/>
      <c r="K704" s="300"/>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row>
    <row r="705" spans="1:34" ht="15.75" customHeight="1">
      <c r="A705" s="234"/>
      <c r="B705" s="234"/>
      <c r="C705" s="234"/>
      <c r="D705" s="234"/>
      <c r="E705" s="234"/>
      <c r="F705" s="234"/>
      <c r="G705" s="234"/>
      <c r="H705" s="234"/>
      <c r="I705" s="234"/>
      <c r="J705" s="300"/>
      <c r="K705" s="300"/>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row>
    <row r="706" spans="1:34" ht="15.75" customHeight="1">
      <c r="A706" s="234"/>
      <c r="B706" s="234"/>
      <c r="C706" s="234"/>
      <c r="D706" s="234"/>
      <c r="E706" s="234"/>
      <c r="F706" s="234"/>
      <c r="G706" s="234"/>
      <c r="H706" s="234"/>
      <c r="I706" s="234"/>
      <c r="J706" s="300"/>
      <c r="K706" s="300"/>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row>
    <row r="707" spans="1:34" ht="15.75" customHeight="1">
      <c r="A707" s="234"/>
      <c r="B707" s="234"/>
      <c r="C707" s="234"/>
      <c r="D707" s="234"/>
      <c r="E707" s="234"/>
      <c r="F707" s="234"/>
      <c r="G707" s="234"/>
      <c r="H707" s="234"/>
      <c r="I707" s="234"/>
      <c r="J707" s="300"/>
      <c r="K707" s="300"/>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row>
    <row r="708" spans="1:34" ht="15.75" customHeight="1">
      <c r="A708" s="234"/>
      <c r="B708" s="234"/>
      <c r="C708" s="234"/>
      <c r="D708" s="234"/>
      <c r="E708" s="234"/>
      <c r="F708" s="234"/>
      <c r="G708" s="234"/>
      <c r="H708" s="234"/>
      <c r="I708" s="234"/>
      <c r="J708" s="300"/>
      <c r="K708" s="300"/>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row>
    <row r="709" spans="1:34" ht="15.75" customHeight="1">
      <c r="A709" s="234"/>
      <c r="B709" s="234"/>
      <c r="C709" s="234"/>
      <c r="D709" s="234"/>
      <c r="E709" s="234"/>
      <c r="F709" s="234"/>
      <c r="G709" s="234"/>
      <c r="H709" s="234"/>
      <c r="I709" s="234"/>
      <c r="J709" s="300"/>
      <c r="K709" s="300"/>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row>
    <row r="710" spans="1:34" ht="15.75" customHeight="1">
      <c r="A710" s="234"/>
      <c r="B710" s="234"/>
      <c r="C710" s="234"/>
      <c r="D710" s="234"/>
      <c r="E710" s="234"/>
      <c r="F710" s="234"/>
      <c r="G710" s="234"/>
      <c r="H710" s="234"/>
      <c r="I710" s="234"/>
      <c r="J710" s="300"/>
      <c r="K710" s="300"/>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row>
    <row r="711" spans="1:34" ht="15.75" customHeight="1">
      <c r="A711" s="234"/>
      <c r="B711" s="234"/>
      <c r="C711" s="234"/>
      <c r="D711" s="234"/>
      <c r="E711" s="234"/>
      <c r="F711" s="234"/>
      <c r="G711" s="234"/>
      <c r="H711" s="234"/>
      <c r="I711" s="234"/>
      <c r="J711" s="300"/>
      <c r="K711" s="300"/>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row>
    <row r="712" spans="1:34" ht="15.75" customHeight="1">
      <c r="A712" s="234"/>
      <c r="B712" s="234"/>
      <c r="C712" s="234"/>
      <c r="D712" s="234"/>
      <c r="E712" s="234"/>
      <c r="F712" s="234"/>
      <c r="G712" s="234"/>
      <c r="H712" s="234"/>
      <c r="I712" s="234"/>
      <c r="J712" s="300"/>
      <c r="K712" s="300"/>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row>
    <row r="713" spans="1:34" ht="15.75" customHeight="1">
      <c r="A713" s="234"/>
      <c r="B713" s="234"/>
      <c r="C713" s="234"/>
      <c r="D713" s="234"/>
      <c r="E713" s="234"/>
      <c r="F713" s="234"/>
      <c r="G713" s="234"/>
      <c r="H713" s="234"/>
      <c r="I713" s="234"/>
      <c r="J713" s="300"/>
      <c r="K713" s="300"/>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row>
    <row r="714" spans="1:34" ht="15.75" customHeight="1">
      <c r="A714" s="234"/>
      <c r="B714" s="234"/>
      <c r="C714" s="234"/>
      <c r="D714" s="234"/>
      <c r="E714" s="234"/>
      <c r="F714" s="234"/>
      <c r="G714" s="234"/>
      <c r="H714" s="234"/>
      <c r="I714" s="234"/>
      <c r="J714" s="300"/>
      <c r="K714" s="300"/>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row>
    <row r="715" spans="1:34" ht="15.75" customHeight="1">
      <c r="A715" s="234"/>
      <c r="B715" s="234"/>
      <c r="C715" s="234"/>
      <c r="D715" s="234"/>
      <c r="E715" s="234"/>
      <c r="F715" s="234"/>
      <c r="G715" s="234"/>
      <c r="H715" s="234"/>
      <c r="I715" s="234"/>
      <c r="J715" s="300"/>
      <c r="K715" s="300"/>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row>
    <row r="716" spans="1:34" ht="15.75" customHeight="1">
      <c r="A716" s="234"/>
      <c r="B716" s="234"/>
      <c r="C716" s="234"/>
      <c r="D716" s="234"/>
      <c r="E716" s="234"/>
      <c r="F716" s="234"/>
      <c r="G716" s="234"/>
      <c r="H716" s="234"/>
      <c r="I716" s="234"/>
      <c r="J716" s="300"/>
      <c r="K716" s="300"/>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row>
    <row r="717" spans="1:34" ht="15.75" customHeight="1">
      <c r="A717" s="234"/>
      <c r="B717" s="234"/>
      <c r="C717" s="234"/>
      <c r="D717" s="234"/>
      <c r="E717" s="234"/>
      <c r="F717" s="234"/>
      <c r="G717" s="234"/>
      <c r="H717" s="234"/>
      <c r="I717" s="234"/>
      <c r="J717" s="300"/>
      <c r="K717" s="300"/>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row>
    <row r="718" spans="1:34" ht="15.75" customHeight="1">
      <c r="A718" s="234"/>
      <c r="B718" s="234"/>
      <c r="C718" s="234"/>
      <c r="D718" s="234"/>
      <c r="E718" s="234"/>
      <c r="F718" s="234"/>
      <c r="G718" s="234"/>
      <c r="H718" s="234"/>
      <c r="I718" s="234"/>
      <c r="J718" s="300"/>
      <c r="K718" s="300"/>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row>
    <row r="719" spans="1:34" ht="15.75" customHeight="1">
      <c r="A719" s="234"/>
      <c r="B719" s="234"/>
      <c r="C719" s="234"/>
      <c r="D719" s="234"/>
      <c r="E719" s="234"/>
      <c r="F719" s="234"/>
      <c r="G719" s="234"/>
      <c r="H719" s="234"/>
      <c r="I719" s="234"/>
      <c r="J719" s="300"/>
      <c r="K719" s="300"/>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row>
    <row r="720" spans="1:34" ht="15.75" customHeight="1">
      <c r="A720" s="234"/>
      <c r="B720" s="234"/>
      <c r="C720" s="234"/>
      <c r="D720" s="234"/>
      <c r="E720" s="234"/>
      <c r="F720" s="234"/>
      <c r="G720" s="234"/>
      <c r="H720" s="234"/>
      <c r="I720" s="234"/>
      <c r="J720" s="300"/>
      <c r="K720" s="300"/>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c r="AH720" s="234"/>
    </row>
    <row r="721" spans="1:34" ht="15.75" customHeight="1">
      <c r="A721" s="234"/>
      <c r="B721" s="234"/>
      <c r="C721" s="234"/>
      <c r="D721" s="234"/>
      <c r="E721" s="234"/>
      <c r="F721" s="234"/>
      <c r="G721" s="234"/>
      <c r="H721" s="234"/>
      <c r="I721" s="234"/>
      <c r="J721" s="300"/>
      <c r="K721" s="300"/>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row>
    <row r="722" spans="1:34" ht="15.75" customHeight="1">
      <c r="A722" s="234"/>
      <c r="B722" s="234"/>
      <c r="C722" s="234"/>
      <c r="D722" s="234"/>
      <c r="E722" s="234"/>
      <c r="F722" s="234"/>
      <c r="G722" s="234"/>
      <c r="H722" s="234"/>
      <c r="I722" s="234"/>
      <c r="J722" s="300"/>
      <c r="K722" s="300"/>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row>
    <row r="723" spans="1:34" ht="15.75" customHeight="1">
      <c r="A723" s="234"/>
      <c r="B723" s="234"/>
      <c r="C723" s="234"/>
      <c r="D723" s="234"/>
      <c r="E723" s="234"/>
      <c r="F723" s="234"/>
      <c r="G723" s="234"/>
      <c r="H723" s="234"/>
      <c r="I723" s="234"/>
      <c r="J723" s="300"/>
      <c r="K723" s="300"/>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row>
    <row r="724" spans="1:34" ht="15.75" customHeight="1">
      <c r="A724" s="234"/>
      <c r="B724" s="234"/>
      <c r="C724" s="234"/>
      <c r="D724" s="234"/>
      <c r="E724" s="234"/>
      <c r="F724" s="234"/>
      <c r="G724" s="234"/>
      <c r="H724" s="234"/>
      <c r="I724" s="234"/>
      <c r="J724" s="300"/>
      <c r="K724" s="300"/>
      <c r="L724" s="234"/>
      <c r="M724" s="234"/>
      <c r="N724" s="234"/>
      <c r="O724" s="234"/>
      <c r="P724" s="234"/>
      <c r="Q724" s="234"/>
      <c r="R724" s="234"/>
      <c r="S724" s="234"/>
      <c r="T724" s="234"/>
      <c r="U724" s="234"/>
      <c r="V724" s="234"/>
      <c r="W724" s="234"/>
      <c r="X724" s="234"/>
      <c r="Y724" s="234"/>
      <c r="Z724" s="234"/>
      <c r="AA724" s="234"/>
      <c r="AB724" s="234"/>
      <c r="AC724" s="234"/>
      <c r="AD724" s="234"/>
      <c r="AE724" s="234"/>
      <c r="AF724" s="234"/>
      <c r="AG724" s="234"/>
      <c r="AH724" s="234"/>
    </row>
    <row r="725" spans="1:34" ht="15.75" customHeight="1">
      <c r="A725" s="234"/>
      <c r="B725" s="234"/>
      <c r="C725" s="234"/>
      <c r="D725" s="234"/>
      <c r="E725" s="234"/>
      <c r="F725" s="234"/>
      <c r="G725" s="234"/>
      <c r="H725" s="234"/>
      <c r="I725" s="234"/>
      <c r="J725" s="300"/>
      <c r="K725" s="300"/>
      <c r="L725" s="234"/>
      <c r="M725" s="234"/>
      <c r="N725" s="234"/>
      <c r="O725" s="234"/>
      <c r="P725" s="234"/>
      <c r="Q725" s="234"/>
      <c r="R725" s="234"/>
      <c r="S725" s="234"/>
      <c r="T725" s="234"/>
      <c r="U725" s="234"/>
      <c r="V725" s="234"/>
      <c r="W725" s="234"/>
      <c r="X725" s="234"/>
      <c r="Y725" s="234"/>
      <c r="Z725" s="234"/>
      <c r="AA725" s="234"/>
      <c r="AB725" s="234"/>
      <c r="AC725" s="234"/>
      <c r="AD725" s="234"/>
      <c r="AE725" s="234"/>
      <c r="AF725" s="234"/>
      <c r="AG725" s="234"/>
      <c r="AH725" s="234"/>
    </row>
    <row r="726" spans="1:34" ht="15.75" customHeight="1">
      <c r="A726" s="234"/>
      <c r="B726" s="234"/>
      <c r="C726" s="234"/>
      <c r="D726" s="234"/>
      <c r="E726" s="234"/>
      <c r="F726" s="234"/>
      <c r="G726" s="234"/>
      <c r="H726" s="234"/>
      <c r="I726" s="234"/>
      <c r="J726" s="300"/>
      <c r="K726" s="300"/>
      <c r="L726" s="234"/>
      <c r="M726" s="234"/>
      <c r="N726" s="234"/>
      <c r="O726" s="234"/>
      <c r="P726" s="234"/>
      <c r="Q726" s="234"/>
      <c r="R726" s="234"/>
      <c r="S726" s="234"/>
      <c r="T726" s="234"/>
      <c r="U726" s="234"/>
      <c r="V726" s="234"/>
      <c r="W726" s="234"/>
      <c r="X726" s="234"/>
      <c r="Y726" s="234"/>
      <c r="Z726" s="234"/>
      <c r="AA726" s="234"/>
      <c r="AB726" s="234"/>
      <c r="AC726" s="234"/>
      <c r="AD726" s="234"/>
      <c r="AE726" s="234"/>
      <c r="AF726" s="234"/>
      <c r="AG726" s="234"/>
      <c r="AH726" s="234"/>
    </row>
    <row r="727" spans="1:34" ht="15.75" customHeight="1">
      <c r="A727" s="234"/>
      <c r="B727" s="234"/>
      <c r="C727" s="234"/>
      <c r="D727" s="234"/>
      <c r="E727" s="234"/>
      <c r="F727" s="234"/>
      <c r="G727" s="234"/>
      <c r="H727" s="234"/>
      <c r="I727" s="234"/>
      <c r="J727" s="300"/>
      <c r="K727" s="300"/>
      <c r="L727" s="234"/>
      <c r="M727" s="234"/>
      <c r="N727" s="234"/>
      <c r="O727" s="234"/>
      <c r="P727" s="234"/>
      <c r="Q727" s="234"/>
      <c r="R727" s="234"/>
      <c r="S727" s="234"/>
      <c r="T727" s="234"/>
      <c r="U727" s="234"/>
      <c r="V727" s="234"/>
      <c r="W727" s="234"/>
      <c r="X727" s="234"/>
      <c r="Y727" s="234"/>
      <c r="Z727" s="234"/>
      <c r="AA727" s="234"/>
      <c r="AB727" s="234"/>
      <c r="AC727" s="234"/>
      <c r="AD727" s="234"/>
      <c r="AE727" s="234"/>
      <c r="AF727" s="234"/>
      <c r="AG727" s="234"/>
      <c r="AH727" s="234"/>
    </row>
    <row r="728" spans="1:34" ht="15.75" customHeight="1">
      <c r="A728" s="234"/>
      <c r="B728" s="234"/>
      <c r="C728" s="234"/>
      <c r="D728" s="234"/>
      <c r="E728" s="234"/>
      <c r="F728" s="234"/>
      <c r="G728" s="234"/>
      <c r="H728" s="234"/>
      <c r="I728" s="234"/>
      <c r="J728" s="300"/>
      <c r="K728" s="300"/>
      <c r="L728" s="234"/>
      <c r="M728" s="234"/>
      <c r="N728" s="234"/>
      <c r="O728" s="234"/>
      <c r="P728" s="234"/>
      <c r="Q728" s="234"/>
      <c r="R728" s="234"/>
      <c r="S728" s="234"/>
      <c r="T728" s="234"/>
      <c r="U728" s="234"/>
      <c r="V728" s="234"/>
      <c r="W728" s="234"/>
      <c r="X728" s="234"/>
      <c r="Y728" s="234"/>
      <c r="Z728" s="234"/>
      <c r="AA728" s="234"/>
      <c r="AB728" s="234"/>
      <c r="AC728" s="234"/>
      <c r="AD728" s="234"/>
      <c r="AE728" s="234"/>
      <c r="AF728" s="234"/>
      <c r="AG728" s="234"/>
      <c r="AH728" s="234"/>
    </row>
    <row r="729" spans="1:34" ht="15.75" customHeight="1">
      <c r="A729" s="234"/>
      <c r="B729" s="234"/>
      <c r="C729" s="234"/>
      <c r="D729" s="234"/>
      <c r="E729" s="234"/>
      <c r="F729" s="234"/>
      <c r="G729" s="234"/>
      <c r="H729" s="234"/>
      <c r="I729" s="234"/>
      <c r="J729" s="300"/>
      <c r="K729" s="300"/>
      <c r="L729" s="234"/>
      <c r="M729" s="234"/>
      <c r="N729" s="234"/>
      <c r="O729" s="234"/>
      <c r="P729" s="234"/>
      <c r="Q729" s="234"/>
      <c r="R729" s="234"/>
      <c r="S729" s="234"/>
      <c r="T729" s="234"/>
      <c r="U729" s="234"/>
      <c r="V729" s="234"/>
      <c r="W729" s="234"/>
      <c r="X729" s="234"/>
      <c r="Y729" s="234"/>
      <c r="Z729" s="234"/>
      <c r="AA729" s="234"/>
      <c r="AB729" s="234"/>
      <c r="AC729" s="234"/>
      <c r="AD729" s="234"/>
      <c r="AE729" s="234"/>
      <c r="AF729" s="234"/>
      <c r="AG729" s="234"/>
      <c r="AH729" s="234"/>
    </row>
    <row r="730" spans="1:34" ht="15.75" customHeight="1">
      <c r="A730" s="234"/>
      <c r="B730" s="234"/>
      <c r="C730" s="234"/>
      <c r="D730" s="234"/>
      <c r="E730" s="234"/>
      <c r="F730" s="234"/>
      <c r="G730" s="234"/>
      <c r="H730" s="234"/>
      <c r="I730" s="234"/>
      <c r="J730" s="300"/>
      <c r="K730" s="300"/>
      <c r="L730" s="234"/>
      <c r="M730" s="234"/>
      <c r="N730" s="234"/>
      <c r="O730" s="234"/>
      <c r="P730" s="234"/>
      <c r="Q730" s="234"/>
      <c r="R730" s="234"/>
      <c r="S730" s="234"/>
      <c r="T730" s="234"/>
      <c r="U730" s="234"/>
      <c r="V730" s="234"/>
      <c r="W730" s="234"/>
      <c r="X730" s="234"/>
      <c r="Y730" s="234"/>
      <c r="Z730" s="234"/>
      <c r="AA730" s="234"/>
      <c r="AB730" s="234"/>
      <c r="AC730" s="234"/>
      <c r="AD730" s="234"/>
      <c r="AE730" s="234"/>
      <c r="AF730" s="234"/>
      <c r="AG730" s="234"/>
      <c r="AH730" s="234"/>
    </row>
    <row r="731" spans="1:34" ht="15.75" customHeight="1">
      <c r="A731" s="234"/>
      <c r="B731" s="234"/>
      <c r="C731" s="234"/>
      <c r="D731" s="234"/>
      <c r="E731" s="234"/>
      <c r="F731" s="234"/>
      <c r="G731" s="234"/>
      <c r="H731" s="234"/>
      <c r="I731" s="234"/>
      <c r="J731" s="300"/>
      <c r="K731" s="300"/>
      <c r="L731" s="234"/>
      <c r="M731" s="234"/>
      <c r="N731" s="234"/>
      <c r="O731" s="234"/>
      <c r="P731" s="234"/>
      <c r="Q731" s="234"/>
      <c r="R731" s="234"/>
      <c r="S731" s="234"/>
      <c r="T731" s="234"/>
      <c r="U731" s="234"/>
      <c r="V731" s="234"/>
      <c r="W731" s="234"/>
      <c r="X731" s="234"/>
      <c r="Y731" s="234"/>
      <c r="Z731" s="234"/>
      <c r="AA731" s="234"/>
      <c r="AB731" s="234"/>
      <c r="AC731" s="234"/>
      <c r="AD731" s="234"/>
      <c r="AE731" s="234"/>
      <c r="AF731" s="234"/>
      <c r="AG731" s="234"/>
      <c r="AH731" s="234"/>
    </row>
    <row r="732" spans="1:34" ht="15.75" customHeight="1">
      <c r="A732" s="234"/>
      <c r="B732" s="234"/>
      <c r="C732" s="234"/>
      <c r="D732" s="234"/>
      <c r="E732" s="234"/>
      <c r="F732" s="234"/>
      <c r="G732" s="234"/>
      <c r="H732" s="234"/>
      <c r="I732" s="234"/>
      <c r="J732" s="300"/>
      <c r="K732" s="300"/>
      <c r="L732" s="234"/>
      <c r="M732" s="234"/>
      <c r="N732" s="234"/>
      <c r="O732" s="234"/>
      <c r="P732" s="234"/>
      <c r="Q732" s="234"/>
      <c r="R732" s="234"/>
      <c r="S732" s="234"/>
      <c r="T732" s="234"/>
      <c r="U732" s="234"/>
      <c r="V732" s="234"/>
      <c r="W732" s="234"/>
      <c r="X732" s="234"/>
      <c r="Y732" s="234"/>
      <c r="Z732" s="234"/>
      <c r="AA732" s="234"/>
      <c r="AB732" s="234"/>
      <c r="AC732" s="234"/>
      <c r="AD732" s="234"/>
      <c r="AE732" s="234"/>
      <c r="AF732" s="234"/>
      <c r="AG732" s="234"/>
      <c r="AH732" s="234"/>
    </row>
    <row r="733" spans="1:34" ht="15.75" customHeight="1">
      <c r="A733" s="234"/>
      <c r="B733" s="234"/>
      <c r="C733" s="234"/>
      <c r="D733" s="234"/>
      <c r="E733" s="234"/>
      <c r="F733" s="234"/>
      <c r="G733" s="234"/>
      <c r="H733" s="234"/>
      <c r="I733" s="234"/>
      <c r="J733" s="300"/>
      <c r="K733" s="300"/>
      <c r="L733" s="234"/>
      <c r="M733" s="234"/>
      <c r="N733" s="234"/>
      <c r="O733" s="234"/>
      <c r="P733" s="234"/>
      <c r="Q733" s="234"/>
      <c r="R733" s="234"/>
      <c r="S733" s="234"/>
      <c r="T733" s="234"/>
      <c r="U733" s="234"/>
      <c r="V733" s="234"/>
      <c r="W733" s="234"/>
      <c r="X733" s="234"/>
      <c r="Y733" s="234"/>
      <c r="Z733" s="234"/>
      <c r="AA733" s="234"/>
      <c r="AB733" s="234"/>
      <c r="AC733" s="234"/>
      <c r="AD733" s="234"/>
      <c r="AE733" s="234"/>
      <c r="AF733" s="234"/>
      <c r="AG733" s="234"/>
      <c r="AH733" s="234"/>
    </row>
    <row r="734" spans="1:34" ht="15.75" customHeight="1">
      <c r="A734" s="234"/>
      <c r="B734" s="234"/>
      <c r="C734" s="234"/>
      <c r="D734" s="234"/>
      <c r="E734" s="234"/>
      <c r="F734" s="234"/>
      <c r="G734" s="234"/>
      <c r="H734" s="234"/>
      <c r="I734" s="234"/>
      <c r="J734" s="300"/>
      <c r="K734" s="300"/>
      <c r="L734" s="234"/>
      <c r="M734" s="234"/>
      <c r="N734" s="234"/>
      <c r="O734" s="234"/>
      <c r="P734" s="234"/>
      <c r="Q734" s="234"/>
      <c r="R734" s="234"/>
      <c r="S734" s="234"/>
      <c r="T734" s="234"/>
      <c r="U734" s="234"/>
      <c r="V734" s="234"/>
      <c r="W734" s="234"/>
      <c r="X734" s="234"/>
      <c r="Y734" s="234"/>
      <c r="Z734" s="234"/>
      <c r="AA734" s="234"/>
      <c r="AB734" s="234"/>
      <c r="AC734" s="234"/>
      <c r="AD734" s="234"/>
      <c r="AE734" s="234"/>
      <c r="AF734" s="234"/>
      <c r="AG734" s="234"/>
      <c r="AH734" s="234"/>
    </row>
    <row r="735" spans="1:34" ht="15.75" customHeight="1">
      <c r="A735" s="234"/>
      <c r="B735" s="234"/>
      <c r="C735" s="234"/>
      <c r="D735" s="234"/>
      <c r="E735" s="234"/>
      <c r="F735" s="234"/>
      <c r="G735" s="234"/>
      <c r="H735" s="234"/>
      <c r="I735" s="234"/>
      <c r="J735" s="300"/>
      <c r="K735" s="300"/>
      <c r="L735" s="234"/>
      <c r="M735" s="234"/>
      <c r="N735" s="234"/>
      <c r="O735" s="234"/>
      <c r="P735" s="234"/>
      <c r="Q735" s="234"/>
      <c r="R735" s="234"/>
      <c r="S735" s="234"/>
      <c r="T735" s="234"/>
      <c r="U735" s="234"/>
      <c r="V735" s="234"/>
      <c r="W735" s="234"/>
      <c r="X735" s="234"/>
      <c r="Y735" s="234"/>
      <c r="Z735" s="234"/>
      <c r="AA735" s="234"/>
      <c r="AB735" s="234"/>
      <c r="AC735" s="234"/>
      <c r="AD735" s="234"/>
      <c r="AE735" s="234"/>
      <c r="AF735" s="234"/>
      <c r="AG735" s="234"/>
      <c r="AH735" s="234"/>
    </row>
    <row r="736" spans="1:34" ht="15.75" customHeight="1">
      <c r="A736" s="234"/>
      <c r="B736" s="234"/>
      <c r="C736" s="234"/>
      <c r="D736" s="234"/>
      <c r="E736" s="234"/>
      <c r="F736" s="234"/>
      <c r="G736" s="234"/>
      <c r="H736" s="234"/>
      <c r="I736" s="234"/>
      <c r="J736" s="300"/>
      <c r="K736" s="300"/>
      <c r="L736" s="234"/>
      <c r="M736" s="234"/>
      <c r="N736" s="234"/>
      <c r="O736" s="234"/>
      <c r="P736" s="234"/>
      <c r="Q736" s="234"/>
      <c r="R736" s="234"/>
      <c r="S736" s="234"/>
      <c r="T736" s="234"/>
      <c r="U736" s="234"/>
      <c r="V736" s="234"/>
      <c r="W736" s="234"/>
      <c r="X736" s="234"/>
      <c r="Y736" s="234"/>
      <c r="Z736" s="234"/>
      <c r="AA736" s="234"/>
      <c r="AB736" s="234"/>
      <c r="AC736" s="234"/>
      <c r="AD736" s="234"/>
      <c r="AE736" s="234"/>
      <c r="AF736" s="234"/>
      <c r="AG736" s="234"/>
      <c r="AH736" s="234"/>
    </row>
    <row r="737" spans="1:34" ht="15.75" customHeight="1">
      <c r="A737" s="234"/>
      <c r="B737" s="234"/>
      <c r="C737" s="234"/>
      <c r="D737" s="234"/>
      <c r="E737" s="234"/>
      <c r="F737" s="234"/>
      <c r="G737" s="234"/>
      <c r="H737" s="234"/>
      <c r="I737" s="234"/>
      <c r="J737" s="300"/>
      <c r="K737" s="300"/>
      <c r="L737" s="234"/>
      <c r="M737" s="234"/>
      <c r="N737" s="234"/>
      <c r="O737" s="234"/>
      <c r="P737" s="234"/>
      <c r="Q737" s="234"/>
      <c r="R737" s="234"/>
      <c r="S737" s="234"/>
      <c r="T737" s="234"/>
      <c r="U737" s="234"/>
      <c r="V737" s="234"/>
      <c r="W737" s="234"/>
      <c r="X737" s="234"/>
      <c r="Y737" s="234"/>
      <c r="Z737" s="234"/>
      <c r="AA737" s="234"/>
      <c r="AB737" s="234"/>
      <c r="AC737" s="234"/>
      <c r="AD737" s="234"/>
      <c r="AE737" s="234"/>
      <c r="AF737" s="234"/>
      <c r="AG737" s="234"/>
      <c r="AH737" s="234"/>
    </row>
    <row r="738" spans="1:34" ht="15.75" customHeight="1">
      <c r="A738" s="234"/>
      <c r="B738" s="234"/>
      <c r="C738" s="234"/>
      <c r="D738" s="234"/>
      <c r="E738" s="234"/>
      <c r="F738" s="234"/>
      <c r="G738" s="234"/>
      <c r="H738" s="234"/>
      <c r="I738" s="234"/>
      <c r="J738" s="300"/>
      <c r="K738" s="300"/>
      <c r="L738" s="234"/>
      <c r="M738" s="234"/>
      <c r="N738" s="234"/>
      <c r="O738" s="234"/>
      <c r="P738" s="234"/>
      <c r="Q738" s="234"/>
      <c r="R738" s="234"/>
      <c r="S738" s="234"/>
      <c r="T738" s="234"/>
      <c r="U738" s="234"/>
      <c r="V738" s="234"/>
      <c r="W738" s="234"/>
      <c r="X738" s="234"/>
      <c r="Y738" s="234"/>
      <c r="Z738" s="234"/>
      <c r="AA738" s="234"/>
      <c r="AB738" s="234"/>
      <c r="AC738" s="234"/>
      <c r="AD738" s="234"/>
      <c r="AE738" s="234"/>
      <c r="AF738" s="234"/>
      <c r="AG738" s="234"/>
      <c r="AH738" s="234"/>
    </row>
    <row r="739" spans="1:34" ht="15.75" customHeight="1">
      <c r="A739" s="234"/>
      <c r="B739" s="234"/>
      <c r="C739" s="234"/>
      <c r="D739" s="234"/>
      <c r="E739" s="234"/>
      <c r="F739" s="234"/>
      <c r="G739" s="234"/>
      <c r="H739" s="234"/>
      <c r="I739" s="234"/>
      <c r="J739" s="300"/>
      <c r="K739" s="300"/>
      <c r="L739" s="234"/>
      <c r="M739" s="234"/>
      <c r="N739" s="234"/>
      <c r="O739" s="234"/>
      <c r="P739" s="234"/>
      <c r="Q739" s="234"/>
      <c r="R739" s="234"/>
      <c r="S739" s="234"/>
      <c r="T739" s="234"/>
      <c r="U739" s="234"/>
      <c r="V739" s="234"/>
      <c r="W739" s="234"/>
      <c r="X739" s="234"/>
      <c r="Y739" s="234"/>
      <c r="Z739" s="234"/>
      <c r="AA739" s="234"/>
      <c r="AB739" s="234"/>
      <c r="AC739" s="234"/>
      <c r="AD739" s="234"/>
      <c r="AE739" s="234"/>
      <c r="AF739" s="234"/>
      <c r="AG739" s="234"/>
      <c r="AH739" s="234"/>
    </row>
    <row r="740" spans="1:34" ht="15.75" customHeight="1">
      <c r="A740" s="234"/>
      <c r="B740" s="234"/>
      <c r="C740" s="234"/>
      <c r="D740" s="234"/>
      <c r="E740" s="234"/>
      <c r="F740" s="234"/>
      <c r="G740" s="234"/>
      <c r="H740" s="234"/>
      <c r="I740" s="234"/>
      <c r="J740" s="300"/>
      <c r="K740" s="300"/>
      <c r="L740" s="234"/>
      <c r="M740" s="234"/>
      <c r="N740" s="234"/>
      <c r="O740" s="234"/>
      <c r="P740" s="234"/>
      <c r="Q740" s="234"/>
      <c r="R740" s="234"/>
      <c r="S740" s="234"/>
      <c r="T740" s="234"/>
      <c r="U740" s="234"/>
      <c r="V740" s="234"/>
      <c r="W740" s="234"/>
      <c r="X740" s="234"/>
      <c r="Y740" s="234"/>
      <c r="Z740" s="234"/>
      <c r="AA740" s="234"/>
      <c r="AB740" s="234"/>
      <c r="AC740" s="234"/>
      <c r="AD740" s="234"/>
      <c r="AE740" s="234"/>
      <c r="AF740" s="234"/>
      <c r="AG740" s="234"/>
      <c r="AH740" s="234"/>
    </row>
    <row r="741" spans="1:34" ht="15.75" customHeight="1">
      <c r="A741" s="234"/>
      <c r="B741" s="234"/>
      <c r="C741" s="234"/>
      <c r="D741" s="234"/>
      <c r="E741" s="234"/>
      <c r="F741" s="234"/>
      <c r="G741" s="234"/>
      <c r="H741" s="234"/>
      <c r="I741" s="234"/>
      <c r="J741" s="300"/>
      <c r="K741" s="300"/>
      <c r="L741" s="234"/>
      <c r="M741" s="234"/>
      <c r="N741" s="234"/>
      <c r="O741" s="234"/>
      <c r="P741" s="234"/>
      <c r="Q741" s="234"/>
      <c r="R741" s="234"/>
      <c r="S741" s="234"/>
      <c r="T741" s="234"/>
      <c r="U741" s="234"/>
      <c r="V741" s="234"/>
      <c r="W741" s="234"/>
      <c r="X741" s="234"/>
      <c r="Y741" s="234"/>
      <c r="Z741" s="234"/>
      <c r="AA741" s="234"/>
      <c r="AB741" s="234"/>
      <c r="AC741" s="234"/>
      <c r="AD741" s="234"/>
      <c r="AE741" s="234"/>
      <c r="AF741" s="234"/>
      <c r="AG741" s="234"/>
      <c r="AH741" s="234"/>
    </row>
    <row r="742" spans="1:34" ht="15.75" customHeight="1">
      <c r="A742" s="234"/>
      <c r="B742" s="234"/>
      <c r="C742" s="234"/>
      <c r="D742" s="234"/>
      <c r="E742" s="234"/>
      <c r="F742" s="234"/>
      <c r="G742" s="234"/>
      <c r="H742" s="234"/>
      <c r="I742" s="234"/>
      <c r="J742" s="300"/>
      <c r="K742" s="300"/>
      <c r="L742" s="234"/>
      <c r="M742" s="234"/>
      <c r="N742" s="234"/>
      <c r="O742" s="234"/>
      <c r="P742" s="234"/>
      <c r="Q742" s="234"/>
      <c r="R742" s="234"/>
      <c r="S742" s="234"/>
      <c r="T742" s="234"/>
      <c r="U742" s="234"/>
      <c r="V742" s="234"/>
      <c r="W742" s="234"/>
      <c r="X742" s="234"/>
      <c r="Y742" s="234"/>
      <c r="Z742" s="234"/>
      <c r="AA742" s="234"/>
      <c r="AB742" s="234"/>
      <c r="AC742" s="234"/>
      <c r="AD742" s="234"/>
      <c r="AE742" s="234"/>
      <c r="AF742" s="234"/>
      <c r="AG742" s="234"/>
      <c r="AH742" s="234"/>
    </row>
    <row r="743" spans="1:34" ht="15.75" customHeight="1">
      <c r="A743" s="234"/>
      <c r="B743" s="234"/>
      <c r="C743" s="234"/>
      <c r="D743" s="234"/>
      <c r="E743" s="234"/>
      <c r="F743" s="234"/>
      <c r="G743" s="234"/>
      <c r="H743" s="234"/>
      <c r="I743" s="234"/>
      <c r="J743" s="300"/>
      <c r="K743" s="300"/>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row>
    <row r="744" spans="1:34" ht="15.75" customHeight="1">
      <c r="A744" s="234"/>
      <c r="B744" s="234"/>
      <c r="C744" s="234"/>
      <c r="D744" s="234"/>
      <c r="E744" s="234"/>
      <c r="F744" s="234"/>
      <c r="G744" s="234"/>
      <c r="H744" s="234"/>
      <c r="I744" s="234"/>
      <c r="J744" s="300"/>
      <c r="K744" s="300"/>
      <c r="L744" s="234"/>
      <c r="M744" s="234"/>
      <c r="N744" s="234"/>
      <c r="O744" s="234"/>
      <c r="P744" s="234"/>
      <c r="Q744" s="234"/>
      <c r="R744" s="234"/>
      <c r="S744" s="234"/>
      <c r="T744" s="234"/>
      <c r="U744" s="234"/>
      <c r="V744" s="234"/>
      <c r="W744" s="234"/>
      <c r="X744" s="234"/>
      <c r="Y744" s="234"/>
      <c r="Z744" s="234"/>
      <c r="AA744" s="234"/>
      <c r="AB744" s="234"/>
      <c r="AC744" s="234"/>
      <c r="AD744" s="234"/>
      <c r="AE744" s="234"/>
      <c r="AF744" s="234"/>
      <c r="AG744" s="234"/>
      <c r="AH744" s="234"/>
    </row>
    <row r="745" spans="1:34" ht="15.75" customHeight="1">
      <c r="A745" s="234"/>
      <c r="B745" s="234"/>
      <c r="C745" s="234"/>
      <c r="D745" s="234"/>
      <c r="E745" s="234"/>
      <c r="F745" s="234"/>
      <c r="G745" s="234"/>
      <c r="H745" s="234"/>
      <c r="I745" s="234"/>
      <c r="J745" s="300"/>
      <c r="K745" s="300"/>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row>
    <row r="746" spans="1:34" ht="15.75" customHeight="1">
      <c r="A746" s="234"/>
      <c r="B746" s="234"/>
      <c r="C746" s="234"/>
      <c r="D746" s="234"/>
      <c r="E746" s="234"/>
      <c r="F746" s="234"/>
      <c r="G746" s="234"/>
      <c r="H746" s="234"/>
      <c r="I746" s="234"/>
      <c r="J746" s="300"/>
      <c r="K746" s="300"/>
      <c r="L746" s="234"/>
      <c r="M746" s="234"/>
      <c r="N746" s="234"/>
      <c r="O746" s="234"/>
      <c r="P746" s="234"/>
      <c r="Q746" s="234"/>
      <c r="R746" s="234"/>
      <c r="S746" s="234"/>
      <c r="T746" s="234"/>
      <c r="U746" s="234"/>
      <c r="V746" s="234"/>
      <c r="W746" s="234"/>
      <c r="X746" s="234"/>
      <c r="Y746" s="234"/>
      <c r="Z746" s="234"/>
      <c r="AA746" s="234"/>
      <c r="AB746" s="234"/>
      <c r="AC746" s="234"/>
      <c r="AD746" s="234"/>
      <c r="AE746" s="234"/>
      <c r="AF746" s="234"/>
      <c r="AG746" s="234"/>
      <c r="AH746" s="234"/>
    </row>
    <row r="747" spans="1:34" ht="15.75" customHeight="1">
      <c r="A747" s="234"/>
      <c r="B747" s="234"/>
      <c r="C747" s="234"/>
      <c r="D747" s="234"/>
      <c r="E747" s="234"/>
      <c r="F747" s="234"/>
      <c r="G747" s="234"/>
      <c r="H747" s="234"/>
      <c r="I747" s="234"/>
      <c r="J747" s="300"/>
      <c r="K747" s="300"/>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4"/>
    </row>
    <row r="748" spans="1:34" ht="15.75" customHeight="1">
      <c r="A748" s="234"/>
      <c r="B748" s="234"/>
      <c r="C748" s="234"/>
      <c r="D748" s="234"/>
      <c r="E748" s="234"/>
      <c r="F748" s="234"/>
      <c r="G748" s="234"/>
      <c r="H748" s="234"/>
      <c r="I748" s="234"/>
      <c r="J748" s="300"/>
      <c r="K748" s="300"/>
      <c r="L748" s="234"/>
      <c r="M748" s="234"/>
      <c r="N748" s="234"/>
      <c r="O748" s="234"/>
      <c r="P748" s="234"/>
      <c r="Q748" s="234"/>
      <c r="R748" s="234"/>
      <c r="S748" s="234"/>
      <c r="T748" s="234"/>
      <c r="U748" s="234"/>
      <c r="V748" s="234"/>
      <c r="W748" s="234"/>
      <c r="X748" s="234"/>
      <c r="Y748" s="234"/>
      <c r="Z748" s="234"/>
      <c r="AA748" s="234"/>
      <c r="AB748" s="234"/>
      <c r="AC748" s="234"/>
      <c r="AD748" s="234"/>
      <c r="AE748" s="234"/>
      <c r="AF748" s="234"/>
      <c r="AG748" s="234"/>
      <c r="AH748" s="234"/>
    </row>
    <row r="749" spans="1:34" ht="15.75" customHeight="1">
      <c r="A749" s="234"/>
      <c r="B749" s="234"/>
      <c r="C749" s="234"/>
      <c r="D749" s="234"/>
      <c r="E749" s="234"/>
      <c r="F749" s="234"/>
      <c r="G749" s="234"/>
      <c r="H749" s="234"/>
      <c r="I749" s="234"/>
      <c r="J749" s="300"/>
      <c r="K749" s="300"/>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row>
    <row r="750" spans="1:34" ht="15.75" customHeight="1">
      <c r="A750" s="234"/>
      <c r="B750" s="234"/>
      <c r="C750" s="234"/>
      <c r="D750" s="234"/>
      <c r="E750" s="234"/>
      <c r="F750" s="234"/>
      <c r="G750" s="234"/>
      <c r="H750" s="234"/>
      <c r="I750" s="234"/>
      <c r="J750" s="300"/>
      <c r="K750" s="300"/>
      <c r="L750" s="234"/>
      <c r="M750" s="234"/>
      <c r="N750" s="234"/>
      <c r="O750" s="234"/>
      <c r="P750" s="234"/>
      <c r="Q750" s="234"/>
      <c r="R750" s="234"/>
      <c r="S750" s="234"/>
      <c r="T750" s="234"/>
      <c r="U750" s="234"/>
      <c r="V750" s="234"/>
      <c r="W750" s="234"/>
      <c r="X750" s="234"/>
      <c r="Y750" s="234"/>
      <c r="Z750" s="234"/>
      <c r="AA750" s="234"/>
      <c r="AB750" s="234"/>
      <c r="AC750" s="234"/>
      <c r="AD750" s="234"/>
      <c r="AE750" s="234"/>
      <c r="AF750" s="234"/>
      <c r="AG750" s="234"/>
      <c r="AH750" s="234"/>
    </row>
    <row r="751" spans="1:34" ht="15.75" customHeight="1">
      <c r="A751" s="234"/>
      <c r="B751" s="234"/>
      <c r="C751" s="234"/>
      <c r="D751" s="234"/>
      <c r="E751" s="234"/>
      <c r="F751" s="234"/>
      <c r="G751" s="234"/>
      <c r="H751" s="234"/>
      <c r="I751" s="234"/>
      <c r="J751" s="300"/>
      <c r="K751" s="300"/>
      <c r="L751" s="234"/>
      <c r="M751" s="234"/>
      <c r="N751" s="234"/>
      <c r="O751" s="234"/>
      <c r="P751" s="234"/>
      <c r="Q751" s="234"/>
      <c r="R751" s="234"/>
      <c r="S751" s="234"/>
      <c r="T751" s="234"/>
      <c r="U751" s="234"/>
      <c r="V751" s="234"/>
      <c r="W751" s="234"/>
      <c r="X751" s="234"/>
      <c r="Y751" s="234"/>
      <c r="Z751" s="234"/>
      <c r="AA751" s="234"/>
      <c r="AB751" s="234"/>
      <c r="AC751" s="234"/>
      <c r="AD751" s="234"/>
      <c r="AE751" s="234"/>
      <c r="AF751" s="234"/>
      <c r="AG751" s="234"/>
      <c r="AH751" s="234"/>
    </row>
    <row r="752" spans="1:34" ht="15.75" customHeight="1">
      <c r="A752" s="234"/>
      <c r="B752" s="234"/>
      <c r="C752" s="234"/>
      <c r="D752" s="234"/>
      <c r="E752" s="234"/>
      <c r="F752" s="234"/>
      <c r="G752" s="234"/>
      <c r="H752" s="234"/>
      <c r="I752" s="234"/>
      <c r="J752" s="300"/>
      <c r="K752" s="300"/>
      <c r="L752" s="234"/>
      <c r="M752" s="234"/>
      <c r="N752" s="234"/>
      <c r="O752" s="234"/>
      <c r="P752" s="234"/>
      <c r="Q752" s="234"/>
      <c r="R752" s="234"/>
      <c r="S752" s="234"/>
      <c r="T752" s="234"/>
      <c r="U752" s="234"/>
      <c r="V752" s="234"/>
      <c r="W752" s="234"/>
      <c r="X752" s="234"/>
      <c r="Y752" s="234"/>
      <c r="Z752" s="234"/>
      <c r="AA752" s="234"/>
      <c r="AB752" s="234"/>
      <c r="AC752" s="234"/>
      <c r="AD752" s="234"/>
      <c r="AE752" s="234"/>
      <c r="AF752" s="234"/>
      <c r="AG752" s="234"/>
      <c r="AH752" s="234"/>
    </row>
    <row r="753" spans="1:34" ht="15.75" customHeight="1">
      <c r="A753" s="234"/>
      <c r="B753" s="234"/>
      <c r="C753" s="234"/>
      <c r="D753" s="234"/>
      <c r="E753" s="234"/>
      <c r="F753" s="234"/>
      <c r="G753" s="234"/>
      <c r="H753" s="234"/>
      <c r="I753" s="234"/>
      <c r="J753" s="300"/>
      <c r="K753" s="300"/>
      <c r="L753" s="234"/>
      <c r="M753" s="234"/>
      <c r="N753" s="234"/>
      <c r="O753" s="234"/>
      <c r="P753" s="234"/>
      <c r="Q753" s="234"/>
      <c r="R753" s="234"/>
      <c r="S753" s="234"/>
      <c r="T753" s="234"/>
      <c r="U753" s="234"/>
      <c r="V753" s="234"/>
      <c r="W753" s="234"/>
      <c r="X753" s="234"/>
      <c r="Y753" s="234"/>
      <c r="Z753" s="234"/>
      <c r="AA753" s="234"/>
      <c r="AB753" s="234"/>
      <c r="AC753" s="234"/>
      <c r="AD753" s="234"/>
      <c r="AE753" s="234"/>
      <c r="AF753" s="234"/>
      <c r="AG753" s="234"/>
      <c r="AH753" s="234"/>
    </row>
    <row r="754" spans="1:34" ht="15.75" customHeight="1">
      <c r="A754" s="234"/>
      <c r="B754" s="234"/>
      <c r="C754" s="234"/>
      <c r="D754" s="234"/>
      <c r="E754" s="234"/>
      <c r="F754" s="234"/>
      <c r="G754" s="234"/>
      <c r="H754" s="234"/>
      <c r="I754" s="234"/>
      <c r="J754" s="300"/>
      <c r="K754" s="300"/>
      <c r="L754" s="234"/>
      <c r="M754" s="234"/>
      <c r="N754" s="234"/>
      <c r="O754" s="234"/>
      <c r="P754" s="234"/>
      <c r="Q754" s="234"/>
      <c r="R754" s="234"/>
      <c r="S754" s="234"/>
      <c r="T754" s="234"/>
      <c r="U754" s="234"/>
      <c r="V754" s="234"/>
      <c r="W754" s="234"/>
      <c r="X754" s="234"/>
      <c r="Y754" s="234"/>
      <c r="Z754" s="234"/>
      <c r="AA754" s="234"/>
      <c r="AB754" s="234"/>
      <c r="AC754" s="234"/>
      <c r="AD754" s="234"/>
      <c r="AE754" s="234"/>
      <c r="AF754" s="234"/>
      <c r="AG754" s="234"/>
      <c r="AH754" s="234"/>
    </row>
    <row r="755" spans="1:34" ht="15.75" customHeight="1">
      <c r="A755" s="234"/>
      <c r="B755" s="234"/>
      <c r="C755" s="234"/>
      <c r="D755" s="234"/>
      <c r="E755" s="234"/>
      <c r="F755" s="234"/>
      <c r="G755" s="234"/>
      <c r="H755" s="234"/>
      <c r="I755" s="234"/>
      <c r="J755" s="300"/>
      <c r="K755" s="300"/>
      <c r="L755" s="234"/>
      <c r="M755" s="234"/>
      <c r="N755" s="234"/>
      <c r="O755" s="234"/>
      <c r="P755" s="234"/>
      <c r="Q755" s="234"/>
      <c r="R755" s="234"/>
      <c r="S755" s="234"/>
      <c r="T755" s="234"/>
      <c r="U755" s="234"/>
      <c r="V755" s="234"/>
      <c r="W755" s="234"/>
      <c r="X755" s="234"/>
      <c r="Y755" s="234"/>
      <c r="Z755" s="234"/>
      <c r="AA755" s="234"/>
      <c r="AB755" s="234"/>
      <c r="AC755" s="234"/>
      <c r="AD755" s="234"/>
      <c r="AE755" s="234"/>
      <c r="AF755" s="234"/>
      <c r="AG755" s="234"/>
      <c r="AH755" s="234"/>
    </row>
    <row r="756" spans="1:34" ht="15.75" customHeight="1">
      <c r="A756" s="234"/>
      <c r="B756" s="234"/>
      <c r="C756" s="234"/>
      <c r="D756" s="234"/>
      <c r="E756" s="234"/>
      <c r="F756" s="234"/>
      <c r="G756" s="234"/>
      <c r="H756" s="234"/>
      <c r="I756" s="234"/>
      <c r="J756" s="300"/>
      <c r="K756" s="300"/>
      <c r="L756" s="234"/>
      <c r="M756" s="234"/>
      <c r="N756" s="234"/>
      <c r="O756" s="234"/>
      <c r="P756" s="234"/>
      <c r="Q756" s="234"/>
      <c r="R756" s="234"/>
      <c r="S756" s="234"/>
      <c r="T756" s="234"/>
      <c r="U756" s="234"/>
      <c r="V756" s="234"/>
      <c r="W756" s="234"/>
      <c r="X756" s="234"/>
      <c r="Y756" s="234"/>
      <c r="Z756" s="234"/>
      <c r="AA756" s="234"/>
      <c r="AB756" s="234"/>
      <c r="AC756" s="234"/>
      <c r="AD756" s="234"/>
      <c r="AE756" s="234"/>
      <c r="AF756" s="234"/>
      <c r="AG756" s="234"/>
      <c r="AH756" s="234"/>
    </row>
    <row r="757" spans="1:34" ht="15.75" customHeight="1">
      <c r="A757" s="234"/>
      <c r="B757" s="234"/>
      <c r="C757" s="234"/>
      <c r="D757" s="234"/>
      <c r="E757" s="234"/>
      <c r="F757" s="234"/>
      <c r="G757" s="234"/>
      <c r="H757" s="234"/>
      <c r="I757" s="234"/>
      <c r="J757" s="300"/>
      <c r="K757" s="300"/>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row>
    <row r="758" spans="1:34" ht="15.75" customHeight="1">
      <c r="A758" s="234"/>
      <c r="B758" s="234"/>
      <c r="C758" s="234"/>
      <c r="D758" s="234"/>
      <c r="E758" s="234"/>
      <c r="F758" s="234"/>
      <c r="G758" s="234"/>
      <c r="H758" s="234"/>
      <c r="I758" s="234"/>
      <c r="J758" s="300"/>
      <c r="K758" s="300"/>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row>
    <row r="759" spans="1:34" ht="15.75" customHeight="1">
      <c r="A759" s="234"/>
      <c r="B759" s="234"/>
      <c r="C759" s="234"/>
      <c r="D759" s="234"/>
      <c r="E759" s="234"/>
      <c r="F759" s="234"/>
      <c r="G759" s="234"/>
      <c r="H759" s="234"/>
      <c r="I759" s="234"/>
      <c r="J759" s="300"/>
      <c r="K759" s="300"/>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row>
    <row r="760" spans="1:34" ht="15.75" customHeight="1">
      <c r="A760" s="234"/>
      <c r="B760" s="234"/>
      <c r="C760" s="234"/>
      <c r="D760" s="234"/>
      <c r="E760" s="234"/>
      <c r="F760" s="234"/>
      <c r="G760" s="234"/>
      <c r="H760" s="234"/>
      <c r="I760" s="234"/>
      <c r="J760" s="300"/>
      <c r="K760" s="300"/>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row>
    <row r="761" spans="1:34" ht="15.75" customHeight="1">
      <c r="A761" s="234"/>
      <c r="B761" s="234"/>
      <c r="C761" s="234"/>
      <c r="D761" s="234"/>
      <c r="E761" s="234"/>
      <c r="F761" s="234"/>
      <c r="G761" s="234"/>
      <c r="H761" s="234"/>
      <c r="I761" s="234"/>
      <c r="J761" s="300"/>
      <c r="K761" s="300"/>
      <c r="L761" s="234"/>
      <c r="M761" s="234"/>
      <c r="N761" s="234"/>
      <c r="O761" s="234"/>
      <c r="P761" s="234"/>
      <c r="Q761" s="234"/>
      <c r="R761" s="234"/>
      <c r="S761" s="234"/>
      <c r="T761" s="234"/>
      <c r="U761" s="234"/>
      <c r="V761" s="234"/>
      <c r="W761" s="234"/>
      <c r="X761" s="234"/>
      <c r="Y761" s="234"/>
      <c r="Z761" s="234"/>
      <c r="AA761" s="234"/>
      <c r="AB761" s="234"/>
      <c r="AC761" s="234"/>
      <c r="AD761" s="234"/>
      <c r="AE761" s="234"/>
      <c r="AF761" s="234"/>
      <c r="AG761" s="234"/>
      <c r="AH761" s="234"/>
    </row>
    <row r="762" spans="1:34" ht="15.75" customHeight="1">
      <c r="A762" s="234"/>
      <c r="B762" s="234"/>
      <c r="C762" s="234"/>
      <c r="D762" s="234"/>
      <c r="E762" s="234"/>
      <c r="F762" s="234"/>
      <c r="G762" s="234"/>
      <c r="H762" s="234"/>
      <c r="I762" s="234"/>
      <c r="J762" s="300"/>
      <c r="K762" s="300"/>
      <c r="L762" s="234"/>
      <c r="M762" s="234"/>
      <c r="N762" s="234"/>
      <c r="O762" s="234"/>
      <c r="P762" s="234"/>
      <c r="Q762" s="234"/>
      <c r="R762" s="234"/>
      <c r="S762" s="234"/>
      <c r="T762" s="234"/>
      <c r="U762" s="234"/>
      <c r="V762" s="234"/>
      <c r="W762" s="234"/>
      <c r="X762" s="234"/>
      <c r="Y762" s="234"/>
      <c r="Z762" s="234"/>
      <c r="AA762" s="234"/>
      <c r="AB762" s="234"/>
      <c r="AC762" s="234"/>
      <c r="AD762" s="234"/>
      <c r="AE762" s="234"/>
      <c r="AF762" s="234"/>
      <c r="AG762" s="234"/>
      <c r="AH762" s="234"/>
    </row>
    <row r="763" spans="1:34" ht="15.75" customHeight="1">
      <c r="A763" s="234"/>
      <c r="B763" s="234"/>
      <c r="C763" s="234"/>
      <c r="D763" s="234"/>
      <c r="E763" s="234"/>
      <c r="F763" s="234"/>
      <c r="G763" s="234"/>
      <c r="H763" s="234"/>
      <c r="I763" s="234"/>
      <c r="J763" s="300"/>
      <c r="K763" s="300"/>
      <c r="L763" s="234"/>
      <c r="M763" s="234"/>
      <c r="N763" s="234"/>
      <c r="O763" s="234"/>
      <c r="P763" s="234"/>
      <c r="Q763" s="234"/>
      <c r="R763" s="234"/>
      <c r="S763" s="234"/>
      <c r="T763" s="234"/>
      <c r="U763" s="234"/>
      <c r="V763" s="234"/>
      <c r="W763" s="234"/>
      <c r="X763" s="234"/>
      <c r="Y763" s="234"/>
      <c r="Z763" s="234"/>
      <c r="AA763" s="234"/>
      <c r="AB763" s="234"/>
      <c r="AC763" s="234"/>
      <c r="AD763" s="234"/>
      <c r="AE763" s="234"/>
      <c r="AF763" s="234"/>
      <c r="AG763" s="234"/>
      <c r="AH763" s="234"/>
    </row>
    <row r="764" spans="1:34" ht="15.75" customHeight="1">
      <c r="A764" s="234"/>
      <c r="B764" s="234"/>
      <c r="C764" s="234"/>
      <c r="D764" s="234"/>
      <c r="E764" s="234"/>
      <c r="F764" s="234"/>
      <c r="G764" s="234"/>
      <c r="H764" s="234"/>
      <c r="I764" s="234"/>
      <c r="J764" s="300"/>
      <c r="K764" s="300"/>
      <c r="L764" s="234"/>
      <c r="M764" s="234"/>
      <c r="N764" s="234"/>
      <c r="O764" s="234"/>
      <c r="P764" s="234"/>
      <c r="Q764" s="234"/>
      <c r="R764" s="234"/>
      <c r="S764" s="234"/>
      <c r="T764" s="234"/>
      <c r="U764" s="234"/>
      <c r="V764" s="234"/>
      <c r="W764" s="234"/>
      <c r="X764" s="234"/>
      <c r="Y764" s="234"/>
      <c r="Z764" s="234"/>
      <c r="AA764" s="234"/>
      <c r="AB764" s="234"/>
      <c r="AC764" s="234"/>
      <c r="AD764" s="234"/>
      <c r="AE764" s="234"/>
      <c r="AF764" s="234"/>
      <c r="AG764" s="234"/>
      <c r="AH764" s="234"/>
    </row>
    <row r="765" spans="1:34" ht="15.75" customHeight="1">
      <c r="A765" s="234"/>
      <c r="B765" s="234"/>
      <c r="C765" s="234"/>
      <c r="D765" s="234"/>
      <c r="E765" s="234"/>
      <c r="F765" s="234"/>
      <c r="G765" s="234"/>
      <c r="H765" s="234"/>
      <c r="I765" s="234"/>
      <c r="J765" s="300"/>
      <c r="K765" s="300"/>
      <c r="L765" s="234"/>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row>
    <row r="766" spans="1:34" ht="15.75" customHeight="1">
      <c r="A766" s="234"/>
      <c r="B766" s="234"/>
      <c r="C766" s="234"/>
      <c r="D766" s="234"/>
      <c r="E766" s="234"/>
      <c r="F766" s="234"/>
      <c r="G766" s="234"/>
      <c r="H766" s="234"/>
      <c r="I766" s="234"/>
      <c r="J766" s="300"/>
      <c r="K766" s="300"/>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row>
    <row r="767" spans="1:34" ht="15.75" customHeight="1">
      <c r="A767" s="234"/>
      <c r="B767" s="234"/>
      <c r="C767" s="234"/>
      <c r="D767" s="234"/>
      <c r="E767" s="234"/>
      <c r="F767" s="234"/>
      <c r="G767" s="234"/>
      <c r="H767" s="234"/>
      <c r="I767" s="234"/>
      <c r="J767" s="300"/>
      <c r="K767" s="300"/>
      <c r="L767" s="234"/>
      <c r="M767" s="234"/>
      <c r="N767" s="234"/>
      <c r="O767" s="234"/>
      <c r="P767" s="234"/>
      <c r="Q767" s="234"/>
      <c r="R767" s="234"/>
      <c r="S767" s="234"/>
      <c r="T767" s="234"/>
      <c r="U767" s="234"/>
      <c r="V767" s="234"/>
      <c r="W767" s="234"/>
      <c r="X767" s="234"/>
      <c r="Y767" s="234"/>
      <c r="Z767" s="234"/>
      <c r="AA767" s="234"/>
      <c r="AB767" s="234"/>
      <c r="AC767" s="234"/>
      <c r="AD767" s="234"/>
      <c r="AE767" s="234"/>
      <c r="AF767" s="234"/>
      <c r="AG767" s="234"/>
      <c r="AH767" s="234"/>
    </row>
    <row r="768" spans="1:34" ht="15.75" customHeight="1">
      <c r="A768" s="234"/>
      <c r="B768" s="234"/>
      <c r="C768" s="234"/>
      <c r="D768" s="234"/>
      <c r="E768" s="234"/>
      <c r="F768" s="234"/>
      <c r="G768" s="234"/>
      <c r="H768" s="234"/>
      <c r="I768" s="234"/>
      <c r="J768" s="300"/>
      <c r="K768" s="300"/>
      <c r="L768" s="234"/>
      <c r="M768" s="234"/>
      <c r="N768" s="234"/>
      <c r="O768" s="234"/>
      <c r="P768" s="234"/>
      <c r="Q768" s="234"/>
      <c r="R768" s="234"/>
      <c r="S768" s="234"/>
      <c r="T768" s="234"/>
      <c r="U768" s="234"/>
      <c r="V768" s="234"/>
      <c r="W768" s="234"/>
      <c r="X768" s="234"/>
      <c r="Y768" s="234"/>
      <c r="Z768" s="234"/>
      <c r="AA768" s="234"/>
      <c r="AB768" s="234"/>
      <c r="AC768" s="234"/>
      <c r="AD768" s="234"/>
      <c r="AE768" s="234"/>
      <c r="AF768" s="234"/>
      <c r="AG768" s="234"/>
      <c r="AH768" s="234"/>
    </row>
    <row r="769" spans="1:34" ht="15.75" customHeight="1">
      <c r="A769" s="234"/>
      <c r="B769" s="234"/>
      <c r="C769" s="234"/>
      <c r="D769" s="234"/>
      <c r="E769" s="234"/>
      <c r="F769" s="234"/>
      <c r="G769" s="234"/>
      <c r="H769" s="234"/>
      <c r="I769" s="234"/>
      <c r="J769" s="300"/>
      <c r="K769" s="300"/>
      <c r="L769" s="234"/>
      <c r="M769" s="234"/>
      <c r="N769" s="234"/>
      <c r="O769" s="234"/>
      <c r="P769" s="234"/>
      <c r="Q769" s="234"/>
      <c r="R769" s="234"/>
      <c r="S769" s="234"/>
      <c r="T769" s="234"/>
      <c r="U769" s="234"/>
      <c r="V769" s="234"/>
      <c r="W769" s="234"/>
      <c r="X769" s="234"/>
      <c r="Y769" s="234"/>
      <c r="Z769" s="234"/>
      <c r="AA769" s="234"/>
      <c r="AB769" s="234"/>
      <c r="AC769" s="234"/>
      <c r="AD769" s="234"/>
      <c r="AE769" s="234"/>
      <c r="AF769" s="234"/>
      <c r="AG769" s="234"/>
      <c r="AH769" s="234"/>
    </row>
    <row r="770" spans="1:34" ht="15.75" customHeight="1">
      <c r="A770" s="234"/>
      <c r="B770" s="234"/>
      <c r="C770" s="234"/>
      <c r="D770" s="234"/>
      <c r="E770" s="234"/>
      <c r="F770" s="234"/>
      <c r="G770" s="234"/>
      <c r="H770" s="234"/>
      <c r="I770" s="234"/>
      <c r="J770" s="300"/>
      <c r="K770" s="300"/>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row>
    <row r="771" spans="1:34" ht="15.75" customHeight="1">
      <c r="A771" s="234"/>
      <c r="B771" s="234"/>
      <c r="C771" s="234"/>
      <c r="D771" s="234"/>
      <c r="E771" s="234"/>
      <c r="F771" s="234"/>
      <c r="G771" s="234"/>
      <c r="H771" s="234"/>
      <c r="I771" s="234"/>
      <c r="J771" s="300"/>
      <c r="K771" s="300"/>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c r="AH771" s="234"/>
    </row>
    <row r="772" spans="1:34" ht="15.75" customHeight="1">
      <c r="A772" s="234"/>
      <c r="B772" s="234"/>
      <c r="C772" s="234"/>
      <c r="D772" s="234"/>
      <c r="E772" s="234"/>
      <c r="F772" s="234"/>
      <c r="G772" s="234"/>
      <c r="H772" s="234"/>
      <c r="I772" s="234"/>
      <c r="J772" s="300"/>
      <c r="K772" s="300"/>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row>
    <row r="773" spans="1:34" ht="15.75" customHeight="1">
      <c r="A773" s="234"/>
      <c r="B773" s="234"/>
      <c r="C773" s="234"/>
      <c r="D773" s="234"/>
      <c r="E773" s="234"/>
      <c r="F773" s="234"/>
      <c r="G773" s="234"/>
      <c r="H773" s="234"/>
      <c r="I773" s="234"/>
      <c r="J773" s="300"/>
      <c r="K773" s="300"/>
      <c r="L773" s="234"/>
      <c r="M773" s="234"/>
      <c r="N773" s="234"/>
      <c r="O773" s="234"/>
      <c r="P773" s="234"/>
      <c r="Q773" s="234"/>
      <c r="R773" s="234"/>
      <c r="S773" s="234"/>
      <c r="T773" s="234"/>
      <c r="U773" s="234"/>
      <c r="V773" s="234"/>
      <c r="W773" s="234"/>
      <c r="X773" s="234"/>
      <c r="Y773" s="234"/>
      <c r="Z773" s="234"/>
      <c r="AA773" s="234"/>
      <c r="AB773" s="234"/>
      <c r="AC773" s="234"/>
      <c r="AD773" s="234"/>
      <c r="AE773" s="234"/>
      <c r="AF773" s="234"/>
      <c r="AG773" s="234"/>
      <c r="AH773" s="234"/>
    </row>
    <row r="774" spans="1:34" ht="15.75" customHeight="1">
      <c r="A774" s="234"/>
      <c r="B774" s="234"/>
      <c r="C774" s="234"/>
      <c r="D774" s="234"/>
      <c r="E774" s="234"/>
      <c r="F774" s="234"/>
      <c r="G774" s="234"/>
      <c r="H774" s="234"/>
      <c r="I774" s="234"/>
      <c r="J774" s="300"/>
      <c r="K774" s="300"/>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row>
    <row r="775" spans="1:34" ht="15.75" customHeight="1">
      <c r="A775" s="234"/>
      <c r="B775" s="234"/>
      <c r="C775" s="234"/>
      <c r="D775" s="234"/>
      <c r="E775" s="234"/>
      <c r="F775" s="234"/>
      <c r="G775" s="234"/>
      <c r="H775" s="234"/>
      <c r="I775" s="234"/>
      <c r="J775" s="300"/>
      <c r="K775" s="300"/>
      <c r="L775" s="234"/>
      <c r="M775" s="234"/>
      <c r="N775" s="234"/>
      <c r="O775" s="234"/>
      <c r="P775" s="234"/>
      <c r="Q775" s="234"/>
      <c r="R775" s="234"/>
      <c r="S775" s="234"/>
      <c r="T775" s="234"/>
      <c r="U775" s="234"/>
      <c r="V775" s="234"/>
      <c r="W775" s="234"/>
      <c r="X775" s="234"/>
      <c r="Y775" s="234"/>
      <c r="Z775" s="234"/>
      <c r="AA775" s="234"/>
      <c r="AB775" s="234"/>
      <c r="AC775" s="234"/>
      <c r="AD775" s="234"/>
      <c r="AE775" s="234"/>
      <c r="AF775" s="234"/>
      <c r="AG775" s="234"/>
      <c r="AH775" s="234"/>
    </row>
    <row r="776" spans="1:34" ht="15.75" customHeight="1">
      <c r="A776" s="234"/>
      <c r="B776" s="234"/>
      <c r="C776" s="234"/>
      <c r="D776" s="234"/>
      <c r="E776" s="234"/>
      <c r="F776" s="234"/>
      <c r="G776" s="234"/>
      <c r="H776" s="234"/>
      <c r="I776" s="234"/>
      <c r="J776" s="300"/>
      <c r="K776" s="300"/>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row>
    <row r="777" spans="1:34" ht="15.75" customHeight="1">
      <c r="A777" s="234"/>
      <c r="B777" s="234"/>
      <c r="C777" s="234"/>
      <c r="D777" s="234"/>
      <c r="E777" s="234"/>
      <c r="F777" s="234"/>
      <c r="G777" s="234"/>
      <c r="H777" s="234"/>
      <c r="I777" s="234"/>
      <c r="J777" s="300"/>
      <c r="K777" s="300"/>
      <c r="L777" s="234"/>
      <c r="M777" s="234"/>
      <c r="N777" s="234"/>
      <c r="O777" s="234"/>
      <c r="P777" s="234"/>
      <c r="Q777" s="234"/>
      <c r="R777" s="234"/>
      <c r="S777" s="234"/>
      <c r="T777" s="234"/>
      <c r="U777" s="234"/>
      <c r="V777" s="234"/>
      <c r="W777" s="234"/>
      <c r="X777" s="234"/>
      <c r="Y777" s="234"/>
      <c r="Z777" s="234"/>
      <c r="AA777" s="234"/>
      <c r="AB777" s="234"/>
      <c r="AC777" s="234"/>
      <c r="AD777" s="234"/>
      <c r="AE777" s="234"/>
      <c r="AF777" s="234"/>
      <c r="AG777" s="234"/>
      <c r="AH777" s="234"/>
    </row>
    <row r="778" spans="1:34" ht="15.75" customHeight="1">
      <c r="A778" s="234"/>
      <c r="B778" s="234"/>
      <c r="C778" s="234"/>
      <c r="D778" s="234"/>
      <c r="E778" s="234"/>
      <c r="F778" s="234"/>
      <c r="G778" s="234"/>
      <c r="H778" s="234"/>
      <c r="I778" s="234"/>
      <c r="J778" s="300"/>
      <c r="K778" s="300"/>
      <c r="L778" s="234"/>
      <c r="M778" s="234"/>
      <c r="N778" s="234"/>
      <c r="O778" s="234"/>
      <c r="P778" s="234"/>
      <c r="Q778" s="234"/>
      <c r="R778" s="234"/>
      <c r="S778" s="234"/>
      <c r="T778" s="234"/>
      <c r="U778" s="234"/>
      <c r="V778" s="234"/>
      <c r="W778" s="234"/>
      <c r="X778" s="234"/>
      <c r="Y778" s="234"/>
      <c r="Z778" s="234"/>
      <c r="AA778" s="234"/>
      <c r="AB778" s="234"/>
      <c r="AC778" s="234"/>
      <c r="AD778" s="234"/>
      <c r="AE778" s="234"/>
      <c r="AF778" s="234"/>
      <c r="AG778" s="234"/>
      <c r="AH778" s="234"/>
    </row>
    <row r="779" spans="1:34" ht="15.75" customHeight="1">
      <c r="A779" s="234"/>
      <c r="B779" s="234"/>
      <c r="C779" s="234"/>
      <c r="D779" s="234"/>
      <c r="E779" s="234"/>
      <c r="F779" s="234"/>
      <c r="G779" s="234"/>
      <c r="H779" s="234"/>
      <c r="I779" s="234"/>
      <c r="J779" s="300"/>
      <c r="K779" s="300"/>
      <c r="L779" s="234"/>
      <c r="M779" s="234"/>
      <c r="N779" s="234"/>
      <c r="O779" s="234"/>
      <c r="P779" s="234"/>
      <c r="Q779" s="234"/>
      <c r="R779" s="234"/>
      <c r="S779" s="234"/>
      <c r="T779" s="234"/>
      <c r="U779" s="234"/>
      <c r="V779" s="234"/>
      <c r="W779" s="234"/>
      <c r="X779" s="234"/>
      <c r="Y779" s="234"/>
      <c r="Z779" s="234"/>
      <c r="AA779" s="234"/>
      <c r="AB779" s="234"/>
      <c r="AC779" s="234"/>
      <c r="AD779" s="234"/>
      <c r="AE779" s="234"/>
      <c r="AF779" s="234"/>
      <c r="AG779" s="234"/>
      <c r="AH779" s="234"/>
    </row>
    <row r="780" spans="1:34" ht="15.75" customHeight="1">
      <c r="A780" s="234"/>
      <c r="B780" s="234"/>
      <c r="C780" s="234"/>
      <c r="D780" s="234"/>
      <c r="E780" s="234"/>
      <c r="F780" s="234"/>
      <c r="G780" s="234"/>
      <c r="H780" s="234"/>
      <c r="I780" s="234"/>
      <c r="J780" s="300"/>
      <c r="K780" s="300"/>
      <c r="L780" s="234"/>
      <c r="M780" s="234"/>
      <c r="N780" s="234"/>
      <c r="O780" s="234"/>
      <c r="P780" s="234"/>
      <c r="Q780" s="234"/>
      <c r="R780" s="234"/>
      <c r="S780" s="234"/>
      <c r="T780" s="234"/>
      <c r="U780" s="234"/>
      <c r="V780" s="234"/>
      <c r="W780" s="234"/>
      <c r="X780" s="234"/>
      <c r="Y780" s="234"/>
      <c r="Z780" s="234"/>
      <c r="AA780" s="234"/>
      <c r="AB780" s="234"/>
      <c r="AC780" s="234"/>
      <c r="AD780" s="234"/>
      <c r="AE780" s="234"/>
      <c r="AF780" s="234"/>
      <c r="AG780" s="234"/>
      <c r="AH780" s="234"/>
    </row>
    <row r="781" spans="1:34" ht="15.75" customHeight="1">
      <c r="A781" s="234"/>
      <c r="B781" s="234"/>
      <c r="C781" s="234"/>
      <c r="D781" s="234"/>
      <c r="E781" s="234"/>
      <c r="F781" s="234"/>
      <c r="G781" s="234"/>
      <c r="H781" s="234"/>
      <c r="I781" s="234"/>
      <c r="J781" s="300"/>
      <c r="K781" s="300"/>
      <c r="L781" s="234"/>
      <c r="M781" s="234"/>
      <c r="N781" s="234"/>
      <c r="O781" s="234"/>
      <c r="P781" s="234"/>
      <c r="Q781" s="234"/>
      <c r="R781" s="234"/>
      <c r="S781" s="234"/>
      <c r="T781" s="234"/>
      <c r="U781" s="234"/>
      <c r="V781" s="234"/>
      <c r="W781" s="234"/>
      <c r="X781" s="234"/>
      <c r="Y781" s="234"/>
      <c r="Z781" s="234"/>
      <c r="AA781" s="234"/>
      <c r="AB781" s="234"/>
      <c r="AC781" s="234"/>
      <c r="AD781" s="234"/>
      <c r="AE781" s="234"/>
      <c r="AF781" s="234"/>
      <c r="AG781" s="234"/>
      <c r="AH781" s="234"/>
    </row>
    <row r="782" spans="1:34" ht="15.75" customHeight="1">
      <c r="A782" s="234"/>
      <c r="B782" s="234"/>
      <c r="C782" s="234"/>
      <c r="D782" s="234"/>
      <c r="E782" s="234"/>
      <c r="F782" s="234"/>
      <c r="G782" s="234"/>
      <c r="H782" s="234"/>
      <c r="I782" s="234"/>
      <c r="J782" s="300"/>
      <c r="K782" s="300"/>
      <c r="L782" s="234"/>
      <c r="M782" s="234"/>
      <c r="N782" s="234"/>
      <c r="O782" s="234"/>
      <c r="P782" s="234"/>
      <c r="Q782" s="234"/>
      <c r="R782" s="234"/>
      <c r="S782" s="234"/>
      <c r="T782" s="234"/>
      <c r="U782" s="234"/>
      <c r="V782" s="234"/>
      <c r="W782" s="234"/>
      <c r="X782" s="234"/>
      <c r="Y782" s="234"/>
      <c r="Z782" s="234"/>
      <c r="AA782" s="234"/>
      <c r="AB782" s="234"/>
      <c r="AC782" s="234"/>
      <c r="AD782" s="234"/>
      <c r="AE782" s="234"/>
      <c r="AF782" s="234"/>
      <c r="AG782" s="234"/>
      <c r="AH782" s="234"/>
    </row>
    <row r="783" spans="1:34" ht="15.75" customHeight="1">
      <c r="A783" s="234"/>
      <c r="B783" s="234"/>
      <c r="C783" s="234"/>
      <c r="D783" s="234"/>
      <c r="E783" s="234"/>
      <c r="F783" s="234"/>
      <c r="G783" s="234"/>
      <c r="H783" s="234"/>
      <c r="I783" s="234"/>
      <c r="J783" s="300"/>
      <c r="K783" s="300"/>
      <c r="L783" s="234"/>
      <c r="M783" s="234"/>
      <c r="N783" s="234"/>
      <c r="O783" s="234"/>
      <c r="P783" s="234"/>
      <c r="Q783" s="234"/>
      <c r="R783" s="234"/>
      <c r="S783" s="234"/>
      <c r="T783" s="234"/>
      <c r="U783" s="234"/>
      <c r="V783" s="234"/>
      <c r="W783" s="234"/>
      <c r="X783" s="234"/>
      <c r="Y783" s="234"/>
      <c r="Z783" s="234"/>
      <c r="AA783" s="234"/>
      <c r="AB783" s="234"/>
      <c r="AC783" s="234"/>
      <c r="AD783" s="234"/>
      <c r="AE783" s="234"/>
      <c r="AF783" s="234"/>
      <c r="AG783" s="234"/>
      <c r="AH783" s="234"/>
    </row>
    <row r="784" spans="1:34" ht="15.75" customHeight="1">
      <c r="A784" s="234"/>
      <c r="B784" s="234"/>
      <c r="C784" s="234"/>
      <c r="D784" s="234"/>
      <c r="E784" s="234"/>
      <c r="F784" s="234"/>
      <c r="G784" s="234"/>
      <c r="H784" s="234"/>
      <c r="I784" s="234"/>
      <c r="J784" s="300"/>
      <c r="K784" s="300"/>
      <c r="L784" s="234"/>
      <c r="M784" s="234"/>
      <c r="N784" s="234"/>
      <c r="O784" s="234"/>
      <c r="P784" s="234"/>
      <c r="Q784" s="234"/>
      <c r="R784" s="234"/>
      <c r="S784" s="234"/>
      <c r="T784" s="234"/>
      <c r="U784" s="234"/>
      <c r="V784" s="234"/>
      <c r="W784" s="234"/>
      <c r="X784" s="234"/>
      <c r="Y784" s="234"/>
      <c r="Z784" s="234"/>
      <c r="AA784" s="234"/>
      <c r="AB784" s="234"/>
      <c r="AC784" s="234"/>
      <c r="AD784" s="234"/>
      <c r="AE784" s="234"/>
      <c r="AF784" s="234"/>
      <c r="AG784" s="234"/>
      <c r="AH784" s="234"/>
    </row>
    <row r="785" spans="1:34" ht="15.75" customHeight="1">
      <c r="A785" s="234"/>
      <c r="B785" s="234"/>
      <c r="C785" s="234"/>
      <c r="D785" s="234"/>
      <c r="E785" s="234"/>
      <c r="F785" s="234"/>
      <c r="G785" s="234"/>
      <c r="H785" s="234"/>
      <c r="I785" s="234"/>
      <c r="J785" s="300"/>
      <c r="K785" s="300"/>
      <c r="L785" s="234"/>
      <c r="M785" s="234"/>
      <c r="N785" s="234"/>
      <c r="O785" s="234"/>
      <c r="P785" s="234"/>
      <c r="Q785" s="234"/>
      <c r="R785" s="234"/>
      <c r="S785" s="234"/>
      <c r="T785" s="234"/>
      <c r="U785" s="234"/>
      <c r="V785" s="234"/>
      <c r="W785" s="234"/>
      <c r="X785" s="234"/>
      <c r="Y785" s="234"/>
      <c r="Z785" s="234"/>
      <c r="AA785" s="234"/>
      <c r="AB785" s="234"/>
      <c r="AC785" s="234"/>
      <c r="AD785" s="234"/>
      <c r="AE785" s="234"/>
      <c r="AF785" s="234"/>
      <c r="AG785" s="234"/>
      <c r="AH785" s="234"/>
    </row>
    <row r="786" spans="1:34" ht="15.75" customHeight="1">
      <c r="A786" s="234"/>
      <c r="B786" s="234"/>
      <c r="C786" s="234"/>
      <c r="D786" s="234"/>
      <c r="E786" s="234"/>
      <c r="F786" s="234"/>
      <c r="G786" s="234"/>
      <c r="H786" s="234"/>
      <c r="I786" s="234"/>
      <c r="J786" s="300"/>
      <c r="K786" s="300"/>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row>
    <row r="787" spans="1:34" ht="15.75" customHeight="1">
      <c r="A787" s="234"/>
      <c r="B787" s="234"/>
      <c r="C787" s="234"/>
      <c r="D787" s="234"/>
      <c r="E787" s="234"/>
      <c r="F787" s="234"/>
      <c r="G787" s="234"/>
      <c r="H787" s="234"/>
      <c r="I787" s="234"/>
      <c r="J787" s="300"/>
      <c r="K787" s="300"/>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row>
    <row r="788" spans="1:34" ht="15.75" customHeight="1">
      <c r="A788" s="234"/>
      <c r="B788" s="234"/>
      <c r="C788" s="234"/>
      <c r="D788" s="234"/>
      <c r="E788" s="234"/>
      <c r="F788" s="234"/>
      <c r="G788" s="234"/>
      <c r="H788" s="234"/>
      <c r="I788" s="234"/>
      <c r="J788" s="300"/>
      <c r="K788" s="300"/>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row>
    <row r="789" spans="1:34" ht="15.75" customHeight="1">
      <c r="A789" s="234"/>
      <c r="B789" s="234"/>
      <c r="C789" s="234"/>
      <c r="D789" s="234"/>
      <c r="E789" s="234"/>
      <c r="F789" s="234"/>
      <c r="G789" s="234"/>
      <c r="H789" s="234"/>
      <c r="I789" s="234"/>
      <c r="J789" s="300"/>
      <c r="K789" s="300"/>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row>
    <row r="790" spans="1:34" ht="15.75" customHeight="1">
      <c r="A790" s="234"/>
      <c r="B790" s="234"/>
      <c r="C790" s="234"/>
      <c r="D790" s="234"/>
      <c r="E790" s="234"/>
      <c r="F790" s="234"/>
      <c r="G790" s="234"/>
      <c r="H790" s="234"/>
      <c r="I790" s="234"/>
      <c r="J790" s="300"/>
      <c r="K790" s="300"/>
      <c r="L790" s="234"/>
      <c r="M790" s="234"/>
      <c r="N790" s="234"/>
      <c r="O790" s="234"/>
      <c r="P790" s="234"/>
      <c r="Q790" s="234"/>
      <c r="R790" s="234"/>
      <c r="S790" s="234"/>
      <c r="T790" s="234"/>
      <c r="U790" s="234"/>
      <c r="V790" s="234"/>
      <c r="W790" s="234"/>
      <c r="X790" s="234"/>
      <c r="Y790" s="234"/>
      <c r="Z790" s="234"/>
      <c r="AA790" s="234"/>
      <c r="AB790" s="234"/>
      <c r="AC790" s="234"/>
      <c r="AD790" s="234"/>
      <c r="AE790" s="234"/>
      <c r="AF790" s="234"/>
      <c r="AG790" s="234"/>
      <c r="AH790" s="234"/>
    </row>
    <row r="791" spans="1:34" ht="15.75" customHeight="1">
      <c r="A791" s="234"/>
      <c r="B791" s="234"/>
      <c r="C791" s="234"/>
      <c r="D791" s="234"/>
      <c r="E791" s="234"/>
      <c r="F791" s="234"/>
      <c r="G791" s="234"/>
      <c r="H791" s="234"/>
      <c r="I791" s="234"/>
      <c r="J791" s="300"/>
      <c r="K791" s="300"/>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row>
    <row r="792" spans="1:34" ht="15.75" customHeight="1">
      <c r="A792" s="234"/>
      <c r="B792" s="234"/>
      <c r="C792" s="234"/>
      <c r="D792" s="234"/>
      <c r="E792" s="234"/>
      <c r="F792" s="234"/>
      <c r="G792" s="234"/>
      <c r="H792" s="234"/>
      <c r="I792" s="234"/>
      <c r="J792" s="300"/>
      <c r="K792" s="300"/>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row>
    <row r="793" spans="1:34" ht="15.75" customHeight="1">
      <c r="A793" s="234"/>
      <c r="B793" s="234"/>
      <c r="C793" s="234"/>
      <c r="D793" s="234"/>
      <c r="E793" s="234"/>
      <c r="F793" s="234"/>
      <c r="G793" s="234"/>
      <c r="H793" s="234"/>
      <c r="I793" s="234"/>
      <c r="J793" s="300"/>
      <c r="K793" s="300"/>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row>
    <row r="794" spans="1:34" ht="15.75" customHeight="1">
      <c r="A794" s="234"/>
      <c r="B794" s="234"/>
      <c r="C794" s="234"/>
      <c r="D794" s="234"/>
      <c r="E794" s="234"/>
      <c r="F794" s="234"/>
      <c r="G794" s="234"/>
      <c r="H794" s="234"/>
      <c r="I794" s="234"/>
      <c r="J794" s="300"/>
      <c r="K794" s="300"/>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row>
    <row r="795" spans="1:34" ht="15.75" customHeight="1">
      <c r="A795" s="234"/>
      <c r="B795" s="234"/>
      <c r="C795" s="234"/>
      <c r="D795" s="234"/>
      <c r="E795" s="234"/>
      <c r="F795" s="234"/>
      <c r="G795" s="234"/>
      <c r="H795" s="234"/>
      <c r="I795" s="234"/>
      <c r="J795" s="300"/>
      <c r="K795" s="300"/>
      <c r="L795" s="234"/>
      <c r="M795" s="234"/>
      <c r="N795" s="234"/>
      <c r="O795" s="234"/>
      <c r="P795" s="234"/>
      <c r="Q795" s="234"/>
      <c r="R795" s="234"/>
      <c r="S795" s="234"/>
      <c r="T795" s="234"/>
      <c r="U795" s="234"/>
      <c r="V795" s="234"/>
      <c r="W795" s="234"/>
      <c r="X795" s="234"/>
      <c r="Y795" s="234"/>
      <c r="Z795" s="234"/>
      <c r="AA795" s="234"/>
      <c r="AB795" s="234"/>
      <c r="AC795" s="234"/>
      <c r="AD795" s="234"/>
      <c r="AE795" s="234"/>
      <c r="AF795" s="234"/>
      <c r="AG795" s="234"/>
      <c r="AH795" s="234"/>
    </row>
    <row r="796" spans="1:34" ht="15.75" customHeight="1">
      <c r="A796" s="234"/>
      <c r="B796" s="234"/>
      <c r="C796" s="234"/>
      <c r="D796" s="234"/>
      <c r="E796" s="234"/>
      <c r="F796" s="234"/>
      <c r="G796" s="234"/>
      <c r="H796" s="234"/>
      <c r="I796" s="234"/>
      <c r="J796" s="300"/>
      <c r="K796" s="300"/>
      <c r="L796" s="234"/>
      <c r="M796" s="234"/>
      <c r="N796" s="234"/>
      <c r="O796" s="234"/>
      <c r="P796" s="234"/>
      <c r="Q796" s="234"/>
      <c r="R796" s="234"/>
      <c r="S796" s="234"/>
      <c r="T796" s="234"/>
      <c r="U796" s="234"/>
      <c r="V796" s="234"/>
      <c r="W796" s="234"/>
      <c r="X796" s="234"/>
      <c r="Y796" s="234"/>
      <c r="Z796" s="234"/>
      <c r="AA796" s="234"/>
      <c r="AB796" s="234"/>
      <c r="AC796" s="234"/>
      <c r="AD796" s="234"/>
      <c r="AE796" s="234"/>
      <c r="AF796" s="234"/>
      <c r="AG796" s="234"/>
      <c r="AH796" s="234"/>
    </row>
    <row r="797" spans="1:34" ht="15.75" customHeight="1">
      <c r="A797" s="234"/>
      <c r="B797" s="234"/>
      <c r="C797" s="234"/>
      <c r="D797" s="234"/>
      <c r="E797" s="234"/>
      <c r="F797" s="234"/>
      <c r="G797" s="234"/>
      <c r="H797" s="234"/>
      <c r="I797" s="234"/>
      <c r="J797" s="300"/>
      <c r="K797" s="300"/>
      <c r="L797" s="234"/>
      <c r="M797" s="234"/>
      <c r="N797" s="234"/>
      <c r="O797" s="234"/>
      <c r="P797" s="234"/>
      <c r="Q797" s="234"/>
      <c r="R797" s="234"/>
      <c r="S797" s="234"/>
      <c r="T797" s="234"/>
      <c r="U797" s="234"/>
      <c r="V797" s="234"/>
      <c r="W797" s="234"/>
      <c r="X797" s="234"/>
      <c r="Y797" s="234"/>
      <c r="Z797" s="234"/>
      <c r="AA797" s="234"/>
      <c r="AB797" s="234"/>
      <c r="AC797" s="234"/>
      <c r="AD797" s="234"/>
      <c r="AE797" s="234"/>
      <c r="AF797" s="234"/>
      <c r="AG797" s="234"/>
      <c r="AH797" s="234"/>
    </row>
    <row r="798" spans="1:34" ht="15.75" customHeight="1">
      <c r="A798" s="234"/>
      <c r="B798" s="234"/>
      <c r="C798" s="234"/>
      <c r="D798" s="234"/>
      <c r="E798" s="234"/>
      <c r="F798" s="234"/>
      <c r="G798" s="234"/>
      <c r="H798" s="234"/>
      <c r="I798" s="234"/>
      <c r="J798" s="300"/>
      <c r="K798" s="300"/>
      <c r="L798" s="234"/>
      <c r="M798" s="234"/>
      <c r="N798" s="234"/>
      <c r="O798" s="234"/>
      <c r="P798" s="234"/>
      <c r="Q798" s="234"/>
      <c r="R798" s="234"/>
      <c r="S798" s="234"/>
      <c r="T798" s="234"/>
      <c r="U798" s="234"/>
      <c r="V798" s="234"/>
      <c r="W798" s="234"/>
      <c r="X798" s="234"/>
      <c r="Y798" s="234"/>
      <c r="Z798" s="234"/>
      <c r="AA798" s="234"/>
      <c r="AB798" s="234"/>
      <c r="AC798" s="234"/>
      <c r="AD798" s="234"/>
      <c r="AE798" s="234"/>
      <c r="AF798" s="234"/>
      <c r="AG798" s="234"/>
      <c r="AH798" s="234"/>
    </row>
    <row r="799" spans="1:34" ht="15.75" customHeight="1">
      <c r="A799" s="234"/>
      <c r="B799" s="234"/>
      <c r="C799" s="234"/>
      <c r="D799" s="234"/>
      <c r="E799" s="234"/>
      <c r="F799" s="234"/>
      <c r="G799" s="234"/>
      <c r="H799" s="234"/>
      <c r="I799" s="234"/>
      <c r="J799" s="300"/>
      <c r="K799" s="300"/>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row>
    <row r="800" spans="1:34" ht="15.75" customHeight="1">
      <c r="A800" s="234"/>
      <c r="B800" s="234"/>
      <c r="C800" s="234"/>
      <c r="D800" s="234"/>
      <c r="E800" s="234"/>
      <c r="F800" s="234"/>
      <c r="G800" s="234"/>
      <c r="H800" s="234"/>
      <c r="I800" s="234"/>
      <c r="J800" s="300"/>
      <c r="K800" s="300"/>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row>
    <row r="801" spans="1:34" ht="15.75" customHeight="1">
      <c r="A801" s="234"/>
      <c r="B801" s="234"/>
      <c r="C801" s="234"/>
      <c r="D801" s="234"/>
      <c r="E801" s="234"/>
      <c r="F801" s="234"/>
      <c r="G801" s="234"/>
      <c r="H801" s="234"/>
      <c r="I801" s="234"/>
      <c r="J801" s="300"/>
      <c r="K801" s="300"/>
      <c r="L801" s="234"/>
      <c r="M801" s="234"/>
      <c r="N801" s="234"/>
      <c r="O801" s="234"/>
      <c r="P801" s="234"/>
      <c r="Q801" s="234"/>
      <c r="R801" s="234"/>
      <c r="S801" s="234"/>
      <c r="T801" s="234"/>
      <c r="U801" s="234"/>
      <c r="V801" s="234"/>
      <c r="W801" s="234"/>
      <c r="X801" s="234"/>
      <c r="Y801" s="234"/>
      <c r="Z801" s="234"/>
      <c r="AA801" s="234"/>
      <c r="AB801" s="234"/>
      <c r="AC801" s="234"/>
      <c r="AD801" s="234"/>
      <c r="AE801" s="234"/>
      <c r="AF801" s="234"/>
      <c r="AG801" s="234"/>
      <c r="AH801" s="234"/>
    </row>
    <row r="802" spans="1:34" ht="15.75" customHeight="1">
      <c r="A802" s="234"/>
      <c r="B802" s="234"/>
      <c r="C802" s="234"/>
      <c r="D802" s="234"/>
      <c r="E802" s="234"/>
      <c r="F802" s="234"/>
      <c r="G802" s="234"/>
      <c r="H802" s="234"/>
      <c r="I802" s="234"/>
      <c r="J802" s="300"/>
      <c r="K802" s="300"/>
      <c r="L802" s="234"/>
      <c r="M802" s="234"/>
      <c r="N802" s="234"/>
      <c r="O802" s="234"/>
      <c r="P802" s="234"/>
      <c r="Q802" s="234"/>
      <c r="R802" s="234"/>
      <c r="S802" s="234"/>
      <c r="T802" s="234"/>
      <c r="U802" s="234"/>
      <c r="V802" s="234"/>
      <c r="W802" s="234"/>
      <c r="X802" s="234"/>
      <c r="Y802" s="234"/>
      <c r="Z802" s="234"/>
      <c r="AA802" s="234"/>
      <c r="AB802" s="234"/>
      <c r="AC802" s="234"/>
      <c r="AD802" s="234"/>
      <c r="AE802" s="234"/>
      <c r="AF802" s="234"/>
      <c r="AG802" s="234"/>
      <c r="AH802" s="234"/>
    </row>
    <row r="803" spans="1:34" ht="15.75" customHeight="1">
      <c r="A803" s="234"/>
      <c r="B803" s="234"/>
      <c r="C803" s="234"/>
      <c r="D803" s="234"/>
      <c r="E803" s="234"/>
      <c r="F803" s="234"/>
      <c r="G803" s="234"/>
      <c r="H803" s="234"/>
      <c r="I803" s="234"/>
      <c r="J803" s="300"/>
      <c r="K803" s="300"/>
      <c r="L803" s="234"/>
      <c r="M803" s="234"/>
      <c r="N803" s="234"/>
      <c r="O803" s="234"/>
      <c r="P803" s="234"/>
      <c r="Q803" s="234"/>
      <c r="R803" s="234"/>
      <c r="S803" s="234"/>
      <c r="T803" s="234"/>
      <c r="U803" s="234"/>
      <c r="V803" s="234"/>
      <c r="W803" s="234"/>
      <c r="X803" s="234"/>
      <c r="Y803" s="234"/>
      <c r="Z803" s="234"/>
      <c r="AA803" s="234"/>
      <c r="AB803" s="234"/>
      <c r="AC803" s="234"/>
      <c r="AD803" s="234"/>
      <c r="AE803" s="234"/>
      <c r="AF803" s="234"/>
      <c r="AG803" s="234"/>
      <c r="AH803" s="234"/>
    </row>
    <row r="804" spans="1:34" ht="15.75" customHeight="1">
      <c r="A804" s="234"/>
      <c r="B804" s="234"/>
      <c r="C804" s="234"/>
      <c r="D804" s="234"/>
      <c r="E804" s="234"/>
      <c r="F804" s="234"/>
      <c r="G804" s="234"/>
      <c r="H804" s="234"/>
      <c r="I804" s="234"/>
      <c r="J804" s="300"/>
      <c r="K804" s="300"/>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row>
    <row r="805" spans="1:34" ht="15.75" customHeight="1">
      <c r="A805" s="234"/>
      <c r="B805" s="234"/>
      <c r="C805" s="234"/>
      <c r="D805" s="234"/>
      <c r="E805" s="234"/>
      <c r="F805" s="234"/>
      <c r="G805" s="234"/>
      <c r="H805" s="234"/>
      <c r="I805" s="234"/>
      <c r="J805" s="300"/>
      <c r="K805" s="300"/>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row>
    <row r="806" spans="1:34" ht="15.75" customHeight="1">
      <c r="A806" s="234"/>
      <c r="B806" s="234"/>
      <c r="C806" s="234"/>
      <c r="D806" s="234"/>
      <c r="E806" s="234"/>
      <c r="F806" s="234"/>
      <c r="G806" s="234"/>
      <c r="H806" s="234"/>
      <c r="I806" s="234"/>
      <c r="J806" s="300"/>
      <c r="K806" s="300"/>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row>
    <row r="807" spans="1:34" ht="15.75" customHeight="1">
      <c r="A807" s="234"/>
      <c r="B807" s="234"/>
      <c r="C807" s="234"/>
      <c r="D807" s="234"/>
      <c r="E807" s="234"/>
      <c r="F807" s="234"/>
      <c r="G807" s="234"/>
      <c r="H807" s="234"/>
      <c r="I807" s="234"/>
      <c r="J807" s="300"/>
      <c r="K807" s="300"/>
      <c r="L807" s="234"/>
      <c r="M807" s="234"/>
      <c r="N807" s="234"/>
      <c r="O807" s="234"/>
      <c r="P807" s="234"/>
      <c r="Q807" s="234"/>
      <c r="R807" s="234"/>
      <c r="S807" s="234"/>
      <c r="T807" s="234"/>
      <c r="U807" s="234"/>
      <c r="V807" s="234"/>
      <c r="W807" s="234"/>
      <c r="X807" s="234"/>
      <c r="Y807" s="234"/>
      <c r="Z807" s="234"/>
      <c r="AA807" s="234"/>
      <c r="AB807" s="234"/>
      <c r="AC807" s="234"/>
      <c r="AD807" s="234"/>
      <c r="AE807" s="234"/>
      <c r="AF807" s="234"/>
      <c r="AG807" s="234"/>
      <c r="AH807" s="234"/>
    </row>
    <row r="808" spans="1:34" ht="15.75" customHeight="1">
      <c r="A808" s="234"/>
      <c r="B808" s="234"/>
      <c r="C808" s="234"/>
      <c r="D808" s="234"/>
      <c r="E808" s="234"/>
      <c r="F808" s="234"/>
      <c r="G808" s="234"/>
      <c r="H808" s="234"/>
      <c r="I808" s="234"/>
      <c r="J808" s="300"/>
      <c r="K808" s="300"/>
      <c r="L808" s="234"/>
      <c r="M808" s="234"/>
      <c r="N808" s="234"/>
      <c r="O808" s="234"/>
      <c r="P808" s="234"/>
      <c r="Q808" s="234"/>
      <c r="R808" s="234"/>
      <c r="S808" s="234"/>
      <c r="T808" s="234"/>
      <c r="U808" s="234"/>
      <c r="V808" s="234"/>
      <c r="W808" s="234"/>
      <c r="X808" s="234"/>
      <c r="Y808" s="234"/>
      <c r="Z808" s="234"/>
      <c r="AA808" s="234"/>
      <c r="AB808" s="234"/>
      <c r="AC808" s="234"/>
      <c r="AD808" s="234"/>
      <c r="AE808" s="234"/>
      <c r="AF808" s="234"/>
      <c r="AG808" s="234"/>
      <c r="AH808" s="234"/>
    </row>
    <row r="809" spans="1:34" ht="15.75" customHeight="1">
      <c r="A809" s="234"/>
      <c r="B809" s="234"/>
      <c r="C809" s="234"/>
      <c r="D809" s="234"/>
      <c r="E809" s="234"/>
      <c r="F809" s="234"/>
      <c r="G809" s="234"/>
      <c r="H809" s="234"/>
      <c r="I809" s="234"/>
      <c r="J809" s="300"/>
      <c r="K809" s="300"/>
      <c r="L809" s="234"/>
      <c r="M809" s="234"/>
      <c r="N809" s="234"/>
      <c r="O809" s="234"/>
      <c r="P809" s="234"/>
      <c r="Q809" s="234"/>
      <c r="R809" s="234"/>
      <c r="S809" s="234"/>
      <c r="T809" s="234"/>
      <c r="U809" s="234"/>
      <c r="V809" s="234"/>
      <c r="W809" s="234"/>
      <c r="X809" s="234"/>
      <c r="Y809" s="234"/>
      <c r="Z809" s="234"/>
      <c r="AA809" s="234"/>
      <c r="AB809" s="234"/>
      <c r="AC809" s="234"/>
      <c r="AD809" s="234"/>
      <c r="AE809" s="234"/>
      <c r="AF809" s="234"/>
      <c r="AG809" s="234"/>
      <c r="AH809" s="234"/>
    </row>
    <row r="810" spans="1:34" ht="15.75" customHeight="1">
      <c r="A810" s="234"/>
      <c r="B810" s="234"/>
      <c r="C810" s="234"/>
      <c r="D810" s="234"/>
      <c r="E810" s="234"/>
      <c r="F810" s="234"/>
      <c r="G810" s="234"/>
      <c r="H810" s="234"/>
      <c r="I810" s="234"/>
      <c r="J810" s="300"/>
      <c r="K810" s="300"/>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row>
    <row r="811" spans="1:34" ht="15.75" customHeight="1">
      <c r="A811" s="234"/>
      <c r="B811" s="234"/>
      <c r="C811" s="234"/>
      <c r="D811" s="234"/>
      <c r="E811" s="234"/>
      <c r="F811" s="234"/>
      <c r="G811" s="234"/>
      <c r="H811" s="234"/>
      <c r="I811" s="234"/>
      <c r="J811" s="300"/>
      <c r="K811" s="300"/>
      <c r="L811" s="234"/>
      <c r="M811" s="234"/>
      <c r="N811" s="234"/>
      <c r="O811" s="234"/>
      <c r="P811" s="234"/>
      <c r="Q811" s="234"/>
      <c r="R811" s="234"/>
      <c r="S811" s="234"/>
      <c r="T811" s="234"/>
      <c r="U811" s="234"/>
      <c r="V811" s="234"/>
      <c r="W811" s="234"/>
      <c r="X811" s="234"/>
      <c r="Y811" s="234"/>
      <c r="Z811" s="234"/>
      <c r="AA811" s="234"/>
      <c r="AB811" s="234"/>
      <c r="AC811" s="234"/>
      <c r="AD811" s="234"/>
      <c r="AE811" s="234"/>
      <c r="AF811" s="234"/>
      <c r="AG811" s="234"/>
      <c r="AH811" s="234"/>
    </row>
    <row r="812" spans="1:34" ht="15.75" customHeight="1">
      <c r="A812" s="234"/>
      <c r="B812" s="234"/>
      <c r="C812" s="234"/>
      <c r="D812" s="234"/>
      <c r="E812" s="234"/>
      <c r="F812" s="234"/>
      <c r="G812" s="234"/>
      <c r="H812" s="234"/>
      <c r="I812" s="234"/>
      <c r="J812" s="300"/>
      <c r="K812" s="300"/>
      <c r="L812" s="234"/>
      <c r="M812" s="234"/>
      <c r="N812" s="234"/>
      <c r="O812" s="234"/>
      <c r="P812" s="234"/>
      <c r="Q812" s="234"/>
      <c r="R812" s="234"/>
      <c r="S812" s="234"/>
      <c r="T812" s="234"/>
      <c r="U812" s="234"/>
      <c r="V812" s="234"/>
      <c r="W812" s="234"/>
      <c r="X812" s="234"/>
      <c r="Y812" s="234"/>
      <c r="Z812" s="234"/>
      <c r="AA812" s="234"/>
      <c r="AB812" s="234"/>
      <c r="AC812" s="234"/>
      <c r="AD812" s="234"/>
      <c r="AE812" s="234"/>
      <c r="AF812" s="234"/>
      <c r="AG812" s="234"/>
      <c r="AH812" s="234"/>
    </row>
    <row r="813" spans="1:34" ht="15.75" customHeight="1">
      <c r="A813" s="234"/>
      <c r="B813" s="234"/>
      <c r="C813" s="234"/>
      <c r="D813" s="234"/>
      <c r="E813" s="234"/>
      <c r="F813" s="234"/>
      <c r="G813" s="234"/>
      <c r="H813" s="234"/>
      <c r="I813" s="234"/>
      <c r="J813" s="300"/>
      <c r="K813" s="300"/>
      <c r="L813" s="23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row>
    <row r="814" spans="1:34" ht="15.75" customHeight="1">
      <c r="A814" s="234"/>
      <c r="B814" s="234"/>
      <c r="C814" s="234"/>
      <c r="D814" s="234"/>
      <c r="E814" s="234"/>
      <c r="F814" s="234"/>
      <c r="G814" s="234"/>
      <c r="H814" s="234"/>
      <c r="I814" s="234"/>
      <c r="J814" s="300"/>
      <c r="K814" s="300"/>
      <c r="L814" s="23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row>
    <row r="815" spans="1:34" ht="15.75" customHeight="1">
      <c r="A815" s="234"/>
      <c r="B815" s="234"/>
      <c r="C815" s="234"/>
      <c r="D815" s="234"/>
      <c r="E815" s="234"/>
      <c r="F815" s="234"/>
      <c r="G815" s="234"/>
      <c r="H815" s="234"/>
      <c r="I815" s="234"/>
      <c r="J815" s="300"/>
      <c r="K815" s="300"/>
      <c r="L815" s="23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row>
    <row r="816" spans="1:34" ht="15.75" customHeight="1">
      <c r="A816" s="234"/>
      <c r="B816" s="234"/>
      <c r="C816" s="234"/>
      <c r="D816" s="234"/>
      <c r="E816" s="234"/>
      <c r="F816" s="234"/>
      <c r="G816" s="234"/>
      <c r="H816" s="234"/>
      <c r="I816" s="234"/>
      <c r="J816" s="300"/>
      <c r="K816" s="300"/>
      <c r="L816" s="234"/>
      <c r="M816" s="234"/>
      <c r="N816" s="234"/>
      <c r="O816" s="234"/>
      <c r="P816" s="234"/>
      <c r="Q816" s="234"/>
      <c r="R816" s="234"/>
      <c r="S816" s="234"/>
      <c r="T816" s="234"/>
      <c r="U816" s="234"/>
      <c r="V816" s="234"/>
      <c r="W816" s="234"/>
      <c r="X816" s="234"/>
      <c r="Y816" s="234"/>
      <c r="Z816" s="234"/>
      <c r="AA816" s="234"/>
      <c r="AB816" s="234"/>
      <c r="AC816" s="234"/>
      <c r="AD816" s="234"/>
      <c r="AE816" s="234"/>
      <c r="AF816" s="234"/>
      <c r="AG816" s="234"/>
      <c r="AH816" s="234"/>
    </row>
    <row r="817" spans="1:34" ht="15.75" customHeight="1">
      <c r="A817" s="234"/>
      <c r="B817" s="234"/>
      <c r="C817" s="234"/>
      <c r="D817" s="234"/>
      <c r="E817" s="234"/>
      <c r="F817" s="234"/>
      <c r="G817" s="234"/>
      <c r="H817" s="234"/>
      <c r="I817" s="234"/>
      <c r="J817" s="300"/>
      <c r="K817" s="300"/>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row>
    <row r="818" spans="1:34" ht="15.75" customHeight="1">
      <c r="A818" s="234"/>
      <c r="B818" s="234"/>
      <c r="C818" s="234"/>
      <c r="D818" s="234"/>
      <c r="E818" s="234"/>
      <c r="F818" s="234"/>
      <c r="G818" s="234"/>
      <c r="H818" s="234"/>
      <c r="I818" s="234"/>
      <c r="J818" s="300"/>
      <c r="K818" s="300"/>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row>
    <row r="819" spans="1:34" ht="15.75" customHeight="1">
      <c r="A819" s="234"/>
      <c r="B819" s="234"/>
      <c r="C819" s="234"/>
      <c r="D819" s="234"/>
      <c r="E819" s="234"/>
      <c r="F819" s="234"/>
      <c r="G819" s="234"/>
      <c r="H819" s="234"/>
      <c r="I819" s="234"/>
      <c r="J819" s="300"/>
      <c r="K819" s="300"/>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row>
    <row r="820" spans="1:34" ht="15.75" customHeight="1">
      <c r="A820" s="234"/>
      <c r="B820" s="234"/>
      <c r="C820" s="234"/>
      <c r="D820" s="234"/>
      <c r="E820" s="234"/>
      <c r="F820" s="234"/>
      <c r="G820" s="234"/>
      <c r="H820" s="234"/>
      <c r="I820" s="234"/>
      <c r="J820" s="300"/>
      <c r="K820" s="300"/>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row>
    <row r="821" spans="1:34" ht="15.75" customHeight="1">
      <c r="A821" s="234"/>
      <c r="B821" s="234"/>
      <c r="C821" s="234"/>
      <c r="D821" s="234"/>
      <c r="E821" s="234"/>
      <c r="F821" s="234"/>
      <c r="G821" s="234"/>
      <c r="H821" s="234"/>
      <c r="I821" s="234"/>
      <c r="J821" s="300"/>
      <c r="K821" s="300"/>
      <c r="L821" s="234"/>
      <c r="M821" s="234"/>
      <c r="N821" s="234"/>
      <c r="O821" s="234"/>
      <c r="P821" s="234"/>
      <c r="Q821" s="234"/>
      <c r="R821" s="234"/>
      <c r="S821" s="234"/>
      <c r="T821" s="234"/>
      <c r="U821" s="234"/>
      <c r="V821" s="234"/>
      <c r="W821" s="234"/>
      <c r="X821" s="234"/>
      <c r="Y821" s="234"/>
      <c r="Z821" s="234"/>
      <c r="AA821" s="234"/>
      <c r="AB821" s="234"/>
      <c r="AC821" s="234"/>
      <c r="AD821" s="234"/>
      <c r="AE821" s="234"/>
      <c r="AF821" s="234"/>
      <c r="AG821" s="234"/>
      <c r="AH821" s="234"/>
    </row>
    <row r="822" spans="1:34" ht="15.75" customHeight="1">
      <c r="A822" s="234"/>
      <c r="B822" s="234"/>
      <c r="C822" s="234"/>
      <c r="D822" s="234"/>
      <c r="E822" s="234"/>
      <c r="F822" s="234"/>
      <c r="G822" s="234"/>
      <c r="H822" s="234"/>
      <c r="I822" s="234"/>
      <c r="J822" s="300"/>
      <c r="K822" s="300"/>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row>
    <row r="823" spans="1:34" ht="15.75" customHeight="1">
      <c r="A823" s="234"/>
      <c r="B823" s="234"/>
      <c r="C823" s="234"/>
      <c r="D823" s="234"/>
      <c r="E823" s="234"/>
      <c r="F823" s="234"/>
      <c r="G823" s="234"/>
      <c r="H823" s="234"/>
      <c r="I823" s="234"/>
      <c r="J823" s="300"/>
      <c r="K823" s="300"/>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row>
    <row r="824" spans="1:34" ht="15.75" customHeight="1">
      <c r="A824" s="234"/>
      <c r="B824" s="234"/>
      <c r="C824" s="234"/>
      <c r="D824" s="234"/>
      <c r="E824" s="234"/>
      <c r="F824" s="234"/>
      <c r="G824" s="234"/>
      <c r="H824" s="234"/>
      <c r="I824" s="234"/>
      <c r="J824" s="300"/>
      <c r="K824" s="300"/>
      <c r="L824" s="234"/>
      <c r="M824" s="234"/>
      <c r="N824" s="234"/>
      <c r="O824" s="234"/>
      <c r="P824" s="234"/>
      <c r="Q824" s="234"/>
      <c r="R824" s="234"/>
      <c r="S824" s="234"/>
      <c r="T824" s="234"/>
      <c r="U824" s="234"/>
      <c r="V824" s="234"/>
      <c r="W824" s="234"/>
      <c r="X824" s="234"/>
      <c r="Y824" s="234"/>
      <c r="Z824" s="234"/>
      <c r="AA824" s="234"/>
      <c r="AB824" s="234"/>
      <c r="AC824" s="234"/>
      <c r="AD824" s="234"/>
      <c r="AE824" s="234"/>
      <c r="AF824" s="234"/>
      <c r="AG824" s="234"/>
      <c r="AH824" s="234"/>
    </row>
    <row r="825" spans="1:34" ht="15.75" customHeight="1">
      <c r="A825" s="234"/>
      <c r="B825" s="234"/>
      <c r="C825" s="234"/>
      <c r="D825" s="234"/>
      <c r="E825" s="234"/>
      <c r="F825" s="234"/>
      <c r="G825" s="234"/>
      <c r="H825" s="234"/>
      <c r="I825" s="234"/>
      <c r="J825" s="300"/>
      <c r="K825" s="300"/>
      <c r="L825" s="234"/>
      <c r="M825" s="234"/>
      <c r="N825" s="234"/>
      <c r="O825" s="234"/>
      <c r="P825" s="234"/>
      <c r="Q825" s="234"/>
      <c r="R825" s="234"/>
      <c r="S825" s="234"/>
      <c r="T825" s="234"/>
      <c r="U825" s="234"/>
      <c r="V825" s="234"/>
      <c r="W825" s="234"/>
      <c r="X825" s="234"/>
      <c r="Y825" s="234"/>
      <c r="Z825" s="234"/>
      <c r="AA825" s="234"/>
      <c r="AB825" s="234"/>
      <c r="AC825" s="234"/>
      <c r="AD825" s="234"/>
      <c r="AE825" s="234"/>
      <c r="AF825" s="234"/>
      <c r="AG825" s="234"/>
      <c r="AH825" s="234"/>
    </row>
    <row r="826" spans="1:34" ht="15.75" customHeight="1">
      <c r="A826" s="234"/>
      <c r="B826" s="234"/>
      <c r="C826" s="234"/>
      <c r="D826" s="234"/>
      <c r="E826" s="234"/>
      <c r="F826" s="234"/>
      <c r="G826" s="234"/>
      <c r="H826" s="234"/>
      <c r="I826" s="234"/>
      <c r="J826" s="300"/>
      <c r="K826" s="300"/>
      <c r="L826" s="234"/>
      <c r="M826" s="234"/>
      <c r="N826" s="234"/>
      <c r="O826" s="234"/>
      <c r="P826" s="234"/>
      <c r="Q826" s="234"/>
      <c r="R826" s="234"/>
      <c r="S826" s="234"/>
      <c r="T826" s="234"/>
      <c r="U826" s="234"/>
      <c r="V826" s="234"/>
      <c r="W826" s="234"/>
      <c r="X826" s="234"/>
      <c r="Y826" s="234"/>
      <c r="Z826" s="234"/>
      <c r="AA826" s="234"/>
      <c r="AB826" s="234"/>
      <c r="AC826" s="234"/>
      <c r="AD826" s="234"/>
      <c r="AE826" s="234"/>
      <c r="AF826" s="234"/>
      <c r="AG826" s="234"/>
      <c r="AH826" s="234"/>
    </row>
    <row r="827" spans="1:34" ht="15.75" customHeight="1">
      <c r="A827" s="234"/>
      <c r="B827" s="234"/>
      <c r="C827" s="234"/>
      <c r="D827" s="234"/>
      <c r="E827" s="234"/>
      <c r="F827" s="234"/>
      <c r="G827" s="234"/>
      <c r="H827" s="234"/>
      <c r="I827" s="234"/>
      <c r="J827" s="300"/>
      <c r="K827" s="300"/>
      <c r="L827" s="234"/>
      <c r="M827" s="234"/>
      <c r="N827" s="234"/>
      <c r="O827" s="234"/>
      <c r="P827" s="234"/>
      <c r="Q827" s="234"/>
      <c r="R827" s="234"/>
      <c r="S827" s="234"/>
      <c r="T827" s="234"/>
      <c r="U827" s="234"/>
      <c r="V827" s="234"/>
      <c r="W827" s="234"/>
      <c r="X827" s="234"/>
      <c r="Y827" s="234"/>
      <c r="Z827" s="234"/>
      <c r="AA827" s="234"/>
      <c r="AB827" s="234"/>
      <c r="AC827" s="234"/>
      <c r="AD827" s="234"/>
      <c r="AE827" s="234"/>
      <c r="AF827" s="234"/>
      <c r="AG827" s="234"/>
      <c r="AH827" s="234"/>
    </row>
    <row r="828" spans="1:34" ht="15.75" customHeight="1">
      <c r="A828" s="234"/>
      <c r="B828" s="234"/>
      <c r="C828" s="234"/>
      <c r="D828" s="234"/>
      <c r="E828" s="234"/>
      <c r="F828" s="234"/>
      <c r="G828" s="234"/>
      <c r="H828" s="234"/>
      <c r="I828" s="234"/>
      <c r="J828" s="300"/>
      <c r="K828" s="300"/>
      <c r="L828" s="234"/>
      <c r="M828" s="234"/>
      <c r="N828" s="234"/>
      <c r="O828" s="234"/>
      <c r="P828" s="234"/>
      <c r="Q828" s="234"/>
      <c r="R828" s="234"/>
      <c r="S828" s="234"/>
      <c r="T828" s="234"/>
      <c r="U828" s="234"/>
      <c r="V828" s="234"/>
      <c r="W828" s="234"/>
      <c r="X828" s="234"/>
      <c r="Y828" s="234"/>
      <c r="Z828" s="234"/>
      <c r="AA828" s="234"/>
      <c r="AB828" s="234"/>
      <c r="AC828" s="234"/>
      <c r="AD828" s="234"/>
      <c r="AE828" s="234"/>
      <c r="AF828" s="234"/>
      <c r="AG828" s="234"/>
      <c r="AH828" s="234"/>
    </row>
    <row r="829" spans="1:34" ht="15.75" customHeight="1">
      <c r="A829" s="234"/>
      <c r="B829" s="234"/>
      <c r="C829" s="234"/>
      <c r="D829" s="234"/>
      <c r="E829" s="234"/>
      <c r="F829" s="234"/>
      <c r="G829" s="234"/>
      <c r="H829" s="234"/>
      <c r="I829" s="234"/>
      <c r="J829" s="300"/>
      <c r="K829" s="300"/>
      <c r="L829" s="234"/>
      <c r="M829" s="234"/>
      <c r="N829" s="234"/>
      <c r="O829" s="234"/>
      <c r="P829" s="234"/>
      <c r="Q829" s="234"/>
      <c r="R829" s="234"/>
      <c r="S829" s="234"/>
      <c r="T829" s="234"/>
      <c r="U829" s="234"/>
      <c r="V829" s="234"/>
      <c r="W829" s="234"/>
      <c r="X829" s="234"/>
      <c r="Y829" s="234"/>
      <c r="Z829" s="234"/>
      <c r="AA829" s="234"/>
      <c r="AB829" s="234"/>
      <c r="AC829" s="234"/>
      <c r="AD829" s="234"/>
      <c r="AE829" s="234"/>
      <c r="AF829" s="234"/>
      <c r="AG829" s="234"/>
      <c r="AH829" s="234"/>
    </row>
    <row r="830" spans="1:34" ht="15.75" customHeight="1">
      <c r="A830" s="234"/>
      <c r="B830" s="234"/>
      <c r="C830" s="234"/>
      <c r="D830" s="234"/>
      <c r="E830" s="234"/>
      <c r="F830" s="234"/>
      <c r="G830" s="234"/>
      <c r="H830" s="234"/>
      <c r="I830" s="234"/>
      <c r="J830" s="300"/>
      <c r="K830" s="300"/>
      <c r="L830" s="234"/>
      <c r="M830" s="234"/>
      <c r="N830" s="234"/>
      <c r="O830" s="234"/>
      <c r="P830" s="234"/>
      <c r="Q830" s="234"/>
      <c r="R830" s="234"/>
      <c r="S830" s="234"/>
      <c r="T830" s="234"/>
      <c r="U830" s="234"/>
      <c r="V830" s="234"/>
      <c r="W830" s="234"/>
      <c r="X830" s="234"/>
      <c r="Y830" s="234"/>
      <c r="Z830" s="234"/>
      <c r="AA830" s="234"/>
      <c r="AB830" s="234"/>
      <c r="AC830" s="234"/>
      <c r="AD830" s="234"/>
      <c r="AE830" s="234"/>
      <c r="AF830" s="234"/>
      <c r="AG830" s="234"/>
      <c r="AH830" s="234"/>
    </row>
    <row r="831" spans="1:34" ht="15.75" customHeight="1">
      <c r="A831" s="234"/>
      <c r="B831" s="234"/>
      <c r="C831" s="234"/>
      <c r="D831" s="234"/>
      <c r="E831" s="234"/>
      <c r="F831" s="234"/>
      <c r="G831" s="234"/>
      <c r="H831" s="234"/>
      <c r="I831" s="234"/>
      <c r="J831" s="300"/>
      <c r="K831" s="300"/>
      <c r="L831" s="234"/>
      <c r="M831" s="234"/>
      <c r="N831" s="234"/>
      <c r="O831" s="234"/>
      <c r="P831" s="234"/>
      <c r="Q831" s="234"/>
      <c r="R831" s="234"/>
      <c r="S831" s="234"/>
      <c r="T831" s="234"/>
      <c r="U831" s="234"/>
      <c r="V831" s="234"/>
      <c r="W831" s="234"/>
      <c r="X831" s="234"/>
      <c r="Y831" s="234"/>
      <c r="Z831" s="234"/>
      <c r="AA831" s="234"/>
      <c r="AB831" s="234"/>
      <c r="AC831" s="234"/>
      <c r="AD831" s="234"/>
      <c r="AE831" s="234"/>
      <c r="AF831" s="234"/>
      <c r="AG831" s="234"/>
      <c r="AH831" s="234"/>
    </row>
    <row r="832" spans="1:34" ht="15.75" customHeight="1">
      <c r="A832" s="234"/>
      <c r="B832" s="234"/>
      <c r="C832" s="234"/>
      <c r="D832" s="234"/>
      <c r="E832" s="234"/>
      <c r="F832" s="234"/>
      <c r="G832" s="234"/>
      <c r="H832" s="234"/>
      <c r="I832" s="234"/>
      <c r="J832" s="300"/>
      <c r="K832" s="300"/>
      <c r="L832" s="234"/>
      <c r="M832" s="234"/>
      <c r="N832" s="234"/>
      <c r="O832" s="234"/>
      <c r="P832" s="234"/>
      <c r="Q832" s="234"/>
      <c r="R832" s="234"/>
      <c r="S832" s="234"/>
      <c r="T832" s="234"/>
      <c r="U832" s="234"/>
      <c r="V832" s="234"/>
      <c r="W832" s="234"/>
      <c r="X832" s="234"/>
      <c r="Y832" s="234"/>
      <c r="Z832" s="234"/>
      <c r="AA832" s="234"/>
      <c r="AB832" s="234"/>
      <c r="AC832" s="234"/>
      <c r="AD832" s="234"/>
      <c r="AE832" s="234"/>
      <c r="AF832" s="234"/>
      <c r="AG832" s="234"/>
      <c r="AH832" s="234"/>
    </row>
    <row r="833" spans="1:34" ht="15.75" customHeight="1">
      <c r="A833" s="234"/>
      <c r="B833" s="234"/>
      <c r="C833" s="234"/>
      <c r="D833" s="234"/>
      <c r="E833" s="234"/>
      <c r="F833" s="234"/>
      <c r="G833" s="234"/>
      <c r="H833" s="234"/>
      <c r="I833" s="234"/>
      <c r="J833" s="300"/>
      <c r="K833" s="300"/>
      <c r="L833" s="234"/>
      <c r="M833" s="234"/>
      <c r="N833" s="234"/>
      <c r="O833" s="234"/>
      <c r="P833" s="234"/>
      <c r="Q833" s="234"/>
      <c r="R833" s="234"/>
      <c r="S833" s="234"/>
      <c r="T833" s="234"/>
      <c r="U833" s="234"/>
      <c r="V833" s="234"/>
      <c r="W833" s="234"/>
      <c r="X833" s="234"/>
      <c r="Y833" s="234"/>
      <c r="Z833" s="234"/>
      <c r="AA833" s="234"/>
      <c r="AB833" s="234"/>
      <c r="AC833" s="234"/>
      <c r="AD833" s="234"/>
      <c r="AE833" s="234"/>
      <c r="AF833" s="234"/>
      <c r="AG833" s="234"/>
      <c r="AH833" s="234"/>
    </row>
    <row r="834" spans="1:34" ht="15.75" customHeight="1">
      <c r="A834" s="234"/>
      <c r="B834" s="234"/>
      <c r="C834" s="234"/>
      <c r="D834" s="234"/>
      <c r="E834" s="234"/>
      <c r="F834" s="234"/>
      <c r="G834" s="234"/>
      <c r="H834" s="234"/>
      <c r="I834" s="234"/>
      <c r="J834" s="300"/>
      <c r="K834" s="300"/>
      <c r="L834" s="234"/>
      <c r="M834" s="234"/>
      <c r="N834" s="234"/>
      <c r="O834" s="234"/>
      <c r="P834" s="234"/>
      <c r="Q834" s="234"/>
      <c r="R834" s="234"/>
      <c r="S834" s="234"/>
      <c r="T834" s="234"/>
      <c r="U834" s="234"/>
      <c r="V834" s="234"/>
      <c r="W834" s="234"/>
      <c r="X834" s="234"/>
      <c r="Y834" s="234"/>
      <c r="Z834" s="234"/>
      <c r="AA834" s="234"/>
      <c r="AB834" s="234"/>
      <c r="AC834" s="234"/>
      <c r="AD834" s="234"/>
      <c r="AE834" s="234"/>
      <c r="AF834" s="234"/>
      <c r="AG834" s="234"/>
      <c r="AH834" s="234"/>
    </row>
    <row r="835" spans="1:34" ht="15.75" customHeight="1">
      <c r="A835" s="234"/>
      <c r="B835" s="234"/>
      <c r="C835" s="234"/>
      <c r="D835" s="234"/>
      <c r="E835" s="234"/>
      <c r="F835" s="234"/>
      <c r="G835" s="234"/>
      <c r="H835" s="234"/>
      <c r="I835" s="234"/>
      <c r="J835" s="300"/>
      <c r="K835" s="300"/>
      <c r="L835" s="234"/>
      <c r="M835" s="234"/>
      <c r="N835" s="234"/>
      <c r="O835" s="234"/>
      <c r="P835" s="234"/>
      <c r="Q835" s="234"/>
      <c r="R835" s="234"/>
      <c r="S835" s="234"/>
      <c r="T835" s="234"/>
      <c r="U835" s="234"/>
      <c r="V835" s="234"/>
      <c r="W835" s="234"/>
      <c r="X835" s="234"/>
      <c r="Y835" s="234"/>
      <c r="Z835" s="234"/>
      <c r="AA835" s="234"/>
      <c r="AB835" s="234"/>
      <c r="AC835" s="234"/>
      <c r="AD835" s="234"/>
      <c r="AE835" s="234"/>
      <c r="AF835" s="234"/>
      <c r="AG835" s="234"/>
      <c r="AH835" s="234"/>
    </row>
    <row r="836" spans="1:34" ht="15.75" customHeight="1">
      <c r="A836" s="234"/>
      <c r="B836" s="234"/>
      <c r="C836" s="234"/>
      <c r="D836" s="234"/>
      <c r="E836" s="234"/>
      <c r="F836" s="234"/>
      <c r="G836" s="234"/>
      <c r="H836" s="234"/>
      <c r="I836" s="234"/>
      <c r="J836" s="300"/>
      <c r="K836" s="300"/>
      <c r="L836" s="234"/>
      <c r="M836" s="234"/>
      <c r="N836" s="234"/>
      <c r="O836" s="234"/>
      <c r="P836" s="234"/>
      <c r="Q836" s="234"/>
      <c r="R836" s="234"/>
      <c r="S836" s="234"/>
      <c r="T836" s="234"/>
      <c r="U836" s="234"/>
      <c r="V836" s="234"/>
      <c r="W836" s="234"/>
      <c r="X836" s="234"/>
      <c r="Y836" s="234"/>
      <c r="Z836" s="234"/>
      <c r="AA836" s="234"/>
      <c r="AB836" s="234"/>
      <c r="AC836" s="234"/>
      <c r="AD836" s="234"/>
      <c r="AE836" s="234"/>
      <c r="AF836" s="234"/>
      <c r="AG836" s="234"/>
      <c r="AH836" s="234"/>
    </row>
    <row r="837" spans="1:34" ht="15.75" customHeight="1">
      <c r="A837" s="234"/>
      <c r="B837" s="234"/>
      <c r="C837" s="234"/>
      <c r="D837" s="234"/>
      <c r="E837" s="234"/>
      <c r="F837" s="234"/>
      <c r="G837" s="234"/>
      <c r="H837" s="234"/>
      <c r="I837" s="234"/>
      <c r="J837" s="300"/>
      <c r="K837" s="300"/>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row>
    <row r="838" spans="1:34" ht="15.75" customHeight="1">
      <c r="A838" s="234"/>
      <c r="B838" s="234"/>
      <c r="C838" s="234"/>
      <c r="D838" s="234"/>
      <c r="E838" s="234"/>
      <c r="F838" s="234"/>
      <c r="G838" s="234"/>
      <c r="H838" s="234"/>
      <c r="I838" s="234"/>
      <c r="J838" s="300"/>
      <c r="K838" s="300"/>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row>
    <row r="839" spans="1:34" ht="15.75" customHeight="1">
      <c r="A839" s="234"/>
      <c r="B839" s="234"/>
      <c r="C839" s="234"/>
      <c r="D839" s="234"/>
      <c r="E839" s="234"/>
      <c r="F839" s="234"/>
      <c r="G839" s="234"/>
      <c r="H839" s="234"/>
      <c r="I839" s="234"/>
      <c r="J839" s="300"/>
      <c r="K839" s="300"/>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row>
    <row r="840" spans="1:34" ht="15.75" customHeight="1">
      <c r="A840" s="234"/>
      <c r="B840" s="234"/>
      <c r="C840" s="234"/>
      <c r="D840" s="234"/>
      <c r="E840" s="234"/>
      <c r="F840" s="234"/>
      <c r="G840" s="234"/>
      <c r="H840" s="234"/>
      <c r="I840" s="234"/>
      <c r="J840" s="300"/>
      <c r="K840" s="300"/>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row>
    <row r="841" spans="1:34" ht="15.75" customHeight="1">
      <c r="A841" s="234"/>
      <c r="B841" s="234"/>
      <c r="C841" s="234"/>
      <c r="D841" s="234"/>
      <c r="E841" s="234"/>
      <c r="F841" s="234"/>
      <c r="G841" s="234"/>
      <c r="H841" s="234"/>
      <c r="I841" s="234"/>
      <c r="J841" s="300"/>
      <c r="K841" s="300"/>
      <c r="L841" s="234"/>
      <c r="M841" s="234"/>
      <c r="N841" s="234"/>
      <c r="O841" s="234"/>
      <c r="P841" s="234"/>
      <c r="Q841" s="234"/>
      <c r="R841" s="234"/>
      <c r="S841" s="234"/>
      <c r="T841" s="234"/>
      <c r="U841" s="234"/>
      <c r="V841" s="234"/>
      <c r="W841" s="234"/>
      <c r="X841" s="234"/>
      <c r="Y841" s="234"/>
      <c r="Z841" s="234"/>
      <c r="AA841" s="234"/>
      <c r="AB841" s="234"/>
      <c r="AC841" s="234"/>
      <c r="AD841" s="234"/>
      <c r="AE841" s="234"/>
      <c r="AF841" s="234"/>
      <c r="AG841" s="234"/>
      <c r="AH841" s="234"/>
    </row>
    <row r="842" spans="1:34" ht="15.75" customHeight="1">
      <c r="A842" s="234"/>
      <c r="B842" s="234"/>
      <c r="C842" s="234"/>
      <c r="D842" s="234"/>
      <c r="E842" s="234"/>
      <c r="F842" s="234"/>
      <c r="G842" s="234"/>
      <c r="H842" s="234"/>
      <c r="I842" s="234"/>
      <c r="J842" s="300"/>
      <c r="K842" s="300"/>
      <c r="L842" s="234"/>
      <c r="M842" s="234"/>
      <c r="N842" s="234"/>
      <c r="O842" s="234"/>
      <c r="P842" s="234"/>
      <c r="Q842" s="234"/>
      <c r="R842" s="234"/>
      <c r="S842" s="234"/>
      <c r="T842" s="234"/>
      <c r="U842" s="234"/>
      <c r="V842" s="234"/>
      <c r="W842" s="234"/>
      <c r="X842" s="234"/>
      <c r="Y842" s="234"/>
      <c r="Z842" s="234"/>
      <c r="AA842" s="234"/>
      <c r="AB842" s="234"/>
      <c r="AC842" s="234"/>
      <c r="AD842" s="234"/>
      <c r="AE842" s="234"/>
      <c r="AF842" s="234"/>
      <c r="AG842" s="234"/>
      <c r="AH842" s="234"/>
    </row>
    <row r="843" spans="1:34" ht="15.75" customHeight="1">
      <c r="A843" s="234"/>
      <c r="B843" s="234"/>
      <c r="C843" s="234"/>
      <c r="D843" s="234"/>
      <c r="E843" s="234"/>
      <c r="F843" s="234"/>
      <c r="G843" s="234"/>
      <c r="H843" s="234"/>
      <c r="I843" s="234"/>
      <c r="J843" s="300"/>
      <c r="K843" s="300"/>
      <c r="L843" s="234"/>
      <c r="M843" s="234"/>
      <c r="N843" s="234"/>
      <c r="O843" s="234"/>
      <c r="P843" s="234"/>
      <c r="Q843" s="234"/>
      <c r="R843" s="234"/>
      <c r="S843" s="234"/>
      <c r="T843" s="234"/>
      <c r="U843" s="234"/>
      <c r="V843" s="234"/>
      <c r="W843" s="234"/>
      <c r="X843" s="234"/>
      <c r="Y843" s="234"/>
      <c r="Z843" s="234"/>
      <c r="AA843" s="234"/>
      <c r="AB843" s="234"/>
      <c r="AC843" s="234"/>
      <c r="AD843" s="234"/>
      <c r="AE843" s="234"/>
      <c r="AF843" s="234"/>
      <c r="AG843" s="234"/>
      <c r="AH843" s="234"/>
    </row>
    <row r="844" spans="1:34" ht="15.75" customHeight="1">
      <c r="A844" s="234"/>
      <c r="B844" s="234"/>
      <c r="C844" s="234"/>
      <c r="D844" s="234"/>
      <c r="E844" s="234"/>
      <c r="F844" s="234"/>
      <c r="G844" s="234"/>
      <c r="H844" s="234"/>
      <c r="I844" s="234"/>
      <c r="J844" s="300"/>
      <c r="K844" s="300"/>
      <c r="L844" s="234"/>
      <c r="M844" s="234"/>
      <c r="N844" s="234"/>
      <c r="O844" s="234"/>
      <c r="P844" s="234"/>
      <c r="Q844" s="234"/>
      <c r="R844" s="234"/>
      <c r="S844" s="234"/>
      <c r="T844" s="234"/>
      <c r="U844" s="234"/>
      <c r="V844" s="234"/>
      <c r="W844" s="234"/>
      <c r="X844" s="234"/>
      <c r="Y844" s="234"/>
      <c r="Z844" s="234"/>
      <c r="AA844" s="234"/>
      <c r="AB844" s="234"/>
      <c r="AC844" s="234"/>
      <c r="AD844" s="234"/>
      <c r="AE844" s="234"/>
      <c r="AF844" s="234"/>
      <c r="AG844" s="234"/>
      <c r="AH844" s="234"/>
    </row>
    <row r="845" spans="1:34" ht="15.75" customHeight="1">
      <c r="A845" s="234"/>
      <c r="B845" s="234"/>
      <c r="C845" s="234"/>
      <c r="D845" s="234"/>
      <c r="E845" s="234"/>
      <c r="F845" s="234"/>
      <c r="G845" s="234"/>
      <c r="H845" s="234"/>
      <c r="I845" s="234"/>
      <c r="J845" s="300"/>
      <c r="K845" s="300"/>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row>
    <row r="846" spans="1:34" ht="15.75" customHeight="1">
      <c r="A846" s="234"/>
      <c r="B846" s="234"/>
      <c r="C846" s="234"/>
      <c r="D846" s="234"/>
      <c r="E846" s="234"/>
      <c r="F846" s="234"/>
      <c r="G846" s="234"/>
      <c r="H846" s="234"/>
      <c r="I846" s="234"/>
      <c r="J846" s="300"/>
      <c r="K846" s="300"/>
      <c r="L846" s="234"/>
      <c r="M846" s="234"/>
      <c r="N846" s="234"/>
      <c r="O846" s="234"/>
      <c r="P846" s="234"/>
      <c r="Q846" s="234"/>
      <c r="R846" s="234"/>
      <c r="S846" s="234"/>
      <c r="T846" s="234"/>
      <c r="U846" s="234"/>
      <c r="V846" s="234"/>
      <c r="W846" s="234"/>
      <c r="X846" s="234"/>
      <c r="Y846" s="234"/>
      <c r="Z846" s="234"/>
      <c r="AA846" s="234"/>
      <c r="AB846" s="234"/>
      <c r="AC846" s="234"/>
      <c r="AD846" s="234"/>
      <c r="AE846" s="234"/>
      <c r="AF846" s="234"/>
      <c r="AG846" s="234"/>
      <c r="AH846" s="234"/>
    </row>
    <row r="847" spans="1:34" ht="15.75" customHeight="1">
      <c r="A847" s="234"/>
      <c r="B847" s="234"/>
      <c r="C847" s="234"/>
      <c r="D847" s="234"/>
      <c r="E847" s="234"/>
      <c r="F847" s="234"/>
      <c r="G847" s="234"/>
      <c r="H847" s="234"/>
      <c r="I847" s="234"/>
      <c r="J847" s="300"/>
      <c r="K847" s="300"/>
      <c r="L847" s="234"/>
      <c r="M847" s="234"/>
      <c r="N847" s="234"/>
      <c r="O847" s="234"/>
      <c r="P847" s="234"/>
      <c r="Q847" s="234"/>
      <c r="R847" s="234"/>
      <c r="S847" s="234"/>
      <c r="T847" s="234"/>
      <c r="U847" s="234"/>
      <c r="V847" s="234"/>
      <c r="W847" s="234"/>
      <c r="X847" s="234"/>
      <c r="Y847" s="234"/>
      <c r="Z847" s="234"/>
      <c r="AA847" s="234"/>
      <c r="AB847" s="234"/>
      <c r="AC847" s="234"/>
      <c r="AD847" s="234"/>
      <c r="AE847" s="234"/>
      <c r="AF847" s="234"/>
      <c r="AG847" s="234"/>
      <c r="AH847" s="234"/>
    </row>
    <row r="848" spans="1:34" ht="15.75" customHeight="1">
      <c r="A848" s="234"/>
      <c r="B848" s="234"/>
      <c r="C848" s="234"/>
      <c r="D848" s="234"/>
      <c r="E848" s="234"/>
      <c r="F848" s="234"/>
      <c r="G848" s="234"/>
      <c r="H848" s="234"/>
      <c r="I848" s="234"/>
      <c r="J848" s="300"/>
      <c r="K848" s="300"/>
      <c r="L848" s="234"/>
      <c r="M848" s="234"/>
      <c r="N848" s="234"/>
      <c r="O848" s="234"/>
      <c r="P848" s="234"/>
      <c r="Q848" s="234"/>
      <c r="R848" s="234"/>
      <c r="S848" s="234"/>
      <c r="T848" s="234"/>
      <c r="U848" s="234"/>
      <c r="V848" s="234"/>
      <c r="W848" s="234"/>
      <c r="X848" s="234"/>
      <c r="Y848" s="234"/>
      <c r="Z848" s="234"/>
      <c r="AA848" s="234"/>
      <c r="AB848" s="234"/>
      <c r="AC848" s="234"/>
      <c r="AD848" s="234"/>
      <c r="AE848" s="234"/>
      <c r="AF848" s="234"/>
      <c r="AG848" s="234"/>
      <c r="AH848" s="234"/>
    </row>
    <row r="849" spans="1:34" ht="15.75" customHeight="1">
      <c r="A849" s="234"/>
      <c r="B849" s="234"/>
      <c r="C849" s="234"/>
      <c r="D849" s="234"/>
      <c r="E849" s="234"/>
      <c r="F849" s="234"/>
      <c r="G849" s="234"/>
      <c r="H849" s="234"/>
      <c r="I849" s="234"/>
      <c r="J849" s="300"/>
      <c r="K849" s="300"/>
      <c r="L849" s="234"/>
      <c r="M849" s="234"/>
      <c r="N849" s="234"/>
      <c r="O849" s="234"/>
      <c r="P849" s="234"/>
      <c r="Q849" s="234"/>
      <c r="R849" s="234"/>
      <c r="S849" s="234"/>
      <c r="T849" s="234"/>
      <c r="U849" s="234"/>
      <c r="V849" s="234"/>
      <c r="W849" s="234"/>
      <c r="X849" s="234"/>
      <c r="Y849" s="234"/>
      <c r="Z849" s="234"/>
      <c r="AA849" s="234"/>
      <c r="AB849" s="234"/>
      <c r="AC849" s="234"/>
      <c r="AD849" s="234"/>
      <c r="AE849" s="234"/>
      <c r="AF849" s="234"/>
      <c r="AG849" s="234"/>
      <c r="AH849" s="234"/>
    </row>
    <row r="850" spans="1:34" ht="15.75" customHeight="1">
      <c r="A850" s="234"/>
      <c r="B850" s="234"/>
      <c r="C850" s="234"/>
      <c r="D850" s="234"/>
      <c r="E850" s="234"/>
      <c r="F850" s="234"/>
      <c r="G850" s="234"/>
      <c r="H850" s="234"/>
      <c r="I850" s="234"/>
      <c r="J850" s="300"/>
      <c r="K850" s="300"/>
      <c r="L850" s="234"/>
      <c r="M850" s="234"/>
      <c r="N850" s="234"/>
      <c r="O850" s="234"/>
      <c r="P850" s="234"/>
      <c r="Q850" s="234"/>
      <c r="R850" s="234"/>
      <c r="S850" s="234"/>
      <c r="T850" s="234"/>
      <c r="U850" s="234"/>
      <c r="V850" s="234"/>
      <c r="W850" s="234"/>
      <c r="X850" s="234"/>
      <c r="Y850" s="234"/>
      <c r="Z850" s="234"/>
      <c r="AA850" s="234"/>
      <c r="AB850" s="234"/>
      <c r="AC850" s="234"/>
      <c r="AD850" s="234"/>
      <c r="AE850" s="234"/>
      <c r="AF850" s="234"/>
      <c r="AG850" s="234"/>
      <c r="AH850" s="234"/>
    </row>
    <row r="851" spans="1:34" ht="15.75" customHeight="1">
      <c r="A851" s="234"/>
      <c r="B851" s="234"/>
      <c r="C851" s="234"/>
      <c r="D851" s="234"/>
      <c r="E851" s="234"/>
      <c r="F851" s="234"/>
      <c r="G851" s="234"/>
      <c r="H851" s="234"/>
      <c r="I851" s="234"/>
      <c r="J851" s="300"/>
      <c r="K851" s="300"/>
      <c r="L851" s="234"/>
      <c r="M851" s="234"/>
      <c r="N851" s="234"/>
      <c r="O851" s="234"/>
      <c r="P851" s="234"/>
      <c r="Q851" s="234"/>
      <c r="R851" s="234"/>
      <c r="S851" s="234"/>
      <c r="T851" s="234"/>
      <c r="U851" s="234"/>
      <c r="V851" s="234"/>
      <c r="W851" s="234"/>
      <c r="X851" s="234"/>
      <c r="Y851" s="234"/>
      <c r="Z851" s="234"/>
      <c r="AA851" s="234"/>
      <c r="AB851" s="234"/>
      <c r="AC851" s="234"/>
      <c r="AD851" s="234"/>
      <c r="AE851" s="234"/>
      <c r="AF851" s="234"/>
      <c r="AG851" s="234"/>
      <c r="AH851" s="234"/>
    </row>
    <row r="852" spans="1:34" ht="15.75" customHeight="1">
      <c r="A852" s="234"/>
      <c r="B852" s="234"/>
      <c r="C852" s="234"/>
      <c r="D852" s="234"/>
      <c r="E852" s="234"/>
      <c r="F852" s="234"/>
      <c r="G852" s="234"/>
      <c r="H852" s="234"/>
      <c r="I852" s="234"/>
      <c r="J852" s="300"/>
      <c r="K852" s="300"/>
      <c r="L852" s="234"/>
      <c r="M852" s="234"/>
      <c r="N852" s="234"/>
      <c r="O852" s="234"/>
      <c r="P852" s="234"/>
      <c r="Q852" s="234"/>
      <c r="R852" s="234"/>
      <c r="S852" s="234"/>
      <c r="T852" s="234"/>
      <c r="U852" s="234"/>
      <c r="V852" s="234"/>
      <c r="W852" s="234"/>
      <c r="X852" s="234"/>
      <c r="Y852" s="234"/>
      <c r="Z852" s="234"/>
      <c r="AA852" s="234"/>
      <c r="AB852" s="234"/>
      <c r="AC852" s="234"/>
      <c r="AD852" s="234"/>
      <c r="AE852" s="234"/>
      <c r="AF852" s="234"/>
      <c r="AG852" s="234"/>
      <c r="AH852" s="234"/>
    </row>
    <row r="853" spans="1:34" ht="15.75" customHeight="1">
      <c r="A853" s="234"/>
      <c r="B853" s="234"/>
      <c r="C853" s="234"/>
      <c r="D853" s="234"/>
      <c r="E853" s="234"/>
      <c r="F853" s="234"/>
      <c r="G853" s="234"/>
      <c r="H853" s="234"/>
      <c r="I853" s="234"/>
      <c r="J853" s="300"/>
      <c r="K853" s="300"/>
      <c r="L853" s="234"/>
      <c r="M853" s="234"/>
      <c r="N853" s="234"/>
      <c r="O853" s="234"/>
      <c r="P853" s="234"/>
      <c r="Q853" s="234"/>
      <c r="R853" s="234"/>
      <c r="S853" s="234"/>
      <c r="T853" s="234"/>
      <c r="U853" s="234"/>
      <c r="V853" s="234"/>
      <c r="W853" s="234"/>
      <c r="X853" s="234"/>
      <c r="Y853" s="234"/>
      <c r="Z853" s="234"/>
      <c r="AA853" s="234"/>
      <c r="AB853" s="234"/>
      <c r="AC853" s="234"/>
      <c r="AD853" s="234"/>
      <c r="AE853" s="234"/>
      <c r="AF853" s="234"/>
      <c r="AG853" s="234"/>
      <c r="AH853" s="234"/>
    </row>
    <row r="854" spans="1:34" ht="15.75" customHeight="1">
      <c r="A854" s="234"/>
      <c r="B854" s="234"/>
      <c r="C854" s="234"/>
      <c r="D854" s="234"/>
      <c r="E854" s="234"/>
      <c r="F854" s="234"/>
      <c r="G854" s="234"/>
      <c r="H854" s="234"/>
      <c r="I854" s="234"/>
      <c r="J854" s="300"/>
      <c r="K854" s="300"/>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row>
    <row r="855" spans="1:34" ht="15.75" customHeight="1">
      <c r="A855" s="234"/>
      <c r="B855" s="234"/>
      <c r="C855" s="234"/>
      <c r="D855" s="234"/>
      <c r="E855" s="234"/>
      <c r="F855" s="234"/>
      <c r="G855" s="234"/>
      <c r="H855" s="234"/>
      <c r="I855" s="234"/>
      <c r="J855" s="300"/>
      <c r="K855" s="300"/>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c r="AH855" s="234"/>
    </row>
    <row r="856" spans="1:34" ht="15.75" customHeight="1">
      <c r="A856" s="234"/>
      <c r="B856" s="234"/>
      <c r="C856" s="234"/>
      <c r="D856" s="234"/>
      <c r="E856" s="234"/>
      <c r="F856" s="234"/>
      <c r="G856" s="234"/>
      <c r="H856" s="234"/>
      <c r="I856" s="234"/>
      <c r="J856" s="300"/>
      <c r="K856" s="300"/>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row>
    <row r="857" spans="1:34" ht="15.75" customHeight="1">
      <c r="A857" s="234"/>
      <c r="B857" s="234"/>
      <c r="C857" s="234"/>
      <c r="D857" s="234"/>
      <c r="E857" s="234"/>
      <c r="F857" s="234"/>
      <c r="G857" s="234"/>
      <c r="H857" s="234"/>
      <c r="I857" s="234"/>
      <c r="J857" s="300"/>
      <c r="K857" s="300"/>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row>
    <row r="858" spans="1:34" ht="15.75" customHeight="1">
      <c r="A858" s="234"/>
      <c r="B858" s="234"/>
      <c r="C858" s="234"/>
      <c r="D858" s="234"/>
      <c r="E858" s="234"/>
      <c r="F858" s="234"/>
      <c r="G858" s="234"/>
      <c r="H858" s="234"/>
      <c r="I858" s="234"/>
      <c r="J858" s="300"/>
      <c r="K858" s="300"/>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c r="AH858" s="234"/>
    </row>
    <row r="859" spans="1:34" ht="15.75" customHeight="1">
      <c r="A859" s="234"/>
      <c r="B859" s="234"/>
      <c r="C859" s="234"/>
      <c r="D859" s="234"/>
      <c r="E859" s="234"/>
      <c r="F859" s="234"/>
      <c r="G859" s="234"/>
      <c r="H859" s="234"/>
      <c r="I859" s="234"/>
      <c r="J859" s="300"/>
      <c r="K859" s="300"/>
      <c r="L859" s="234"/>
      <c r="M859" s="234"/>
      <c r="N859" s="234"/>
      <c r="O859" s="234"/>
      <c r="P859" s="234"/>
      <c r="Q859" s="234"/>
      <c r="R859" s="234"/>
      <c r="S859" s="234"/>
      <c r="T859" s="234"/>
      <c r="U859" s="234"/>
      <c r="V859" s="234"/>
      <c r="W859" s="234"/>
      <c r="X859" s="234"/>
      <c r="Y859" s="234"/>
      <c r="Z859" s="234"/>
      <c r="AA859" s="234"/>
      <c r="AB859" s="234"/>
      <c r="AC859" s="234"/>
      <c r="AD859" s="234"/>
      <c r="AE859" s="234"/>
      <c r="AF859" s="234"/>
      <c r="AG859" s="234"/>
      <c r="AH859" s="234"/>
    </row>
    <row r="860" spans="1:34" ht="15.75" customHeight="1">
      <c r="A860" s="234"/>
      <c r="B860" s="234"/>
      <c r="C860" s="234"/>
      <c r="D860" s="234"/>
      <c r="E860" s="234"/>
      <c r="F860" s="234"/>
      <c r="G860" s="234"/>
      <c r="H860" s="234"/>
      <c r="I860" s="234"/>
      <c r="J860" s="300"/>
      <c r="K860" s="300"/>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row>
    <row r="861" spans="1:34" ht="15.75" customHeight="1">
      <c r="A861" s="234"/>
      <c r="B861" s="234"/>
      <c r="C861" s="234"/>
      <c r="D861" s="234"/>
      <c r="E861" s="234"/>
      <c r="F861" s="234"/>
      <c r="G861" s="234"/>
      <c r="H861" s="234"/>
      <c r="I861" s="234"/>
      <c r="J861" s="300"/>
      <c r="K861" s="300"/>
      <c r="L861" s="234"/>
      <c r="M861" s="234"/>
      <c r="N861" s="234"/>
      <c r="O861" s="234"/>
      <c r="P861" s="234"/>
      <c r="Q861" s="234"/>
      <c r="R861" s="234"/>
      <c r="S861" s="234"/>
      <c r="T861" s="234"/>
      <c r="U861" s="234"/>
      <c r="V861" s="234"/>
      <c r="W861" s="234"/>
      <c r="X861" s="234"/>
      <c r="Y861" s="234"/>
      <c r="Z861" s="234"/>
      <c r="AA861" s="234"/>
      <c r="AB861" s="234"/>
      <c r="AC861" s="234"/>
      <c r="AD861" s="234"/>
      <c r="AE861" s="234"/>
      <c r="AF861" s="234"/>
      <c r="AG861" s="234"/>
      <c r="AH861" s="234"/>
    </row>
    <row r="862" spans="1:34" ht="15.75" customHeight="1">
      <c r="A862" s="234"/>
      <c r="B862" s="234"/>
      <c r="C862" s="234"/>
      <c r="D862" s="234"/>
      <c r="E862" s="234"/>
      <c r="F862" s="234"/>
      <c r="G862" s="234"/>
      <c r="H862" s="234"/>
      <c r="I862" s="234"/>
      <c r="J862" s="300"/>
      <c r="K862" s="300"/>
      <c r="L862" s="234"/>
      <c r="M862" s="234"/>
      <c r="N862" s="234"/>
      <c r="O862" s="234"/>
      <c r="P862" s="234"/>
      <c r="Q862" s="234"/>
      <c r="R862" s="234"/>
      <c r="S862" s="234"/>
      <c r="T862" s="234"/>
      <c r="U862" s="234"/>
      <c r="V862" s="234"/>
      <c r="W862" s="234"/>
      <c r="X862" s="234"/>
      <c r="Y862" s="234"/>
      <c r="Z862" s="234"/>
      <c r="AA862" s="234"/>
      <c r="AB862" s="234"/>
      <c r="AC862" s="234"/>
      <c r="AD862" s="234"/>
      <c r="AE862" s="234"/>
      <c r="AF862" s="234"/>
      <c r="AG862" s="234"/>
      <c r="AH862" s="234"/>
    </row>
    <row r="863" spans="1:34" ht="15.75" customHeight="1">
      <c r="A863" s="234"/>
      <c r="B863" s="234"/>
      <c r="C863" s="234"/>
      <c r="D863" s="234"/>
      <c r="E863" s="234"/>
      <c r="F863" s="234"/>
      <c r="G863" s="234"/>
      <c r="H863" s="234"/>
      <c r="I863" s="234"/>
      <c r="J863" s="300"/>
      <c r="K863" s="300"/>
      <c r="L863" s="234"/>
      <c r="M863" s="234"/>
      <c r="N863" s="234"/>
      <c r="O863" s="234"/>
      <c r="P863" s="234"/>
      <c r="Q863" s="234"/>
      <c r="R863" s="234"/>
      <c r="S863" s="234"/>
      <c r="T863" s="234"/>
      <c r="U863" s="234"/>
      <c r="V863" s="234"/>
      <c r="W863" s="234"/>
      <c r="X863" s="234"/>
      <c r="Y863" s="234"/>
      <c r="Z863" s="234"/>
      <c r="AA863" s="234"/>
      <c r="AB863" s="234"/>
      <c r="AC863" s="234"/>
      <c r="AD863" s="234"/>
      <c r="AE863" s="234"/>
      <c r="AF863" s="234"/>
      <c r="AG863" s="234"/>
      <c r="AH863" s="234"/>
    </row>
    <row r="864" spans="1:34" ht="15.75" customHeight="1">
      <c r="A864" s="234"/>
      <c r="B864" s="234"/>
      <c r="C864" s="234"/>
      <c r="D864" s="234"/>
      <c r="E864" s="234"/>
      <c r="F864" s="234"/>
      <c r="G864" s="234"/>
      <c r="H864" s="234"/>
      <c r="I864" s="234"/>
      <c r="J864" s="300"/>
      <c r="K864" s="300"/>
      <c r="L864" s="234"/>
      <c r="M864" s="234"/>
      <c r="N864" s="234"/>
      <c r="O864" s="234"/>
      <c r="P864" s="234"/>
      <c r="Q864" s="234"/>
      <c r="R864" s="234"/>
      <c r="S864" s="234"/>
      <c r="T864" s="234"/>
      <c r="U864" s="234"/>
      <c r="V864" s="234"/>
      <c r="W864" s="234"/>
      <c r="X864" s="234"/>
      <c r="Y864" s="234"/>
      <c r="Z864" s="234"/>
      <c r="AA864" s="234"/>
      <c r="AB864" s="234"/>
      <c r="AC864" s="234"/>
      <c r="AD864" s="234"/>
      <c r="AE864" s="234"/>
      <c r="AF864" s="234"/>
      <c r="AG864" s="234"/>
      <c r="AH864" s="234"/>
    </row>
    <row r="865" spans="1:34" ht="15.75" customHeight="1">
      <c r="A865" s="234"/>
      <c r="B865" s="234"/>
      <c r="C865" s="234"/>
      <c r="D865" s="234"/>
      <c r="E865" s="234"/>
      <c r="F865" s="234"/>
      <c r="G865" s="234"/>
      <c r="H865" s="234"/>
      <c r="I865" s="234"/>
      <c r="J865" s="300"/>
      <c r="K865" s="300"/>
      <c r="L865" s="234"/>
      <c r="M865" s="234"/>
      <c r="N865" s="234"/>
      <c r="O865" s="234"/>
      <c r="P865" s="234"/>
      <c r="Q865" s="234"/>
      <c r="R865" s="234"/>
      <c r="S865" s="234"/>
      <c r="T865" s="234"/>
      <c r="U865" s="234"/>
      <c r="V865" s="234"/>
      <c r="W865" s="234"/>
      <c r="X865" s="234"/>
      <c r="Y865" s="234"/>
      <c r="Z865" s="234"/>
      <c r="AA865" s="234"/>
      <c r="AB865" s="234"/>
      <c r="AC865" s="234"/>
      <c r="AD865" s="234"/>
      <c r="AE865" s="234"/>
      <c r="AF865" s="234"/>
      <c r="AG865" s="234"/>
      <c r="AH865" s="234"/>
    </row>
    <row r="866" spans="1:34" ht="15.75" customHeight="1">
      <c r="A866" s="234"/>
      <c r="B866" s="234"/>
      <c r="C866" s="234"/>
      <c r="D866" s="234"/>
      <c r="E866" s="234"/>
      <c r="F866" s="234"/>
      <c r="G866" s="234"/>
      <c r="H866" s="234"/>
      <c r="I866" s="234"/>
      <c r="J866" s="300"/>
      <c r="K866" s="300"/>
      <c r="L866" s="234"/>
      <c r="M866" s="234"/>
      <c r="N866" s="234"/>
      <c r="O866" s="234"/>
      <c r="P866" s="234"/>
      <c r="Q866" s="234"/>
      <c r="R866" s="234"/>
      <c r="S866" s="234"/>
      <c r="T866" s="234"/>
      <c r="U866" s="234"/>
      <c r="V866" s="234"/>
      <c r="W866" s="234"/>
      <c r="X866" s="234"/>
      <c r="Y866" s="234"/>
      <c r="Z866" s="234"/>
      <c r="AA866" s="234"/>
      <c r="AB866" s="234"/>
      <c r="AC866" s="234"/>
      <c r="AD866" s="234"/>
      <c r="AE866" s="234"/>
      <c r="AF866" s="234"/>
      <c r="AG866" s="234"/>
      <c r="AH866" s="234"/>
    </row>
    <row r="867" spans="1:34" ht="15.75" customHeight="1">
      <c r="A867" s="234"/>
      <c r="B867" s="234"/>
      <c r="C867" s="234"/>
      <c r="D867" s="234"/>
      <c r="E867" s="234"/>
      <c r="F867" s="234"/>
      <c r="G867" s="234"/>
      <c r="H867" s="234"/>
      <c r="I867" s="234"/>
      <c r="J867" s="300"/>
      <c r="K867" s="300"/>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row>
    <row r="868" spans="1:34" ht="15.75" customHeight="1">
      <c r="A868" s="234"/>
      <c r="B868" s="234"/>
      <c r="C868" s="234"/>
      <c r="D868" s="234"/>
      <c r="E868" s="234"/>
      <c r="F868" s="234"/>
      <c r="G868" s="234"/>
      <c r="H868" s="234"/>
      <c r="I868" s="234"/>
      <c r="J868" s="300"/>
      <c r="K868" s="300"/>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row>
    <row r="869" spans="1:34" ht="15.75" customHeight="1">
      <c r="A869" s="234"/>
      <c r="B869" s="234"/>
      <c r="C869" s="234"/>
      <c r="D869" s="234"/>
      <c r="E869" s="234"/>
      <c r="F869" s="234"/>
      <c r="G869" s="234"/>
      <c r="H869" s="234"/>
      <c r="I869" s="234"/>
      <c r="J869" s="300"/>
      <c r="K869" s="300"/>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row>
    <row r="870" spans="1:34" ht="15.75" customHeight="1">
      <c r="A870" s="234"/>
      <c r="B870" s="234"/>
      <c r="C870" s="234"/>
      <c r="D870" s="234"/>
      <c r="E870" s="234"/>
      <c r="F870" s="234"/>
      <c r="G870" s="234"/>
      <c r="H870" s="234"/>
      <c r="I870" s="234"/>
      <c r="J870" s="300"/>
      <c r="K870" s="300"/>
      <c r="L870" s="234"/>
      <c r="M870" s="234"/>
      <c r="N870" s="234"/>
      <c r="O870" s="234"/>
      <c r="P870" s="234"/>
      <c r="Q870" s="234"/>
      <c r="R870" s="234"/>
      <c r="S870" s="234"/>
      <c r="T870" s="234"/>
      <c r="U870" s="234"/>
      <c r="V870" s="234"/>
      <c r="W870" s="234"/>
      <c r="X870" s="234"/>
      <c r="Y870" s="234"/>
      <c r="Z870" s="234"/>
      <c r="AA870" s="234"/>
      <c r="AB870" s="234"/>
      <c r="AC870" s="234"/>
      <c r="AD870" s="234"/>
      <c r="AE870" s="234"/>
      <c r="AF870" s="234"/>
      <c r="AG870" s="234"/>
      <c r="AH870" s="234"/>
    </row>
    <row r="871" spans="1:34" ht="15.75" customHeight="1">
      <c r="A871" s="234"/>
      <c r="B871" s="234"/>
      <c r="C871" s="234"/>
      <c r="D871" s="234"/>
      <c r="E871" s="234"/>
      <c r="F871" s="234"/>
      <c r="G871" s="234"/>
      <c r="H871" s="234"/>
      <c r="I871" s="234"/>
      <c r="J871" s="300"/>
      <c r="K871" s="300"/>
      <c r="L871" s="234"/>
      <c r="M871" s="234"/>
      <c r="N871" s="234"/>
      <c r="O871" s="234"/>
      <c r="P871" s="234"/>
      <c r="Q871" s="234"/>
      <c r="R871" s="234"/>
      <c r="S871" s="234"/>
      <c r="T871" s="234"/>
      <c r="U871" s="234"/>
      <c r="V871" s="234"/>
      <c r="W871" s="234"/>
      <c r="X871" s="234"/>
      <c r="Y871" s="234"/>
      <c r="Z871" s="234"/>
      <c r="AA871" s="234"/>
      <c r="AB871" s="234"/>
      <c r="AC871" s="234"/>
      <c r="AD871" s="234"/>
      <c r="AE871" s="234"/>
      <c r="AF871" s="234"/>
      <c r="AG871" s="234"/>
      <c r="AH871" s="234"/>
    </row>
    <row r="872" spans="1:34" ht="15.75" customHeight="1">
      <c r="A872" s="234"/>
      <c r="B872" s="234"/>
      <c r="C872" s="234"/>
      <c r="D872" s="234"/>
      <c r="E872" s="234"/>
      <c r="F872" s="234"/>
      <c r="G872" s="234"/>
      <c r="H872" s="234"/>
      <c r="I872" s="234"/>
      <c r="J872" s="300"/>
      <c r="K872" s="300"/>
      <c r="L872" s="234"/>
      <c r="M872" s="234"/>
      <c r="N872" s="234"/>
      <c r="O872" s="234"/>
      <c r="P872" s="234"/>
      <c r="Q872" s="234"/>
      <c r="R872" s="234"/>
      <c r="S872" s="234"/>
      <c r="T872" s="234"/>
      <c r="U872" s="234"/>
      <c r="V872" s="234"/>
      <c r="W872" s="234"/>
      <c r="X872" s="234"/>
      <c r="Y872" s="234"/>
      <c r="Z872" s="234"/>
      <c r="AA872" s="234"/>
      <c r="AB872" s="234"/>
      <c r="AC872" s="234"/>
      <c r="AD872" s="234"/>
      <c r="AE872" s="234"/>
      <c r="AF872" s="234"/>
      <c r="AG872" s="234"/>
      <c r="AH872" s="234"/>
    </row>
    <row r="873" spans="1:34" ht="15.75" customHeight="1">
      <c r="A873" s="234"/>
      <c r="B873" s="234"/>
      <c r="C873" s="234"/>
      <c r="D873" s="234"/>
      <c r="E873" s="234"/>
      <c r="F873" s="234"/>
      <c r="G873" s="234"/>
      <c r="H873" s="234"/>
      <c r="I873" s="234"/>
      <c r="J873" s="300"/>
      <c r="K873" s="300"/>
      <c r="L873" s="234"/>
      <c r="M873" s="234"/>
      <c r="N873" s="234"/>
      <c r="O873" s="234"/>
      <c r="P873" s="234"/>
      <c r="Q873" s="234"/>
      <c r="R873" s="234"/>
      <c r="S873" s="234"/>
      <c r="T873" s="234"/>
      <c r="U873" s="234"/>
      <c r="V873" s="234"/>
      <c r="W873" s="234"/>
      <c r="X873" s="234"/>
      <c r="Y873" s="234"/>
      <c r="Z873" s="234"/>
      <c r="AA873" s="234"/>
      <c r="AB873" s="234"/>
      <c r="AC873" s="234"/>
      <c r="AD873" s="234"/>
      <c r="AE873" s="234"/>
      <c r="AF873" s="234"/>
      <c r="AG873" s="234"/>
      <c r="AH873" s="234"/>
    </row>
    <row r="874" spans="1:34" ht="15.75" customHeight="1">
      <c r="A874" s="234"/>
      <c r="B874" s="234"/>
      <c r="C874" s="234"/>
      <c r="D874" s="234"/>
      <c r="E874" s="234"/>
      <c r="F874" s="234"/>
      <c r="G874" s="234"/>
      <c r="H874" s="234"/>
      <c r="I874" s="234"/>
      <c r="J874" s="300"/>
      <c r="K874" s="300"/>
      <c r="L874" s="234"/>
      <c r="M874" s="234"/>
      <c r="N874" s="234"/>
      <c r="O874" s="234"/>
      <c r="P874" s="234"/>
      <c r="Q874" s="234"/>
      <c r="R874" s="234"/>
      <c r="S874" s="234"/>
      <c r="T874" s="234"/>
      <c r="U874" s="234"/>
      <c r="V874" s="234"/>
      <c r="W874" s="234"/>
      <c r="X874" s="234"/>
      <c r="Y874" s="234"/>
      <c r="Z874" s="234"/>
      <c r="AA874" s="234"/>
      <c r="AB874" s="234"/>
      <c r="AC874" s="234"/>
      <c r="AD874" s="234"/>
      <c r="AE874" s="234"/>
      <c r="AF874" s="234"/>
      <c r="AG874" s="234"/>
      <c r="AH874" s="234"/>
    </row>
    <row r="875" spans="1:34" ht="15.75" customHeight="1">
      <c r="A875" s="234"/>
      <c r="B875" s="234"/>
      <c r="C875" s="234"/>
      <c r="D875" s="234"/>
      <c r="E875" s="234"/>
      <c r="F875" s="234"/>
      <c r="G875" s="234"/>
      <c r="H875" s="234"/>
      <c r="I875" s="234"/>
      <c r="J875" s="300"/>
      <c r="K875" s="300"/>
      <c r="L875" s="234"/>
      <c r="M875" s="234"/>
      <c r="N875" s="234"/>
      <c r="O875" s="234"/>
      <c r="P875" s="234"/>
      <c r="Q875" s="234"/>
      <c r="R875" s="234"/>
      <c r="S875" s="234"/>
      <c r="T875" s="234"/>
      <c r="U875" s="234"/>
      <c r="V875" s="234"/>
      <c r="W875" s="234"/>
      <c r="X875" s="234"/>
      <c r="Y875" s="234"/>
      <c r="Z875" s="234"/>
      <c r="AA875" s="234"/>
      <c r="AB875" s="234"/>
      <c r="AC875" s="234"/>
      <c r="AD875" s="234"/>
      <c r="AE875" s="234"/>
      <c r="AF875" s="234"/>
      <c r="AG875" s="234"/>
      <c r="AH875" s="234"/>
    </row>
    <row r="876" spans="1:34" ht="15.75" customHeight="1">
      <c r="A876" s="234"/>
      <c r="B876" s="234"/>
      <c r="C876" s="234"/>
      <c r="D876" s="234"/>
      <c r="E876" s="234"/>
      <c r="F876" s="234"/>
      <c r="G876" s="234"/>
      <c r="H876" s="234"/>
      <c r="I876" s="234"/>
      <c r="J876" s="300"/>
      <c r="K876" s="300"/>
      <c r="L876" s="234"/>
      <c r="M876" s="234"/>
      <c r="N876" s="234"/>
      <c r="O876" s="234"/>
      <c r="P876" s="234"/>
      <c r="Q876" s="234"/>
      <c r="R876" s="234"/>
      <c r="S876" s="234"/>
      <c r="T876" s="234"/>
      <c r="U876" s="234"/>
      <c r="V876" s="234"/>
      <c r="W876" s="234"/>
      <c r="X876" s="234"/>
      <c r="Y876" s="234"/>
      <c r="Z876" s="234"/>
      <c r="AA876" s="234"/>
      <c r="AB876" s="234"/>
      <c r="AC876" s="234"/>
      <c r="AD876" s="234"/>
      <c r="AE876" s="234"/>
      <c r="AF876" s="234"/>
      <c r="AG876" s="234"/>
      <c r="AH876" s="234"/>
    </row>
    <row r="877" spans="1:34" ht="15.75" customHeight="1">
      <c r="A877" s="234"/>
      <c r="B877" s="234"/>
      <c r="C877" s="234"/>
      <c r="D877" s="234"/>
      <c r="E877" s="234"/>
      <c r="F877" s="234"/>
      <c r="G877" s="234"/>
      <c r="H877" s="234"/>
      <c r="I877" s="234"/>
      <c r="J877" s="300"/>
      <c r="K877" s="300"/>
      <c r="L877" s="234"/>
      <c r="M877" s="234"/>
      <c r="N877" s="234"/>
      <c r="O877" s="234"/>
      <c r="P877" s="234"/>
      <c r="Q877" s="234"/>
      <c r="R877" s="234"/>
      <c r="S877" s="234"/>
      <c r="T877" s="234"/>
      <c r="U877" s="234"/>
      <c r="V877" s="234"/>
      <c r="W877" s="234"/>
      <c r="X877" s="234"/>
      <c r="Y877" s="234"/>
      <c r="Z877" s="234"/>
      <c r="AA877" s="234"/>
      <c r="AB877" s="234"/>
      <c r="AC877" s="234"/>
      <c r="AD877" s="234"/>
      <c r="AE877" s="234"/>
      <c r="AF877" s="234"/>
      <c r="AG877" s="234"/>
      <c r="AH877" s="234"/>
    </row>
    <row r="878" spans="1:34" ht="15.75" customHeight="1">
      <c r="A878" s="234"/>
      <c r="B878" s="234"/>
      <c r="C878" s="234"/>
      <c r="D878" s="234"/>
      <c r="E878" s="234"/>
      <c r="F878" s="234"/>
      <c r="G878" s="234"/>
      <c r="H878" s="234"/>
      <c r="I878" s="234"/>
      <c r="J878" s="300"/>
      <c r="K878" s="300"/>
      <c r="L878" s="234"/>
      <c r="M878" s="234"/>
      <c r="N878" s="234"/>
      <c r="O878" s="234"/>
      <c r="P878" s="234"/>
      <c r="Q878" s="234"/>
      <c r="R878" s="234"/>
      <c r="S878" s="234"/>
      <c r="T878" s="234"/>
      <c r="U878" s="234"/>
      <c r="V878" s="234"/>
      <c r="W878" s="234"/>
      <c r="X878" s="234"/>
      <c r="Y878" s="234"/>
      <c r="Z878" s="234"/>
      <c r="AA878" s="234"/>
      <c r="AB878" s="234"/>
      <c r="AC878" s="234"/>
      <c r="AD878" s="234"/>
      <c r="AE878" s="234"/>
      <c r="AF878" s="234"/>
      <c r="AG878" s="234"/>
      <c r="AH878" s="234"/>
    </row>
    <row r="879" spans="1:34" ht="15.75" customHeight="1">
      <c r="A879" s="234"/>
      <c r="B879" s="234"/>
      <c r="C879" s="234"/>
      <c r="D879" s="234"/>
      <c r="E879" s="234"/>
      <c r="F879" s="234"/>
      <c r="G879" s="234"/>
      <c r="H879" s="234"/>
      <c r="I879" s="234"/>
      <c r="J879" s="300"/>
      <c r="K879" s="300"/>
      <c r="L879" s="234"/>
      <c r="M879" s="234"/>
      <c r="N879" s="234"/>
      <c r="O879" s="234"/>
      <c r="P879" s="234"/>
      <c r="Q879" s="234"/>
      <c r="R879" s="234"/>
      <c r="S879" s="234"/>
      <c r="T879" s="234"/>
      <c r="U879" s="234"/>
      <c r="V879" s="234"/>
      <c r="W879" s="234"/>
      <c r="X879" s="234"/>
      <c r="Y879" s="234"/>
      <c r="Z879" s="234"/>
      <c r="AA879" s="234"/>
      <c r="AB879" s="234"/>
      <c r="AC879" s="234"/>
      <c r="AD879" s="234"/>
      <c r="AE879" s="234"/>
      <c r="AF879" s="234"/>
      <c r="AG879" s="234"/>
      <c r="AH879" s="234"/>
    </row>
    <row r="880" spans="1:34" ht="15.75" customHeight="1">
      <c r="A880" s="234"/>
      <c r="B880" s="234"/>
      <c r="C880" s="234"/>
      <c r="D880" s="234"/>
      <c r="E880" s="234"/>
      <c r="F880" s="234"/>
      <c r="G880" s="234"/>
      <c r="H880" s="234"/>
      <c r="I880" s="234"/>
      <c r="J880" s="300"/>
      <c r="K880" s="300"/>
      <c r="L880" s="234"/>
      <c r="M880" s="234"/>
      <c r="N880" s="234"/>
      <c r="O880" s="234"/>
      <c r="P880" s="234"/>
      <c r="Q880" s="234"/>
      <c r="R880" s="234"/>
      <c r="S880" s="234"/>
      <c r="T880" s="234"/>
      <c r="U880" s="234"/>
      <c r="V880" s="234"/>
      <c r="W880" s="234"/>
      <c r="X880" s="234"/>
      <c r="Y880" s="234"/>
      <c r="Z880" s="234"/>
      <c r="AA880" s="234"/>
      <c r="AB880" s="234"/>
      <c r="AC880" s="234"/>
      <c r="AD880" s="234"/>
      <c r="AE880" s="234"/>
      <c r="AF880" s="234"/>
      <c r="AG880" s="234"/>
      <c r="AH880" s="234"/>
    </row>
    <row r="881" spans="1:34" ht="15.75" customHeight="1">
      <c r="A881" s="234"/>
      <c r="B881" s="234"/>
      <c r="C881" s="234"/>
      <c r="D881" s="234"/>
      <c r="E881" s="234"/>
      <c r="F881" s="234"/>
      <c r="G881" s="234"/>
      <c r="H881" s="234"/>
      <c r="I881" s="234"/>
      <c r="J881" s="300"/>
      <c r="K881" s="300"/>
      <c r="L881" s="234"/>
      <c r="M881" s="234"/>
      <c r="N881" s="234"/>
      <c r="O881" s="234"/>
      <c r="P881" s="234"/>
      <c r="Q881" s="234"/>
      <c r="R881" s="234"/>
      <c r="S881" s="234"/>
      <c r="T881" s="234"/>
      <c r="U881" s="234"/>
      <c r="V881" s="234"/>
      <c r="W881" s="234"/>
      <c r="X881" s="234"/>
      <c r="Y881" s="234"/>
      <c r="Z881" s="234"/>
      <c r="AA881" s="234"/>
      <c r="AB881" s="234"/>
      <c r="AC881" s="234"/>
      <c r="AD881" s="234"/>
      <c r="AE881" s="234"/>
      <c r="AF881" s="234"/>
      <c r="AG881" s="234"/>
      <c r="AH881" s="234"/>
    </row>
    <row r="882" spans="1:34" ht="15.75" customHeight="1">
      <c r="A882" s="234"/>
      <c r="B882" s="234"/>
      <c r="C882" s="234"/>
      <c r="D882" s="234"/>
      <c r="E882" s="234"/>
      <c r="F882" s="234"/>
      <c r="G882" s="234"/>
      <c r="H882" s="234"/>
      <c r="I882" s="234"/>
      <c r="J882" s="300"/>
      <c r="K882" s="300"/>
      <c r="L882" s="234"/>
      <c r="M882" s="234"/>
      <c r="N882" s="234"/>
      <c r="O882" s="234"/>
      <c r="P882" s="234"/>
      <c r="Q882" s="234"/>
      <c r="R882" s="234"/>
      <c r="S882" s="234"/>
      <c r="T882" s="234"/>
      <c r="U882" s="234"/>
      <c r="V882" s="234"/>
      <c r="W882" s="234"/>
      <c r="X882" s="234"/>
      <c r="Y882" s="234"/>
      <c r="Z882" s="234"/>
      <c r="AA882" s="234"/>
      <c r="AB882" s="234"/>
      <c r="AC882" s="234"/>
      <c r="AD882" s="234"/>
      <c r="AE882" s="234"/>
      <c r="AF882" s="234"/>
      <c r="AG882" s="234"/>
      <c r="AH882" s="234"/>
    </row>
    <row r="883" spans="1:34" ht="15.75" customHeight="1">
      <c r="A883" s="234"/>
      <c r="B883" s="234"/>
      <c r="C883" s="234"/>
      <c r="D883" s="234"/>
      <c r="E883" s="234"/>
      <c r="F883" s="234"/>
      <c r="G883" s="234"/>
      <c r="H883" s="234"/>
      <c r="I883" s="234"/>
      <c r="J883" s="300"/>
      <c r="K883" s="300"/>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row>
    <row r="884" spans="1:34" ht="15.75" customHeight="1">
      <c r="A884" s="234"/>
      <c r="B884" s="234"/>
      <c r="C884" s="234"/>
      <c r="D884" s="234"/>
      <c r="E884" s="234"/>
      <c r="F884" s="234"/>
      <c r="G884" s="234"/>
      <c r="H884" s="234"/>
      <c r="I884" s="234"/>
      <c r="J884" s="300"/>
      <c r="K884" s="300"/>
      <c r="L884" s="234"/>
      <c r="M884" s="234"/>
      <c r="N884" s="234"/>
      <c r="O884" s="234"/>
      <c r="P884" s="234"/>
      <c r="Q884" s="234"/>
      <c r="R884" s="234"/>
      <c r="S884" s="234"/>
      <c r="T884" s="234"/>
      <c r="U884" s="234"/>
      <c r="V884" s="234"/>
      <c r="W884" s="234"/>
      <c r="X884" s="234"/>
      <c r="Y884" s="234"/>
      <c r="Z884" s="234"/>
      <c r="AA884" s="234"/>
      <c r="AB884" s="234"/>
      <c r="AC884" s="234"/>
      <c r="AD884" s="234"/>
      <c r="AE884" s="234"/>
      <c r="AF884" s="234"/>
      <c r="AG884" s="234"/>
      <c r="AH884" s="234"/>
    </row>
    <row r="885" spans="1:34" ht="15.75" customHeight="1">
      <c r="A885" s="234"/>
      <c r="B885" s="234"/>
      <c r="C885" s="234"/>
      <c r="D885" s="234"/>
      <c r="E885" s="234"/>
      <c r="F885" s="234"/>
      <c r="G885" s="234"/>
      <c r="H885" s="234"/>
      <c r="I885" s="234"/>
      <c r="J885" s="300"/>
      <c r="K885" s="300"/>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row>
    <row r="886" spans="1:34" ht="15.75" customHeight="1">
      <c r="A886" s="234"/>
      <c r="B886" s="234"/>
      <c r="C886" s="234"/>
      <c r="D886" s="234"/>
      <c r="E886" s="234"/>
      <c r="F886" s="234"/>
      <c r="G886" s="234"/>
      <c r="H886" s="234"/>
      <c r="I886" s="234"/>
      <c r="J886" s="300"/>
      <c r="K886" s="300"/>
      <c r="L886" s="234"/>
      <c r="M886" s="234"/>
      <c r="N886" s="234"/>
      <c r="O886" s="234"/>
      <c r="P886" s="234"/>
      <c r="Q886" s="234"/>
      <c r="R886" s="234"/>
      <c r="S886" s="234"/>
      <c r="T886" s="234"/>
      <c r="U886" s="234"/>
      <c r="V886" s="234"/>
      <c r="W886" s="234"/>
      <c r="X886" s="234"/>
      <c r="Y886" s="234"/>
      <c r="Z886" s="234"/>
      <c r="AA886" s="234"/>
      <c r="AB886" s="234"/>
      <c r="AC886" s="234"/>
      <c r="AD886" s="234"/>
      <c r="AE886" s="234"/>
      <c r="AF886" s="234"/>
      <c r="AG886" s="234"/>
      <c r="AH886" s="234"/>
    </row>
    <row r="887" spans="1:34" ht="15.75" customHeight="1">
      <c r="A887" s="234"/>
      <c r="B887" s="234"/>
      <c r="C887" s="234"/>
      <c r="D887" s="234"/>
      <c r="E887" s="234"/>
      <c r="F887" s="234"/>
      <c r="G887" s="234"/>
      <c r="H887" s="234"/>
      <c r="I887" s="234"/>
      <c r="J887" s="300"/>
      <c r="K887" s="300"/>
      <c r="L887" s="234"/>
      <c r="M887" s="234"/>
      <c r="N887" s="234"/>
      <c r="O887" s="234"/>
      <c r="P887" s="234"/>
      <c r="Q887" s="234"/>
      <c r="R887" s="234"/>
      <c r="S887" s="234"/>
      <c r="T887" s="234"/>
      <c r="U887" s="234"/>
      <c r="V887" s="234"/>
      <c r="W887" s="234"/>
      <c r="X887" s="234"/>
      <c r="Y887" s="234"/>
      <c r="Z887" s="234"/>
      <c r="AA887" s="234"/>
      <c r="AB887" s="234"/>
      <c r="AC887" s="234"/>
      <c r="AD887" s="234"/>
      <c r="AE887" s="234"/>
      <c r="AF887" s="234"/>
      <c r="AG887" s="234"/>
      <c r="AH887" s="234"/>
    </row>
    <row r="888" spans="1:34" ht="15.75" customHeight="1">
      <c r="A888" s="234"/>
      <c r="B888" s="234"/>
      <c r="C888" s="234"/>
      <c r="D888" s="234"/>
      <c r="E888" s="234"/>
      <c r="F888" s="234"/>
      <c r="G888" s="234"/>
      <c r="H888" s="234"/>
      <c r="I888" s="234"/>
      <c r="J888" s="300"/>
      <c r="K888" s="300"/>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row>
    <row r="889" spans="1:34" ht="15.75" customHeight="1">
      <c r="A889" s="234"/>
      <c r="B889" s="234"/>
      <c r="C889" s="234"/>
      <c r="D889" s="234"/>
      <c r="E889" s="234"/>
      <c r="F889" s="234"/>
      <c r="G889" s="234"/>
      <c r="H889" s="234"/>
      <c r="I889" s="234"/>
      <c r="J889" s="300"/>
      <c r="K889" s="300"/>
      <c r="L889" s="234"/>
      <c r="M889" s="234"/>
      <c r="N889" s="234"/>
      <c r="O889" s="234"/>
      <c r="P889" s="234"/>
      <c r="Q889" s="234"/>
      <c r="R889" s="234"/>
      <c r="S889" s="234"/>
      <c r="T889" s="234"/>
      <c r="U889" s="234"/>
      <c r="V889" s="234"/>
      <c r="W889" s="234"/>
      <c r="X889" s="234"/>
      <c r="Y889" s="234"/>
      <c r="Z889" s="234"/>
      <c r="AA889" s="234"/>
      <c r="AB889" s="234"/>
      <c r="AC889" s="234"/>
      <c r="AD889" s="234"/>
      <c r="AE889" s="234"/>
      <c r="AF889" s="234"/>
      <c r="AG889" s="234"/>
      <c r="AH889" s="234"/>
    </row>
    <row r="890" spans="1:34" ht="15.75" customHeight="1">
      <c r="A890" s="234"/>
      <c r="B890" s="234"/>
      <c r="C890" s="234"/>
      <c r="D890" s="234"/>
      <c r="E890" s="234"/>
      <c r="F890" s="234"/>
      <c r="G890" s="234"/>
      <c r="H890" s="234"/>
      <c r="I890" s="234"/>
      <c r="J890" s="300"/>
      <c r="K890" s="300"/>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row>
    <row r="891" spans="1:34" ht="15.75" customHeight="1">
      <c r="A891" s="234"/>
      <c r="B891" s="234"/>
      <c r="C891" s="234"/>
      <c r="D891" s="234"/>
      <c r="E891" s="234"/>
      <c r="F891" s="234"/>
      <c r="G891" s="234"/>
      <c r="H891" s="234"/>
      <c r="I891" s="234"/>
      <c r="J891" s="300"/>
      <c r="K891" s="300"/>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row>
    <row r="892" spans="1:34" ht="15.75" customHeight="1">
      <c r="A892" s="234"/>
      <c r="B892" s="234"/>
      <c r="C892" s="234"/>
      <c r="D892" s="234"/>
      <c r="E892" s="234"/>
      <c r="F892" s="234"/>
      <c r="G892" s="234"/>
      <c r="H892" s="234"/>
      <c r="I892" s="234"/>
      <c r="J892" s="300"/>
      <c r="K892" s="300"/>
      <c r="L892" s="234"/>
      <c r="M892" s="234"/>
      <c r="N892" s="234"/>
      <c r="O892" s="234"/>
      <c r="P892" s="234"/>
      <c r="Q892" s="234"/>
      <c r="R892" s="234"/>
      <c r="S892" s="234"/>
      <c r="T892" s="234"/>
      <c r="U892" s="234"/>
      <c r="V892" s="234"/>
      <c r="W892" s="234"/>
      <c r="X892" s="234"/>
      <c r="Y892" s="234"/>
      <c r="Z892" s="234"/>
      <c r="AA892" s="234"/>
      <c r="AB892" s="234"/>
      <c r="AC892" s="234"/>
      <c r="AD892" s="234"/>
      <c r="AE892" s="234"/>
      <c r="AF892" s="234"/>
      <c r="AG892" s="234"/>
      <c r="AH892" s="234"/>
    </row>
    <row r="893" spans="1:34" ht="15.75" customHeight="1">
      <c r="A893" s="234"/>
      <c r="B893" s="234"/>
      <c r="C893" s="234"/>
      <c r="D893" s="234"/>
      <c r="E893" s="234"/>
      <c r="F893" s="234"/>
      <c r="G893" s="234"/>
      <c r="H893" s="234"/>
      <c r="I893" s="234"/>
      <c r="J893" s="300"/>
      <c r="K893" s="300"/>
      <c r="L893" s="234"/>
      <c r="M893" s="234"/>
      <c r="N893" s="234"/>
      <c r="O893" s="234"/>
      <c r="P893" s="234"/>
      <c r="Q893" s="234"/>
      <c r="R893" s="234"/>
      <c r="S893" s="234"/>
      <c r="T893" s="234"/>
      <c r="U893" s="234"/>
      <c r="V893" s="234"/>
      <c r="W893" s="234"/>
      <c r="X893" s="234"/>
      <c r="Y893" s="234"/>
      <c r="Z893" s="234"/>
      <c r="AA893" s="234"/>
      <c r="AB893" s="234"/>
      <c r="AC893" s="234"/>
      <c r="AD893" s="234"/>
      <c r="AE893" s="234"/>
      <c r="AF893" s="234"/>
      <c r="AG893" s="234"/>
      <c r="AH893" s="234"/>
    </row>
    <row r="894" spans="1:34" ht="15.75" customHeight="1">
      <c r="A894" s="234"/>
      <c r="B894" s="234"/>
      <c r="C894" s="234"/>
      <c r="D894" s="234"/>
      <c r="E894" s="234"/>
      <c r="F894" s="234"/>
      <c r="G894" s="234"/>
      <c r="H894" s="234"/>
      <c r="I894" s="234"/>
      <c r="J894" s="300"/>
      <c r="K894" s="300"/>
      <c r="L894" s="234"/>
      <c r="M894" s="234"/>
      <c r="N894" s="234"/>
      <c r="O894" s="234"/>
      <c r="P894" s="234"/>
      <c r="Q894" s="234"/>
      <c r="R894" s="234"/>
      <c r="S894" s="234"/>
      <c r="T894" s="234"/>
      <c r="U894" s="234"/>
      <c r="V894" s="234"/>
      <c r="W894" s="234"/>
      <c r="X894" s="234"/>
      <c r="Y894" s="234"/>
      <c r="Z894" s="234"/>
      <c r="AA894" s="234"/>
      <c r="AB894" s="234"/>
      <c r="AC894" s="234"/>
      <c r="AD894" s="234"/>
      <c r="AE894" s="234"/>
      <c r="AF894" s="234"/>
      <c r="AG894" s="234"/>
      <c r="AH894" s="234"/>
    </row>
    <row r="895" spans="1:34" ht="15.75" customHeight="1">
      <c r="A895" s="234"/>
      <c r="B895" s="234"/>
      <c r="C895" s="234"/>
      <c r="D895" s="234"/>
      <c r="E895" s="234"/>
      <c r="F895" s="234"/>
      <c r="G895" s="234"/>
      <c r="H895" s="234"/>
      <c r="I895" s="234"/>
      <c r="J895" s="300"/>
      <c r="K895" s="300"/>
      <c r="L895" s="234"/>
      <c r="M895" s="234"/>
      <c r="N895" s="234"/>
      <c r="O895" s="234"/>
      <c r="P895" s="234"/>
      <c r="Q895" s="234"/>
      <c r="R895" s="234"/>
      <c r="S895" s="234"/>
      <c r="T895" s="234"/>
      <c r="U895" s="234"/>
      <c r="V895" s="234"/>
      <c r="W895" s="234"/>
      <c r="X895" s="234"/>
      <c r="Y895" s="234"/>
      <c r="Z895" s="234"/>
      <c r="AA895" s="234"/>
      <c r="AB895" s="234"/>
      <c r="AC895" s="234"/>
      <c r="AD895" s="234"/>
      <c r="AE895" s="234"/>
      <c r="AF895" s="234"/>
      <c r="AG895" s="234"/>
      <c r="AH895" s="234"/>
    </row>
    <row r="896" spans="1:34" ht="15.75" customHeight="1">
      <c r="A896" s="234"/>
      <c r="B896" s="234"/>
      <c r="C896" s="234"/>
      <c r="D896" s="234"/>
      <c r="E896" s="234"/>
      <c r="F896" s="234"/>
      <c r="G896" s="234"/>
      <c r="H896" s="234"/>
      <c r="I896" s="234"/>
      <c r="J896" s="300"/>
      <c r="K896" s="300"/>
      <c r="L896" s="234"/>
      <c r="M896" s="234"/>
      <c r="N896" s="234"/>
      <c r="O896" s="234"/>
      <c r="P896" s="234"/>
      <c r="Q896" s="234"/>
      <c r="R896" s="234"/>
      <c r="S896" s="234"/>
      <c r="T896" s="234"/>
      <c r="U896" s="234"/>
      <c r="V896" s="234"/>
      <c r="W896" s="234"/>
      <c r="X896" s="234"/>
      <c r="Y896" s="234"/>
      <c r="Z896" s="234"/>
      <c r="AA896" s="234"/>
      <c r="AB896" s="234"/>
      <c r="AC896" s="234"/>
      <c r="AD896" s="234"/>
      <c r="AE896" s="234"/>
      <c r="AF896" s="234"/>
      <c r="AG896" s="234"/>
      <c r="AH896" s="234"/>
    </row>
    <row r="897" spans="1:34" ht="15.75" customHeight="1">
      <c r="A897" s="234"/>
      <c r="B897" s="234"/>
      <c r="C897" s="234"/>
      <c r="D897" s="234"/>
      <c r="E897" s="234"/>
      <c r="F897" s="234"/>
      <c r="G897" s="234"/>
      <c r="H897" s="234"/>
      <c r="I897" s="234"/>
      <c r="J897" s="300"/>
      <c r="K897" s="300"/>
      <c r="L897" s="234"/>
      <c r="M897" s="234"/>
      <c r="N897" s="234"/>
      <c r="O897" s="234"/>
      <c r="P897" s="234"/>
      <c r="Q897" s="234"/>
      <c r="R897" s="234"/>
      <c r="S897" s="234"/>
      <c r="T897" s="234"/>
      <c r="U897" s="234"/>
      <c r="V897" s="234"/>
      <c r="W897" s="234"/>
      <c r="X897" s="234"/>
      <c r="Y897" s="234"/>
      <c r="Z897" s="234"/>
      <c r="AA897" s="234"/>
      <c r="AB897" s="234"/>
      <c r="AC897" s="234"/>
      <c r="AD897" s="234"/>
      <c r="AE897" s="234"/>
      <c r="AF897" s="234"/>
      <c r="AG897" s="234"/>
      <c r="AH897" s="234"/>
    </row>
    <row r="898" spans="1:34" ht="15.75" customHeight="1">
      <c r="A898" s="234"/>
      <c r="B898" s="234"/>
      <c r="C898" s="234"/>
      <c r="D898" s="234"/>
      <c r="E898" s="234"/>
      <c r="F898" s="234"/>
      <c r="G898" s="234"/>
      <c r="H898" s="234"/>
      <c r="I898" s="234"/>
      <c r="J898" s="300"/>
      <c r="K898" s="300"/>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row>
    <row r="899" spans="1:34" ht="15.75" customHeight="1">
      <c r="A899" s="234"/>
      <c r="B899" s="234"/>
      <c r="C899" s="234"/>
      <c r="D899" s="234"/>
      <c r="E899" s="234"/>
      <c r="F899" s="234"/>
      <c r="G899" s="234"/>
      <c r="H899" s="234"/>
      <c r="I899" s="234"/>
      <c r="J899" s="300"/>
      <c r="K899" s="300"/>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row>
    <row r="900" spans="1:34" ht="15.75" customHeight="1">
      <c r="A900" s="234"/>
      <c r="B900" s="234"/>
      <c r="C900" s="234"/>
      <c r="D900" s="234"/>
      <c r="E900" s="234"/>
      <c r="F900" s="234"/>
      <c r="G900" s="234"/>
      <c r="H900" s="234"/>
      <c r="I900" s="234"/>
      <c r="J900" s="300"/>
      <c r="K900" s="300"/>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row>
    <row r="901" spans="1:34" ht="15.75" customHeight="1">
      <c r="A901" s="234"/>
      <c r="B901" s="234"/>
      <c r="C901" s="234"/>
      <c r="D901" s="234"/>
      <c r="E901" s="234"/>
      <c r="F901" s="234"/>
      <c r="G901" s="234"/>
      <c r="H901" s="234"/>
      <c r="I901" s="234"/>
      <c r="J901" s="300"/>
      <c r="K901" s="300"/>
      <c r="L901" s="234"/>
      <c r="M901" s="234"/>
      <c r="N901" s="234"/>
      <c r="O901" s="234"/>
      <c r="P901" s="234"/>
      <c r="Q901" s="234"/>
      <c r="R901" s="234"/>
      <c r="S901" s="234"/>
      <c r="T901" s="234"/>
      <c r="U901" s="234"/>
      <c r="V901" s="234"/>
      <c r="W901" s="234"/>
      <c r="X901" s="234"/>
      <c r="Y901" s="234"/>
      <c r="Z901" s="234"/>
      <c r="AA901" s="234"/>
      <c r="AB901" s="234"/>
      <c r="AC901" s="234"/>
      <c r="AD901" s="234"/>
      <c r="AE901" s="234"/>
      <c r="AF901" s="234"/>
      <c r="AG901" s="234"/>
      <c r="AH901" s="234"/>
    </row>
    <row r="902" spans="1:34" ht="15.75" customHeight="1">
      <c r="A902" s="234"/>
      <c r="B902" s="234"/>
      <c r="C902" s="234"/>
      <c r="D902" s="234"/>
      <c r="E902" s="234"/>
      <c r="F902" s="234"/>
      <c r="G902" s="234"/>
      <c r="H902" s="234"/>
      <c r="I902" s="234"/>
      <c r="J902" s="300"/>
      <c r="K902" s="300"/>
      <c r="L902" s="234"/>
      <c r="M902" s="234"/>
      <c r="N902" s="234"/>
      <c r="O902" s="234"/>
      <c r="P902" s="234"/>
      <c r="Q902" s="234"/>
      <c r="R902" s="234"/>
      <c r="S902" s="234"/>
      <c r="T902" s="234"/>
      <c r="U902" s="234"/>
      <c r="V902" s="234"/>
      <c r="W902" s="234"/>
      <c r="X902" s="234"/>
      <c r="Y902" s="234"/>
      <c r="Z902" s="234"/>
      <c r="AA902" s="234"/>
      <c r="AB902" s="234"/>
      <c r="AC902" s="234"/>
      <c r="AD902" s="234"/>
      <c r="AE902" s="234"/>
      <c r="AF902" s="234"/>
      <c r="AG902" s="234"/>
      <c r="AH902" s="234"/>
    </row>
    <row r="903" spans="1:34" ht="15.75" customHeight="1">
      <c r="A903" s="234"/>
      <c r="B903" s="234"/>
      <c r="C903" s="234"/>
      <c r="D903" s="234"/>
      <c r="E903" s="234"/>
      <c r="F903" s="234"/>
      <c r="G903" s="234"/>
      <c r="H903" s="234"/>
      <c r="I903" s="234"/>
      <c r="J903" s="300"/>
      <c r="K903" s="300"/>
      <c r="L903" s="234"/>
      <c r="M903" s="234"/>
      <c r="N903" s="234"/>
      <c r="O903" s="234"/>
      <c r="P903" s="234"/>
      <c r="Q903" s="234"/>
      <c r="R903" s="234"/>
      <c r="S903" s="234"/>
      <c r="T903" s="234"/>
      <c r="U903" s="234"/>
      <c r="V903" s="234"/>
      <c r="W903" s="234"/>
      <c r="X903" s="234"/>
      <c r="Y903" s="234"/>
      <c r="Z903" s="234"/>
      <c r="AA903" s="234"/>
      <c r="AB903" s="234"/>
      <c r="AC903" s="234"/>
      <c r="AD903" s="234"/>
      <c r="AE903" s="234"/>
      <c r="AF903" s="234"/>
      <c r="AG903" s="234"/>
      <c r="AH903" s="234"/>
    </row>
    <row r="904" spans="1:34" ht="15.75" customHeight="1">
      <c r="A904" s="234"/>
      <c r="B904" s="234"/>
      <c r="C904" s="234"/>
      <c r="D904" s="234"/>
      <c r="E904" s="234"/>
      <c r="F904" s="234"/>
      <c r="G904" s="234"/>
      <c r="H904" s="234"/>
      <c r="I904" s="234"/>
      <c r="J904" s="300"/>
      <c r="K904" s="300"/>
      <c r="L904" s="234"/>
      <c r="M904" s="234"/>
      <c r="N904" s="234"/>
      <c r="O904" s="234"/>
      <c r="P904" s="234"/>
      <c r="Q904" s="234"/>
      <c r="R904" s="234"/>
      <c r="S904" s="234"/>
      <c r="T904" s="234"/>
      <c r="U904" s="234"/>
      <c r="V904" s="234"/>
      <c r="W904" s="234"/>
      <c r="X904" s="234"/>
      <c r="Y904" s="234"/>
      <c r="Z904" s="234"/>
      <c r="AA904" s="234"/>
      <c r="AB904" s="234"/>
      <c r="AC904" s="234"/>
      <c r="AD904" s="234"/>
      <c r="AE904" s="234"/>
      <c r="AF904" s="234"/>
      <c r="AG904" s="234"/>
      <c r="AH904" s="234"/>
    </row>
    <row r="905" spans="1:34" ht="15.75" customHeight="1">
      <c r="A905" s="234"/>
      <c r="B905" s="234"/>
      <c r="C905" s="234"/>
      <c r="D905" s="234"/>
      <c r="E905" s="234"/>
      <c r="F905" s="234"/>
      <c r="G905" s="234"/>
      <c r="H905" s="234"/>
      <c r="I905" s="234"/>
      <c r="J905" s="300"/>
      <c r="K905" s="300"/>
      <c r="L905" s="234"/>
      <c r="M905" s="234"/>
      <c r="N905" s="234"/>
      <c r="O905" s="234"/>
      <c r="P905" s="234"/>
      <c r="Q905" s="234"/>
      <c r="R905" s="234"/>
      <c r="S905" s="234"/>
      <c r="T905" s="234"/>
      <c r="U905" s="234"/>
      <c r="V905" s="234"/>
      <c r="W905" s="234"/>
      <c r="X905" s="234"/>
      <c r="Y905" s="234"/>
      <c r="Z905" s="234"/>
      <c r="AA905" s="234"/>
      <c r="AB905" s="234"/>
      <c r="AC905" s="234"/>
      <c r="AD905" s="234"/>
      <c r="AE905" s="234"/>
      <c r="AF905" s="234"/>
      <c r="AG905" s="234"/>
      <c r="AH905" s="234"/>
    </row>
    <row r="906" spans="1:34" ht="15.75" customHeight="1">
      <c r="A906" s="234"/>
      <c r="B906" s="234"/>
      <c r="C906" s="234"/>
      <c r="D906" s="234"/>
      <c r="E906" s="234"/>
      <c r="F906" s="234"/>
      <c r="G906" s="234"/>
      <c r="H906" s="234"/>
      <c r="I906" s="234"/>
      <c r="J906" s="300"/>
      <c r="K906" s="300"/>
      <c r="L906" s="234"/>
      <c r="M906" s="234"/>
      <c r="N906" s="234"/>
      <c r="O906" s="234"/>
      <c r="P906" s="234"/>
      <c r="Q906" s="234"/>
      <c r="R906" s="234"/>
      <c r="S906" s="234"/>
      <c r="T906" s="234"/>
      <c r="U906" s="234"/>
      <c r="V906" s="234"/>
      <c r="W906" s="234"/>
      <c r="X906" s="234"/>
      <c r="Y906" s="234"/>
      <c r="Z906" s="234"/>
      <c r="AA906" s="234"/>
      <c r="AB906" s="234"/>
      <c r="AC906" s="234"/>
      <c r="AD906" s="234"/>
      <c r="AE906" s="234"/>
      <c r="AF906" s="234"/>
      <c r="AG906" s="234"/>
      <c r="AH906" s="234"/>
    </row>
    <row r="907" spans="1:34" ht="15.75" customHeight="1">
      <c r="A907" s="234"/>
      <c r="B907" s="234"/>
      <c r="C907" s="234"/>
      <c r="D907" s="234"/>
      <c r="E907" s="234"/>
      <c r="F907" s="234"/>
      <c r="G907" s="234"/>
      <c r="H907" s="234"/>
      <c r="I907" s="234"/>
      <c r="J907" s="300"/>
      <c r="K907" s="300"/>
      <c r="L907" s="234"/>
      <c r="M907" s="234"/>
      <c r="N907" s="234"/>
      <c r="O907" s="234"/>
      <c r="P907" s="234"/>
      <c r="Q907" s="234"/>
      <c r="R907" s="234"/>
      <c r="S907" s="234"/>
      <c r="T907" s="234"/>
      <c r="U907" s="234"/>
      <c r="V907" s="234"/>
      <c r="W907" s="234"/>
      <c r="X907" s="234"/>
      <c r="Y907" s="234"/>
      <c r="Z907" s="234"/>
      <c r="AA907" s="234"/>
      <c r="AB907" s="234"/>
      <c r="AC907" s="234"/>
      <c r="AD907" s="234"/>
      <c r="AE907" s="234"/>
      <c r="AF907" s="234"/>
      <c r="AG907" s="234"/>
      <c r="AH907" s="234"/>
    </row>
    <row r="908" spans="1:34" ht="15.75" customHeight="1">
      <c r="A908" s="234"/>
      <c r="B908" s="234"/>
      <c r="C908" s="234"/>
      <c r="D908" s="234"/>
      <c r="E908" s="234"/>
      <c r="F908" s="234"/>
      <c r="G908" s="234"/>
      <c r="H908" s="234"/>
      <c r="I908" s="234"/>
      <c r="J908" s="300"/>
      <c r="K908" s="300"/>
      <c r="L908" s="234"/>
      <c r="M908" s="234"/>
      <c r="N908" s="234"/>
      <c r="O908" s="234"/>
      <c r="P908" s="234"/>
      <c r="Q908" s="234"/>
      <c r="R908" s="234"/>
      <c r="S908" s="234"/>
      <c r="T908" s="234"/>
      <c r="U908" s="234"/>
      <c r="V908" s="234"/>
      <c r="W908" s="234"/>
      <c r="X908" s="234"/>
      <c r="Y908" s="234"/>
      <c r="Z908" s="234"/>
      <c r="AA908" s="234"/>
      <c r="AB908" s="234"/>
      <c r="AC908" s="234"/>
      <c r="AD908" s="234"/>
      <c r="AE908" s="234"/>
      <c r="AF908" s="234"/>
      <c r="AG908" s="234"/>
      <c r="AH908" s="234"/>
    </row>
    <row r="909" spans="1:34" ht="15.75" customHeight="1">
      <c r="A909" s="234"/>
      <c r="B909" s="234"/>
      <c r="C909" s="234"/>
      <c r="D909" s="234"/>
      <c r="E909" s="234"/>
      <c r="F909" s="234"/>
      <c r="G909" s="234"/>
      <c r="H909" s="234"/>
      <c r="I909" s="234"/>
      <c r="J909" s="300"/>
      <c r="K909" s="300"/>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row>
    <row r="910" spans="1:34" ht="15.75" customHeight="1">
      <c r="A910" s="234"/>
      <c r="B910" s="234"/>
      <c r="C910" s="234"/>
      <c r="D910" s="234"/>
      <c r="E910" s="234"/>
      <c r="F910" s="234"/>
      <c r="G910" s="234"/>
      <c r="H910" s="234"/>
      <c r="I910" s="234"/>
      <c r="J910" s="300"/>
      <c r="K910" s="300"/>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row>
    <row r="911" spans="1:34" ht="15.75" customHeight="1">
      <c r="A911" s="234"/>
      <c r="B911" s="234"/>
      <c r="C911" s="234"/>
      <c r="D911" s="234"/>
      <c r="E911" s="234"/>
      <c r="F911" s="234"/>
      <c r="G911" s="234"/>
      <c r="H911" s="234"/>
      <c r="I911" s="234"/>
      <c r="J911" s="300"/>
      <c r="K911" s="300"/>
      <c r="L911" s="234"/>
      <c r="M911" s="234"/>
      <c r="N911" s="234"/>
      <c r="O911" s="234"/>
      <c r="P911" s="234"/>
      <c r="Q911" s="234"/>
      <c r="R911" s="234"/>
      <c r="S911" s="234"/>
      <c r="T911" s="234"/>
      <c r="U911" s="234"/>
      <c r="V911" s="234"/>
      <c r="W911" s="234"/>
      <c r="X911" s="234"/>
      <c r="Y911" s="234"/>
      <c r="Z911" s="234"/>
      <c r="AA911" s="234"/>
      <c r="AB911" s="234"/>
      <c r="AC911" s="234"/>
      <c r="AD911" s="234"/>
      <c r="AE911" s="234"/>
      <c r="AF911" s="234"/>
      <c r="AG911" s="234"/>
      <c r="AH911" s="234"/>
    </row>
    <row r="912" spans="1:34" ht="15.75" customHeight="1">
      <c r="A912" s="234"/>
      <c r="B912" s="234"/>
      <c r="C912" s="234"/>
      <c r="D912" s="234"/>
      <c r="E912" s="234"/>
      <c r="F912" s="234"/>
      <c r="G912" s="234"/>
      <c r="H912" s="234"/>
      <c r="I912" s="234"/>
      <c r="J912" s="300"/>
      <c r="K912" s="300"/>
      <c r="L912" s="234"/>
      <c r="M912" s="234"/>
      <c r="N912" s="234"/>
      <c r="O912" s="234"/>
      <c r="P912" s="234"/>
      <c r="Q912" s="234"/>
      <c r="R912" s="234"/>
      <c r="S912" s="234"/>
      <c r="T912" s="234"/>
      <c r="U912" s="234"/>
      <c r="V912" s="234"/>
      <c r="W912" s="234"/>
      <c r="X912" s="234"/>
      <c r="Y912" s="234"/>
      <c r="Z912" s="234"/>
      <c r="AA912" s="234"/>
      <c r="AB912" s="234"/>
      <c r="AC912" s="234"/>
      <c r="AD912" s="234"/>
      <c r="AE912" s="234"/>
      <c r="AF912" s="234"/>
      <c r="AG912" s="234"/>
      <c r="AH912" s="234"/>
    </row>
    <row r="913" spans="1:34" ht="15.75" customHeight="1">
      <c r="A913" s="234"/>
      <c r="B913" s="234"/>
      <c r="C913" s="234"/>
      <c r="D913" s="234"/>
      <c r="E913" s="234"/>
      <c r="F913" s="234"/>
      <c r="G913" s="234"/>
      <c r="H913" s="234"/>
      <c r="I913" s="234"/>
      <c r="J913" s="300"/>
      <c r="K913" s="300"/>
      <c r="L913" s="234"/>
      <c r="M913" s="234"/>
      <c r="N913" s="234"/>
      <c r="O913" s="234"/>
      <c r="P913" s="234"/>
      <c r="Q913" s="234"/>
      <c r="R913" s="234"/>
      <c r="S913" s="234"/>
      <c r="T913" s="234"/>
      <c r="U913" s="234"/>
      <c r="V913" s="234"/>
      <c r="W913" s="234"/>
      <c r="X913" s="234"/>
      <c r="Y913" s="234"/>
      <c r="Z913" s="234"/>
      <c r="AA913" s="234"/>
      <c r="AB913" s="234"/>
      <c r="AC913" s="234"/>
      <c r="AD913" s="234"/>
      <c r="AE913" s="234"/>
      <c r="AF913" s="234"/>
      <c r="AG913" s="234"/>
      <c r="AH913" s="234"/>
    </row>
    <row r="914" spans="1:34" ht="15.75" customHeight="1">
      <c r="A914" s="234"/>
      <c r="B914" s="234"/>
      <c r="C914" s="234"/>
      <c r="D914" s="234"/>
      <c r="E914" s="234"/>
      <c r="F914" s="234"/>
      <c r="G914" s="234"/>
      <c r="H914" s="234"/>
      <c r="I914" s="234"/>
      <c r="J914" s="300"/>
      <c r="K914" s="300"/>
      <c r="L914" s="234"/>
      <c r="M914" s="234"/>
      <c r="N914" s="234"/>
      <c r="O914" s="234"/>
      <c r="P914" s="234"/>
      <c r="Q914" s="234"/>
      <c r="R914" s="234"/>
      <c r="S914" s="234"/>
      <c r="T914" s="234"/>
      <c r="U914" s="234"/>
      <c r="V914" s="234"/>
      <c r="W914" s="234"/>
      <c r="X914" s="234"/>
      <c r="Y914" s="234"/>
      <c r="Z914" s="234"/>
      <c r="AA914" s="234"/>
      <c r="AB914" s="234"/>
      <c r="AC914" s="234"/>
      <c r="AD914" s="234"/>
      <c r="AE914" s="234"/>
      <c r="AF914" s="234"/>
      <c r="AG914" s="234"/>
      <c r="AH914" s="234"/>
    </row>
    <row r="915" spans="1:34" ht="15.75" customHeight="1">
      <c r="A915" s="234"/>
      <c r="B915" s="234"/>
      <c r="C915" s="234"/>
      <c r="D915" s="234"/>
      <c r="E915" s="234"/>
      <c r="F915" s="234"/>
      <c r="G915" s="234"/>
      <c r="H915" s="234"/>
      <c r="I915" s="234"/>
      <c r="J915" s="300"/>
      <c r="K915" s="300"/>
      <c r="L915" s="234"/>
      <c r="M915" s="234"/>
      <c r="N915" s="234"/>
      <c r="O915" s="234"/>
      <c r="P915" s="234"/>
      <c r="Q915" s="234"/>
      <c r="R915" s="234"/>
      <c r="S915" s="234"/>
      <c r="T915" s="234"/>
      <c r="U915" s="234"/>
      <c r="V915" s="234"/>
      <c r="W915" s="234"/>
      <c r="X915" s="234"/>
      <c r="Y915" s="234"/>
      <c r="Z915" s="234"/>
      <c r="AA915" s="234"/>
      <c r="AB915" s="234"/>
      <c r="AC915" s="234"/>
      <c r="AD915" s="234"/>
      <c r="AE915" s="234"/>
      <c r="AF915" s="234"/>
      <c r="AG915" s="234"/>
      <c r="AH915" s="234"/>
    </row>
    <row r="916" spans="1:34" ht="15.75" customHeight="1">
      <c r="A916" s="234"/>
      <c r="B916" s="234"/>
      <c r="C916" s="234"/>
      <c r="D916" s="234"/>
      <c r="E916" s="234"/>
      <c r="F916" s="234"/>
      <c r="G916" s="234"/>
      <c r="H916" s="234"/>
      <c r="I916" s="234"/>
      <c r="J916" s="300"/>
      <c r="K916" s="300"/>
      <c r="L916" s="234"/>
      <c r="M916" s="234"/>
      <c r="N916" s="234"/>
      <c r="O916" s="234"/>
      <c r="P916" s="234"/>
      <c r="Q916" s="234"/>
      <c r="R916" s="234"/>
      <c r="S916" s="234"/>
      <c r="T916" s="234"/>
      <c r="U916" s="234"/>
      <c r="V916" s="234"/>
      <c r="W916" s="234"/>
      <c r="X916" s="234"/>
      <c r="Y916" s="234"/>
      <c r="Z916" s="234"/>
      <c r="AA916" s="234"/>
      <c r="AB916" s="234"/>
      <c r="AC916" s="234"/>
      <c r="AD916" s="234"/>
      <c r="AE916" s="234"/>
      <c r="AF916" s="234"/>
      <c r="AG916" s="234"/>
      <c r="AH916" s="234"/>
    </row>
    <row r="917" spans="1:34" ht="15.75" customHeight="1">
      <c r="A917" s="234"/>
      <c r="B917" s="234"/>
      <c r="C917" s="234"/>
      <c r="D917" s="234"/>
      <c r="E917" s="234"/>
      <c r="F917" s="234"/>
      <c r="G917" s="234"/>
      <c r="H917" s="234"/>
      <c r="I917" s="234"/>
      <c r="J917" s="300"/>
      <c r="K917" s="300"/>
      <c r="L917" s="234"/>
      <c r="M917" s="234"/>
      <c r="N917" s="234"/>
      <c r="O917" s="234"/>
      <c r="P917" s="234"/>
      <c r="Q917" s="234"/>
      <c r="R917" s="234"/>
      <c r="S917" s="234"/>
      <c r="T917" s="234"/>
      <c r="U917" s="234"/>
      <c r="V917" s="234"/>
      <c r="W917" s="234"/>
      <c r="X917" s="234"/>
      <c r="Y917" s="234"/>
      <c r="Z917" s="234"/>
      <c r="AA917" s="234"/>
      <c r="AB917" s="234"/>
      <c r="AC917" s="234"/>
      <c r="AD917" s="234"/>
      <c r="AE917" s="234"/>
      <c r="AF917" s="234"/>
      <c r="AG917" s="234"/>
      <c r="AH917" s="234"/>
    </row>
    <row r="918" spans="1:34" ht="15.75" customHeight="1">
      <c r="A918" s="234"/>
      <c r="B918" s="234"/>
      <c r="C918" s="234"/>
      <c r="D918" s="234"/>
      <c r="E918" s="234"/>
      <c r="F918" s="234"/>
      <c r="G918" s="234"/>
      <c r="H918" s="234"/>
      <c r="I918" s="234"/>
      <c r="J918" s="300"/>
      <c r="K918" s="300"/>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row>
    <row r="919" spans="1:34" ht="15.75" customHeight="1">
      <c r="A919" s="234"/>
      <c r="B919" s="234"/>
      <c r="C919" s="234"/>
      <c r="D919" s="234"/>
      <c r="E919" s="234"/>
      <c r="F919" s="234"/>
      <c r="G919" s="234"/>
      <c r="H919" s="234"/>
      <c r="I919" s="234"/>
      <c r="J919" s="300"/>
      <c r="K919" s="300"/>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row>
    <row r="920" spans="1:34" ht="15.75" customHeight="1">
      <c r="A920" s="234"/>
      <c r="B920" s="234"/>
      <c r="C920" s="234"/>
      <c r="D920" s="234"/>
      <c r="E920" s="234"/>
      <c r="F920" s="234"/>
      <c r="G920" s="234"/>
      <c r="H920" s="234"/>
      <c r="I920" s="234"/>
      <c r="J920" s="300"/>
      <c r="K920" s="300"/>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row>
    <row r="921" spans="1:34" ht="15.75" customHeight="1">
      <c r="A921" s="234"/>
      <c r="B921" s="234"/>
      <c r="C921" s="234"/>
      <c r="D921" s="234"/>
      <c r="E921" s="234"/>
      <c r="F921" s="234"/>
      <c r="G921" s="234"/>
      <c r="H921" s="234"/>
      <c r="I921" s="234"/>
      <c r="J921" s="300"/>
      <c r="K921" s="300"/>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row>
    <row r="922" spans="1:34" ht="15.75" customHeight="1">
      <c r="A922" s="234"/>
      <c r="B922" s="234"/>
      <c r="C922" s="234"/>
      <c r="D922" s="234"/>
      <c r="E922" s="234"/>
      <c r="F922" s="234"/>
      <c r="G922" s="234"/>
      <c r="H922" s="234"/>
      <c r="I922" s="234"/>
      <c r="J922" s="300"/>
      <c r="K922" s="300"/>
      <c r="L922" s="234"/>
      <c r="M922" s="234"/>
      <c r="N922" s="234"/>
      <c r="O922" s="234"/>
      <c r="P922" s="234"/>
      <c r="Q922" s="234"/>
      <c r="R922" s="234"/>
      <c r="S922" s="234"/>
      <c r="T922" s="234"/>
      <c r="U922" s="234"/>
      <c r="V922" s="234"/>
      <c r="W922" s="234"/>
      <c r="X922" s="234"/>
      <c r="Y922" s="234"/>
      <c r="Z922" s="234"/>
      <c r="AA922" s="234"/>
      <c r="AB922" s="234"/>
      <c r="AC922" s="234"/>
      <c r="AD922" s="234"/>
      <c r="AE922" s="234"/>
      <c r="AF922" s="234"/>
      <c r="AG922" s="234"/>
      <c r="AH922" s="234"/>
    </row>
    <row r="923" spans="1:34" ht="15.75" customHeight="1">
      <c r="A923" s="234"/>
      <c r="B923" s="234"/>
      <c r="C923" s="234"/>
      <c r="D923" s="234"/>
      <c r="E923" s="234"/>
      <c r="F923" s="234"/>
      <c r="G923" s="234"/>
      <c r="H923" s="234"/>
      <c r="I923" s="234"/>
      <c r="J923" s="300"/>
      <c r="K923" s="300"/>
      <c r="L923" s="234"/>
      <c r="M923" s="234"/>
      <c r="N923" s="234"/>
      <c r="O923" s="234"/>
      <c r="P923" s="234"/>
      <c r="Q923" s="234"/>
      <c r="R923" s="234"/>
      <c r="S923" s="234"/>
      <c r="T923" s="234"/>
      <c r="U923" s="234"/>
      <c r="V923" s="234"/>
      <c r="W923" s="234"/>
      <c r="X923" s="234"/>
      <c r="Y923" s="234"/>
      <c r="Z923" s="234"/>
      <c r="AA923" s="234"/>
      <c r="AB923" s="234"/>
      <c r="AC923" s="234"/>
      <c r="AD923" s="234"/>
      <c r="AE923" s="234"/>
      <c r="AF923" s="234"/>
      <c r="AG923" s="234"/>
      <c r="AH923" s="234"/>
    </row>
    <row r="924" spans="1:34" ht="15.75" customHeight="1">
      <c r="A924" s="234"/>
      <c r="B924" s="234"/>
      <c r="C924" s="234"/>
      <c r="D924" s="234"/>
      <c r="E924" s="234"/>
      <c r="F924" s="234"/>
      <c r="G924" s="234"/>
      <c r="H924" s="234"/>
      <c r="I924" s="234"/>
      <c r="J924" s="300"/>
      <c r="K924" s="300"/>
      <c r="L924" s="234"/>
      <c r="M924" s="234"/>
      <c r="N924" s="234"/>
      <c r="O924" s="234"/>
      <c r="P924" s="234"/>
      <c r="Q924" s="234"/>
      <c r="R924" s="234"/>
      <c r="S924" s="234"/>
      <c r="T924" s="234"/>
      <c r="U924" s="234"/>
      <c r="V924" s="234"/>
      <c r="W924" s="234"/>
      <c r="X924" s="234"/>
      <c r="Y924" s="234"/>
      <c r="Z924" s="234"/>
      <c r="AA924" s="234"/>
      <c r="AB924" s="234"/>
      <c r="AC924" s="234"/>
      <c r="AD924" s="234"/>
      <c r="AE924" s="234"/>
      <c r="AF924" s="234"/>
      <c r="AG924" s="234"/>
      <c r="AH924" s="234"/>
    </row>
    <row r="925" spans="1:34" ht="15.75" customHeight="1">
      <c r="A925" s="234"/>
      <c r="B925" s="234"/>
      <c r="C925" s="234"/>
      <c r="D925" s="234"/>
      <c r="E925" s="234"/>
      <c r="F925" s="234"/>
      <c r="G925" s="234"/>
      <c r="H925" s="234"/>
      <c r="I925" s="234"/>
      <c r="J925" s="300"/>
      <c r="K925" s="300"/>
      <c r="L925" s="234"/>
      <c r="M925" s="234"/>
      <c r="N925" s="234"/>
      <c r="O925" s="234"/>
      <c r="P925" s="234"/>
      <c r="Q925" s="234"/>
      <c r="R925" s="234"/>
      <c r="S925" s="234"/>
      <c r="T925" s="234"/>
      <c r="U925" s="234"/>
      <c r="V925" s="234"/>
      <c r="W925" s="234"/>
      <c r="X925" s="234"/>
      <c r="Y925" s="234"/>
      <c r="Z925" s="234"/>
      <c r="AA925" s="234"/>
      <c r="AB925" s="234"/>
      <c r="AC925" s="234"/>
      <c r="AD925" s="234"/>
      <c r="AE925" s="234"/>
      <c r="AF925" s="234"/>
      <c r="AG925" s="234"/>
      <c r="AH925" s="234"/>
    </row>
    <row r="926" spans="1:34" ht="15.75" customHeight="1">
      <c r="A926" s="234"/>
      <c r="B926" s="234"/>
      <c r="C926" s="234"/>
      <c r="D926" s="234"/>
      <c r="E926" s="234"/>
      <c r="F926" s="234"/>
      <c r="G926" s="234"/>
      <c r="H926" s="234"/>
      <c r="I926" s="234"/>
      <c r="J926" s="300"/>
      <c r="K926" s="300"/>
      <c r="L926" s="234"/>
      <c r="M926" s="234"/>
      <c r="N926" s="234"/>
      <c r="O926" s="234"/>
      <c r="P926" s="234"/>
      <c r="Q926" s="234"/>
      <c r="R926" s="234"/>
      <c r="S926" s="234"/>
      <c r="T926" s="234"/>
      <c r="U926" s="234"/>
      <c r="V926" s="234"/>
      <c r="W926" s="234"/>
      <c r="X926" s="234"/>
      <c r="Y926" s="234"/>
      <c r="Z926" s="234"/>
      <c r="AA926" s="234"/>
      <c r="AB926" s="234"/>
      <c r="AC926" s="234"/>
      <c r="AD926" s="234"/>
      <c r="AE926" s="234"/>
      <c r="AF926" s="234"/>
      <c r="AG926" s="234"/>
      <c r="AH926" s="234"/>
    </row>
    <row r="927" spans="1:34" ht="15.75" customHeight="1">
      <c r="A927" s="234"/>
      <c r="B927" s="234"/>
      <c r="C927" s="234"/>
      <c r="D927" s="234"/>
      <c r="E927" s="234"/>
      <c r="F927" s="234"/>
      <c r="G927" s="234"/>
      <c r="H927" s="234"/>
      <c r="I927" s="234"/>
      <c r="J927" s="300"/>
      <c r="K927" s="300"/>
      <c r="L927" s="234"/>
      <c r="M927" s="234"/>
      <c r="N927" s="234"/>
      <c r="O927" s="234"/>
      <c r="P927" s="234"/>
      <c r="Q927" s="234"/>
      <c r="R927" s="234"/>
      <c r="S927" s="234"/>
      <c r="T927" s="234"/>
      <c r="U927" s="234"/>
      <c r="V927" s="234"/>
      <c r="W927" s="234"/>
      <c r="X927" s="234"/>
      <c r="Y927" s="234"/>
      <c r="Z927" s="234"/>
      <c r="AA927" s="234"/>
      <c r="AB927" s="234"/>
      <c r="AC927" s="234"/>
      <c r="AD927" s="234"/>
      <c r="AE927" s="234"/>
      <c r="AF927" s="234"/>
      <c r="AG927" s="234"/>
      <c r="AH927" s="234"/>
    </row>
    <row r="928" spans="1:34" ht="15.75" customHeight="1">
      <c r="A928" s="234"/>
      <c r="B928" s="234"/>
      <c r="C928" s="234"/>
      <c r="D928" s="234"/>
      <c r="E928" s="234"/>
      <c r="F928" s="234"/>
      <c r="G928" s="234"/>
      <c r="H928" s="234"/>
      <c r="I928" s="234"/>
      <c r="J928" s="300"/>
      <c r="K928" s="300"/>
      <c r="L928" s="234"/>
      <c r="M928" s="234"/>
      <c r="N928" s="234"/>
      <c r="O928" s="234"/>
      <c r="P928" s="234"/>
      <c r="Q928" s="234"/>
      <c r="R928" s="234"/>
      <c r="S928" s="234"/>
      <c r="T928" s="234"/>
      <c r="U928" s="234"/>
      <c r="V928" s="234"/>
      <c r="W928" s="234"/>
      <c r="X928" s="234"/>
      <c r="Y928" s="234"/>
      <c r="Z928" s="234"/>
      <c r="AA928" s="234"/>
      <c r="AB928" s="234"/>
      <c r="AC928" s="234"/>
      <c r="AD928" s="234"/>
      <c r="AE928" s="234"/>
      <c r="AF928" s="234"/>
      <c r="AG928" s="234"/>
      <c r="AH928" s="234"/>
    </row>
    <row r="929" spans="1:34" ht="15.75" customHeight="1">
      <c r="A929" s="234"/>
      <c r="B929" s="234"/>
      <c r="C929" s="234"/>
      <c r="D929" s="234"/>
      <c r="E929" s="234"/>
      <c r="F929" s="234"/>
      <c r="G929" s="234"/>
      <c r="H929" s="234"/>
      <c r="I929" s="234"/>
      <c r="J929" s="300"/>
      <c r="K929" s="300"/>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row>
    <row r="930" spans="1:34" ht="15.75" customHeight="1">
      <c r="A930" s="234"/>
      <c r="B930" s="234"/>
      <c r="C930" s="234"/>
      <c r="D930" s="234"/>
      <c r="E930" s="234"/>
      <c r="F930" s="234"/>
      <c r="G930" s="234"/>
      <c r="H930" s="234"/>
      <c r="I930" s="234"/>
      <c r="J930" s="300"/>
      <c r="K930" s="300"/>
      <c r="L930" s="234"/>
      <c r="M930" s="234"/>
      <c r="N930" s="234"/>
      <c r="O930" s="234"/>
      <c r="P930" s="234"/>
      <c r="Q930" s="234"/>
      <c r="R930" s="234"/>
      <c r="S930" s="234"/>
      <c r="T930" s="234"/>
      <c r="U930" s="234"/>
      <c r="V930" s="234"/>
      <c r="W930" s="234"/>
      <c r="X930" s="234"/>
      <c r="Y930" s="234"/>
      <c r="Z930" s="234"/>
      <c r="AA930" s="234"/>
      <c r="AB930" s="234"/>
      <c r="AC930" s="234"/>
      <c r="AD930" s="234"/>
      <c r="AE930" s="234"/>
      <c r="AF930" s="234"/>
      <c r="AG930" s="234"/>
      <c r="AH930" s="234"/>
    </row>
    <row r="931" spans="1:34" ht="15.75" customHeight="1">
      <c r="A931" s="234"/>
      <c r="B931" s="234"/>
      <c r="C931" s="234"/>
      <c r="D931" s="234"/>
      <c r="E931" s="234"/>
      <c r="F931" s="234"/>
      <c r="G931" s="234"/>
      <c r="H931" s="234"/>
      <c r="I931" s="234"/>
      <c r="J931" s="300"/>
      <c r="K931" s="300"/>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row>
    <row r="932" spans="1:34" ht="15.75" customHeight="1">
      <c r="A932" s="234"/>
      <c r="B932" s="234"/>
      <c r="C932" s="234"/>
      <c r="D932" s="234"/>
      <c r="E932" s="234"/>
      <c r="F932" s="234"/>
      <c r="G932" s="234"/>
      <c r="H932" s="234"/>
      <c r="I932" s="234"/>
      <c r="J932" s="300"/>
      <c r="K932" s="300"/>
      <c r="L932" s="234"/>
      <c r="M932" s="234"/>
      <c r="N932" s="234"/>
      <c r="O932" s="234"/>
      <c r="P932" s="234"/>
      <c r="Q932" s="234"/>
      <c r="R932" s="234"/>
      <c r="S932" s="234"/>
      <c r="T932" s="234"/>
      <c r="U932" s="234"/>
      <c r="V932" s="234"/>
      <c r="W932" s="234"/>
      <c r="X932" s="234"/>
      <c r="Y932" s="234"/>
      <c r="Z932" s="234"/>
      <c r="AA932" s="234"/>
      <c r="AB932" s="234"/>
      <c r="AC932" s="234"/>
      <c r="AD932" s="234"/>
      <c r="AE932" s="234"/>
      <c r="AF932" s="234"/>
      <c r="AG932" s="234"/>
      <c r="AH932" s="234"/>
    </row>
    <row r="933" spans="1:34" ht="15.75" customHeight="1">
      <c r="A933" s="234"/>
      <c r="B933" s="234"/>
      <c r="C933" s="234"/>
      <c r="D933" s="234"/>
      <c r="E933" s="234"/>
      <c r="F933" s="234"/>
      <c r="G933" s="234"/>
      <c r="H933" s="234"/>
      <c r="I933" s="234"/>
      <c r="J933" s="300"/>
      <c r="K933" s="300"/>
      <c r="L933" s="234"/>
      <c r="M933" s="234"/>
      <c r="N933" s="234"/>
      <c r="O933" s="234"/>
      <c r="P933" s="234"/>
      <c r="Q933" s="234"/>
      <c r="R933" s="234"/>
      <c r="S933" s="234"/>
      <c r="T933" s="234"/>
      <c r="U933" s="234"/>
      <c r="V933" s="234"/>
      <c r="W933" s="234"/>
      <c r="X933" s="234"/>
      <c r="Y933" s="234"/>
      <c r="Z933" s="234"/>
      <c r="AA933" s="234"/>
      <c r="AB933" s="234"/>
      <c r="AC933" s="234"/>
      <c r="AD933" s="234"/>
      <c r="AE933" s="234"/>
      <c r="AF933" s="234"/>
      <c r="AG933" s="234"/>
      <c r="AH933" s="234"/>
    </row>
    <row r="934" spans="1:34" ht="15.75" customHeight="1">
      <c r="A934" s="234"/>
      <c r="B934" s="234"/>
      <c r="C934" s="234"/>
      <c r="D934" s="234"/>
      <c r="E934" s="234"/>
      <c r="F934" s="234"/>
      <c r="G934" s="234"/>
      <c r="H934" s="234"/>
      <c r="I934" s="234"/>
      <c r="J934" s="300"/>
      <c r="K934" s="300"/>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row>
    <row r="935" spans="1:34" ht="15.75" customHeight="1">
      <c r="A935" s="234"/>
      <c r="B935" s="234"/>
      <c r="C935" s="234"/>
      <c r="D935" s="234"/>
      <c r="E935" s="234"/>
      <c r="F935" s="234"/>
      <c r="G935" s="234"/>
      <c r="H935" s="234"/>
      <c r="I935" s="234"/>
      <c r="J935" s="300"/>
      <c r="K935" s="300"/>
      <c r="L935" s="234"/>
      <c r="M935" s="234"/>
      <c r="N935" s="234"/>
      <c r="O935" s="234"/>
      <c r="P935" s="234"/>
      <c r="Q935" s="234"/>
      <c r="R935" s="234"/>
      <c r="S935" s="234"/>
      <c r="T935" s="234"/>
      <c r="U935" s="234"/>
      <c r="V935" s="234"/>
      <c r="W935" s="234"/>
      <c r="X935" s="234"/>
      <c r="Y935" s="234"/>
      <c r="Z935" s="234"/>
      <c r="AA935" s="234"/>
      <c r="AB935" s="234"/>
      <c r="AC935" s="234"/>
      <c r="AD935" s="234"/>
      <c r="AE935" s="234"/>
      <c r="AF935" s="234"/>
      <c r="AG935" s="234"/>
      <c r="AH935" s="234"/>
    </row>
    <row r="936" spans="1:34" ht="15.75" customHeight="1">
      <c r="A936" s="234"/>
      <c r="B936" s="234"/>
      <c r="C936" s="234"/>
      <c r="D936" s="234"/>
      <c r="E936" s="234"/>
      <c r="F936" s="234"/>
      <c r="G936" s="234"/>
      <c r="H936" s="234"/>
      <c r="I936" s="234"/>
      <c r="J936" s="300"/>
      <c r="K936" s="300"/>
      <c r="L936" s="234"/>
      <c r="M936" s="234"/>
      <c r="N936" s="234"/>
      <c r="O936" s="234"/>
      <c r="P936" s="234"/>
      <c r="Q936" s="234"/>
      <c r="R936" s="234"/>
      <c r="S936" s="234"/>
      <c r="T936" s="234"/>
      <c r="U936" s="234"/>
      <c r="V936" s="234"/>
      <c r="W936" s="234"/>
      <c r="X936" s="234"/>
      <c r="Y936" s="234"/>
      <c r="Z936" s="234"/>
      <c r="AA936" s="234"/>
      <c r="AB936" s="234"/>
      <c r="AC936" s="234"/>
      <c r="AD936" s="234"/>
      <c r="AE936" s="234"/>
      <c r="AF936" s="234"/>
      <c r="AG936" s="234"/>
      <c r="AH936" s="234"/>
    </row>
    <row r="937" spans="1:34" ht="15.75" customHeight="1">
      <c r="A937" s="234"/>
      <c r="B937" s="234"/>
      <c r="C937" s="234"/>
      <c r="D937" s="234"/>
      <c r="E937" s="234"/>
      <c r="F937" s="234"/>
      <c r="G937" s="234"/>
      <c r="H937" s="234"/>
      <c r="I937" s="234"/>
      <c r="J937" s="300"/>
      <c r="K937" s="300"/>
      <c r="L937" s="234"/>
      <c r="M937" s="234"/>
      <c r="N937" s="234"/>
      <c r="O937" s="234"/>
      <c r="P937" s="234"/>
      <c r="Q937" s="234"/>
      <c r="R937" s="234"/>
      <c r="S937" s="234"/>
      <c r="T937" s="234"/>
      <c r="U937" s="234"/>
      <c r="V937" s="234"/>
      <c r="W937" s="234"/>
      <c r="X937" s="234"/>
      <c r="Y937" s="234"/>
      <c r="Z937" s="234"/>
      <c r="AA937" s="234"/>
      <c r="AB937" s="234"/>
      <c r="AC937" s="234"/>
      <c r="AD937" s="234"/>
      <c r="AE937" s="234"/>
      <c r="AF937" s="234"/>
      <c r="AG937" s="234"/>
      <c r="AH937" s="234"/>
    </row>
    <row r="938" spans="1:34" ht="15.75" customHeight="1">
      <c r="A938" s="234"/>
      <c r="B938" s="234"/>
      <c r="C938" s="234"/>
      <c r="D938" s="234"/>
      <c r="E938" s="234"/>
      <c r="F938" s="234"/>
      <c r="G938" s="234"/>
      <c r="H938" s="234"/>
      <c r="I938" s="234"/>
      <c r="J938" s="300"/>
      <c r="K938" s="300"/>
      <c r="L938" s="234"/>
      <c r="M938" s="234"/>
      <c r="N938" s="234"/>
      <c r="O938" s="234"/>
      <c r="P938" s="234"/>
      <c r="Q938" s="234"/>
      <c r="R938" s="234"/>
      <c r="S938" s="234"/>
      <c r="T938" s="234"/>
      <c r="U938" s="234"/>
      <c r="V938" s="234"/>
      <c r="W938" s="234"/>
      <c r="X938" s="234"/>
      <c r="Y938" s="234"/>
      <c r="Z938" s="234"/>
      <c r="AA938" s="234"/>
      <c r="AB938" s="234"/>
      <c r="AC938" s="234"/>
      <c r="AD938" s="234"/>
      <c r="AE938" s="234"/>
      <c r="AF938" s="234"/>
      <c r="AG938" s="234"/>
      <c r="AH938" s="234"/>
    </row>
    <row r="939" spans="1:34" ht="15.75" customHeight="1">
      <c r="A939" s="234"/>
      <c r="B939" s="234"/>
      <c r="C939" s="234"/>
      <c r="D939" s="234"/>
      <c r="E939" s="234"/>
      <c r="F939" s="234"/>
      <c r="G939" s="234"/>
      <c r="H939" s="234"/>
      <c r="I939" s="234"/>
      <c r="J939" s="300"/>
      <c r="K939" s="300"/>
      <c r="L939" s="234"/>
      <c r="M939" s="234"/>
      <c r="N939" s="234"/>
      <c r="O939" s="234"/>
      <c r="P939" s="234"/>
      <c r="Q939" s="234"/>
      <c r="R939" s="234"/>
      <c r="S939" s="234"/>
      <c r="T939" s="234"/>
      <c r="U939" s="234"/>
      <c r="V939" s="234"/>
      <c r="W939" s="234"/>
      <c r="X939" s="234"/>
      <c r="Y939" s="234"/>
      <c r="Z939" s="234"/>
      <c r="AA939" s="234"/>
      <c r="AB939" s="234"/>
      <c r="AC939" s="234"/>
      <c r="AD939" s="234"/>
      <c r="AE939" s="234"/>
      <c r="AF939" s="234"/>
      <c r="AG939" s="234"/>
      <c r="AH939" s="234"/>
    </row>
    <row r="940" spans="1:34" ht="15.75" customHeight="1">
      <c r="A940" s="234"/>
      <c r="B940" s="234"/>
      <c r="C940" s="234"/>
      <c r="D940" s="234"/>
      <c r="E940" s="234"/>
      <c r="F940" s="234"/>
      <c r="G940" s="234"/>
      <c r="H940" s="234"/>
      <c r="I940" s="234"/>
      <c r="J940" s="300"/>
      <c r="K940" s="300"/>
      <c r="L940" s="234"/>
      <c r="M940" s="234"/>
      <c r="N940" s="234"/>
      <c r="O940" s="234"/>
      <c r="P940" s="234"/>
      <c r="Q940" s="234"/>
      <c r="R940" s="234"/>
      <c r="S940" s="234"/>
      <c r="T940" s="234"/>
      <c r="U940" s="234"/>
      <c r="V940" s="234"/>
      <c r="W940" s="234"/>
      <c r="X940" s="234"/>
      <c r="Y940" s="234"/>
      <c r="Z940" s="234"/>
      <c r="AA940" s="234"/>
      <c r="AB940" s="234"/>
      <c r="AC940" s="234"/>
      <c r="AD940" s="234"/>
      <c r="AE940" s="234"/>
      <c r="AF940" s="234"/>
      <c r="AG940" s="234"/>
      <c r="AH940" s="234"/>
    </row>
    <row r="941" spans="1:34" ht="15.75" customHeight="1">
      <c r="A941" s="234"/>
      <c r="B941" s="234"/>
      <c r="C941" s="234"/>
      <c r="D941" s="234"/>
      <c r="E941" s="234"/>
      <c r="F941" s="234"/>
      <c r="G941" s="234"/>
      <c r="H941" s="234"/>
      <c r="I941" s="234"/>
      <c r="J941" s="300"/>
      <c r="K941" s="300"/>
      <c r="L941" s="234"/>
      <c r="M941" s="234"/>
      <c r="N941" s="234"/>
      <c r="O941" s="234"/>
      <c r="P941" s="234"/>
      <c r="Q941" s="234"/>
      <c r="R941" s="234"/>
      <c r="S941" s="234"/>
      <c r="T941" s="234"/>
      <c r="U941" s="234"/>
      <c r="V941" s="234"/>
      <c r="W941" s="234"/>
      <c r="X941" s="234"/>
      <c r="Y941" s="234"/>
      <c r="Z941" s="234"/>
      <c r="AA941" s="234"/>
      <c r="AB941" s="234"/>
      <c r="AC941" s="234"/>
      <c r="AD941" s="234"/>
      <c r="AE941" s="234"/>
      <c r="AF941" s="234"/>
      <c r="AG941" s="234"/>
      <c r="AH941" s="234"/>
    </row>
    <row r="942" spans="1:34" ht="15.75" customHeight="1">
      <c r="A942" s="234"/>
      <c r="B942" s="234"/>
      <c r="C942" s="234"/>
      <c r="D942" s="234"/>
      <c r="E942" s="234"/>
      <c r="F942" s="234"/>
      <c r="G942" s="234"/>
      <c r="H942" s="234"/>
      <c r="I942" s="234"/>
      <c r="J942" s="300"/>
      <c r="K942" s="300"/>
      <c r="L942" s="234"/>
      <c r="M942" s="234"/>
      <c r="N942" s="234"/>
      <c r="O942" s="234"/>
      <c r="P942" s="234"/>
      <c r="Q942" s="234"/>
      <c r="R942" s="234"/>
      <c r="S942" s="234"/>
      <c r="T942" s="234"/>
      <c r="U942" s="234"/>
      <c r="V942" s="234"/>
      <c r="W942" s="234"/>
      <c r="X942" s="234"/>
      <c r="Y942" s="234"/>
      <c r="Z942" s="234"/>
      <c r="AA942" s="234"/>
      <c r="AB942" s="234"/>
      <c r="AC942" s="234"/>
      <c r="AD942" s="234"/>
      <c r="AE942" s="234"/>
      <c r="AF942" s="234"/>
      <c r="AG942" s="234"/>
      <c r="AH942" s="234"/>
    </row>
    <row r="943" spans="1:34" ht="15.75" customHeight="1">
      <c r="A943" s="234"/>
      <c r="B943" s="234"/>
      <c r="C943" s="234"/>
      <c r="D943" s="234"/>
      <c r="E943" s="234"/>
      <c r="F943" s="234"/>
      <c r="G943" s="234"/>
      <c r="H943" s="234"/>
      <c r="I943" s="234"/>
      <c r="J943" s="300"/>
      <c r="K943" s="300"/>
      <c r="L943" s="234"/>
      <c r="M943" s="234"/>
      <c r="N943" s="234"/>
      <c r="O943" s="234"/>
      <c r="P943" s="234"/>
      <c r="Q943" s="234"/>
      <c r="R943" s="234"/>
      <c r="S943" s="234"/>
      <c r="T943" s="234"/>
      <c r="U943" s="234"/>
      <c r="V943" s="234"/>
      <c r="W943" s="234"/>
      <c r="X943" s="234"/>
      <c r="Y943" s="234"/>
      <c r="Z943" s="234"/>
      <c r="AA943" s="234"/>
      <c r="AB943" s="234"/>
      <c r="AC943" s="234"/>
      <c r="AD943" s="234"/>
      <c r="AE943" s="234"/>
      <c r="AF943" s="234"/>
      <c r="AG943" s="234"/>
      <c r="AH943" s="234"/>
    </row>
    <row r="944" spans="1:34" ht="15.75" customHeight="1">
      <c r="A944" s="234"/>
      <c r="B944" s="234"/>
      <c r="C944" s="234"/>
      <c r="D944" s="234"/>
      <c r="E944" s="234"/>
      <c r="F944" s="234"/>
      <c r="G944" s="234"/>
      <c r="H944" s="234"/>
      <c r="I944" s="234"/>
      <c r="J944" s="300"/>
      <c r="K944" s="300"/>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row>
    <row r="945" spans="1:34" ht="15.75" customHeight="1">
      <c r="A945" s="234"/>
      <c r="B945" s="234"/>
      <c r="C945" s="234"/>
      <c r="D945" s="234"/>
      <c r="E945" s="234"/>
      <c r="F945" s="234"/>
      <c r="G945" s="234"/>
      <c r="H945" s="234"/>
      <c r="I945" s="234"/>
      <c r="J945" s="300"/>
      <c r="K945" s="300"/>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row>
    <row r="946" spans="1:34" ht="15.75" customHeight="1">
      <c r="A946" s="234"/>
      <c r="B946" s="234"/>
      <c r="C946" s="234"/>
      <c r="D946" s="234"/>
      <c r="E946" s="234"/>
      <c r="F946" s="234"/>
      <c r="G946" s="234"/>
      <c r="H946" s="234"/>
      <c r="I946" s="234"/>
      <c r="J946" s="300"/>
      <c r="K946" s="300"/>
      <c r="L946" s="234"/>
      <c r="M946" s="234"/>
      <c r="N946" s="234"/>
      <c r="O946" s="234"/>
      <c r="P946" s="234"/>
      <c r="Q946" s="234"/>
      <c r="R946" s="234"/>
      <c r="S946" s="234"/>
      <c r="T946" s="234"/>
      <c r="U946" s="234"/>
      <c r="V946" s="234"/>
      <c r="W946" s="234"/>
      <c r="X946" s="234"/>
      <c r="Y946" s="234"/>
      <c r="Z946" s="234"/>
      <c r="AA946" s="234"/>
      <c r="AB946" s="234"/>
      <c r="AC946" s="234"/>
      <c r="AD946" s="234"/>
      <c r="AE946" s="234"/>
      <c r="AF946" s="234"/>
      <c r="AG946" s="234"/>
      <c r="AH946" s="234"/>
    </row>
    <row r="947" spans="1:34" ht="15.75" customHeight="1">
      <c r="A947" s="234"/>
      <c r="B947" s="234"/>
      <c r="C947" s="234"/>
      <c r="D947" s="234"/>
      <c r="E947" s="234"/>
      <c r="F947" s="234"/>
      <c r="G947" s="234"/>
      <c r="H947" s="234"/>
      <c r="I947" s="234"/>
      <c r="J947" s="300"/>
      <c r="K947" s="300"/>
      <c r="L947" s="234"/>
      <c r="M947" s="234"/>
      <c r="N947" s="234"/>
      <c r="O947" s="234"/>
      <c r="P947" s="234"/>
      <c r="Q947" s="234"/>
      <c r="R947" s="234"/>
      <c r="S947" s="234"/>
      <c r="T947" s="234"/>
      <c r="U947" s="234"/>
      <c r="V947" s="234"/>
      <c r="W947" s="234"/>
      <c r="X947" s="234"/>
      <c r="Y947" s="234"/>
      <c r="Z947" s="234"/>
      <c r="AA947" s="234"/>
      <c r="AB947" s="234"/>
      <c r="AC947" s="234"/>
      <c r="AD947" s="234"/>
      <c r="AE947" s="234"/>
      <c r="AF947" s="234"/>
      <c r="AG947" s="234"/>
      <c r="AH947" s="234"/>
    </row>
    <row r="948" spans="1:34" ht="15.75" customHeight="1">
      <c r="A948" s="234"/>
      <c r="B948" s="234"/>
      <c r="C948" s="234"/>
      <c r="D948" s="234"/>
      <c r="E948" s="234"/>
      <c r="F948" s="234"/>
      <c r="G948" s="234"/>
      <c r="H948" s="234"/>
      <c r="I948" s="234"/>
      <c r="J948" s="300"/>
      <c r="K948" s="300"/>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row>
    <row r="949" spans="1:34" ht="15.75" customHeight="1">
      <c r="A949" s="234"/>
      <c r="B949" s="234"/>
      <c r="C949" s="234"/>
      <c r="D949" s="234"/>
      <c r="E949" s="234"/>
      <c r="F949" s="234"/>
      <c r="G949" s="234"/>
      <c r="H949" s="234"/>
      <c r="I949" s="234"/>
      <c r="J949" s="300"/>
      <c r="K949" s="300"/>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row>
    <row r="950" spans="1:34" ht="15.75" customHeight="1">
      <c r="A950" s="234"/>
      <c r="B950" s="234"/>
      <c r="C950" s="234"/>
      <c r="D950" s="234"/>
      <c r="E950" s="234"/>
      <c r="F950" s="234"/>
      <c r="G950" s="234"/>
      <c r="H950" s="234"/>
      <c r="I950" s="234"/>
      <c r="J950" s="300"/>
      <c r="K950" s="300"/>
      <c r="L950" s="234"/>
      <c r="M950" s="234"/>
      <c r="N950" s="234"/>
      <c r="O950" s="234"/>
      <c r="P950" s="234"/>
      <c r="Q950" s="234"/>
      <c r="R950" s="234"/>
      <c r="S950" s="234"/>
      <c r="T950" s="234"/>
      <c r="U950" s="234"/>
      <c r="V950" s="234"/>
      <c r="W950" s="234"/>
      <c r="X950" s="234"/>
      <c r="Y950" s="234"/>
      <c r="Z950" s="234"/>
      <c r="AA950" s="234"/>
      <c r="AB950" s="234"/>
      <c r="AC950" s="234"/>
      <c r="AD950" s="234"/>
      <c r="AE950" s="234"/>
      <c r="AF950" s="234"/>
      <c r="AG950" s="234"/>
      <c r="AH950" s="234"/>
    </row>
    <row r="951" spans="1:34" ht="15.75" customHeight="1">
      <c r="A951" s="234"/>
      <c r="B951" s="234"/>
      <c r="C951" s="234"/>
      <c r="D951" s="234"/>
      <c r="E951" s="234"/>
      <c r="F951" s="234"/>
      <c r="G951" s="234"/>
      <c r="H951" s="234"/>
      <c r="I951" s="234"/>
      <c r="J951" s="300"/>
      <c r="K951" s="300"/>
      <c r="L951" s="234"/>
      <c r="M951" s="234"/>
      <c r="N951" s="234"/>
      <c r="O951" s="234"/>
      <c r="P951" s="234"/>
      <c r="Q951" s="234"/>
      <c r="R951" s="234"/>
      <c r="S951" s="234"/>
      <c r="T951" s="234"/>
      <c r="U951" s="234"/>
      <c r="V951" s="234"/>
      <c r="W951" s="234"/>
      <c r="X951" s="234"/>
      <c r="Y951" s="234"/>
      <c r="Z951" s="234"/>
      <c r="AA951" s="234"/>
      <c r="AB951" s="234"/>
      <c r="AC951" s="234"/>
      <c r="AD951" s="234"/>
      <c r="AE951" s="234"/>
      <c r="AF951" s="234"/>
      <c r="AG951" s="234"/>
      <c r="AH951" s="234"/>
    </row>
    <row r="952" spans="1:34" ht="15.75" customHeight="1">
      <c r="A952" s="234"/>
      <c r="B952" s="234"/>
      <c r="C952" s="234"/>
      <c r="D952" s="234"/>
      <c r="E952" s="234"/>
      <c r="F952" s="234"/>
      <c r="G952" s="234"/>
      <c r="H952" s="234"/>
      <c r="I952" s="234"/>
      <c r="J952" s="300"/>
      <c r="K952" s="300"/>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row>
    <row r="953" spans="1:34" ht="15.75" customHeight="1">
      <c r="A953" s="234"/>
      <c r="B953" s="234"/>
      <c r="C953" s="234"/>
      <c r="D953" s="234"/>
      <c r="E953" s="234"/>
      <c r="F953" s="234"/>
      <c r="G953" s="234"/>
      <c r="H953" s="234"/>
      <c r="I953" s="234"/>
      <c r="J953" s="300"/>
      <c r="K953" s="300"/>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row>
    <row r="954" spans="1:34" ht="15.75" customHeight="1">
      <c r="A954" s="234"/>
      <c r="B954" s="234"/>
      <c r="C954" s="234"/>
      <c r="D954" s="234"/>
      <c r="E954" s="234"/>
      <c r="F954" s="234"/>
      <c r="G954" s="234"/>
      <c r="H954" s="234"/>
      <c r="I954" s="234"/>
      <c r="J954" s="300"/>
      <c r="K954" s="300"/>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row>
    <row r="955" spans="1:34" ht="15.75" customHeight="1">
      <c r="A955" s="234"/>
      <c r="B955" s="234"/>
      <c r="C955" s="234"/>
      <c r="D955" s="234"/>
      <c r="E955" s="234"/>
      <c r="F955" s="234"/>
      <c r="G955" s="234"/>
      <c r="H955" s="234"/>
      <c r="I955" s="234"/>
      <c r="J955" s="300"/>
      <c r="K955" s="300"/>
      <c r="L955" s="234"/>
      <c r="M955" s="234"/>
      <c r="N955" s="234"/>
      <c r="O955" s="234"/>
      <c r="P955" s="234"/>
      <c r="Q955" s="234"/>
      <c r="R955" s="234"/>
      <c r="S955" s="234"/>
      <c r="T955" s="234"/>
      <c r="U955" s="234"/>
      <c r="V955" s="234"/>
      <c r="W955" s="234"/>
      <c r="X955" s="234"/>
      <c r="Y955" s="234"/>
      <c r="Z955" s="234"/>
      <c r="AA955" s="234"/>
      <c r="AB955" s="234"/>
      <c r="AC955" s="234"/>
      <c r="AD955" s="234"/>
      <c r="AE955" s="234"/>
      <c r="AF955" s="234"/>
      <c r="AG955" s="234"/>
      <c r="AH955" s="234"/>
    </row>
    <row r="956" spans="1:34" ht="15.75" customHeight="1">
      <c r="A956" s="234"/>
      <c r="B956" s="234"/>
      <c r="C956" s="234"/>
      <c r="D956" s="234"/>
      <c r="E956" s="234"/>
      <c r="F956" s="234"/>
      <c r="G956" s="234"/>
      <c r="H956" s="234"/>
      <c r="I956" s="234"/>
      <c r="J956" s="300"/>
      <c r="K956" s="300"/>
      <c r="L956" s="234"/>
      <c r="M956" s="234"/>
      <c r="N956" s="234"/>
      <c r="O956" s="234"/>
      <c r="P956" s="234"/>
      <c r="Q956" s="234"/>
      <c r="R956" s="234"/>
      <c r="S956" s="234"/>
      <c r="T956" s="234"/>
      <c r="U956" s="234"/>
      <c r="V956" s="234"/>
      <c r="W956" s="234"/>
      <c r="X956" s="234"/>
      <c r="Y956" s="234"/>
      <c r="Z956" s="234"/>
      <c r="AA956" s="234"/>
      <c r="AB956" s="234"/>
      <c r="AC956" s="234"/>
      <c r="AD956" s="234"/>
      <c r="AE956" s="234"/>
      <c r="AF956" s="234"/>
      <c r="AG956" s="234"/>
      <c r="AH956" s="234"/>
    </row>
    <row r="957" spans="1:34" ht="15.75" customHeight="1">
      <c r="A957" s="234"/>
      <c r="B957" s="234"/>
      <c r="C957" s="234"/>
      <c r="D957" s="234"/>
      <c r="E957" s="234"/>
      <c r="F957" s="234"/>
      <c r="G957" s="234"/>
      <c r="H957" s="234"/>
      <c r="I957" s="234"/>
      <c r="J957" s="300"/>
      <c r="K957" s="300"/>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row>
    <row r="958" spans="1:34" ht="15.75" customHeight="1">
      <c r="A958" s="234"/>
      <c r="B958" s="234"/>
      <c r="C958" s="234"/>
      <c r="D958" s="234"/>
      <c r="E958" s="234"/>
      <c r="F958" s="234"/>
      <c r="G958" s="234"/>
      <c r="H958" s="234"/>
      <c r="I958" s="234"/>
      <c r="J958" s="300"/>
      <c r="K958" s="300"/>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row>
    <row r="959" spans="1:34" ht="15.75" customHeight="1">
      <c r="A959" s="234"/>
      <c r="B959" s="234"/>
      <c r="C959" s="234"/>
      <c r="D959" s="234"/>
      <c r="E959" s="234"/>
      <c r="F959" s="234"/>
      <c r="G959" s="234"/>
      <c r="H959" s="234"/>
      <c r="I959" s="234"/>
      <c r="J959" s="300"/>
      <c r="K959" s="300"/>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row>
    <row r="960" spans="1:34" ht="15.75" customHeight="1">
      <c r="A960" s="234"/>
      <c r="B960" s="234"/>
      <c r="C960" s="234"/>
      <c r="D960" s="234"/>
      <c r="E960" s="234"/>
      <c r="F960" s="234"/>
      <c r="G960" s="234"/>
      <c r="H960" s="234"/>
      <c r="I960" s="234"/>
      <c r="J960" s="300"/>
      <c r="K960" s="300"/>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row>
    <row r="961" spans="1:34" ht="15.75" customHeight="1">
      <c r="A961" s="234"/>
      <c r="B961" s="234"/>
      <c r="C961" s="234"/>
      <c r="D961" s="234"/>
      <c r="E961" s="234"/>
      <c r="F961" s="234"/>
      <c r="G961" s="234"/>
      <c r="H961" s="234"/>
      <c r="I961" s="234"/>
      <c r="J961" s="300"/>
      <c r="K961" s="300"/>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row>
    <row r="962" spans="1:34" ht="15.75" customHeight="1">
      <c r="A962" s="234"/>
      <c r="B962" s="234"/>
      <c r="C962" s="234"/>
      <c r="D962" s="234"/>
      <c r="E962" s="234"/>
      <c r="F962" s="234"/>
      <c r="G962" s="234"/>
      <c r="H962" s="234"/>
      <c r="I962" s="234"/>
      <c r="J962" s="300"/>
      <c r="K962" s="300"/>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row>
    <row r="963" spans="1:34" ht="15.75" customHeight="1">
      <c r="A963" s="234"/>
      <c r="B963" s="234"/>
      <c r="C963" s="234"/>
      <c r="D963" s="234"/>
      <c r="E963" s="234"/>
      <c r="F963" s="234"/>
      <c r="G963" s="234"/>
      <c r="H963" s="234"/>
      <c r="I963" s="234"/>
      <c r="J963" s="300"/>
      <c r="K963" s="300"/>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row>
    <row r="964" spans="1:34" ht="15.75" customHeight="1">
      <c r="A964" s="234"/>
      <c r="B964" s="234"/>
      <c r="C964" s="234"/>
      <c r="D964" s="234"/>
      <c r="E964" s="234"/>
      <c r="F964" s="234"/>
      <c r="G964" s="234"/>
      <c r="H964" s="234"/>
      <c r="I964" s="234"/>
      <c r="J964" s="300"/>
      <c r="K964" s="300"/>
      <c r="L964" s="234"/>
      <c r="M964" s="234"/>
      <c r="N964" s="234"/>
      <c r="O964" s="234"/>
      <c r="P964" s="234"/>
      <c r="Q964" s="234"/>
      <c r="R964" s="234"/>
      <c r="S964" s="234"/>
      <c r="T964" s="234"/>
      <c r="U964" s="234"/>
      <c r="V964" s="234"/>
      <c r="W964" s="234"/>
      <c r="X964" s="234"/>
      <c r="Y964" s="234"/>
      <c r="Z964" s="234"/>
      <c r="AA964" s="234"/>
      <c r="AB964" s="234"/>
      <c r="AC964" s="234"/>
      <c r="AD964" s="234"/>
      <c r="AE964" s="234"/>
      <c r="AF964" s="234"/>
      <c r="AG964" s="234"/>
      <c r="AH964" s="234"/>
    </row>
    <row r="965" spans="1:34" ht="15.75" customHeight="1">
      <c r="A965" s="234"/>
      <c r="B965" s="234"/>
      <c r="C965" s="234"/>
      <c r="D965" s="234"/>
      <c r="E965" s="234"/>
      <c r="F965" s="234"/>
      <c r="G965" s="234"/>
      <c r="H965" s="234"/>
      <c r="I965" s="234"/>
      <c r="J965" s="300"/>
      <c r="K965" s="300"/>
      <c r="L965" s="234"/>
      <c r="M965" s="234"/>
      <c r="N965" s="234"/>
      <c r="O965" s="234"/>
      <c r="P965" s="234"/>
      <c r="Q965" s="234"/>
      <c r="R965" s="234"/>
      <c r="S965" s="234"/>
      <c r="T965" s="234"/>
      <c r="U965" s="234"/>
      <c r="V965" s="234"/>
      <c r="W965" s="234"/>
      <c r="X965" s="234"/>
      <c r="Y965" s="234"/>
      <c r="Z965" s="234"/>
      <c r="AA965" s="234"/>
      <c r="AB965" s="234"/>
      <c r="AC965" s="234"/>
      <c r="AD965" s="234"/>
      <c r="AE965" s="234"/>
      <c r="AF965" s="234"/>
      <c r="AG965" s="234"/>
      <c r="AH965" s="234"/>
    </row>
    <row r="966" spans="1:34" ht="15.75" customHeight="1">
      <c r="A966" s="234"/>
      <c r="B966" s="234"/>
      <c r="C966" s="234"/>
      <c r="D966" s="234"/>
      <c r="E966" s="234"/>
      <c r="F966" s="234"/>
      <c r="G966" s="234"/>
      <c r="H966" s="234"/>
      <c r="I966" s="234"/>
      <c r="J966" s="300"/>
      <c r="K966" s="300"/>
      <c r="L966" s="234"/>
      <c r="M966" s="234"/>
      <c r="N966" s="234"/>
      <c r="O966" s="234"/>
      <c r="P966" s="234"/>
      <c r="Q966" s="234"/>
      <c r="R966" s="234"/>
      <c r="S966" s="234"/>
      <c r="T966" s="234"/>
      <c r="U966" s="234"/>
      <c r="V966" s="234"/>
      <c r="W966" s="234"/>
      <c r="X966" s="234"/>
      <c r="Y966" s="234"/>
      <c r="Z966" s="234"/>
      <c r="AA966" s="234"/>
      <c r="AB966" s="234"/>
      <c r="AC966" s="234"/>
      <c r="AD966" s="234"/>
      <c r="AE966" s="234"/>
      <c r="AF966" s="234"/>
      <c r="AG966" s="234"/>
      <c r="AH966" s="234"/>
    </row>
    <row r="967" spans="1:34" ht="15.75" customHeight="1">
      <c r="A967" s="234"/>
      <c r="B967" s="234"/>
      <c r="C967" s="234"/>
      <c r="D967" s="234"/>
      <c r="E967" s="234"/>
      <c r="F967" s="234"/>
      <c r="G967" s="234"/>
      <c r="H967" s="234"/>
      <c r="I967" s="234"/>
      <c r="J967" s="300"/>
      <c r="K967" s="300"/>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row>
    <row r="968" spans="1:34" ht="15.75" customHeight="1">
      <c r="A968" s="234"/>
      <c r="B968" s="234"/>
      <c r="C968" s="234"/>
      <c r="D968" s="234"/>
      <c r="E968" s="234"/>
      <c r="F968" s="234"/>
      <c r="G968" s="234"/>
      <c r="H968" s="234"/>
      <c r="I968" s="234"/>
      <c r="J968" s="300"/>
      <c r="K968" s="300"/>
      <c r="L968" s="234"/>
      <c r="M968" s="234"/>
      <c r="N968" s="234"/>
      <c r="O968" s="234"/>
      <c r="P968" s="234"/>
      <c r="Q968" s="234"/>
      <c r="R968" s="234"/>
      <c r="S968" s="234"/>
      <c r="T968" s="234"/>
      <c r="U968" s="234"/>
      <c r="V968" s="234"/>
      <c r="W968" s="234"/>
      <c r="X968" s="234"/>
      <c r="Y968" s="234"/>
      <c r="Z968" s="234"/>
      <c r="AA968" s="234"/>
      <c r="AB968" s="234"/>
      <c r="AC968" s="234"/>
      <c r="AD968" s="234"/>
      <c r="AE968" s="234"/>
      <c r="AF968" s="234"/>
      <c r="AG968" s="234"/>
      <c r="AH968" s="234"/>
    </row>
    <row r="969" spans="1:34" ht="15.75" customHeight="1">
      <c r="A969" s="234"/>
      <c r="B969" s="234"/>
      <c r="C969" s="234"/>
      <c r="D969" s="234"/>
      <c r="E969" s="234"/>
      <c r="F969" s="234"/>
      <c r="G969" s="234"/>
      <c r="H969" s="234"/>
      <c r="I969" s="234"/>
      <c r="J969" s="300"/>
      <c r="K969" s="300"/>
      <c r="L969" s="234"/>
      <c r="M969" s="234"/>
      <c r="N969" s="234"/>
      <c r="O969" s="234"/>
      <c r="P969" s="234"/>
      <c r="Q969" s="234"/>
      <c r="R969" s="234"/>
      <c r="S969" s="234"/>
      <c r="T969" s="234"/>
      <c r="U969" s="234"/>
      <c r="V969" s="234"/>
      <c r="W969" s="234"/>
      <c r="X969" s="234"/>
      <c r="Y969" s="234"/>
      <c r="Z969" s="234"/>
      <c r="AA969" s="234"/>
      <c r="AB969" s="234"/>
      <c r="AC969" s="234"/>
      <c r="AD969" s="234"/>
      <c r="AE969" s="234"/>
      <c r="AF969" s="234"/>
      <c r="AG969" s="234"/>
      <c r="AH969" s="234"/>
    </row>
    <row r="970" spans="1:34" ht="15.75" customHeight="1">
      <c r="A970" s="234"/>
      <c r="B970" s="234"/>
      <c r="C970" s="234"/>
      <c r="D970" s="234"/>
      <c r="E970" s="234"/>
      <c r="F970" s="234"/>
      <c r="G970" s="234"/>
      <c r="H970" s="234"/>
      <c r="I970" s="234"/>
      <c r="J970" s="300"/>
      <c r="K970" s="300"/>
      <c r="L970" s="234"/>
      <c r="M970" s="234"/>
      <c r="N970" s="234"/>
      <c r="O970" s="234"/>
      <c r="P970" s="234"/>
      <c r="Q970" s="234"/>
      <c r="R970" s="234"/>
      <c r="S970" s="234"/>
      <c r="T970" s="234"/>
      <c r="U970" s="234"/>
      <c r="V970" s="234"/>
      <c r="W970" s="234"/>
      <c r="X970" s="234"/>
      <c r="Y970" s="234"/>
      <c r="Z970" s="234"/>
      <c r="AA970" s="234"/>
      <c r="AB970" s="234"/>
      <c r="AC970" s="234"/>
      <c r="AD970" s="234"/>
      <c r="AE970" s="234"/>
      <c r="AF970" s="234"/>
      <c r="AG970" s="234"/>
      <c r="AH970" s="234"/>
    </row>
    <row r="971" spans="1:34" ht="15.75" customHeight="1">
      <c r="A971" s="234"/>
      <c r="B971" s="234"/>
      <c r="C971" s="234"/>
      <c r="D971" s="234"/>
      <c r="E971" s="234"/>
      <c r="F971" s="234"/>
      <c r="G971" s="234"/>
      <c r="H971" s="234"/>
      <c r="I971" s="234"/>
      <c r="J971" s="300"/>
      <c r="K971" s="300"/>
      <c r="L971" s="234"/>
      <c r="M971" s="234"/>
      <c r="N971" s="234"/>
      <c r="O971" s="234"/>
      <c r="P971" s="234"/>
      <c r="Q971" s="234"/>
      <c r="R971" s="234"/>
      <c r="S971" s="234"/>
      <c r="T971" s="234"/>
      <c r="U971" s="234"/>
      <c r="V971" s="234"/>
      <c r="W971" s="234"/>
      <c r="X971" s="234"/>
      <c r="Y971" s="234"/>
      <c r="Z971" s="234"/>
      <c r="AA971" s="234"/>
      <c r="AB971" s="234"/>
      <c r="AC971" s="234"/>
      <c r="AD971" s="234"/>
      <c r="AE971" s="234"/>
      <c r="AF971" s="234"/>
      <c r="AG971" s="234"/>
      <c r="AH971" s="234"/>
    </row>
    <row r="972" spans="1:34" ht="15.75" customHeight="1">
      <c r="A972" s="234"/>
      <c r="B972" s="234"/>
      <c r="C972" s="234"/>
      <c r="D972" s="234"/>
      <c r="E972" s="234"/>
      <c r="F972" s="234"/>
      <c r="G972" s="234"/>
      <c r="H972" s="234"/>
      <c r="I972" s="234"/>
      <c r="J972" s="300"/>
      <c r="K972" s="300"/>
      <c r="L972" s="234"/>
      <c r="M972" s="234"/>
      <c r="N972" s="234"/>
      <c r="O972" s="234"/>
      <c r="P972" s="234"/>
      <c r="Q972" s="234"/>
      <c r="R972" s="234"/>
      <c r="S972" s="234"/>
      <c r="T972" s="234"/>
      <c r="U972" s="234"/>
      <c r="V972" s="234"/>
      <c r="W972" s="234"/>
      <c r="X972" s="234"/>
      <c r="Y972" s="234"/>
      <c r="Z972" s="234"/>
      <c r="AA972" s="234"/>
      <c r="AB972" s="234"/>
      <c r="AC972" s="234"/>
      <c r="AD972" s="234"/>
      <c r="AE972" s="234"/>
      <c r="AF972" s="234"/>
      <c r="AG972" s="234"/>
      <c r="AH972" s="234"/>
    </row>
    <row r="973" spans="1:34" ht="15.75" customHeight="1">
      <c r="A973" s="234"/>
      <c r="B973" s="234"/>
      <c r="C973" s="234"/>
      <c r="D973" s="234"/>
      <c r="E973" s="234"/>
      <c r="F973" s="234"/>
      <c r="G973" s="234"/>
      <c r="H973" s="234"/>
      <c r="I973" s="234"/>
      <c r="J973" s="300"/>
      <c r="K973" s="300"/>
      <c r="L973" s="234"/>
      <c r="M973" s="234"/>
      <c r="N973" s="234"/>
      <c r="O973" s="234"/>
      <c r="P973" s="234"/>
      <c r="Q973" s="234"/>
      <c r="R973" s="234"/>
      <c r="S973" s="234"/>
      <c r="T973" s="234"/>
      <c r="U973" s="234"/>
      <c r="V973" s="234"/>
      <c r="W973" s="234"/>
      <c r="X973" s="234"/>
      <c r="Y973" s="234"/>
      <c r="Z973" s="234"/>
      <c r="AA973" s="234"/>
      <c r="AB973" s="234"/>
      <c r="AC973" s="234"/>
      <c r="AD973" s="234"/>
      <c r="AE973" s="234"/>
      <c r="AF973" s="234"/>
      <c r="AG973" s="234"/>
      <c r="AH973" s="234"/>
    </row>
    <row r="974" spans="1:34" ht="15.75" customHeight="1">
      <c r="A974" s="234"/>
      <c r="B974" s="234"/>
      <c r="C974" s="234"/>
      <c r="D974" s="234"/>
      <c r="E974" s="234"/>
      <c r="F974" s="234"/>
      <c r="G974" s="234"/>
      <c r="H974" s="234"/>
      <c r="I974" s="234"/>
      <c r="J974" s="300"/>
      <c r="K974" s="300"/>
      <c r="L974" s="234"/>
      <c r="M974" s="234"/>
      <c r="N974" s="234"/>
      <c r="O974" s="234"/>
      <c r="P974" s="234"/>
      <c r="Q974" s="234"/>
      <c r="R974" s="234"/>
      <c r="S974" s="234"/>
      <c r="T974" s="234"/>
      <c r="U974" s="234"/>
      <c r="V974" s="234"/>
      <c r="W974" s="234"/>
      <c r="X974" s="234"/>
      <c r="Y974" s="234"/>
      <c r="Z974" s="234"/>
      <c r="AA974" s="234"/>
      <c r="AB974" s="234"/>
      <c r="AC974" s="234"/>
      <c r="AD974" s="234"/>
      <c r="AE974" s="234"/>
      <c r="AF974" s="234"/>
      <c r="AG974" s="234"/>
      <c r="AH974" s="234"/>
    </row>
    <row r="975" spans="1:34" ht="15.75" customHeight="1">
      <c r="A975" s="234"/>
      <c r="B975" s="234"/>
      <c r="C975" s="234"/>
      <c r="D975" s="234"/>
      <c r="E975" s="234"/>
      <c r="F975" s="234"/>
      <c r="G975" s="234"/>
      <c r="H975" s="234"/>
      <c r="I975" s="234"/>
      <c r="J975" s="300"/>
      <c r="K975" s="300"/>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row>
    <row r="976" spans="1:34" ht="15.75" customHeight="1">
      <c r="A976" s="234"/>
      <c r="B976" s="234"/>
      <c r="C976" s="234"/>
      <c r="D976" s="234"/>
      <c r="E976" s="234"/>
      <c r="F976" s="234"/>
      <c r="G976" s="234"/>
      <c r="H976" s="234"/>
      <c r="I976" s="234"/>
      <c r="J976" s="300"/>
      <c r="K976" s="300"/>
      <c r="L976" s="234"/>
      <c r="M976" s="234"/>
      <c r="N976" s="234"/>
      <c r="O976" s="234"/>
      <c r="P976" s="234"/>
      <c r="Q976" s="234"/>
      <c r="R976" s="234"/>
      <c r="S976" s="234"/>
      <c r="T976" s="234"/>
      <c r="U976" s="234"/>
      <c r="V976" s="234"/>
      <c r="W976" s="234"/>
      <c r="X976" s="234"/>
      <c r="Y976" s="234"/>
      <c r="Z976" s="234"/>
      <c r="AA976" s="234"/>
      <c r="AB976" s="234"/>
      <c r="AC976" s="234"/>
      <c r="AD976" s="234"/>
      <c r="AE976" s="234"/>
      <c r="AF976" s="234"/>
      <c r="AG976" s="234"/>
      <c r="AH976" s="234"/>
    </row>
    <row r="977" spans="1:34" ht="15.75" customHeight="1">
      <c r="A977" s="234"/>
      <c r="B977" s="234"/>
      <c r="C977" s="234"/>
      <c r="D977" s="234"/>
      <c r="E977" s="234"/>
      <c r="F977" s="234"/>
      <c r="G977" s="234"/>
      <c r="H977" s="234"/>
      <c r="I977" s="234"/>
      <c r="J977" s="300"/>
      <c r="K977" s="300"/>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row>
    <row r="978" spans="1:34" ht="15.75" customHeight="1">
      <c r="A978" s="234"/>
      <c r="B978" s="234"/>
      <c r="C978" s="234"/>
      <c r="D978" s="234"/>
      <c r="E978" s="234"/>
      <c r="F978" s="234"/>
      <c r="G978" s="234"/>
      <c r="H978" s="234"/>
      <c r="I978" s="234"/>
      <c r="J978" s="300"/>
      <c r="K978" s="300"/>
      <c r="L978" s="234"/>
      <c r="M978" s="234"/>
      <c r="N978" s="234"/>
      <c r="O978" s="234"/>
      <c r="P978" s="234"/>
      <c r="Q978" s="234"/>
      <c r="R978" s="234"/>
      <c r="S978" s="234"/>
      <c r="T978" s="234"/>
      <c r="U978" s="234"/>
      <c r="V978" s="234"/>
      <c r="W978" s="234"/>
      <c r="X978" s="234"/>
      <c r="Y978" s="234"/>
      <c r="Z978" s="234"/>
      <c r="AA978" s="234"/>
      <c r="AB978" s="234"/>
      <c r="AC978" s="234"/>
      <c r="AD978" s="234"/>
      <c r="AE978" s="234"/>
      <c r="AF978" s="234"/>
      <c r="AG978" s="234"/>
      <c r="AH978" s="234"/>
    </row>
    <row r="979" spans="1:34" ht="15.75" customHeight="1">
      <c r="A979" s="234"/>
      <c r="B979" s="234"/>
      <c r="C979" s="234"/>
      <c r="D979" s="234"/>
      <c r="E979" s="234"/>
      <c r="F979" s="234"/>
      <c r="G979" s="234"/>
      <c r="H979" s="234"/>
      <c r="I979" s="234"/>
      <c r="J979" s="300"/>
      <c r="K979" s="300"/>
      <c r="L979" s="234"/>
      <c r="M979" s="234"/>
      <c r="N979" s="234"/>
      <c r="O979" s="234"/>
      <c r="P979" s="234"/>
      <c r="Q979" s="234"/>
      <c r="R979" s="234"/>
      <c r="S979" s="234"/>
      <c r="T979" s="234"/>
      <c r="U979" s="234"/>
      <c r="V979" s="234"/>
      <c r="W979" s="234"/>
      <c r="X979" s="234"/>
      <c r="Y979" s="234"/>
      <c r="Z979" s="234"/>
      <c r="AA979" s="234"/>
      <c r="AB979" s="234"/>
      <c r="AC979" s="234"/>
      <c r="AD979" s="234"/>
      <c r="AE979" s="234"/>
      <c r="AF979" s="234"/>
      <c r="AG979" s="234"/>
      <c r="AH979" s="234"/>
    </row>
    <row r="980" spans="1:34" ht="15.75" customHeight="1">
      <c r="A980" s="234"/>
      <c r="B980" s="234"/>
      <c r="C980" s="234"/>
      <c r="D980" s="234"/>
      <c r="E980" s="234"/>
      <c r="F980" s="234"/>
      <c r="G980" s="234"/>
      <c r="H980" s="234"/>
      <c r="I980" s="234"/>
      <c r="J980" s="300"/>
      <c r="K980" s="300"/>
      <c r="L980" s="234"/>
      <c r="M980" s="234"/>
      <c r="N980" s="234"/>
      <c r="O980" s="234"/>
      <c r="P980" s="234"/>
      <c r="Q980" s="234"/>
      <c r="R980" s="234"/>
      <c r="S980" s="234"/>
      <c r="T980" s="234"/>
      <c r="U980" s="234"/>
      <c r="V980" s="234"/>
      <c r="W980" s="234"/>
      <c r="X980" s="234"/>
      <c r="Y980" s="234"/>
      <c r="Z980" s="234"/>
      <c r="AA980" s="234"/>
      <c r="AB980" s="234"/>
      <c r="AC980" s="234"/>
      <c r="AD980" s="234"/>
      <c r="AE980" s="234"/>
      <c r="AF980" s="234"/>
      <c r="AG980" s="234"/>
      <c r="AH980" s="234"/>
    </row>
    <row r="981" spans="1:34" ht="15.75" customHeight="1">
      <c r="A981" s="234"/>
      <c r="B981" s="234"/>
      <c r="C981" s="234"/>
      <c r="D981" s="234"/>
      <c r="E981" s="234"/>
      <c r="F981" s="234"/>
      <c r="G981" s="234"/>
      <c r="H981" s="234"/>
      <c r="I981" s="234"/>
      <c r="J981" s="300"/>
      <c r="K981" s="300"/>
      <c r="L981" s="234"/>
      <c r="M981" s="234"/>
      <c r="N981" s="234"/>
      <c r="O981" s="234"/>
      <c r="P981" s="234"/>
      <c r="Q981" s="234"/>
      <c r="R981" s="234"/>
      <c r="S981" s="234"/>
      <c r="T981" s="234"/>
      <c r="U981" s="234"/>
      <c r="V981" s="234"/>
      <c r="W981" s="234"/>
      <c r="X981" s="234"/>
      <c r="Y981" s="234"/>
      <c r="Z981" s="234"/>
      <c r="AA981" s="234"/>
      <c r="AB981" s="234"/>
      <c r="AC981" s="234"/>
      <c r="AD981" s="234"/>
      <c r="AE981" s="234"/>
      <c r="AF981" s="234"/>
      <c r="AG981" s="234"/>
      <c r="AH981" s="234"/>
    </row>
    <row r="982" spans="1:34" ht="15.75" customHeight="1">
      <c r="A982" s="234"/>
      <c r="B982" s="234"/>
      <c r="C982" s="234"/>
      <c r="D982" s="234"/>
      <c r="E982" s="234"/>
      <c r="F982" s="234"/>
      <c r="G982" s="234"/>
      <c r="H982" s="234"/>
      <c r="I982" s="234"/>
      <c r="J982" s="300"/>
      <c r="K982" s="300"/>
      <c r="L982" s="234"/>
      <c r="M982" s="234"/>
      <c r="N982" s="234"/>
      <c r="O982" s="234"/>
      <c r="P982" s="234"/>
      <c r="Q982" s="234"/>
      <c r="R982" s="234"/>
      <c r="S982" s="234"/>
      <c r="T982" s="234"/>
      <c r="U982" s="234"/>
      <c r="V982" s="234"/>
      <c r="W982" s="234"/>
      <c r="X982" s="234"/>
      <c r="Y982" s="234"/>
      <c r="Z982" s="234"/>
      <c r="AA982" s="234"/>
      <c r="AB982" s="234"/>
      <c r="AC982" s="234"/>
      <c r="AD982" s="234"/>
      <c r="AE982" s="234"/>
      <c r="AF982" s="234"/>
      <c r="AG982" s="234"/>
      <c r="AH982" s="234"/>
    </row>
    <row r="983" spans="1:34" ht="15.75" customHeight="1">
      <c r="A983" s="234"/>
      <c r="B983" s="234"/>
      <c r="C983" s="234"/>
      <c r="D983" s="234"/>
      <c r="E983" s="234"/>
      <c r="F983" s="234"/>
      <c r="G983" s="234"/>
      <c r="H983" s="234"/>
      <c r="I983" s="234"/>
      <c r="J983" s="300"/>
      <c r="K983" s="300"/>
      <c r="L983" s="234"/>
      <c r="M983" s="234"/>
      <c r="N983" s="234"/>
      <c r="O983" s="234"/>
      <c r="P983" s="234"/>
      <c r="Q983" s="234"/>
      <c r="R983" s="234"/>
      <c r="S983" s="234"/>
      <c r="T983" s="234"/>
      <c r="U983" s="234"/>
      <c r="V983" s="234"/>
      <c r="W983" s="234"/>
      <c r="X983" s="234"/>
      <c r="Y983" s="234"/>
      <c r="Z983" s="234"/>
      <c r="AA983" s="234"/>
      <c r="AB983" s="234"/>
      <c r="AC983" s="234"/>
      <c r="AD983" s="234"/>
      <c r="AE983" s="234"/>
      <c r="AF983" s="234"/>
      <c r="AG983" s="234"/>
      <c r="AH983" s="234"/>
    </row>
    <row r="984" spans="1:34" ht="15.75" customHeight="1">
      <c r="A984" s="234"/>
      <c r="B984" s="234"/>
      <c r="C984" s="234"/>
      <c r="D984" s="234"/>
      <c r="E984" s="234"/>
      <c r="F984" s="234"/>
      <c r="G984" s="234"/>
      <c r="H984" s="234"/>
      <c r="I984" s="234"/>
      <c r="J984" s="300"/>
      <c r="K984" s="300"/>
      <c r="L984" s="234"/>
      <c r="M984" s="234"/>
      <c r="N984" s="234"/>
      <c r="O984" s="234"/>
      <c r="P984" s="234"/>
      <c r="Q984" s="234"/>
      <c r="R984" s="234"/>
      <c r="S984" s="234"/>
      <c r="T984" s="234"/>
      <c r="U984" s="234"/>
      <c r="V984" s="234"/>
      <c r="W984" s="234"/>
      <c r="X984" s="234"/>
      <c r="Y984" s="234"/>
      <c r="Z984" s="234"/>
      <c r="AA984" s="234"/>
      <c r="AB984" s="234"/>
      <c r="AC984" s="234"/>
      <c r="AD984" s="234"/>
      <c r="AE984" s="234"/>
      <c r="AF984" s="234"/>
      <c r="AG984" s="234"/>
      <c r="AH984" s="234"/>
    </row>
    <row r="985" spans="1:34" ht="15.75" customHeight="1">
      <c r="A985" s="234"/>
      <c r="B985" s="234"/>
      <c r="C985" s="234"/>
      <c r="D985" s="234"/>
      <c r="E985" s="234"/>
      <c r="F985" s="234"/>
      <c r="G985" s="234"/>
      <c r="H985" s="234"/>
      <c r="I985" s="234"/>
      <c r="J985" s="300"/>
      <c r="K985" s="300"/>
      <c r="L985" s="234"/>
      <c r="M985" s="234"/>
      <c r="N985" s="234"/>
      <c r="O985" s="234"/>
      <c r="P985" s="234"/>
      <c r="Q985" s="234"/>
      <c r="R985" s="234"/>
      <c r="S985" s="234"/>
      <c r="T985" s="234"/>
      <c r="U985" s="234"/>
      <c r="V985" s="234"/>
      <c r="W985" s="234"/>
      <c r="X985" s="234"/>
      <c r="Y985" s="234"/>
      <c r="Z985" s="234"/>
      <c r="AA985" s="234"/>
      <c r="AB985" s="234"/>
      <c r="AC985" s="234"/>
      <c r="AD985" s="234"/>
      <c r="AE985" s="234"/>
      <c r="AF985" s="234"/>
      <c r="AG985" s="234"/>
      <c r="AH985" s="234"/>
    </row>
    <row r="986" spans="1:34" ht="15.75" customHeight="1">
      <c r="A986" s="234"/>
      <c r="B986" s="234"/>
      <c r="C986" s="234"/>
      <c r="D986" s="234"/>
      <c r="E986" s="234"/>
      <c r="F986" s="234"/>
      <c r="G986" s="234"/>
      <c r="H986" s="234"/>
      <c r="I986" s="234"/>
      <c r="J986" s="300"/>
      <c r="K986" s="300"/>
      <c r="L986" s="234"/>
      <c r="M986" s="234"/>
      <c r="N986" s="234"/>
      <c r="O986" s="234"/>
      <c r="P986" s="234"/>
      <c r="Q986" s="234"/>
      <c r="R986" s="234"/>
      <c r="S986" s="234"/>
      <c r="T986" s="234"/>
      <c r="U986" s="234"/>
      <c r="V986" s="234"/>
      <c r="W986" s="234"/>
      <c r="X986" s="234"/>
      <c r="Y986" s="234"/>
      <c r="Z986" s="234"/>
      <c r="AA986" s="234"/>
      <c r="AB986" s="234"/>
      <c r="AC986" s="234"/>
      <c r="AD986" s="234"/>
      <c r="AE986" s="234"/>
      <c r="AF986" s="234"/>
      <c r="AG986" s="234"/>
      <c r="AH986" s="234"/>
    </row>
    <row r="987" spans="1:34" ht="15.75" customHeight="1">
      <c r="A987" s="234"/>
      <c r="B987" s="234"/>
      <c r="C987" s="234"/>
      <c r="D987" s="234"/>
      <c r="E987" s="234"/>
      <c r="F987" s="234"/>
      <c r="G987" s="234"/>
      <c r="H987" s="234"/>
      <c r="I987" s="234"/>
      <c r="J987" s="300"/>
      <c r="K987" s="300"/>
      <c r="L987" s="234"/>
      <c r="M987" s="234"/>
      <c r="N987" s="234"/>
      <c r="O987" s="234"/>
      <c r="P987" s="234"/>
      <c r="Q987" s="234"/>
      <c r="R987" s="234"/>
      <c r="S987" s="234"/>
      <c r="T987" s="234"/>
      <c r="U987" s="234"/>
      <c r="V987" s="234"/>
      <c r="W987" s="234"/>
      <c r="X987" s="234"/>
      <c r="Y987" s="234"/>
      <c r="Z987" s="234"/>
      <c r="AA987" s="234"/>
      <c r="AB987" s="234"/>
      <c r="AC987" s="234"/>
      <c r="AD987" s="234"/>
      <c r="AE987" s="234"/>
      <c r="AF987" s="234"/>
      <c r="AG987" s="234"/>
      <c r="AH987" s="234"/>
    </row>
    <row r="988" spans="1:34" ht="15.75" customHeight="1">
      <c r="A988" s="234"/>
      <c r="B988" s="234"/>
      <c r="C988" s="234"/>
      <c r="D988" s="234"/>
      <c r="E988" s="234"/>
      <c r="F988" s="234"/>
      <c r="G988" s="234"/>
      <c r="H988" s="234"/>
      <c r="I988" s="234"/>
      <c r="J988" s="300"/>
      <c r="K988" s="300"/>
      <c r="L988" s="234"/>
      <c r="M988" s="234"/>
      <c r="N988" s="234"/>
      <c r="O988" s="234"/>
      <c r="P988" s="234"/>
      <c r="Q988" s="234"/>
      <c r="R988" s="234"/>
      <c r="S988" s="234"/>
      <c r="T988" s="234"/>
      <c r="U988" s="234"/>
      <c r="V988" s="234"/>
      <c r="W988" s="234"/>
      <c r="X988" s="234"/>
      <c r="Y988" s="234"/>
      <c r="Z988" s="234"/>
      <c r="AA988" s="234"/>
      <c r="AB988" s="234"/>
      <c r="AC988" s="234"/>
      <c r="AD988" s="234"/>
      <c r="AE988" s="234"/>
      <c r="AF988" s="234"/>
      <c r="AG988" s="234"/>
      <c r="AH988" s="234"/>
    </row>
    <row r="989" spans="1:34" ht="15.75" customHeight="1">
      <c r="A989" s="234"/>
      <c r="B989" s="234"/>
      <c r="C989" s="234"/>
      <c r="D989" s="234"/>
      <c r="E989" s="234"/>
      <c r="F989" s="234"/>
      <c r="G989" s="234"/>
      <c r="H989" s="234"/>
      <c r="I989" s="234"/>
      <c r="J989" s="300"/>
      <c r="K989" s="300"/>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row>
    <row r="990" spans="1:34" ht="15.75" customHeight="1">
      <c r="A990" s="234"/>
      <c r="B990" s="234"/>
      <c r="C990" s="234"/>
      <c r="D990" s="234"/>
      <c r="E990" s="234"/>
      <c r="F990" s="234"/>
      <c r="G990" s="234"/>
      <c r="H990" s="234"/>
      <c r="I990" s="234"/>
      <c r="J990" s="300"/>
      <c r="K990" s="300"/>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row>
    <row r="991" spans="1:34" ht="15.75" customHeight="1">
      <c r="A991" s="234"/>
      <c r="B991" s="234"/>
      <c r="C991" s="234"/>
      <c r="D991" s="234"/>
      <c r="E991" s="234"/>
      <c r="F991" s="234"/>
      <c r="G991" s="234"/>
      <c r="H991" s="234"/>
      <c r="I991" s="234"/>
      <c r="J991" s="300"/>
      <c r="K991" s="300"/>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row>
    <row r="992" spans="1:34" ht="15.75" customHeight="1">
      <c r="A992" s="234"/>
      <c r="B992" s="234"/>
      <c r="C992" s="234"/>
      <c r="D992" s="234"/>
      <c r="E992" s="234"/>
      <c r="F992" s="234"/>
      <c r="G992" s="234"/>
      <c r="H992" s="234"/>
      <c r="I992" s="234"/>
      <c r="J992" s="300"/>
      <c r="K992" s="300"/>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row>
    <row r="993" spans="1:34" ht="15.75" customHeight="1">
      <c r="A993" s="234"/>
      <c r="B993" s="234"/>
      <c r="C993" s="234"/>
      <c r="D993" s="234"/>
      <c r="E993" s="234"/>
      <c r="F993" s="234"/>
      <c r="G993" s="234"/>
      <c r="H993" s="234"/>
      <c r="I993" s="234"/>
      <c r="J993" s="300"/>
      <c r="K993" s="300"/>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row>
    <row r="994" spans="1:34" ht="15.75" customHeight="1">
      <c r="A994" s="234"/>
      <c r="B994" s="234"/>
      <c r="C994" s="234"/>
      <c r="D994" s="234"/>
      <c r="E994" s="234"/>
      <c r="F994" s="234"/>
      <c r="G994" s="234"/>
      <c r="H994" s="234"/>
      <c r="I994" s="234"/>
      <c r="J994" s="300"/>
      <c r="K994" s="300"/>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row>
    <row r="995" spans="1:34" ht="15.75" customHeight="1">
      <c r="A995" s="234"/>
      <c r="B995" s="234"/>
      <c r="C995" s="234"/>
      <c r="D995" s="234"/>
      <c r="E995" s="234"/>
      <c r="F995" s="234"/>
      <c r="G995" s="234"/>
      <c r="H995" s="234"/>
      <c r="I995" s="234"/>
      <c r="J995" s="300"/>
      <c r="K995" s="300"/>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row>
    <row r="996" spans="1:34" ht="15.75" customHeight="1">
      <c r="A996" s="234"/>
      <c r="B996" s="234"/>
      <c r="C996" s="234"/>
      <c r="D996" s="234"/>
      <c r="E996" s="234"/>
      <c r="F996" s="234"/>
      <c r="G996" s="234"/>
      <c r="H996" s="234"/>
      <c r="I996" s="234"/>
      <c r="J996" s="300"/>
      <c r="K996" s="300"/>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row>
    <row r="997" spans="1:34" ht="15.75" customHeight="1">
      <c r="A997" s="234"/>
      <c r="B997" s="234"/>
      <c r="C997" s="234"/>
      <c r="D997" s="234"/>
      <c r="E997" s="234"/>
      <c r="F997" s="234"/>
      <c r="G997" s="234"/>
      <c r="H997" s="234"/>
      <c r="I997" s="234"/>
      <c r="J997" s="300"/>
      <c r="K997" s="300"/>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row>
    <row r="998" spans="1:34" ht="15.75" customHeight="1">
      <c r="A998" s="234"/>
      <c r="B998" s="234"/>
      <c r="C998" s="234"/>
      <c r="D998" s="234"/>
      <c r="E998" s="234"/>
      <c r="F998" s="234"/>
      <c r="G998" s="234"/>
      <c r="H998" s="234"/>
      <c r="I998" s="234"/>
      <c r="J998" s="300"/>
      <c r="K998" s="300"/>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row>
    <row r="999" spans="1:34" ht="15.75" customHeight="1">
      <c r="A999" s="234"/>
      <c r="B999" s="234"/>
      <c r="C999" s="234"/>
      <c r="D999" s="234"/>
      <c r="E999" s="234"/>
      <c r="F999" s="234"/>
      <c r="G999" s="234"/>
      <c r="H999" s="234"/>
      <c r="I999" s="234"/>
      <c r="J999" s="300"/>
      <c r="K999" s="300"/>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row>
    <row r="1000" spans="1:34" ht="15.75" customHeight="1">
      <c r="A1000" s="234"/>
      <c r="B1000" s="234"/>
      <c r="C1000" s="234"/>
      <c r="D1000" s="234"/>
      <c r="E1000" s="234"/>
      <c r="F1000" s="234"/>
      <c r="G1000" s="234"/>
      <c r="H1000" s="234"/>
      <c r="I1000" s="234"/>
      <c r="J1000" s="300"/>
      <c r="K1000" s="300"/>
      <c r="L1000" s="234"/>
      <c r="M1000" s="234"/>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c r="AH1000" s="234"/>
    </row>
  </sheetData>
  <mergeCells count="102">
    <mergeCell ref="A1:A4"/>
    <mergeCell ref="B1:H2"/>
    <mergeCell ref="I1:L1"/>
    <mergeCell ref="M1:N4"/>
    <mergeCell ref="I2:L2"/>
    <mergeCell ref="B3:H4"/>
    <mergeCell ref="I3:L3"/>
    <mergeCell ref="I4:L4"/>
    <mergeCell ref="O8:P8"/>
    <mergeCell ref="B9:F9"/>
    <mergeCell ref="K9:M9"/>
    <mergeCell ref="B10:F10"/>
    <mergeCell ref="K10:M10"/>
    <mergeCell ref="B11:F11"/>
    <mergeCell ref="K11:M11"/>
    <mergeCell ref="A5:N5"/>
    <mergeCell ref="A6:N6"/>
    <mergeCell ref="B7:N7"/>
    <mergeCell ref="B8:F8"/>
    <mergeCell ref="G8:I13"/>
    <mergeCell ref="J8:N8"/>
    <mergeCell ref="B12:F12"/>
    <mergeCell ref="K12:M12"/>
    <mergeCell ref="B13:F13"/>
    <mergeCell ref="K13:M13"/>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A19:A20"/>
    <mergeCell ref="C19:C20"/>
    <mergeCell ref="J19:J20"/>
    <mergeCell ref="K19:K20"/>
    <mergeCell ref="L19:L20"/>
    <mergeCell ref="M19:M20"/>
    <mergeCell ref="N19:N20"/>
    <mergeCell ref="O23:O24"/>
    <mergeCell ref="A25:A26"/>
    <mergeCell ref="C25:C26"/>
    <mergeCell ref="J25:J26"/>
    <mergeCell ref="K25:K26"/>
    <mergeCell ref="L25:L26"/>
    <mergeCell ref="M25:M26"/>
    <mergeCell ref="N25:N26"/>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N27:N28"/>
    <mergeCell ref="A29:A30"/>
    <mergeCell ref="C29:C30"/>
    <mergeCell ref="J29:J30"/>
    <mergeCell ref="K29:K30"/>
    <mergeCell ref="L29:L30"/>
    <mergeCell ref="M29:M30"/>
    <mergeCell ref="N29:N30"/>
    <mergeCell ref="A27:A28"/>
    <mergeCell ref="C27:C28"/>
    <mergeCell ref="J27:J28"/>
    <mergeCell ref="K27:K28"/>
    <mergeCell ref="L27:L28"/>
    <mergeCell ref="M27:M28"/>
    <mergeCell ref="B37:D38"/>
    <mergeCell ref="E37:G38"/>
    <mergeCell ref="A39:A40"/>
    <mergeCell ref="B39:D40"/>
    <mergeCell ref="E39:G40"/>
    <mergeCell ref="A41:N41"/>
    <mergeCell ref="A31:A32"/>
    <mergeCell ref="C31:C32"/>
    <mergeCell ref="B34:D34"/>
    <mergeCell ref="E34:H34"/>
    <mergeCell ref="J34:N34"/>
    <mergeCell ref="A35:A36"/>
    <mergeCell ref="B35:D36"/>
    <mergeCell ref="E35:G36"/>
    <mergeCell ref="J35:N40"/>
    <mergeCell ref="A37:A38"/>
  </mergeCells>
  <pageMargins left="0.7" right="0.7" top="0.75" bottom="0.75" header="0.3" footer="0.3"/>
  <drawing r:id="rId1"/>
  <legacyDrawing r:id="rId2"/>
  <oleObjects>
    <mc:AlternateContent xmlns:mc="http://schemas.openxmlformats.org/markup-compatibility/2006">
      <mc:Choice Requires="x14">
        <oleObject shapeId="46081" r:id="rId3">
          <objectPr defaultSize="0" autoPict="0" r:id="rId4">
            <anchor moveWithCells="1" sizeWithCells="1">
              <from>
                <xdr:col>0</xdr:col>
                <xdr:colOff>152400</xdr:colOff>
                <xdr:row>0</xdr:row>
                <xdr:rowOff>95250</xdr:rowOff>
              </from>
              <to>
                <xdr:col>0</xdr:col>
                <xdr:colOff>2286000</xdr:colOff>
                <xdr:row>3</xdr:row>
                <xdr:rowOff>171450</xdr:rowOff>
              </to>
            </anchor>
          </objectPr>
        </oleObject>
      </mc:Choice>
      <mc:Fallback>
        <oleObject shapeId="46081" r:id="rId3"/>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zoomScale="80" zoomScaleNormal="80" workbookViewId="0">
      <selection sqref="A1:XFD1048576"/>
    </sheetView>
  </sheetViews>
  <sheetFormatPr baseColWidth="10" defaultColWidth="14.42578125" defaultRowHeight="15.75"/>
  <cols>
    <col min="1" max="1" width="67" style="102" customWidth="1"/>
    <col min="2" max="2" width="10.28515625" style="102" customWidth="1"/>
    <col min="3" max="3" width="17.7109375" style="102" customWidth="1"/>
    <col min="4" max="4" width="10" style="102" customWidth="1"/>
    <col min="5" max="5" width="20.7109375" style="102" customWidth="1"/>
    <col min="6" max="6" width="23.28515625" style="102" customWidth="1"/>
    <col min="7" max="7" width="8" style="102" customWidth="1"/>
    <col min="8" max="8" width="13.42578125" style="102" customWidth="1"/>
    <col min="9" max="9" width="15.85546875" style="102" customWidth="1"/>
    <col min="10" max="10" width="15.5703125" style="102" customWidth="1"/>
    <col min="11" max="11" width="14.85546875" style="102" customWidth="1"/>
    <col min="12" max="12" width="12.42578125" style="102" customWidth="1"/>
    <col min="13" max="13" width="16.5703125" style="102" customWidth="1"/>
    <col min="14" max="14" width="17.28515625" style="102" customWidth="1"/>
    <col min="15" max="34" width="12.5703125" style="102" customWidth="1"/>
    <col min="35" max="16384" width="14.42578125" style="102"/>
  </cols>
  <sheetData>
    <row r="1" spans="1:34">
      <c r="A1" s="230"/>
      <c r="B1" s="231" t="s">
        <v>36</v>
      </c>
      <c r="C1" s="194"/>
      <c r="D1" s="194"/>
      <c r="E1" s="194"/>
      <c r="F1" s="194"/>
      <c r="G1" s="194"/>
      <c r="H1" s="195"/>
      <c r="I1" s="232" t="s">
        <v>37</v>
      </c>
      <c r="J1" s="221"/>
      <c r="K1" s="221"/>
      <c r="L1" s="222"/>
      <c r="M1" s="233"/>
      <c r="N1" s="195"/>
      <c r="O1" s="234"/>
      <c r="P1" s="234"/>
      <c r="Q1" s="234"/>
      <c r="R1" s="234"/>
      <c r="S1" s="234"/>
      <c r="T1" s="234"/>
      <c r="U1" s="234"/>
      <c r="V1" s="234"/>
      <c r="W1" s="234"/>
      <c r="X1" s="234"/>
      <c r="Y1" s="234"/>
      <c r="Z1" s="234"/>
      <c r="AA1" s="234"/>
      <c r="AB1" s="234"/>
      <c r="AC1" s="234"/>
      <c r="AD1" s="234"/>
      <c r="AE1" s="234"/>
      <c r="AF1" s="234"/>
      <c r="AG1" s="234"/>
      <c r="AH1" s="234"/>
    </row>
    <row r="2" spans="1:34">
      <c r="A2" s="223"/>
      <c r="B2" s="224"/>
      <c r="C2" s="225"/>
      <c r="D2" s="225"/>
      <c r="E2" s="225"/>
      <c r="F2" s="225"/>
      <c r="G2" s="225"/>
      <c r="H2" s="226"/>
      <c r="I2" s="232" t="s">
        <v>38</v>
      </c>
      <c r="J2" s="221"/>
      <c r="K2" s="221"/>
      <c r="L2" s="222"/>
      <c r="M2" s="227"/>
      <c r="N2" s="228"/>
      <c r="O2" s="234"/>
      <c r="P2" s="234"/>
      <c r="Q2" s="234"/>
      <c r="R2" s="234"/>
      <c r="S2" s="234"/>
      <c r="T2" s="234"/>
      <c r="U2" s="234"/>
      <c r="V2" s="234"/>
      <c r="W2" s="234"/>
      <c r="X2" s="234"/>
      <c r="Y2" s="234"/>
      <c r="Z2" s="234"/>
      <c r="AA2" s="234"/>
      <c r="AB2" s="234"/>
      <c r="AC2" s="234"/>
      <c r="AD2" s="234"/>
      <c r="AE2" s="234"/>
      <c r="AF2" s="234"/>
      <c r="AG2" s="234"/>
      <c r="AH2" s="234"/>
    </row>
    <row r="3" spans="1:34">
      <c r="A3" s="223"/>
      <c r="B3" s="231" t="s">
        <v>39</v>
      </c>
      <c r="C3" s="194"/>
      <c r="D3" s="194"/>
      <c r="E3" s="194"/>
      <c r="F3" s="194"/>
      <c r="G3" s="194"/>
      <c r="H3" s="195"/>
      <c r="I3" s="232" t="s">
        <v>40</v>
      </c>
      <c r="J3" s="221"/>
      <c r="K3" s="221"/>
      <c r="L3" s="222"/>
      <c r="M3" s="227"/>
      <c r="N3" s="228"/>
      <c r="O3" s="234"/>
      <c r="P3" s="234"/>
      <c r="Q3" s="234"/>
      <c r="R3" s="234"/>
      <c r="S3" s="234"/>
      <c r="T3" s="234"/>
      <c r="U3" s="234"/>
      <c r="V3" s="234"/>
      <c r="W3" s="234"/>
      <c r="X3" s="234"/>
      <c r="Y3" s="234"/>
      <c r="Z3" s="234"/>
      <c r="AA3" s="234"/>
      <c r="AB3" s="234"/>
      <c r="AC3" s="234"/>
      <c r="AD3" s="234"/>
      <c r="AE3" s="234"/>
      <c r="AF3" s="234"/>
      <c r="AG3" s="234"/>
      <c r="AH3" s="234"/>
    </row>
    <row r="4" spans="1:34" ht="21.75" customHeight="1">
      <c r="A4" s="229"/>
      <c r="B4" s="224"/>
      <c r="C4" s="225"/>
      <c r="D4" s="225"/>
      <c r="E4" s="225"/>
      <c r="F4" s="225"/>
      <c r="G4" s="225"/>
      <c r="H4" s="226"/>
      <c r="I4" s="232" t="s">
        <v>41</v>
      </c>
      <c r="J4" s="221"/>
      <c r="K4" s="221"/>
      <c r="L4" s="222"/>
      <c r="M4" s="224"/>
      <c r="N4" s="226"/>
      <c r="O4" s="234"/>
      <c r="P4" s="234"/>
      <c r="Q4" s="234"/>
      <c r="R4" s="234"/>
      <c r="S4" s="234"/>
      <c r="T4" s="234"/>
      <c r="U4" s="234"/>
      <c r="V4" s="234"/>
      <c r="W4" s="234"/>
      <c r="X4" s="234"/>
      <c r="Y4" s="234"/>
      <c r="Z4" s="234"/>
      <c r="AA4" s="234"/>
      <c r="AB4" s="234"/>
      <c r="AC4" s="234"/>
      <c r="AD4" s="234"/>
      <c r="AE4" s="234"/>
      <c r="AF4" s="234"/>
      <c r="AG4" s="234"/>
      <c r="AH4" s="234"/>
    </row>
    <row r="5" spans="1:34">
      <c r="A5" s="235"/>
      <c r="B5" s="236"/>
      <c r="C5" s="236"/>
      <c r="D5" s="236"/>
      <c r="E5" s="236"/>
      <c r="F5" s="236"/>
      <c r="G5" s="236"/>
      <c r="H5" s="236"/>
      <c r="I5" s="236"/>
      <c r="J5" s="236"/>
      <c r="K5" s="236"/>
      <c r="L5" s="236"/>
      <c r="M5" s="236"/>
      <c r="N5" s="236"/>
      <c r="O5" s="234"/>
      <c r="P5" s="234"/>
      <c r="Q5" s="234"/>
      <c r="R5" s="234"/>
      <c r="S5" s="234"/>
      <c r="T5" s="234"/>
      <c r="U5" s="234"/>
      <c r="V5" s="234"/>
      <c r="W5" s="234"/>
      <c r="X5" s="234"/>
      <c r="Y5" s="234"/>
      <c r="Z5" s="234"/>
      <c r="AA5" s="234"/>
      <c r="AB5" s="234"/>
      <c r="AC5" s="234"/>
      <c r="AD5" s="234"/>
      <c r="AE5" s="234"/>
      <c r="AF5" s="234"/>
      <c r="AG5" s="234"/>
      <c r="AH5" s="234"/>
    </row>
    <row r="6" spans="1:34">
      <c r="A6" s="232" t="s">
        <v>323</v>
      </c>
      <c r="B6" s="221"/>
      <c r="C6" s="221"/>
      <c r="D6" s="221"/>
      <c r="E6" s="221"/>
      <c r="F6" s="221"/>
      <c r="G6" s="221"/>
      <c r="H6" s="221"/>
      <c r="I6" s="221"/>
      <c r="J6" s="221"/>
      <c r="K6" s="221"/>
      <c r="L6" s="221"/>
      <c r="M6" s="221"/>
      <c r="N6" s="222"/>
      <c r="O6" s="234"/>
      <c r="P6" s="234"/>
      <c r="Q6" s="234"/>
      <c r="R6" s="234"/>
      <c r="S6" s="234"/>
      <c r="T6" s="234"/>
      <c r="U6" s="234"/>
      <c r="V6" s="234"/>
      <c r="W6" s="234"/>
      <c r="X6" s="234"/>
      <c r="Y6" s="234"/>
      <c r="Z6" s="234"/>
      <c r="AA6" s="234"/>
      <c r="AB6" s="234"/>
      <c r="AC6" s="234"/>
      <c r="AD6" s="234"/>
      <c r="AE6" s="234"/>
      <c r="AF6" s="234"/>
      <c r="AG6" s="234"/>
      <c r="AH6" s="234"/>
    </row>
    <row r="7" spans="1:34">
      <c r="A7" s="237" t="s">
        <v>286</v>
      </c>
      <c r="B7" s="232" t="s">
        <v>303</v>
      </c>
      <c r="C7" s="221"/>
      <c r="D7" s="221"/>
      <c r="E7" s="221"/>
      <c r="F7" s="221"/>
      <c r="G7" s="221"/>
      <c r="H7" s="221"/>
      <c r="I7" s="221"/>
      <c r="J7" s="221"/>
      <c r="K7" s="221"/>
      <c r="L7" s="221"/>
      <c r="M7" s="221"/>
      <c r="N7" s="222"/>
      <c r="O7" s="234"/>
      <c r="P7" s="234"/>
      <c r="Q7" s="234"/>
      <c r="R7" s="234"/>
      <c r="S7" s="234"/>
      <c r="T7" s="234"/>
      <c r="U7" s="234"/>
      <c r="V7" s="234"/>
      <c r="W7" s="234"/>
      <c r="X7" s="234"/>
      <c r="Y7" s="234"/>
      <c r="Z7" s="234"/>
      <c r="AA7" s="234"/>
      <c r="AB7" s="234"/>
      <c r="AC7" s="234"/>
      <c r="AD7" s="234"/>
      <c r="AE7" s="234"/>
      <c r="AF7" s="234"/>
      <c r="AG7" s="234"/>
      <c r="AH7" s="234"/>
    </row>
    <row r="8" spans="1:34">
      <c r="A8" s="238" t="s">
        <v>32</v>
      </c>
      <c r="B8" s="239" t="s">
        <v>33</v>
      </c>
      <c r="C8" s="221"/>
      <c r="D8" s="221"/>
      <c r="E8" s="221"/>
      <c r="F8" s="222"/>
      <c r="G8" s="240" t="s">
        <v>512</v>
      </c>
      <c r="H8" s="194"/>
      <c r="I8" s="195"/>
      <c r="J8" s="241" t="s">
        <v>31</v>
      </c>
      <c r="K8" s="221"/>
      <c r="L8" s="221"/>
      <c r="M8" s="221"/>
      <c r="N8" s="222"/>
      <c r="O8" s="234"/>
      <c r="P8" s="234"/>
      <c r="Q8" s="234"/>
      <c r="R8" s="234"/>
      <c r="S8" s="234"/>
      <c r="T8" s="234"/>
      <c r="U8" s="234"/>
      <c r="V8" s="234"/>
      <c r="W8" s="234"/>
      <c r="X8" s="234"/>
      <c r="Y8" s="234"/>
      <c r="Z8" s="234"/>
      <c r="AA8" s="234"/>
      <c r="AB8" s="234"/>
      <c r="AC8" s="234"/>
      <c r="AD8" s="234"/>
      <c r="AE8" s="234"/>
      <c r="AF8" s="234"/>
      <c r="AG8" s="234"/>
      <c r="AH8" s="234"/>
    </row>
    <row r="9" spans="1:34" ht="20.25" customHeight="1">
      <c r="A9" s="243" t="s">
        <v>30</v>
      </c>
      <c r="B9" s="244" t="s">
        <v>324</v>
      </c>
      <c r="C9" s="221"/>
      <c r="D9" s="221"/>
      <c r="E9" s="221"/>
      <c r="F9" s="222"/>
      <c r="G9" s="227"/>
      <c r="H9" s="236"/>
      <c r="I9" s="228"/>
      <c r="J9" s="245" t="s">
        <v>29</v>
      </c>
      <c r="K9" s="246" t="s">
        <v>28</v>
      </c>
      <c r="L9" s="221"/>
      <c r="M9" s="222"/>
      <c r="N9" s="245" t="s">
        <v>27</v>
      </c>
      <c r="O9" s="234"/>
      <c r="P9" s="234"/>
      <c r="Q9" s="234"/>
      <c r="R9" s="234"/>
      <c r="S9" s="234"/>
      <c r="T9" s="234"/>
      <c r="U9" s="234"/>
      <c r="V9" s="234"/>
      <c r="W9" s="234"/>
      <c r="X9" s="234"/>
      <c r="Y9" s="234"/>
      <c r="Z9" s="234"/>
      <c r="AA9" s="234"/>
      <c r="AB9" s="234"/>
      <c r="AC9" s="234"/>
      <c r="AD9" s="234"/>
      <c r="AE9" s="234"/>
      <c r="AF9" s="234"/>
      <c r="AG9" s="234"/>
      <c r="AH9" s="234"/>
    </row>
    <row r="10" spans="1:34" ht="27" customHeight="1">
      <c r="A10" s="248" t="s">
        <v>26</v>
      </c>
      <c r="B10" s="249" t="s">
        <v>383</v>
      </c>
      <c r="C10" s="221"/>
      <c r="D10" s="221"/>
      <c r="E10" s="221"/>
      <c r="F10" s="222"/>
      <c r="G10" s="227"/>
      <c r="H10" s="236"/>
      <c r="I10" s="228"/>
      <c r="J10" s="250"/>
      <c r="K10" s="251"/>
      <c r="L10" s="221"/>
      <c r="M10" s="222"/>
      <c r="N10" s="252"/>
      <c r="O10" s="234"/>
      <c r="P10" s="234"/>
      <c r="Q10" s="234"/>
      <c r="R10" s="234"/>
      <c r="S10" s="234"/>
      <c r="T10" s="234"/>
      <c r="U10" s="234"/>
      <c r="V10" s="234"/>
      <c r="W10" s="234"/>
      <c r="X10" s="234"/>
      <c r="Y10" s="234"/>
      <c r="Z10" s="234"/>
      <c r="AA10" s="234"/>
      <c r="AB10" s="234"/>
      <c r="AC10" s="234"/>
      <c r="AD10" s="234"/>
      <c r="AE10" s="234"/>
      <c r="AF10" s="234"/>
      <c r="AG10" s="234"/>
      <c r="AH10" s="234"/>
    </row>
    <row r="11" spans="1:34">
      <c r="A11" s="256" t="s">
        <v>25</v>
      </c>
      <c r="B11" s="249" t="s">
        <v>403</v>
      </c>
      <c r="C11" s="221"/>
      <c r="D11" s="221"/>
      <c r="E11" s="221"/>
      <c r="F11" s="222"/>
      <c r="G11" s="227"/>
      <c r="H11" s="236"/>
      <c r="I11" s="228"/>
      <c r="J11" s="257"/>
      <c r="K11" s="258"/>
      <c r="L11" s="221"/>
      <c r="M11" s="222"/>
      <c r="N11" s="259"/>
      <c r="O11" s="234"/>
      <c r="P11" s="234"/>
      <c r="Q11" s="234"/>
      <c r="R11" s="234"/>
      <c r="S11" s="234"/>
      <c r="T11" s="234"/>
      <c r="U11" s="234"/>
      <c r="V11" s="234"/>
      <c r="W11" s="234"/>
      <c r="X11" s="234"/>
      <c r="Y11" s="234"/>
      <c r="Z11" s="234"/>
      <c r="AA11" s="234"/>
      <c r="AB11" s="234"/>
      <c r="AC11" s="234"/>
      <c r="AD11" s="234"/>
      <c r="AE11" s="234"/>
      <c r="AF11" s="234"/>
      <c r="AG11" s="234"/>
      <c r="AH11" s="234"/>
    </row>
    <row r="12" spans="1:34">
      <c r="A12" s="261" t="s">
        <v>24</v>
      </c>
      <c r="B12" s="262">
        <v>2020730010052</v>
      </c>
      <c r="C12" s="221"/>
      <c r="D12" s="221"/>
      <c r="E12" s="221"/>
      <c r="F12" s="222"/>
      <c r="G12" s="227"/>
      <c r="H12" s="236"/>
      <c r="I12" s="228"/>
      <c r="J12" s="263"/>
      <c r="K12" s="264"/>
      <c r="L12" s="221"/>
      <c r="M12" s="222"/>
      <c r="N12" s="259"/>
      <c r="O12" s="234"/>
      <c r="P12" s="234"/>
      <c r="Q12" s="234"/>
      <c r="R12" s="234"/>
      <c r="S12" s="234"/>
      <c r="T12" s="234"/>
      <c r="U12" s="234"/>
      <c r="V12" s="234"/>
      <c r="W12" s="234"/>
      <c r="X12" s="234"/>
      <c r="Y12" s="234"/>
      <c r="Z12" s="234"/>
      <c r="AA12" s="234"/>
      <c r="AB12" s="234"/>
      <c r="AC12" s="234"/>
      <c r="AD12" s="234"/>
      <c r="AE12" s="234"/>
      <c r="AF12" s="234"/>
      <c r="AG12" s="234"/>
      <c r="AH12" s="234"/>
    </row>
    <row r="13" spans="1:34" ht="33.75" customHeight="1">
      <c r="A13" s="312" t="s">
        <v>513</v>
      </c>
      <c r="B13" s="313" t="s">
        <v>514</v>
      </c>
      <c r="C13" s="221"/>
      <c r="D13" s="221"/>
      <c r="E13" s="221"/>
      <c r="F13" s="222"/>
      <c r="G13" s="224"/>
      <c r="H13" s="225"/>
      <c r="I13" s="226"/>
      <c r="J13" s="257"/>
      <c r="K13" s="264"/>
      <c r="L13" s="221"/>
      <c r="M13" s="222"/>
      <c r="N13" s="266"/>
      <c r="O13" s="234"/>
      <c r="P13" s="234"/>
      <c r="Q13" s="234"/>
      <c r="R13" s="234"/>
      <c r="S13" s="234"/>
      <c r="T13" s="234"/>
      <c r="U13" s="234"/>
      <c r="V13" s="234"/>
      <c r="W13" s="234"/>
      <c r="X13" s="234"/>
      <c r="Y13" s="234"/>
      <c r="Z13" s="234"/>
      <c r="AA13" s="234"/>
      <c r="AB13" s="234"/>
      <c r="AC13" s="234"/>
      <c r="AD13" s="234"/>
      <c r="AE13" s="234"/>
      <c r="AF13" s="234"/>
      <c r="AG13" s="234"/>
      <c r="AH13" s="234"/>
    </row>
    <row r="14" spans="1:34">
      <c r="A14" s="267" t="s">
        <v>23</v>
      </c>
      <c r="B14" s="268" t="s">
        <v>487</v>
      </c>
      <c r="C14" s="269" t="s">
        <v>21</v>
      </c>
      <c r="D14" s="269" t="s">
        <v>20</v>
      </c>
      <c r="E14" s="269" t="s">
        <v>19</v>
      </c>
      <c r="F14" s="270" t="s">
        <v>404</v>
      </c>
      <c r="G14" s="194"/>
      <c r="H14" s="194"/>
      <c r="I14" s="195"/>
      <c r="J14" s="270" t="s">
        <v>17</v>
      </c>
      <c r="K14" s="195"/>
      <c r="L14" s="271" t="s">
        <v>16</v>
      </c>
      <c r="M14" s="221"/>
      <c r="N14" s="222"/>
      <c r="O14" s="234"/>
      <c r="P14" s="234"/>
      <c r="Q14" s="234"/>
      <c r="R14" s="234"/>
      <c r="S14" s="234"/>
      <c r="T14" s="234"/>
      <c r="U14" s="234"/>
      <c r="V14" s="234"/>
      <c r="W14" s="234"/>
      <c r="X14" s="234"/>
      <c r="Y14" s="234"/>
      <c r="Z14" s="234"/>
      <c r="AA14" s="234"/>
      <c r="AB14" s="234"/>
      <c r="AC14" s="234"/>
      <c r="AD14" s="234"/>
      <c r="AE14" s="234"/>
      <c r="AF14" s="234"/>
      <c r="AG14" s="234"/>
      <c r="AH14" s="234"/>
    </row>
    <row r="15" spans="1:34">
      <c r="A15" s="223"/>
      <c r="B15" s="223"/>
      <c r="C15" s="223"/>
      <c r="D15" s="223"/>
      <c r="E15" s="223"/>
      <c r="F15" s="224"/>
      <c r="G15" s="225"/>
      <c r="H15" s="225"/>
      <c r="I15" s="226"/>
      <c r="J15" s="224"/>
      <c r="K15" s="226"/>
      <c r="L15" s="269" t="s">
        <v>15</v>
      </c>
      <c r="M15" s="269" t="s">
        <v>14</v>
      </c>
      <c r="N15" s="267" t="s">
        <v>13</v>
      </c>
      <c r="O15" s="234"/>
      <c r="P15" s="234"/>
      <c r="Q15" s="234"/>
      <c r="R15" s="234"/>
      <c r="S15" s="234"/>
      <c r="T15" s="234"/>
      <c r="U15" s="234"/>
      <c r="V15" s="234"/>
      <c r="W15" s="234"/>
      <c r="X15" s="234"/>
      <c r="Y15" s="234"/>
      <c r="Z15" s="234"/>
      <c r="AA15" s="234"/>
      <c r="AB15" s="234"/>
      <c r="AC15" s="234"/>
      <c r="AD15" s="234"/>
      <c r="AE15" s="234"/>
      <c r="AF15" s="234"/>
      <c r="AG15" s="234"/>
      <c r="AH15" s="234"/>
    </row>
    <row r="16" spans="1:34" ht="31.5">
      <c r="A16" s="229"/>
      <c r="B16" s="229"/>
      <c r="C16" s="229"/>
      <c r="D16" s="229"/>
      <c r="E16" s="229"/>
      <c r="F16" s="355" t="s">
        <v>12</v>
      </c>
      <c r="G16" s="355" t="s">
        <v>11</v>
      </c>
      <c r="H16" s="355" t="s">
        <v>10</v>
      </c>
      <c r="I16" s="356" t="s">
        <v>9</v>
      </c>
      <c r="J16" s="355" t="s">
        <v>8</v>
      </c>
      <c r="K16" s="357" t="s">
        <v>7</v>
      </c>
      <c r="L16" s="229"/>
      <c r="M16" s="229"/>
      <c r="N16" s="229"/>
      <c r="O16" s="234"/>
      <c r="P16" s="234"/>
      <c r="Q16" s="234"/>
      <c r="R16" s="234"/>
      <c r="S16" s="234"/>
      <c r="T16" s="234"/>
      <c r="U16" s="234"/>
      <c r="V16" s="234"/>
      <c r="W16" s="234"/>
      <c r="X16" s="234"/>
      <c r="Y16" s="234"/>
      <c r="Z16" s="234"/>
      <c r="AA16" s="234"/>
      <c r="AB16" s="234"/>
      <c r="AC16" s="234"/>
      <c r="AD16" s="234"/>
      <c r="AE16" s="234"/>
      <c r="AF16" s="234"/>
      <c r="AG16" s="234"/>
      <c r="AH16" s="234"/>
    </row>
    <row r="17" spans="1:34" ht="36.75" customHeight="1">
      <c r="A17" s="280" t="s">
        <v>405</v>
      </c>
      <c r="B17" s="358" t="s">
        <v>1</v>
      </c>
      <c r="C17" s="282" t="s">
        <v>406</v>
      </c>
      <c r="D17" s="329">
        <v>1</v>
      </c>
      <c r="E17" s="283">
        <f t="shared" ref="E17:E32" si="0">F17</f>
        <v>30010000</v>
      </c>
      <c r="F17" s="283">
        <v>30010000</v>
      </c>
      <c r="G17" s="283">
        <v>0</v>
      </c>
      <c r="H17" s="283">
        <v>0</v>
      </c>
      <c r="I17" s="283">
        <v>0</v>
      </c>
      <c r="J17" s="284">
        <v>45352</v>
      </c>
      <c r="K17" s="284">
        <v>45656</v>
      </c>
      <c r="L17" s="285">
        <f t="shared" ref="L17:M17" si="1">D18/D17</f>
        <v>0</v>
      </c>
      <c r="M17" s="285">
        <f t="shared" si="1"/>
        <v>0</v>
      </c>
      <c r="N17" s="321" t="e">
        <f>L17*L17/M17</f>
        <v>#DIV/0!</v>
      </c>
      <c r="O17" s="234"/>
      <c r="P17" s="234"/>
      <c r="Q17" s="234"/>
      <c r="R17" s="234"/>
      <c r="S17" s="234"/>
      <c r="T17" s="234"/>
      <c r="U17" s="234"/>
      <c r="V17" s="234"/>
      <c r="W17" s="234"/>
      <c r="X17" s="234"/>
      <c r="Y17" s="234"/>
      <c r="Z17" s="234"/>
      <c r="AA17" s="234"/>
      <c r="AB17" s="234"/>
      <c r="AC17" s="234"/>
      <c r="AD17" s="234"/>
      <c r="AE17" s="234"/>
      <c r="AF17" s="234"/>
      <c r="AG17" s="234"/>
      <c r="AH17" s="234"/>
    </row>
    <row r="18" spans="1:34" ht="28.5" customHeight="1">
      <c r="A18" s="229"/>
      <c r="B18" s="304" t="s">
        <v>0</v>
      </c>
      <c r="C18" s="229"/>
      <c r="D18" s="329">
        <v>0</v>
      </c>
      <c r="E18" s="283">
        <f t="shared" si="0"/>
        <v>0</v>
      </c>
      <c r="F18" s="283">
        <v>0</v>
      </c>
      <c r="G18" s="283">
        <v>0</v>
      </c>
      <c r="H18" s="283">
        <v>0</v>
      </c>
      <c r="I18" s="283">
        <v>0</v>
      </c>
      <c r="J18" s="229"/>
      <c r="K18" s="229"/>
      <c r="L18" s="229"/>
      <c r="M18" s="229"/>
      <c r="N18" s="229"/>
      <c r="O18" s="234"/>
      <c r="P18" s="234"/>
      <c r="Q18" s="234"/>
      <c r="R18" s="234"/>
      <c r="S18" s="234"/>
      <c r="T18" s="234"/>
      <c r="U18" s="234"/>
      <c r="V18" s="234"/>
      <c r="W18" s="234"/>
      <c r="X18" s="234"/>
      <c r="Y18" s="234"/>
      <c r="Z18" s="234"/>
      <c r="AA18" s="234"/>
      <c r="AB18" s="234"/>
      <c r="AC18" s="234"/>
      <c r="AD18" s="234"/>
      <c r="AE18" s="234"/>
      <c r="AF18" s="234"/>
      <c r="AG18" s="234"/>
      <c r="AH18" s="234"/>
    </row>
    <row r="19" spans="1:34" ht="34.5" customHeight="1">
      <c r="A19" s="287" t="s">
        <v>407</v>
      </c>
      <c r="B19" s="304" t="s">
        <v>1</v>
      </c>
      <c r="C19" s="282" t="s">
        <v>408</v>
      </c>
      <c r="D19" s="359">
        <v>2</v>
      </c>
      <c r="E19" s="283">
        <f t="shared" si="0"/>
        <v>35000000</v>
      </c>
      <c r="F19" s="283">
        <v>35000000</v>
      </c>
      <c r="G19" s="283">
        <v>0</v>
      </c>
      <c r="H19" s="283">
        <v>0</v>
      </c>
      <c r="I19" s="283">
        <v>0</v>
      </c>
      <c r="J19" s="284">
        <v>45407</v>
      </c>
      <c r="K19" s="284">
        <v>45656</v>
      </c>
      <c r="L19" s="285">
        <f t="shared" ref="L19:M19" si="2">D20/D19</f>
        <v>0</v>
      </c>
      <c r="M19" s="285">
        <f t="shared" si="2"/>
        <v>0.22</v>
      </c>
      <c r="N19" s="321">
        <f>L19*L19/M19</f>
        <v>0</v>
      </c>
      <c r="O19" s="234"/>
      <c r="P19" s="234"/>
      <c r="Q19" s="234"/>
      <c r="R19" s="234"/>
      <c r="S19" s="234"/>
      <c r="T19" s="234"/>
      <c r="U19" s="234"/>
      <c r="V19" s="234"/>
      <c r="W19" s="234"/>
      <c r="X19" s="234"/>
      <c r="Y19" s="234"/>
      <c r="Z19" s="234"/>
      <c r="AA19" s="234"/>
      <c r="AB19" s="234"/>
      <c r="AC19" s="234"/>
      <c r="AD19" s="234"/>
      <c r="AE19" s="234"/>
      <c r="AF19" s="234"/>
      <c r="AG19" s="234"/>
      <c r="AH19" s="234"/>
    </row>
    <row r="20" spans="1:34" ht="34.5" customHeight="1">
      <c r="A20" s="229"/>
      <c r="B20" s="358" t="s">
        <v>0</v>
      </c>
      <c r="C20" s="229"/>
      <c r="D20" s="359">
        <v>0</v>
      </c>
      <c r="E20" s="283">
        <f t="shared" si="0"/>
        <v>7700000</v>
      </c>
      <c r="F20" s="283">
        <v>7700000</v>
      </c>
      <c r="G20" s="283">
        <v>0</v>
      </c>
      <c r="H20" s="283">
        <v>0</v>
      </c>
      <c r="I20" s="283">
        <v>0</v>
      </c>
      <c r="J20" s="229"/>
      <c r="K20" s="229"/>
      <c r="L20" s="229"/>
      <c r="M20" s="229"/>
      <c r="N20" s="229"/>
      <c r="O20" s="234"/>
      <c r="P20" s="234"/>
      <c r="Q20" s="234"/>
      <c r="R20" s="234"/>
      <c r="S20" s="234"/>
      <c r="T20" s="234"/>
      <c r="U20" s="234"/>
      <c r="V20" s="234"/>
      <c r="W20" s="234"/>
      <c r="X20" s="234"/>
      <c r="Y20" s="234"/>
      <c r="Z20" s="234"/>
      <c r="AA20" s="234"/>
      <c r="AB20" s="234"/>
      <c r="AC20" s="234"/>
      <c r="AD20" s="234"/>
      <c r="AE20" s="234"/>
      <c r="AF20" s="234"/>
      <c r="AG20" s="234"/>
      <c r="AH20" s="234"/>
    </row>
    <row r="21" spans="1:34" ht="30.75" customHeight="1">
      <c r="A21" s="287" t="s">
        <v>409</v>
      </c>
      <c r="B21" s="304" t="s">
        <v>1</v>
      </c>
      <c r="C21" s="282" t="s">
        <v>410</v>
      </c>
      <c r="D21" s="360">
        <v>1</v>
      </c>
      <c r="E21" s="283">
        <f t="shared" si="0"/>
        <v>7700000</v>
      </c>
      <c r="F21" s="283">
        <v>7700000</v>
      </c>
      <c r="G21" s="283">
        <v>0</v>
      </c>
      <c r="H21" s="283">
        <v>0</v>
      </c>
      <c r="I21" s="283">
        <v>0</v>
      </c>
      <c r="J21" s="284">
        <v>45407</v>
      </c>
      <c r="K21" s="284">
        <v>45656</v>
      </c>
      <c r="L21" s="285">
        <f t="shared" ref="L21:M21" si="3">D22/D21</f>
        <v>0</v>
      </c>
      <c r="M21" s="285">
        <f t="shared" si="3"/>
        <v>1</v>
      </c>
      <c r="N21" s="321">
        <f>L21*L21/M21</f>
        <v>0</v>
      </c>
      <c r="O21" s="234"/>
      <c r="P21" s="234"/>
      <c r="Q21" s="234"/>
      <c r="R21" s="234"/>
      <c r="S21" s="234"/>
      <c r="T21" s="234"/>
      <c r="U21" s="234"/>
      <c r="V21" s="234"/>
      <c r="W21" s="234"/>
      <c r="X21" s="234"/>
      <c r="Y21" s="234"/>
      <c r="Z21" s="234"/>
      <c r="AA21" s="234"/>
      <c r="AB21" s="234"/>
      <c r="AC21" s="234"/>
      <c r="AD21" s="234"/>
      <c r="AE21" s="234"/>
      <c r="AF21" s="234"/>
      <c r="AG21" s="234"/>
      <c r="AH21" s="234"/>
    </row>
    <row r="22" spans="1:34" ht="30.75" customHeight="1">
      <c r="A22" s="229"/>
      <c r="B22" s="358" t="s">
        <v>0</v>
      </c>
      <c r="C22" s="229"/>
      <c r="D22" s="359">
        <v>0</v>
      </c>
      <c r="E22" s="283">
        <f t="shared" si="0"/>
        <v>7700000</v>
      </c>
      <c r="F22" s="283">
        <v>7700000</v>
      </c>
      <c r="G22" s="283">
        <v>0</v>
      </c>
      <c r="H22" s="283">
        <v>0</v>
      </c>
      <c r="I22" s="283">
        <v>0</v>
      </c>
      <c r="J22" s="229"/>
      <c r="K22" s="229"/>
      <c r="L22" s="229"/>
      <c r="M22" s="229"/>
      <c r="N22" s="229"/>
      <c r="O22" s="234"/>
      <c r="P22" s="234"/>
      <c r="Q22" s="234"/>
      <c r="R22" s="234"/>
      <c r="S22" s="234"/>
      <c r="T22" s="234"/>
      <c r="U22" s="234"/>
      <c r="V22" s="234"/>
      <c r="W22" s="234"/>
      <c r="X22" s="234"/>
      <c r="Y22" s="234"/>
      <c r="Z22" s="234"/>
      <c r="AA22" s="234"/>
      <c r="AB22" s="234"/>
      <c r="AC22" s="234"/>
      <c r="AD22" s="234"/>
      <c r="AE22" s="234"/>
      <c r="AF22" s="234"/>
      <c r="AG22" s="234"/>
      <c r="AH22" s="234"/>
    </row>
    <row r="23" spans="1:34" ht="27" customHeight="1">
      <c r="A23" s="280" t="s">
        <v>411</v>
      </c>
      <c r="B23" s="359" t="s">
        <v>1</v>
      </c>
      <c r="C23" s="282" t="s">
        <v>412</v>
      </c>
      <c r="D23" s="361">
        <v>50</v>
      </c>
      <c r="E23" s="283">
        <f t="shared" si="0"/>
        <v>22300000</v>
      </c>
      <c r="F23" s="283">
        <v>22300000</v>
      </c>
      <c r="G23" s="283">
        <v>0</v>
      </c>
      <c r="H23" s="283">
        <v>0</v>
      </c>
      <c r="I23" s="283">
        <v>0</v>
      </c>
      <c r="J23" s="284">
        <v>45323</v>
      </c>
      <c r="K23" s="284">
        <v>45656</v>
      </c>
      <c r="L23" s="285">
        <f t="shared" ref="L23:M23" si="4">D24/D23</f>
        <v>0</v>
      </c>
      <c r="M23" s="285">
        <f t="shared" si="4"/>
        <v>0.35874439461883406</v>
      </c>
      <c r="N23" s="321">
        <f>L23*L23/M23</f>
        <v>0</v>
      </c>
      <c r="O23" s="234"/>
      <c r="P23" s="234"/>
      <c r="Q23" s="234"/>
      <c r="R23" s="234"/>
      <c r="S23" s="234"/>
      <c r="T23" s="234"/>
      <c r="U23" s="234"/>
      <c r="V23" s="234"/>
      <c r="W23" s="234"/>
      <c r="X23" s="234"/>
      <c r="Y23" s="234"/>
      <c r="Z23" s="234"/>
      <c r="AA23" s="234"/>
      <c r="AB23" s="234"/>
      <c r="AC23" s="234"/>
      <c r="AD23" s="234"/>
      <c r="AE23" s="234"/>
      <c r="AF23" s="234"/>
      <c r="AG23" s="234"/>
      <c r="AH23" s="234"/>
    </row>
    <row r="24" spans="1:34" ht="27" customHeight="1">
      <c r="A24" s="229"/>
      <c r="B24" s="362" t="s">
        <v>0</v>
      </c>
      <c r="C24" s="229"/>
      <c r="D24" s="363">
        <v>0</v>
      </c>
      <c r="E24" s="283">
        <f t="shared" si="0"/>
        <v>8000000</v>
      </c>
      <c r="F24" s="283">
        <v>8000000</v>
      </c>
      <c r="G24" s="283">
        <v>0</v>
      </c>
      <c r="H24" s="283">
        <v>0</v>
      </c>
      <c r="I24" s="283">
        <v>0</v>
      </c>
      <c r="J24" s="229"/>
      <c r="K24" s="229"/>
      <c r="L24" s="229"/>
      <c r="M24" s="229"/>
      <c r="N24" s="229"/>
      <c r="O24" s="234"/>
      <c r="P24" s="234"/>
      <c r="Q24" s="234"/>
      <c r="R24" s="234"/>
      <c r="S24" s="234"/>
      <c r="T24" s="234"/>
      <c r="U24" s="234"/>
      <c r="V24" s="234"/>
      <c r="W24" s="234"/>
      <c r="X24" s="234"/>
      <c r="Y24" s="234"/>
      <c r="Z24" s="234"/>
      <c r="AA24" s="234"/>
      <c r="AB24" s="234"/>
      <c r="AC24" s="234"/>
      <c r="AD24" s="234"/>
      <c r="AE24" s="234"/>
      <c r="AF24" s="234"/>
      <c r="AG24" s="234"/>
      <c r="AH24" s="234"/>
    </row>
    <row r="25" spans="1:34" ht="41.25" customHeight="1">
      <c r="A25" s="280" t="s">
        <v>413</v>
      </c>
      <c r="B25" s="358" t="s">
        <v>1</v>
      </c>
      <c r="C25" s="282" t="s">
        <v>414</v>
      </c>
      <c r="D25" s="348">
        <v>1</v>
      </c>
      <c r="E25" s="283">
        <f t="shared" si="0"/>
        <v>700000000</v>
      </c>
      <c r="F25" s="283">
        <v>700000000</v>
      </c>
      <c r="G25" s="283">
        <v>0</v>
      </c>
      <c r="H25" s="283">
        <v>0</v>
      </c>
      <c r="I25" s="283">
        <v>0</v>
      </c>
      <c r="J25" s="284">
        <v>45323</v>
      </c>
      <c r="K25" s="284">
        <v>45656</v>
      </c>
      <c r="L25" s="285">
        <f t="shared" ref="L25:M25" si="5">D26/D25</f>
        <v>0</v>
      </c>
      <c r="M25" s="285">
        <f t="shared" si="5"/>
        <v>0</v>
      </c>
      <c r="N25" s="321" t="e">
        <f>L25*L25/M25</f>
        <v>#DIV/0!</v>
      </c>
      <c r="O25" s="234"/>
      <c r="P25" s="234"/>
      <c r="Q25" s="234"/>
      <c r="R25" s="234"/>
      <c r="S25" s="234"/>
      <c r="T25" s="234"/>
      <c r="U25" s="234"/>
      <c r="V25" s="234"/>
      <c r="W25" s="234"/>
      <c r="X25" s="234"/>
      <c r="Y25" s="234"/>
      <c r="Z25" s="234"/>
      <c r="AA25" s="234"/>
      <c r="AB25" s="234"/>
      <c r="AC25" s="234"/>
      <c r="AD25" s="234"/>
      <c r="AE25" s="234"/>
      <c r="AF25" s="234"/>
      <c r="AG25" s="234"/>
      <c r="AH25" s="234"/>
    </row>
    <row r="26" spans="1:34" ht="41.25" customHeight="1">
      <c r="A26" s="229"/>
      <c r="B26" s="358" t="s">
        <v>0</v>
      </c>
      <c r="C26" s="229"/>
      <c r="D26" s="348">
        <v>0</v>
      </c>
      <c r="E26" s="283">
        <f t="shared" si="0"/>
        <v>0</v>
      </c>
      <c r="F26" s="283">
        <v>0</v>
      </c>
      <c r="G26" s="283">
        <v>0</v>
      </c>
      <c r="H26" s="283">
        <v>0</v>
      </c>
      <c r="I26" s="283">
        <v>0</v>
      </c>
      <c r="J26" s="229"/>
      <c r="K26" s="229"/>
      <c r="L26" s="229"/>
      <c r="M26" s="229"/>
      <c r="N26" s="229"/>
      <c r="O26" s="234"/>
      <c r="P26" s="234"/>
      <c r="Q26" s="234"/>
      <c r="R26" s="234"/>
      <c r="S26" s="234"/>
      <c r="T26" s="234"/>
      <c r="U26" s="234"/>
      <c r="V26" s="234"/>
      <c r="W26" s="234"/>
      <c r="X26" s="234"/>
      <c r="Y26" s="234"/>
      <c r="Z26" s="234"/>
      <c r="AA26" s="234"/>
      <c r="AB26" s="234"/>
      <c r="AC26" s="234"/>
      <c r="AD26" s="234"/>
      <c r="AE26" s="234"/>
      <c r="AF26" s="234"/>
      <c r="AG26" s="234"/>
      <c r="AH26" s="234"/>
    </row>
    <row r="27" spans="1:34" ht="32.25" customHeight="1">
      <c r="A27" s="280" t="s">
        <v>415</v>
      </c>
      <c r="B27" s="257" t="s">
        <v>1</v>
      </c>
      <c r="C27" s="282" t="s">
        <v>416</v>
      </c>
      <c r="D27" s="361">
        <v>20</v>
      </c>
      <c r="E27" s="283">
        <f t="shared" si="0"/>
        <v>5000000</v>
      </c>
      <c r="F27" s="283">
        <v>5000000</v>
      </c>
      <c r="G27" s="283">
        <v>0</v>
      </c>
      <c r="H27" s="283">
        <v>0</v>
      </c>
      <c r="I27" s="283">
        <v>0</v>
      </c>
      <c r="J27" s="284">
        <v>45387</v>
      </c>
      <c r="K27" s="284">
        <v>45656</v>
      </c>
      <c r="L27" s="285">
        <f t="shared" ref="L27:M27" si="6">D28/D27</f>
        <v>0</v>
      </c>
      <c r="M27" s="285">
        <f t="shared" si="6"/>
        <v>0</v>
      </c>
      <c r="N27" s="321" t="e">
        <f>L27*L27/M27</f>
        <v>#DIV/0!</v>
      </c>
      <c r="O27" s="234"/>
      <c r="P27" s="234"/>
      <c r="Q27" s="234"/>
      <c r="R27" s="234"/>
      <c r="S27" s="234"/>
      <c r="T27" s="234"/>
      <c r="U27" s="234"/>
      <c r="V27" s="234"/>
      <c r="W27" s="234"/>
      <c r="X27" s="234"/>
      <c r="Y27" s="234"/>
      <c r="Z27" s="234"/>
      <c r="AA27" s="234"/>
      <c r="AB27" s="234"/>
      <c r="AC27" s="234"/>
      <c r="AD27" s="234"/>
      <c r="AE27" s="234"/>
      <c r="AF27" s="234"/>
      <c r="AG27" s="234"/>
      <c r="AH27" s="234"/>
    </row>
    <row r="28" spans="1:34" ht="32.25" customHeight="1">
      <c r="A28" s="229"/>
      <c r="B28" s="362" t="s">
        <v>0</v>
      </c>
      <c r="C28" s="229"/>
      <c r="D28" s="363">
        <v>0</v>
      </c>
      <c r="E28" s="283">
        <f t="shared" si="0"/>
        <v>0</v>
      </c>
      <c r="F28" s="283">
        <v>0</v>
      </c>
      <c r="G28" s="283">
        <v>0</v>
      </c>
      <c r="H28" s="283">
        <v>0</v>
      </c>
      <c r="I28" s="283">
        <v>0</v>
      </c>
      <c r="J28" s="229"/>
      <c r="K28" s="229"/>
      <c r="L28" s="229"/>
      <c r="M28" s="229"/>
      <c r="N28" s="229"/>
      <c r="O28" s="234"/>
      <c r="P28" s="234"/>
      <c r="Q28" s="234"/>
      <c r="R28" s="234"/>
      <c r="S28" s="234"/>
      <c r="T28" s="234"/>
      <c r="U28" s="234"/>
      <c r="V28" s="234"/>
      <c r="W28" s="234"/>
      <c r="X28" s="234"/>
      <c r="Y28" s="234"/>
      <c r="Z28" s="234"/>
      <c r="AA28" s="234"/>
      <c r="AB28" s="234"/>
      <c r="AC28" s="234"/>
      <c r="AD28" s="234"/>
      <c r="AE28" s="234"/>
      <c r="AF28" s="234"/>
      <c r="AG28" s="234"/>
      <c r="AH28" s="234"/>
    </row>
    <row r="29" spans="1:34" ht="30" customHeight="1">
      <c r="A29" s="280" t="s">
        <v>417</v>
      </c>
      <c r="B29" s="257" t="s">
        <v>1</v>
      </c>
      <c r="C29" s="282" t="s">
        <v>418</v>
      </c>
      <c r="D29" s="364">
        <v>1</v>
      </c>
      <c r="E29" s="283">
        <f t="shared" si="0"/>
        <v>30000000</v>
      </c>
      <c r="F29" s="283">
        <v>30000000</v>
      </c>
      <c r="G29" s="283">
        <v>0</v>
      </c>
      <c r="H29" s="283">
        <v>0</v>
      </c>
      <c r="I29" s="283">
        <v>0</v>
      </c>
      <c r="J29" s="284">
        <v>45302</v>
      </c>
      <c r="K29" s="284">
        <v>45656</v>
      </c>
      <c r="L29" s="285">
        <f t="shared" ref="L29:M29" si="7">D30/D29</f>
        <v>0</v>
      </c>
      <c r="M29" s="285">
        <f t="shared" si="7"/>
        <v>0.35</v>
      </c>
      <c r="N29" s="321">
        <f>L29*L29/M29</f>
        <v>0</v>
      </c>
      <c r="O29" s="234"/>
      <c r="P29" s="234"/>
      <c r="Q29" s="234"/>
      <c r="R29" s="234"/>
      <c r="S29" s="234"/>
      <c r="T29" s="234"/>
      <c r="U29" s="234"/>
      <c r="V29" s="234"/>
      <c r="W29" s="234"/>
      <c r="X29" s="234"/>
      <c r="Y29" s="234"/>
      <c r="Z29" s="234"/>
      <c r="AA29" s="234"/>
      <c r="AB29" s="234"/>
      <c r="AC29" s="234"/>
      <c r="AD29" s="234"/>
      <c r="AE29" s="234"/>
      <c r="AF29" s="234"/>
      <c r="AG29" s="234"/>
      <c r="AH29" s="234"/>
    </row>
    <row r="30" spans="1:34" ht="30" customHeight="1">
      <c r="A30" s="229"/>
      <c r="B30" s="362" t="s">
        <v>0</v>
      </c>
      <c r="C30" s="229"/>
      <c r="D30" s="365">
        <v>0</v>
      </c>
      <c r="E30" s="283">
        <f t="shared" si="0"/>
        <v>10500000</v>
      </c>
      <c r="F30" s="283">
        <v>10500000</v>
      </c>
      <c r="G30" s="283">
        <v>0</v>
      </c>
      <c r="H30" s="283">
        <v>0</v>
      </c>
      <c r="I30" s="283">
        <v>0</v>
      </c>
      <c r="J30" s="229"/>
      <c r="K30" s="229"/>
      <c r="L30" s="229"/>
      <c r="M30" s="229"/>
      <c r="N30" s="229"/>
      <c r="O30" s="234"/>
      <c r="P30" s="234"/>
      <c r="Q30" s="234"/>
      <c r="R30" s="234"/>
      <c r="S30" s="234"/>
      <c r="T30" s="234"/>
      <c r="U30" s="234"/>
      <c r="V30" s="234"/>
      <c r="W30" s="234"/>
      <c r="X30" s="234"/>
      <c r="Y30" s="234"/>
      <c r="Z30" s="234"/>
      <c r="AA30" s="234"/>
      <c r="AB30" s="234"/>
      <c r="AC30" s="234"/>
      <c r="AD30" s="234"/>
      <c r="AE30" s="234"/>
      <c r="AF30" s="234"/>
      <c r="AG30" s="234"/>
      <c r="AH30" s="234"/>
    </row>
    <row r="31" spans="1:34" ht="24" customHeight="1">
      <c r="A31" s="280" t="s">
        <v>419</v>
      </c>
      <c r="B31" s="359" t="s">
        <v>1</v>
      </c>
      <c r="C31" s="282" t="s">
        <v>420</v>
      </c>
      <c r="D31" s="366">
        <v>1</v>
      </c>
      <c r="E31" s="283">
        <f t="shared" si="0"/>
        <v>16000000</v>
      </c>
      <c r="F31" s="283">
        <v>16000000</v>
      </c>
      <c r="G31" s="283">
        <v>0</v>
      </c>
      <c r="H31" s="283">
        <v>0</v>
      </c>
      <c r="I31" s="283">
        <v>0</v>
      </c>
      <c r="J31" s="284">
        <v>45336</v>
      </c>
      <c r="K31" s="284">
        <v>45648</v>
      </c>
      <c r="L31" s="285">
        <f t="shared" ref="L31:M31" si="8">D32/D31</f>
        <v>0</v>
      </c>
      <c r="M31" s="285">
        <f t="shared" si="8"/>
        <v>0</v>
      </c>
      <c r="N31" s="321" t="e">
        <f>L31*L31/M31</f>
        <v>#DIV/0!</v>
      </c>
      <c r="O31" s="234"/>
      <c r="P31" s="234"/>
      <c r="Q31" s="234"/>
      <c r="R31" s="234"/>
      <c r="S31" s="234"/>
      <c r="T31" s="234"/>
      <c r="U31" s="234"/>
      <c r="V31" s="234"/>
      <c r="W31" s="234"/>
      <c r="X31" s="234"/>
      <c r="Y31" s="234"/>
      <c r="Z31" s="234"/>
      <c r="AA31" s="234"/>
      <c r="AB31" s="234"/>
      <c r="AC31" s="234"/>
      <c r="AD31" s="234"/>
      <c r="AE31" s="234"/>
      <c r="AF31" s="234"/>
      <c r="AG31" s="234"/>
      <c r="AH31" s="234"/>
    </row>
    <row r="32" spans="1:34" ht="24" customHeight="1">
      <c r="A32" s="229"/>
      <c r="B32" s="362" t="s">
        <v>0</v>
      </c>
      <c r="C32" s="229"/>
      <c r="D32" s="367">
        <v>0</v>
      </c>
      <c r="E32" s="283">
        <f t="shared" si="0"/>
        <v>0</v>
      </c>
      <c r="F32" s="283">
        <v>0</v>
      </c>
      <c r="G32" s="283">
        <v>0</v>
      </c>
      <c r="H32" s="283">
        <v>0</v>
      </c>
      <c r="I32" s="283">
        <v>0</v>
      </c>
      <c r="J32" s="229"/>
      <c r="K32" s="229"/>
      <c r="L32" s="229"/>
      <c r="M32" s="229"/>
      <c r="N32" s="229"/>
      <c r="O32" s="234"/>
      <c r="P32" s="234"/>
      <c r="Q32" s="234"/>
      <c r="R32" s="234"/>
      <c r="S32" s="234"/>
      <c r="T32" s="234"/>
      <c r="U32" s="234"/>
      <c r="V32" s="234"/>
      <c r="W32" s="234"/>
      <c r="X32" s="234"/>
      <c r="Y32" s="234"/>
      <c r="Z32" s="234"/>
      <c r="AA32" s="234"/>
      <c r="AB32" s="234"/>
      <c r="AC32" s="234"/>
      <c r="AD32" s="234"/>
      <c r="AE32" s="234"/>
      <c r="AF32" s="234"/>
      <c r="AG32" s="234"/>
      <c r="AH32" s="234"/>
    </row>
    <row r="33" spans="1:34" ht="18.75" customHeight="1">
      <c r="A33" s="368" t="s">
        <v>6</v>
      </c>
      <c r="B33" s="369" t="s">
        <v>1</v>
      </c>
      <c r="C33" s="370"/>
      <c r="D33" s="371"/>
      <c r="E33" s="372">
        <f t="shared" ref="E33:I34" si="9">E17+E19+E21+E23+E25+E27+E29+E31</f>
        <v>846010000</v>
      </c>
      <c r="F33" s="372">
        <f t="shared" si="9"/>
        <v>846010000</v>
      </c>
      <c r="G33" s="372">
        <f t="shared" si="9"/>
        <v>0</v>
      </c>
      <c r="H33" s="372">
        <f t="shared" si="9"/>
        <v>0</v>
      </c>
      <c r="I33" s="372">
        <f t="shared" si="9"/>
        <v>0</v>
      </c>
      <c r="J33" s="372"/>
      <c r="K33" s="372"/>
      <c r="L33" s="372"/>
      <c r="M33" s="372"/>
      <c r="N33" s="372"/>
      <c r="O33" s="234"/>
      <c r="P33" s="234"/>
      <c r="Q33" s="234"/>
      <c r="R33" s="234"/>
      <c r="S33" s="234"/>
      <c r="T33" s="234"/>
      <c r="U33" s="234"/>
      <c r="V33" s="234"/>
      <c r="W33" s="234"/>
      <c r="X33" s="234"/>
      <c r="Y33" s="234"/>
      <c r="Z33" s="234"/>
      <c r="AA33" s="234"/>
      <c r="AB33" s="234"/>
      <c r="AC33" s="234"/>
      <c r="AD33" s="234"/>
      <c r="AE33" s="234"/>
      <c r="AF33" s="234"/>
      <c r="AG33" s="234"/>
      <c r="AH33" s="234"/>
    </row>
    <row r="34" spans="1:34" ht="18.75" customHeight="1">
      <c r="A34" s="224"/>
      <c r="B34" s="277" t="s">
        <v>0</v>
      </c>
      <c r="C34" s="229"/>
      <c r="D34" s="292"/>
      <c r="E34" s="372">
        <f t="shared" si="9"/>
        <v>33900000</v>
      </c>
      <c r="F34" s="372">
        <f t="shared" si="9"/>
        <v>33900000</v>
      </c>
      <c r="G34" s="372">
        <f t="shared" si="9"/>
        <v>0</v>
      </c>
      <c r="H34" s="372">
        <f t="shared" si="9"/>
        <v>0</v>
      </c>
      <c r="I34" s="372">
        <f t="shared" si="9"/>
        <v>0</v>
      </c>
      <c r="J34" s="293"/>
      <c r="K34" s="293"/>
      <c r="L34" s="293"/>
      <c r="M34" s="293"/>
      <c r="N34" s="293"/>
      <c r="O34" s="234"/>
      <c r="P34" s="234"/>
      <c r="Q34" s="234"/>
      <c r="R34" s="234"/>
      <c r="S34" s="234"/>
      <c r="T34" s="234"/>
      <c r="U34" s="234"/>
      <c r="V34" s="234"/>
      <c r="W34" s="234"/>
      <c r="X34" s="234"/>
      <c r="Y34" s="234"/>
      <c r="Z34" s="234"/>
      <c r="AA34" s="234"/>
      <c r="AB34" s="234"/>
      <c r="AC34" s="234"/>
      <c r="AD34" s="234"/>
      <c r="AE34" s="234"/>
      <c r="AF34" s="234"/>
      <c r="AG34" s="234"/>
      <c r="AH34" s="234"/>
    </row>
    <row r="35" spans="1:34" ht="15.75" customHeight="1">
      <c r="A35" s="234"/>
      <c r="B35" s="373"/>
      <c r="C35" s="234"/>
      <c r="D35" s="234"/>
      <c r="E35" s="298"/>
      <c r="F35" s="299"/>
      <c r="G35" s="274"/>
      <c r="H35" s="274"/>
      <c r="I35" s="274"/>
      <c r="J35" s="300"/>
      <c r="K35" s="300"/>
      <c r="L35" s="299"/>
      <c r="M35" s="301"/>
      <c r="N35" s="302"/>
      <c r="O35" s="234"/>
      <c r="P35" s="234"/>
      <c r="Q35" s="234"/>
      <c r="R35" s="234"/>
      <c r="S35" s="234"/>
      <c r="T35" s="234"/>
      <c r="U35" s="234"/>
      <c r="V35" s="234"/>
      <c r="W35" s="234"/>
      <c r="X35" s="234"/>
      <c r="Y35" s="234"/>
      <c r="Z35" s="234"/>
      <c r="AA35" s="234"/>
      <c r="AB35" s="234"/>
      <c r="AC35" s="234"/>
      <c r="AD35" s="234"/>
      <c r="AE35" s="234"/>
      <c r="AF35" s="234"/>
      <c r="AG35" s="234"/>
      <c r="AH35" s="234"/>
    </row>
    <row r="36" spans="1:34" ht="15.75" customHeight="1" thickBot="1">
      <c r="A36" s="192" t="s">
        <v>5</v>
      </c>
      <c r="B36" s="193" t="s">
        <v>4</v>
      </c>
      <c r="C36" s="194"/>
      <c r="D36" s="194"/>
      <c r="E36" s="374" t="s">
        <v>3</v>
      </c>
      <c r="F36" s="221"/>
      <c r="G36" s="221"/>
      <c r="H36" s="222"/>
      <c r="I36" s="375"/>
      <c r="J36" s="196" t="s">
        <v>2</v>
      </c>
      <c r="K36" s="194"/>
      <c r="L36" s="194"/>
      <c r="M36" s="194"/>
      <c r="N36" s="195"/>
      <c r="O36" s="234"/>
      <c r="P36" s="234"/>
      <c r="Q36" s="234"/>
      <c r="R36" s="234"/>
      <c r="S36" s="234"/>
      <c r="T36" s="234"/>
      <c r="U36" s="234"/>
      <c r="V36" s="234"/>
      <c r="W36" s="234"/>
      <c r="X36" s="234"/>
      <c r="Y36" s="234"/>
      <c r="Z36" s="234"/>
      <c r="AA36" s="234"/>
      <c r="AB36" s="234"/>
      <c r="AC36" s="234"/>
      <c r="AD36" s="234"/>
      <c r="AE36" s="234"/>
      <c r="AF36" s="234"/>
      <c r="AG36" s="234"/>
      <c r="AH36" s="234"/>
    </row>
    <row r="37" spans="1:34" ht="36.75" customHeight="1">
      <c r="A37" s="376" t="s">
        <v>515</v>
      </c>
      <c r="B37" s="377" t="s">
        <v>516</v>
      </c>
      <c r="C37" s="352"/>
      <c r="D37" s="353"/>
      <c r="E37" s="336" t="s">
        <v>421</v>
      </c>
      <c r="F37" s="236"/>
      <c r="G37" s="228"/>
      <c r="H37" s="345" t="s">
        <v>1</v>
      </c>
      <c r="I37" s="378">
        <v>10</v>
      </c>
      <c r="J37" s="351" t="s">
        <v>517</v>
      </c>
      <c r="K37" s="194"/>
      <c r="L37" s="194"/>
      <c r="M37" s="194"/>
      <c r="N37" s="195"/>
      <c r="O37" s="340"/>
      <c r="P37" s="340"/>
      <c r="Q37" s="340"/>
      <c r="R37" s="340"/>
      <c r="S37" s="340"/>
      <c r="T37" s="340"/>
      <c r="U37" s="340"/>
      <c r="V37" s="340"/>
      <c r="W37" s="340"/>
      <c r="X37" s="340"/>
      <c r="Y37" s="340"/>
      <c r="Z37" s="340"/>
      <c r="AA37" s="340"/>
      <c r="AB37" s="340"/>
      <c r="AC37" s="340"/>
      <c r="AD37" s="340"/>
      <c r="AE37" s="340"/>
      <c r="AF37" s="340"/>
      <c r="AG37" s="340"/>
      <c r="AH37" s="340"/>
    </row>
    <row r="38" spans="1:34" ht="36.75" customHeight="1">
      <c r="A38" s="354"/>
      <c r="B38" s="224"/>
      <c r="C38" s="225"/>
      <c r="D38" s="226"/>
      <c r="E38" s="224"/>
      <c r="F38" s="225"/>
      <c r="G38" s="226"/>
      <c r="H38" s="341" t="s">
        <v>0</v>
      </c>
      <c r="I38" s="379">
        <v>0</v>
      </c>
      <c r="J38" s="227"/>
      <c r="K38" s="236"/>
      <c r="L38" s="236"/>
      <c r="M38" s="236"/>
      <c r="N38" s="228"/>
      <c r="O38" s="340"/>
      <c r="P38" s="340"/>
      <c r="Q38" s="340"/>
      <c r="R38" s="340"/>
      <c r="S38" s="340"/>
      <c r="T38" s="340"/>
      <c r="U38" s="340"/>
      <c r="V38" s="340"/>
      <c r="W38" s="340"/>
      <c r="X38" s="340"/>
      <c r="Y38" s="340"/>
      <c r="Z38" s="340"/>
      <c r="AA38" s="340"/>
      <c r="AB38" s="340"/>
      <c r="AC38" s="340"/>
      <c r="AD38" s="340"/>
      <c r="AE38" s="340"/>
      <c r="AF38" s="340"/>
      <c r="AG38" s="340"/>
      <c r="AH38" s="340"/>
    </row>
    <row r="39" spans="1:34" ht="60" customHeight="1">
      <c r="A39" s="280" t="s">
        <v>515</v>
      </c>
      <c r="B39" s="380" t="s">
        <v>518</v>
      </c>
      <c r="C39" s="194"/>
      <c r="D39" s="195"/>
      <c r="E39" s="303" t="s">
        <v>422</v>
      </c>
      <c r="F39" s="194"/>
      <c r="G39" s="195"/>
      <c r="H39" s="341" t="s">
        <v>1</v>
      </c>
      <c r="I39" s="378">
        <v>1</v>
      </c>
      <c r="J39" s="227"/>
      <c r="K39" s="236"/>
      <c r="L39" s="236"/>
      <c r="M39" s="236"/>
      <c r="N39" s="228"/>
      <c r="O39" s="340"/>
      <c r="P39" s="340"/>
      <c r="Q39" s="340"/>
      <c r="R39" s="340"/>
      <c r="S39" s="340"/>
      <c r="T39" s="340"/>
      <c r="U39" s="340"/>
      <c r="V39" s="340"/>
      <c r="W39" s="340"/>
      <c r="X39" s="340"/>
      <c r="Y39" s="340"/>
      <c r="Z39" s="340"/>
      <c r="AA39" s="340"/>
      <c r="AB39" s="340"/>
      <c r="AC39" s="340"/>
      <c r="AD39" s="340"/>
      <c r="AE39" s="340"/>
      <c r="AF39" s="340"/>
      <c r="AG39" s="340"/>
      <c r="AH39" s="340"/>
    </row>
    <row r="40" spans="1:34" ht="60" customHeight="1">
      <c r="A40" s="229"/>
      <c r="B40" s="225"/>
      <c r="C40" s="225"/>
      <c r="D40" s="226"/>
      <c r="E40" s="224"/>
      <c r="F40" s="225"/>
      <c r="G40" s="226"/>
      <c r="H40" s="341" t="s">
        <v>0</v>
      </c>
      <c r="I40" s="378">
        <v>0</v>
      </c>
      <c r="J40" s="227"/>
      <c r="K40" s="236"/>
      <c r="L40" s="236"/>
      <c r="M40" s="236"/>
      <c r="N40" s="228"/>
      <c r="O40" s="340"/>
      <c r="P40" s="340"/>
      <c r="Q40" s="340"/>
      <c r="R40" s="340"/>
      <c r="S40" s="340"/>
      <c r="T40" s="340"/>
      <c r="U40" s="340"/>
      <c r="V40" s="340"/>
      <c r="W40" s="340"/>
      <c r="X40" s="340"/>
      <c r="Y40" s="340"/>
      <c r="Z40" s="340"/>
      <c r="AA40" s="340"/>
      <c r="AB40" s="340"/>
      <c r="AC40" s="340"/>
      <c r="AD40" s="340"/>
      <c r="AE40" s="340"/>
      <c r="AF40" s="340"/>
      <c r="AG40" s="340"/>
      <c r="AH40" s="340"/>
    </row>
    <row r="41" spans="1:34" ht="58.5" customHeight="1">
      <c r="A41" s="280" t="s">
        <v>515</v>
      </c>
      <c r="B41" s="380" t="s">
        <v>519</v>
      </c>
      <c r="C41" s="194"/>
      <c r="D41" s="195"/>
      <c r="E41" s="303" t="s">
        <v>422</v>
      </c>
      <c r="F41" s="194"/>
      <c r="G41" s="195"/>
      <c r="H41" s="341" t="s">
        <v>1</v>
      </c>
      <c r="I41" s="379">
        <v>1</v>
      </c>
      <c r="J41" s="227"/>
      <c r="K41" s="236"/>
      <c r="L41" s="236"/>
      <c r="M41" s="236"/>
      <c r="N41" s="228"/>
      <c r="O41" s="340"/>
      <c r="P41" s="340"/>
      <c r="Q41" s="340"/>
      <c r="R41" s="340"/>
      <c r="S41" s="340"/>
      <c r="T41" s="340"/>
      <c r="U41" s="340"/>
      <c r="V41" s="340"/>
      <c r="W41" s="340"/>
      <c r="X41" s="340"/>
      <c r="Y41" s="340"/>
      <c r="Z41" s="340"/>
      <c r="AA41" s="340"/>
      <c r="AB41" s="340"/>
      <c r="AC41" s="340"/>
      <c r="AD41" s="340"/>
      <c r="AE41" s="340"/>
      <c r="AF41" s="340"/>
      <c r="AG41" s="340"/>
      <c r="AH41" s="340"/>
    </row>
    <row r="42" spans="1:34" ht="58.5" customHeight="1">
      <c r="A42" s="229"/>
      <c r="B42" s="225"/>
      <c r="C42" s="225"/>
      <c r="D42" s="226"/>
      <c r="E42" s="224"/>
      <c r="F42" s="225"/>
      <c r="G42" s="226"/>
      <c r="H42" s="341" t="s">
        <v>0</v>
      </c>
      <c r="I42" s="379">
        <v>0</v>
      </c>
      <c r="J42" s="227"/>
      <c r="K42" s="236"/>
      <c r="L42" s="236"/>
      <c r="M42" s="236"/>
      <c r="N42" s="228"/>
      <c r="O42" s="340"/>
      <c r="P42" s="340"/>
      <c r="Q42" s="340"/>
      <c r="R42" s="340"/>
      <c r="S42" s="340"/>
      <c r="T42" s="340"/>
      <c r="U42" s="340"/>
      <c r="V42" s="340"/>
      <c r="W42" s="340"/>
      <c r="X42" s="340"/>
      <c r="Y42" s="340"/>
      <c r="Z42" s="340"/>
      <c r="AA42" s="340"/>
      <c r="AB42" s="340"/>
      <c r="AC42" s="340"/>
      <c r="AD42" s="340"/>
      <c r="AE42" s="340"/>
      <c r="AF42" s="340"/>
      <c r="AG42" s="340"/>
      <c r="AH42" s="340"/>
    </row>
    <row r="43" spans="1:34" ht="35.25" customHeight="1">
      <c r="A43" s="280" t="s">
        <v>515</v>
      </c>
      <c r="B43" s="380" t="s">
        <v>520</v>
      </c>
      <c r="C43" s="194"/>
      <c r="D43" s="195"/>
      <c r="E43" s="381" t="s">
        <v>423</v>
      </c>
      <c r="F43" s="194"/>
      <c r="G43" s="195"/>
      <c r="H43" s="382" t="s">
        <v>1</v>
      </c>
      <c r="I43" s="379">
        <v>100</v>
      </c>
      <c r="J43" s="227"/>
      <c r="K43" s="236"/>
      <c r="L43" s="236"/>
      <c r="M43" s="236"/>
      <c r="N43" s="228"/>
      <c r="O43" s="340"/>
      <c r="P43" s="340"/>
      <c r="Q43" s="340"/>
      <c r="R43" s="340"/>
      <c r="S43" s="340"/>
      <c r="T43" s="340"/>
      <c r="U43" s="340"/>
      <c r="V43" s="340"/>
      <c r="W43" s="340"/>
      <c r="X43" s="340"/>
      <c r="Y43" s="340"/>
      <c r="Z43" s="340"/>
      <c r="AA43" s="340"/>
      <c r="AB43" s="340"/>
      <c r="AC43" s="340"/>
      <c r="AD43" s="340"/>
      <c r="AE43" s="340"/>
      <c r="AF43" s="340"/>
      <c r="AG43" s="340"/>
      <c r="AH43" s="340"/>
    </row>
    <row r="44" spans="1:34" ht="35.25" customHeight="1">
      <c r="A44" s="229"/>
      <c r="B44" s="225"/>
      <c r="C44" s="225"/>
      <c r="D44" s="226"/>
      <c r="E44" s="224"/>
      <c r="F44" s="225"/>
      <c r="G44" s="226"/>
      <c r="H44" s="382" t="s">
        <v>0</v>
      </c>
      <c r="I44" s="379">
        <v>0</v>
      </c>
      <c r="J44" s="227"/>
      <c r="K44" s="236"/>
      <c r="L44" s="236"/>
      <c r="M44" s="236"/>
      <c r="N44" s="228"/>
      <c r="O44" s="340"/>
      <c r="P44" s="340"/>
      <c r="Q44" s="340"/>
      <c r="R44" s="340"/>
      <c r="S44" s="340"/>
      <c r="T44" s="340"/>
      <c r="U44" s="340"/>
      <c r="V44" s="340"/>
      <c r="W44" s="340"/>
      <c r="X44" s="340"/>
      <c r="Y44" s="340"/>
      <c r="Z44" s="340"/>
      <c r="AA44" s="340"/>
      <c r="AB44" s="340"/>
      <c r="AC44" s="340"/>
      <c r="AD44" s="340"/>
      <c r="AE44" s="340"/>
      <c r="AF44" s="340"/>
      <c r="AG44" s="340"/>
      <c r="AH44" s="340"/>
    </row>
    <row r="45" spans="1:34" ht="36.75" customHeight="1">
      <c r="A45" s="280" t="s">
        <v>515</v>
      </c>
      <c r="B45" s="380" t="s">
        <v>521</v>
      </c>
      <c r="C45" s="194"/>
      <c r="D45" s="195"/>
      <c r="E45" s="303" t="s">
        <v>424</v>
      </c>
      <c r="F45" s="194"/>
      <c r="G45" s="195"/>
      <c r="H45" s="382" t="s">
        <v>1</v>
      </c>
      <c r="I45" s="379">
        <v>150</v>
      </c>
      <c r="J45" s="227"/>
      <c r="K45" s="236"/>
      <c r="L45" s="236"/>
      <c r="M45" s="236"/>
      <c r="N45" s="228"/>
      <c r="O45" s="340"/>
      <c r="P45" s="340"/>
      <c r="Q45" s="340"/>
      <c r="R45" s="340"/>
      <c r="S45" s="340"/>
      <c r="T45" s="340"/>
      <c r="U45" s="340"/>
      <c r="V45" s="340"/>
      <c r="W45" s="340"/>
      <c r="X45" s="340"/>
      <c r="Y45" s="340"/>
      <c r="Z45" s="340"/>
      <c r="AA45" s="340"/>
      <c r="AB45" s="340"/>
      <c r="AC45" s="340"/>
      <c r="AD45" s="340"/>
      <c r="AE45" s="340"/>
      <c r="AF45" s="340"/>
      <c r="AG45" s="340"/>
      <c r="AH45" s="340"/>
    </row>
    <row r="46" spans="1:34" ht="36.75" customHeight="1">
      <c r="A46" s="229"/>
      <c r="B46" s="225"/>
      <c r="C46" s="225"/>
      <c r="D46" s="226"/>
      <c r="E46" s="224"/>
      <c r="F46" s="225"/>
      <c r="G46" s="226"/>
      <c r="H46" s="382" t="s">
        <v>0</v>
      </c>
      <c r="I46" s="379">
        <v>0</v>
      </c>
      <c r="J46" s="227"/>
      <c r="K46" s="236"/>
      <c r="L46" s="236"/>
      <c r="M46" s="236"/>
      <c r="N46" s="228"/>
      <c r="O46" s="340"/>
      <c r="P46" s="340"/>
      <c r="Q46" s="340"/>
      <c r="R46" s="340"/>
      <c r="S46" s="340"/>
      <c r="T46" s="340"/>
      <c r="U46" s="340"/>
      <c r="V46" s="340"/>
      <c r="W46" s="340"/>
      <c r="X46" s="340"/>
      <c r="Y46" s="340"/>
      <c r="Z46" s="340"/>
      <c r="AA46" s="340"/>
      <c r="AB46" s="340"/>
      <c r="AC46" s="340"/>
      <c r="AD46" s="340"/>
      <c r="AE46" s="340"/>
      <c r="AF46" s="340"/>
      <c r="AG46" s="340"/>
      <c r="AH46" s="340"/>
    </row>
    <row r="47" spans="1:34" ht="36" customHeight="1">
      <c r="A47" s="280" t="s">
        <v>515</v>
      </c>
      <c r="B47" s="380" t="s">
        <v>522</v>
      </c>
      <c r="C47" s="194"/>
      <c r="D47" s="195"/>
      <c r="E47" s="303" t="s">
        <v>425</v>
      </c>
      <c r="F47" s="194"/>
      <c r="G47" s="195"/>
      <c r="H47" s="382" t="s">
        <v>1</v>
      </c>
      <c r="I47" s="379">
        <v>1</v>
      </c>
      <c r="J47" s="227"/>
      <c r="K47" s="236"/>
      <c r="L47" s="236"/>
      <c r="M47" s="236"/>
      <c r="N47" s="228"/>
      <c r="O47" s="340"/>
      <c r="P47" s="340"/>
      <c r="Q47" s="340"/>
      <c r="R47" s="340"/>
      <c r="S47" s="340"/>
      <c r="T47" s="340"/>
      <c r="U47" s="340"/>
      <c r="V47" s="340"/>
      <c r="W47" s="340"/>
      <c r="X47" s="340"/>
      <c r="Y47" s="340"/>
      <c r="Z47" s="340"/>
      <c r="AA47" s="340"/>
      <c r="AB47" s="340"/>
      <c r="AC47" s="340"/>
      <c r="AD47" s="340"/>
      <c r="AE47" s="340"/>
      <c r="AF47" s="340"/>
      <c r="AG47" s="340"/>
      <c r="AH47" s="340"/>
    </row>
    <row r="48" spans="1:34" ht="36" customHeight="1">
      <c r="A48" s="229"/>
      <c r="B48" s="225"/>
      <c r="C48" s="225"/>
      <c r="D48" s="226"/>
      <c r="E48" s="224"/>
      <c r="F48" s="225"/>
      <c r="G48" s="226"/>
      <c r="H48" s="382" t="s">
        <v>0</v>
      </c>
      <c r="I48" s="379">
        <v>0</v>
      </c>
      <c r="J48" s="227"/>
      <c r="K48" s="236"/>
      <c r="L48" s="236"/>
      <c r="M48" s="236"/>
      <c r="N48" s="228"/>
      <c r="O48" s="340"/>
      <c r="P48" s="340"/>
      <c r="Q48" s="340"/>
      <c r="R48" s="340"/>
      <c r="S48" s="340"/>
      <c r="T48" s="340"/>
      <c r="U48" s="340"/>
      <c r="V48" s="340"/>
      <c r="W48" s="340"/>
      <c r="X48" s="340"/>
      <c r="Y48" s="340"/>
      <c r="Z48" s="340"/>
      <c r="AA48" s="340"/>
      <c r="AB48" s="340"/>
      <c r="AC48" s="340"/>
      <c r="AD48" s="340"/>
      <c r="AE48" s="340"/>
      <c r="AF48" s="340"/>
      <c r="AG48" s="340"/>
      <c r="AH48" s="340"/>
    </row>
    <row r="49" spans="1:34" ht="73.5" customHeight="1">
      <c r="A49" s="280" t="s">
        <v>515</v>
      </c>
      <c r="B49" s="380" t="s">
        <v>523</v>
      </c>
      <c r="C49" s="194"/>
      <c r="D49" s="195"/>
      <c r="E49" s="303" t="s">
        <v>426</v>
      </c>
      <c r="F49" s="194"/>
      <c r="G49" s="194"/>
      <c r="H49" s="382" t="s">
        <v>1</v>
      </c>
      <c r="I49" s="379">
        <v>1</v>
      </c>
      <c r="J49" s="227"/>
      <c r="K49" s="236"/>
      <c r="L49" s="236"/>
      <c r="M49" s="236"/>
      <c r="N49" s="228"/>
      <c r="O49" s="340"/>
      <c r="P49" s="340"/>
      <c r="Q49" s="340"/>
      <c r="R49" s="340"/>
      <c r="S49" s="340"/>
      <c r="T49" s="340"/>
      <c r="U49" s="340"/>
      <c r="V49" s="340"/>
      <c r="W49" s="340"/>
      <c r="X49" s="340"/>
      <c r="Y49" s="340"/>
      <c r="Z49" s="340"/>
      <c r="AA49" s="340"/>
      <c r="AB49" s="340"/>
      <c r="AC49" s="340"/>
      <c r="AD49" s="340"/>
      <c r="AE49" s="340"/>
      <c r="AF49" s="340"/>
      <c r="AG49" s="340"/>
      <c r="AH49" s="340"/>
    </row>
    <row r="50" spans="1:34" ht="73.5" customHeight="1">
      <c r="A50" s="229"/>
      <c r="B50" s="236"/>
      <c r="C50" s="236"/>
      <c r="D50" s="228"/>
      <c r="E50" s="227"/>
      <c r="F50" s="236"/>
      <c r="G50" s="236"/>
      <c r="H50" s="382" t="s">
        <v>0</v>
      </c>
      <c r="I50" s="383">
        <v>0</v>
      </c>
      <c r="J50" s="224"/>
      <c r="K50" s="225"/>
      <c r="L50" s="225"/>
      <c r="M50" s="225"/>
      <c r="N50" s="226"/>
      <c r="O50" s="340"/>
      <c r="P50" s="340"/>
      <c r="Q50" s="340"/>
      <c r="R50" s="340"/>
      <c r="S50" s="340"/>
      <c r="T50" s="340"/>
      <c r="U50" s="340"/>
      <c r="V50" s="340"/>
      <c r="W50" s="340"/>
      <c r="X50" s="340"/>
      <c r="Y50" s="340"/>
      <c r="Z50" s="340"/>
      <c r="AA50" s="340"/>
      <c r="AB50" s="340"/>
      <c r="AC50" s="340"/>
      <c r="AD50" s="340"/>
      <c r="AE50" s="340"/>
      <c r="AF50" s="340"/>
      <c r="AG50" s="340"/>
      <c r="AH50" s="340"/>
    </row>
    <row r="51" spans="1:34" ht="60.75" customHeight="1">
      <c r="A51" s="307" t="s">
        <v>427</v>
      </c>
      <c r="B51" s="221"/>
      <c r="C51" s="221"/>
      <c r="D51" s="221"/>
      <c r="E51" s="221"/>
      <c r="F51" s="221"/>
      <c r="G51" s="221"/>
      <c r="H51" s="221"/>
      <c r="I51" s="221"/>
      <c r="J51" s="221"/>
      <c r="K51" s="221"/>
      <c r="L51" s="221"/>
      <c r="M51" s="221"/>
      <c r="N51" s="222"/>
      <c r="O51" s="306"/>
      <c r="P51" s="306"/>
      <c r="Q51" s="306"/>
      <c r="R51" s="306"/>
      <c r="S51" s="306"/>
      <c r="T51" s="306"/>
      <c r="U51" s="306"/>
      <c r="V51" s="306"/>
      <c r="W51" s="306"/>
      <c r="X51" s="234"/>
      <c r="Y51" s="234"/>
      <c r="Z51" s="234"/>
      <c r="AA51" s="234"/>
      <c r="AB51" s="234"/>
      <c r="AC51" s="234"/>
      <c r="AD51" s="234"/>
      <c r="AE51" s="234"/>
      <c r="AF51" s="234"/>
      <c r="AG51" s="234"/>
      <c r="AH51" s="234"/>
    </row>
    <row r="52" spans="1:34" ht="58.5" customHeight="1">
      <c r="A52" s="234"/>
      <c r="B52" s="234"/>
      <c r="C52" s="234"/>
      <c r="D52" s="234"/>
      <c r="E52" s="234"/>
      <c r="F52" s="234"/>
      <c r="G52" s="234"/>
      <c r="H52" s="234"/>
      <c r="I52" s="234"/>
      <c r="J52" s="300"/>
      <c r="K52" s="300"/>
      <c r="L52" s="234"/>
      <c r="M52" s="234"/>
      <c r="N52" s="234"/>
      <c r="O52" s="306"/>
      <c r="P52" s="306"/>
      <c r="Q52" s="306"/>
      <c r="R52" s="306"/>
      <c r="S52" s="306"/>
      <c r="T52" s="306"/>
      <c r="U52" s="306"/>
      <c r="V52" s="306"/>
      <c r="W52" s="306"/>
      <c r="X52" s="234"/>
      <c r="Y52" s="234"/>
      <c r="Z52" s="234"/>
      <c r="AA52" s="234"/>
      <c r="AB52" s="234"/>
      <c r="AC52" s="234"/>
      <c r="AD52" s="234"/>
      <c r="AE52" s="234"/>
      <c r="AF52" s="234"/>
      <c r="AG52" s="234"/>
      <c r="AH52" s="234"/>
    </row>
    <row r="53" spans="1:34" ht="15.75" customHeight="1">
      <c r="A53" s="234"/>
      <c r="B53" s="234"/>
      <c r="C53" s="234"/>
      <c r="D53" s="234"/>
      <c r="E53" s="234"/>
      <c r="F53" s="234"/>
      <c r="G53" s="234"/>
      <c r="H53" s="234"/>
      <c r="I53" s="234"/>
      <c r="J53" s="300"/>
      <c r="K53" s="300"/>
      <c r="L53" s="234"/>
      <c r="M53" s="234"/>
      <c r="N53" s="234"/>
      <c r="O53" s="306"/>
      <c r="P53" s="306"/>
      <c r="Q53" s="306"/>
      <c r="R53" s="306"/>
      <c r="S53" s="306"/>
      <c r="T53" s="306"/>
      <c r="U53" s="306"/>
      <c r="V53" s="306"/>
      <c r="W53" s="306"/>
      <c r="X53" s="234"/>
      <c r="Y53" s="234"/>
      <c r="Z53" s="234"/>
      <c r="AA53" s="234"/>
      <c r="AB53" s="234"/>
      <c r="AC53" s="234"/>
      <c r="AD53" s="234"/>
      <c r="AE53" s="234"/>
      <c r="AF53" s="234"/>
      <c r="AG53" s="234"/>
      <c r="AH53" s="234"/>
    </row>
    <row r="54" spans="1:34" ht="15.75" customHeight="1">
      <c r="A54" s="234"/>
      <c r="B54" s="234"/>
      <c r="C54" s="234"/>
      <c r="D54" s="234"/>
      <c r="E54" s="234"/>
      <c r="F54" s="234"/>
      <c r="G54" s="234"/>
      <c r="H54" s="234"/>
      <c r="I54" s="234"/>
      <c r="J54" s="300"/>
      <c r="K54" s="300"/>
      <c r="L54" s="234"/>
      <c r="M54" s="234"/>
      <c r="N54" s="234"/>
      <c r="O54" s="306"/>
      <c r="P54" s="306"/>
      <c r="Q54" s="306"/>
      <c r="R54" s="306"/>
      <c r="S54" s="306"/>
      <c r="T54" s="306"/>
      <c r="U54" s="306"/>
      <c r="V54" s="306"/>
      <c r="W54" s="306"/>
      <c r="X54" s="234"/>
      <c r="Y54" s="234"/>
      <c r="Z54" s="234"/>
      <c r="AA54" s="234"/>
      <c r="AB54" s="234"/>
      <c r="AC54" s="234"/>
      <c r="AD54" s="234"/>
      <c r="AE54" s="234"/>
      <c r="AF54" s="234"/>
      <c r="AG54" s="234"/>
      <c r="AH54" s="234"/>
    </row>
    <row r="55" spans="1:34" ht="15.75" customHeight="1">
      <c r="A55" s="234"/>
      <c r="B55" s="234"/>
      <c r="C55" s="234"/>
      <c r="D55" s="234"/>
      <c r="E55" s="234"/>
      <c r="F55" s="234"/>
      <c r="G55" s="234"/>
      <c r="H55" s="234"/>
      <c r="I55" s="234"/>
      <c r="J55" s="300"/>
      <c r="K55" s="300"/>
      <c r="L55" s="234"/>
      <c r="M55" s="234"/>
      <c r="N55" s="234"/>
      <c r="O55" s="306"/>
      <c r="P55" s="306"/>
      <c r="Q55" s="306"/>
      <c r="R55" s="306"/>
      <c r="S55" s="306"/>
      <c r="T55" s="306"/>
      <c r="U55" s="306"/>
      <c r="V55" s="306"/>
      <c r="W55" s="306"/>
      <c r="X55" s="234"/>
      <c r="Y55" s="234"/>
      <c r="Z55" s="234"/>
      <c r="AA55" s="234"/>
      <c r="AB55" s="234"/>
      <c r="AC55" s="234"/>
      <c r="AD55" s="234"/>
      <c r="AE55" s="234"/>
      <c r="AF55" s="234"/>
      <c r="AG55" s="234"/>
      <c r="AH55" s="234"/>
    </row>
    <row r="56" spans="1:34" ht="15.75" customHeight="1">
      <c r="A56" s="234"/>
      <c r="B56" s="234"/>
      <c r="C56" s="234"/>
      <c r="D56" s="234"/>
      <c r="E56" s="234"/>
      <c r="F56" s="234"/>
      <c r="G56" s="234"/>
      <c r="H56" s="234"/>
      <c r="I56" s="234"/>
      <c r="J56" s="300"/>
      <c r="K56" s="300"/>
      <c r="L56" s="234"/>
      <c r="M56" s="234"/>
      <c r="N56" s="234"/>
      <c r="O56" s="306"/>
      <c r="P56" s="306"/>
      <c r="Q56" s="306"/>
      <c r="R56" s="306"/>
      <c r="S56" s="306"/>
      <c r="T56" s="306"/>
      <c r="U56" s="306"/>
      <c r="V56" s="306"/>
      <c r="W56" s="306"/>
      <c r="X56" s="234"/>
      <c r="Y56" s="234"/>
      <c r="Z56" s="234"/>
      <c r="AA56" s="234"/>
      <c r="AB56" s="234"/>
      <c r="AC56" s="234"/>
      <c r="AD56" s="234"/>
      <c r="AE56" s="234"/>
      <c r="AF56" s="234"/>
      <c r="AG56" s="234"/>
      <c r="AH56" s="234"/>
    </row>
    <row r="57" spans="1:34" ht="15.75" customHeight="1">
      <c r="A57" s="234"/>
      <c r="B57" s="234"/>
      <c r="C57" s="234"/>
      <c r="D57" s="234"/>
      <c r="E57" s="234"/>
      <c r="F57" s="234"/>
      <c r="G57" s="234"/>
      <c r="H57" s="234"/>
      <c r="I57" s="234"/>
      <c r="J57" s="300"/>
      <c r="K57" s="300"/>
      <c r="L57" s="234"/>
      <c r="M57" s="234"/>
      <c r="N57" s="234"/>
      <c r="O57" s="306"/>
      <c r="P57" s="306"/>
      <c r="Q57" s="306"/>
      <c r="R57" s="306"/>
      <c r="S57" s="306"/>
      <c r="T57" s="306"/>
      <c r="U57" s="306"/>
      <c r="V57" s="306"/>
      <c r="W57" s="306"/>
      <c r="X57" s="234"/>
      <c r="Y57" s="234"/>
      <c r="Z57" s="234"/>
      <c r="AA57" s="234"/>
      <c r="AB57" s="234"/>
      <c r="AC57" s="234"/>
      <c r="AD57" s="234"/>
      <c r="AE57" s="234"/>
      <c r="AF57" s="234"/>
      <c r="AG57" s="234"/>
      <c r="AH57" s="234"/>
    </row>
    <row r="58" spans="1:34" ht="15.75" customHeight="1">
      <c r="A58" s="234"/>
      <c r="B58" s="234"/>
      <c r="C58" s="234"/>
      <c r="D58" s="234"/>
      <c r="E58" s="234"/>
      <c r="F58" s="234"/>
      <c r="G58" s="234"/>
      <c r="H58" s="234"/>
      <c r="I58" s="234"/>
      <c r="J58" s="300"/>
      <c r="K58" s="300"/>
      <c r="L58" s="234"/>
      <c r="M58" s="234"/>
      <c r="N58" s="234"/>
      <c r="O58" s="306"/>
      <c r="P58" s="306"/>
      <c r="Q58" s="306"/>
      <c r="R58" s="306"/>
      <c r="S58" s="306"/>
      <c r="T58" s="306"/>
      <c r="U58" s="306"/>
      <c r="V58" s="306"/>
      <c r="W58" s="306"/>
      <c r="X58" s="234"/>
      <c r="Y58" s="234"/>
      <c r="Z58" s="234"/>
      <c r="AA58" s="234"/>
      <c r="AB58" s="234"/>
      <c r="AC58" s="234"/>
      <c r="AD58" s="234"/>
      <c r="AE58" s="234"/>
      <c r="AF58" s="234"/>
      <c r="AG58" s="234"/>
      <c r="AH58" s="234"/>
    </row>
    <row r="59" spans="1:34" ht="15.75" customHeight="1">
      <c r="A59" s="234"/>
      <c r="B59" s="234"/>
      <c r="C59" s="234"/>
      <c r="D59" s="234"/>
      <c r="E59" s="234"/>
      <c r="F59" s="234"/>
      <c r="G59" s="234"/>
      <c r="H59" s="234"/>
      <c r="I59" s="234"/>
      <c r="J59" s="300"/>
      <c r="K59" s="300"/>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row>
    <row r="60" spans="1:34" ht="15.75" customHeight="1">
      <c r="A60" s="234"/>
      <c r="B60" s="234"/>
      <c r="C60" s="234"/>
      <c r="D60" s="234"/>
      <c r="E60" s="234"/>
      <c r="F60" s="234"/>
      <c r="G60" s="234"/>
      <c r="H60" s="234"/>
      <c r="I60" s="234"/>
      <c r="J60" s="300"/>
      <c r="K60" s="300"/>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row>
    <row r="61" spans="1:34" ht="15.75" customHeight="1">
      <c r="A61" s="234"/>
      <c r="B61" s="234"/>
      <c r="C61" s="234"/>
      <c r="D61" s="234"/>
      <c r="E61" s="234"/>
      <c r="F61" s="234"/>
      <c r="G61" s="234"/>
      <c r="H61" s="234"/>
      <c r="I61" s="234"/>
      <c r="J61" s="300"/>
      <c r="K61" s="300"/>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row>
    <row r="62" spans="1:34" ht="15.75" customHeight="1">
      <c r="A62" s="234"/>
      <c r="B62" s="234"/>
      <c r="C62" s="234"/>
      <c r="D62" s="234"/>
      <c r="E62" s="234"/>
      <c r="F62" s="234"/>
      <c r="G62" s="234"/>
      <c r="H62" s="234"/>
      <c r="I62" s="234"/>
      <c r="J62" s="300"/>
      <c r="K62" s="300"/>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row>
    <row r="63" spans="1:34" ht="15.75" customHeight="1">
      <c r="A63" s="234"/>
      <c r="B63" s="234"/>
      <c r="C63" s="234"/>
      <c r="D63" s="234"/>
      <c r="E63" s="234"/>
      <c r="F63" s="234"/>
      <c r="G63" s="234"/>
      <c r="H63" s="234"/>
      <c r="I63" s="234"/>
      <c r="J63" s="300"/>
      <c r="K63" s="300"/>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row>
    <row r="64" spans="1:34" ht="15.75" customHeight="1">
      <c r="A64" s="234"/>
      <c r="B64" s="234"/>
      <c r="C64" s="234"/>
      <c r="D64" s="234"/>
      <c r="E64" s="234"/>
      <c r="F64" s="234"/>
      <c r="G64" s="234"/>
      <c r="H64" s="234"/>
      <c r="I64" s="234"/>
      <c r="J64" s="300"/>
      <c r="K64" s="300"/>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row>
    <row r="65" spans="1:34" ht="15.75" customHeight="1">
      <c r="A65" s="234"/>
      <c r="B65" s="234"/>
      <c r="C65" s="234"/>
      <c r="D65" s="234"/>
      <c r="E65" s="234"/>
      <c r="F65" s="234"/>
      <c r="G65" s="234"/>
      <c r="H65" s="234"/>
      <c r="I65" s="234"/>
      <c r="J65" s="300"/>
      <c r="K65" s="300"/>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row>
    <row r="66" spans="1:34" ht="15.75" customHeight="1">
      <c r="A66" s="234"/>
      <c r="B66" s="234"/>
      <c r="C66" s="234"/>
      <c r="D66" s="234"/>
      <c r="E66" s="234"/>
      <c r="F66" s="234"/>
      <c r="G66" s="234"/>
      <c r="H66" s="234"/>
      <c r="I66" s="234"/>
      <c r="J66" s="300"/>
      <c r="K66" s="300"/>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row>
    <row r="67" spans="1:34" ht="15.75" customHeight="1">
      <c r="A67" s="234"/>
      <c r="B67" s="234"/>
      <c r="C67" s="234"/>
      <c r="D67" s="234"/>
      <c r="E67" s="234"/>
      <c r="F67" s="234"/>
      <c r="G67" s="234"/>
      <c r="H67" s="234"/>
      <c r="I67" s="234"/>
      <c r="J67" s="300"/>
      <c r="K67" s="300"/>
      <c r="L67" s="234"/>
      <c r="M67" s="234"/>
      <c r="N67" s="234"/>
      <c r="O67" s="234"/>
      <c r="P67" s="234"/>
      <c r="Q67" s="234"/>
      <c r="R67" s="234"/>
      <c r="S67" s="234"/>
      <c r="T67" s="234"/>
      <c r="U67" s="234"/>
      <c r="V67" s="234"/>
      <c r="W67" s="234"/>
      <c r="X67" s="234"/>
      <c r="Y67" s="234"/>
      <c r="Z67" s="234"/>
      <c r="AA67" s="234"/>
      <c r="AB67" s="234"/>
      <c r="AC67" s="234"/>
      <c r="AD67" s="234"/>
      <c r="AE67" s="234"/>
      <c r="AF67" s="234"/>
      <c r="AG67" s="234"/>
      <c r="AH67" s="234"/>
    </row>
    <row r="68" spans="1:34" ht="15.75" customHeight="1">
      <c r="A68" s="234"/>
      <c r="B68" s="234"/>
      <c r="C68" s="234"/>
      <c r="D68" s="234"/>
      <c r="E68" s="234"/>
      <c r="F68" s="234"/>
      <c r="G68" s="234"/>
      <c r="H68" s="234"/>
      <c r="I68" s="234"/>
      <c r="J68" s="300"/>
      <c r="K68" s="300"/>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row>
    <row r="69" spans="1:34" ht="15.75" customHeight="1">
      <c r="A69" s="234"/>
      <c r="B69" s="234"/>
      <c r="C69" s="234"/>
      <c r="D69" s="234"/>
      <c r="E69" s="234"/>
      <c r="F69" s="234"/>
      <c r="G69" s="234"/>
      <c r="H69" s="234"/>
      <c r="I69" s="234"/>
      <c r="J69" s="300"/>
      <c r="K69" s="300"/>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row>
    <row r="70" spans="1:34" ht="15.75" customHeight="1">
      <c r="A70" s="234"/>
      <c r="B70" s="234"/>
      <c r="C70" s="234"/>
      <c r="D70" s="234"/>
      <c r="E70" s="234"/>
      <c r="F70" s="234"/>
      <c r="G70" s="234"/>
      <c r="H70" s="234"/>
      <c r="I70" s="234"/>
      <c r="J70" s="300"/>
      <c r="K70" s="300"/>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row>
    <row r="71" spans="1:34" ht="15.75" customHeight="1">
      <c r="A71" s="234"/>
      <c r="B71" s="234"/>
      <c r="C71" s="234"/>
      <c r="D71" s="234"/>
      <c r="E71" s="234"/>
      <c r="F71" s="234"/>
      <c r="G71" s="234"/>
      <c r="H71" s="234"/>
      <c r="I71" s="234"/>
      <c r="J71" s="300"/>
      <c r="K71" s="300"/>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row>
    <row r="72" spans="1:34" ht="15.75" customHeight="1">
      <c r="A72" s="234"/>
      <c r="B72" s="234"/>
      <c r="C72" s="234"/>
      <c r="D72" s="234"/>
      <c r="E72" s="234"/>
      <c r="F72" s="234"/>
      <c r="G72" s="234"/>
      <c r="H72" s="234"/>
      <c r="I72" s="234"/>
      <c r="J72" s="300"/>
      <c r="K72" s="300"/>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row>
    <row r="73" spans="1:34" ht="15.75" customHeight="1">
      <c r="A73" s="234"/>
      <c r="B73" s="234"/>
      <c r="C73" s="234"/>
      <c r="D73" s="234"/>
      <c r="E73" s="234"/>
      <c r="F73" s="234"/>
      <c r="G73" s="234"/>
      <c r="H73" s="234"/>
      <c r="I73" s="234"/>
      <c r="J73" s="300"/>
      <c r="K73" s="300"/>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row>
    <row r="74" spans="1:34" ht="15.75" customHeight="1">
      <c r="A74" s="234"/>
      <c r="B74" s="234"/>
      <c r="C74" s="234"/>
      <c r="D74" s="234"/>
      <c r="E74" s="234"/>
      <c r="F74" s="234"/>
      <c r="G74" s="234"/>
      <c r="H74" s="234"/>
      <c r="I74" s="234"/>
      <c r="J74" s="300"/>
      <c r="K74" s="300"/>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row>
    <row r="75" spans="1:34" ht="15.75" customHeight="1">
      <c r="A75" s="234"/>
      <c r="B75" s="234"/>
      <c r="C75" s="234"/>
      <c r="D75" s="234"/>
      <c r="E75" s="234"/>
      <c r="F75" s="234"/>
      <c r="G75" s="234"/>
      <c r="H75" s="234"/>
      <c r="I75" s="234"/>
      <c r="J75" s="300"/>
      <c r="K75" s="300"/>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row>
    <row r="76" spans="1:34" ht="15.75" customHeight="1">
      <c r="A76" s="234"/>
      <c r="B76" s="234"/>
      <c r="C76" s="234"/>
      <c r="D76" s="234"/>
      <c r="E76" s="234"/>
      <c r="F76" s="234"/>
      <c r="G76" s="234"/>
      <c r="H76" s="234"/>
      <c r="I76" s="234"/>
      <c r="J76" s="300"/>
      <c r="K76" s="300"/>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row>
    <row r="77" spans="1:34" ht="15.75" customHeight="1">
      <c r="A77" s="234"/>
      <c r="B77" s="234"/>
      <c r="C77" s="234"/>
      <c r="D77" s="234"/>
      <c r="E77" s="234"/>
      <c r="F77" s="234"/>
      <c r="G77" s="234"/>
      <c r="H77" s="234"/>
      <c r="I77" s="234"/>
      <c r="J77" s="300"/>
      <c r="K77" s="300"/>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row>
    <row r="78" spans="1:34" ht="15.75" customHeight="1">
      <c r="A78" s="234"/>
      <c r="B78" s="234"/>
      <c r="C78" s="234"/>
      <c r="D78" s="234"/>
      <c r="E78" s="234"/>
      <c r="F78" s="234"/>
      <c r="G78" s="234"/>
      <c r="H78" s="234"/>
      <c r="I78" s="234"/>
      <c r="J78" s="300"/>
      <c r="K78" s="300"/>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row>
    <row r="79" spans="1:34" ht="15.75" customHeight="1">
      <c r="A79" s="234"/>
      <c r="B79" s="234"/>
      <c r="C79" s="234"/>
      <c r="D79" s="234"/>
      <c r="E79" s="234"/>
      <c r="F79" s="234"/>
      <c r="G79" s="234"/>
      <c r="H79" s="234"/>
      <c r="I79" s="234"/>
      <c r="J79" s="300"/>
      <c r="K79" s="300"/>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row>
    <row r="80" spans="1:34" ht="15.75" customHeight="1">
      <c r="A80" s="234"/>
      <c r="B80" s="234"/>
      <c r="C80" s="234"/>
      <c r="D80" s="234"/>
      <c r="E80" s="234"/>
      <c r="F80" s="234"/>
      <c r="G80" s="234"/>
      <c r="H80" s="234"/>
      <c r="I80" s="234"/>
      <c r="J80" s="300"/>
      <c r="K80" s="300"/>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row>
    <row r="81" spans="1:34" ht="15.75" customHeight="1">
      <c r="A81" s="234"/>
      <c r="B81" s="234"/>
      <c r="C81" s="234"/>
      <c r="D81" s="234"/>
      <c r="E81" s="234"/>
      <c r="F81" s="234"/>
      <c r="G81" s="234"/>
      <c r="H81" s="234"/>
      <c r="I81" s="234"/>
      <c r="J81" s="300"/>
      <c r="K81" s="300"/>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row>
    <row r="82" spans="1:34" ht="15.75" customHeight="1">
      <c r="A82" s="234"/>
      <c r="B82" s="234"/>
      <c r="C82" s="234"/>
      <c r="D82" s="234"/>
      <c r="E82" s="234"/>
      <c r="F82" s="234"/>
      <c r="G82" s="234"/>
      <c r="H82" s="234"/>
      <c r="I82" s="234"/>
      <c r="J82" s="300"/>
      <c r="K82" s="300"/>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row>
    <row r="83" spans="1:34" ht="15.75" customHeight="1">
      <c r="A83" s="234"/>
      <c r="B83" s="234"/>
      <c r="C83" s="234"/>
      <c r="D83" s="234"/>
      <c r="E83" s="234"/>
      <c r="F83" s="234"/>
      <c r="G83" s="234"/>
      <c r="H83" s="234"/>
      <c r="I83" s="234"/>
      <c r="J83" s="300"/>
      <c r="K83" s="300"/>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row>
    <row r="84" spans="1:34" ht="15.75" customHeight="1">
      <c r="A84" s="234"/>
      <c r="B84" s="234"/>
      <c r="C84" s="234"/>
      <c r="D84" s="234"/>
      <c r="E84" s="234"/>
      <c r="F84" s="234"/>
      <c r="G84" s="234"/>
      <c r="H84" s="234"/>
      <c r="I84" s="234"/>
      <c r="J84" s="300"/>
      <c r="K84" s="300"/>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row>
    <row r="85" spans="1:34" ht="15.75" customHeight="1">
      <c r="A85" s="234"/>
      <c r="B85" s="234"/>
      <c r="C85" s="234"/>
      <c r="D85" s="234"/>
      <c r="E85" s="234"/>
      <c r="F85" s="234"/>
      <c r="G85" s="234"/>
      <c r="H85" s="234"/>
      <c r="I85" s="234"/>
      <c r="J85" s="300"/>
      <c r="K85" s="300"/>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row>
    <row r="86" spans="1:34" ht="15.75" customHeight="1">
      <c r="A86" s="234"/>
      <c r="B86" s="234"/>
      <c r="C86" s="234"/>
      <c r="D86" s="234"/>
      <c r="E86" s="234"/>
      <c r="F86" s="234"/>
      <c r="G86" s="234"/>
      <c r="H86" s="234"/>
      <c r="I86" s="234"/>
      <c r="J86" s="300"/>
      <c r="K86" s="300"/>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row>
    <row r="87" spans="1:34" ht="15.75" customHeight="1">
      <c r="A87" s="234"/>
      <c r="B87" s="234"/>
      <c r="C87" s="234"/>
      <c r="D87" s="234"/>
      <c r="E87" s="234"/>
      <c r="F87" s="234"/>
      <c r="G87" s="234"/>
      <c r="H87" s="234"/>
      <c r="I87" s="234"/>
      <c r="J87" s="300"/>
      <c r="K87" s="300"/>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row>
    <row r="88" spans="1:34" ht="15.75" customHeight="1">
      <c r="A88" s="234"/>
      <c r="B88" s="234"/>
      <c r="C88" s="234"/>
      <c r="D88" s="234"/>
      <c r="E88" s="234"/>
      <c r="F88" s="234"/>
      <c r="G88" s="234"/>
      <c r="H88" s="234"/>
      <c r="I88" s="234"/>
      <c r="J88" s="300"/>
      <c r="K88" s="300"/>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row>
    <row r="89" spans="1:34" ht="15.75" customHeight="1">
      <c r="A89" s="234"/>
      <c r="B89" s="234"/>
      <c r="C89" s="234"/>
      <c r="D89" s="234"/>
      <c r="E89" s="234"/>
      <c r="F89" s="234"/>
      <c r="G89" s="234"/>
      <c r="H89" s="234"/>
      <c r="I89" s="234"/>
      <c r="J89" s="300"/>
      <c r="K89" s="300"/>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row>
    <row r="90" spans="1:34" ht="15.75" customHeight="1">
      <c r="A90" s="234"/>
      <c r="B90" s="234"/>
      <c r="C90" s="234"/>
      <c r="D90" s="234"/>
      <c r="E90" s="234"/>
      <c r="F90" s="234"/>
      <c r="G90" s="234"/>
      <c r="H90" s="234"/>
      <c r="I90" s="234"/>
      <c r="J90" s="300"/>
      <c r="K90" s="300"/>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row>
    <row r="91" spans="1:34" ht="15.75" customHeight="1">
      <c r="A91" s="234"/>
      <c r="B91" s="234"/>
      <c r="C91" s="234"/>
      <c r="D91" s="234"/>
      <c r="E91" s="234"/>
      <c r="F91" s="234"/>
      <c r="G91" s="234"/>
      <c r="H91" s="234"/>
      <c r="I91" s="234"/>
      <c r="J91" s="300"/>
      <c r="K91" s="300"/>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row>
    <row r="92" spans="1:34" ht="15.75" customHeight="1">
      <c r="A92" s="234"/>
      <c r="B92" s="234"/>
      <c r="C92" s="234"/>
      <c r="D92" s="234"/>
      <c r="E92" s="234"/>
      <c r="F92" s="234"/>
      <c r="G92" s="234"/>
      <c r="H92" s="234"/>
      <c r="I92" s="234"/>
      <c r="J92" s="300"/>
      <c r="K92" s="300"/>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row>
    <row r="93" spans="1:34" ht="15.75" customHeight="1">
      <c r="A93" s="234"/>
      <c r="B93" s="234"/>
      <c r="C93" s="234"/>
      <c r="D93" s="234"/>
      <c r="E93" s="234"/>
      <c r="F93" s="234"/>
      <c r="G93" s="234"/>
      <c r="H93" s="234"/>
      <c r="I93" s="234"/>
      <c r="J93" s="300"/>
      <c r="K93" s="300"/>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row>
    <row r="94" spans="1:34" ht="15.75" customHeight="1">
      <c r="A94" s="234"/>
      <c r="B94" s="234"/>
      <c r="C94" s="234"/>
      <c r="D94" s="234"/>
      <c r="E94" s="234"/>
      <c r="F94" s="234"/>
      <c r="G94" s="234"/>
      <c r="H94" s="234"/>
      <c r="I94" s="234"/>
      <c r="J94" s="300"/>
      <c r="K94" s="300"/>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row>
    <row r="95" spans="1:34" ht="15.75" customHeight="1">
      <c r="A95" s="234"/>
      <c r="B95" s="234"/>
      <c r="C95" s="234"/>
      <c r="D95" s="234"/>
      <c r="E95" s="234"/>
      <c r="F95" s="234"/>
      <c r="G95" s="234"/>
      <c r="H95" s="234"/>
      <c r="I95" s="234"/>
      <c r="J95" s="300"/>
      <c r="K95" s="300"/>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row>
    <row r="96" spans="1:34" ht="15.75" customHeight="1">
      <c r="A96" s="234"/>
      <c r="B96" s="234"/>
      <c r="C96" s="234"/>
      <c r="D96" s="234"/>
      <c r="E96" s="234"/>
      <c r="F96" s="234"/>
      <c r="G96" s="234"/>
      <c r="H96" s="234"/>
      <c r="I96" s="234"/>
      <c r="J96" s="300"/>
      <c r="K96" s="300"/>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row>
    <row r="97" spans="1:34" ht="15.75" customHeight="1">
      <c r="A97" s="234"/>
      <c r="B97" s="234"/>
      <c r="C97" s="234"/>
      <c r="D97" s="234"/>
      <c r="E97" s="234"/>
      <c r="F97" s="234"/>
      <c r="G97" s="234"/>
      <c r="H97" s="234"/>
      <c r="I97" s="234"/>
      <c r="J97" s="300"/>
      <c r="K97" s="300"/>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row>
    <row r="98" spans="1:34" ht="15.75" customHeight="1">
      <c r="A98" s="234"/>
      <c r="B98" s="234"/>
      <c r="C98" s="234"/>
      <c r="D98" s="234"/>
      <c r="E98" s="234"/>
      <c r="F98" s="234"/>
      <c r="G98" s="234"/>
      <c r="H98" s="234"/>
      <c r="I98" s="234"/>
      <c r="J98" s="300"/>
      <c r="K98" s="300"/>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row>
    <row r="99" spans="1:34" ht="15.75" customHeight="1">
      <c r="A99" s="234"/>
      <c r="B99" s="234"/>
      <c r="C99" s="234"/>
      <c r="D99" s="234"/>
      <c r="E99" s="234"/>
      <c r="F99" s="234"/>
      <c r="G99" s="234"/>
      <c r="H99" s="234"/>
      <c r="I99" s="234"/>
      <c r="J99" s="300"/>
      <c r="K99" s="300"/>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row>
    <row r="100" spans="1:34" ht="15.75" customHeight="1">
      <c r="A100" s="234"/>
      <c r="B100" s="234"/>
      <c r="C100" s="234"/>
      <c r="D100" s="234"/>
      <c r="E100" s="234"/>
      <c r="F100" s="234"/>
      <c r="G100" s="234"/>
      <c r="H100" s="234"/>
      <c r="I100" s="234"/>
      <c r="J100" s="300"/>
      <c r="K100" s="300"/>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row>
    <row r="101" spans="1:34" ht="15.75" customHeight="1">
      <c r="A101" s="234"/>
      <c r="B101" s="234"/>
      <c r="C101" s="234"/>
      <c r="D101" s="234"/>
      <c r="E101" s="234"/>
      <c r="F101" s="234"/>
      <c r="G101" s="234"/>
      <c r="H101" s="234"/>
      <c r="I101" s="234"/>
      <c r="J101" s="300"/>
      <c r="K101" s="300"/>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row>
    <row r="102" spans="1:34" ht="15.75" customHeight="1">
      <c r="A102" s="234"/>
      <c r="B102" s="234"/>
      <c r="C102" s="234"/>
      <c r="D102" s="234"/>
      <c r="E102" s="234"/>
      <c r="F102" s="234"/>
      <c r="G102" s="234"/>
      <c r="H102" s="234"/>
      <c r="I102" s="234"/>
      <c r="J102" s="300"/>
      <c r="K102" s="300"/>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row>
    <row r="103" spans="1:34" ht="15.75" customHeight="1">
      <c r="A103" s="234"/>
      <c r="B103" s="234"/>
      <c r="C103" s="234"/>
      <c r="D103" s="234"/>
      <c r="E103" s="234"/>
      <c r="F103" s="234"/>
      <c r="G103" s="234"/>
      <c r="H103" s="234"/>
      <c r="I103" s="234"/>
      <c r="J103" s="300"/>
      <c r="K103" s="300"/>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row>
    <row r="104" spans="1:34" ht="15.75" customHeight="1">
      <c r="A104" s="234"/>
      <c r="B104" s="234"/>
      <c r="C104" s="234"/>
      <c r="D104" s="234"/>
      <c r="E104" s="234"/>
      <c r="F104" s="234"/>
      <c r="G104" s="234"/>
      <c r="H104" s="234"/>
      <c r="I104" s="234"/>
      <c r="J104" s="300"/>
      <c r="K104" s="300"/>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row>
    <row r="105" spans="1:34" ht="15.75" customHeight="1">
      <c r="A105" s="234"/>
      <c r="B105" s="234"/>
      <c r="C105" s="234"/>
      <c r="D105" s="234"/>
      <c r="E105" s="234"/>
      <c r="F105" s="234"/>
      <c r="G105" s="234"/>
      <c r="H105" s="234"/>
      <c r="I105" s="234"/>
      <c r="J105" s="300"/>
      <c r="K105" s="300"/>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row>
    <row r="106" spans="1:34" ht="15.75" customHeight="1">
      <c r="A106" s="234"/>
      <c r="B106" s="234"/>
      <c r="C106" s="234"/>
      <c r="D106" s="234"/>
      <c r="E106" s="234"/>
      <c r="F106" s="234"/>
      <c r="G106" s="234"/>
      <c r="H106" s="234"/>
      <c r="I106" s="234"/>
      <c r="J106" s="300"/>
      <c r="K106" s="300"/>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row>
    <row r="107" spans="1:34" ht="15.75" customHeight="1">
      <c r="A107" s="234"/>
      <c r="B107" s="234"/>
      <c r="C107" s="234"/>
      <c r="D107" s="234"/>
      <c r="E107" s="234"/>
      <c r="F107" s="234"/>
      <c r="G107" s="234"/>
      <c r="H107" s="234"/>
      <c r="I107" s="234"/>
      <c r="J107" s="300"/>
      <c r="K107" s="300"/>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row>
    <row r="108" spans="1:34" ht="15.75" customHeight="1">
      <c r="A108" s="234"/>
      <c r="B108" s="234"/>
      <c r="C108" s="234"/>
      <c r="D108" s="234"/>
      <c r="E108" s="234"/>
      <c r="F108" s="234"/>
      <c r="G108" s="234"/>
      <c r="H108" s="234"/>
      <c r="I108" s="234"/>
      <c r="J108" s="300"/>
      <c r="K108" s="300"/>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row>
    <row r="109" spans="1:34" ht="15.75" customHeight="1">
      <c r="A109" s="234"/>
      <c r="B109" s="234"/>
      <c r="C109" s="234"/>
      <c r="D109" s="234"/>
      <c r="E109" s="234"/>
      <c r="F109" s="234"/>
      <c r="G109" s="234"/>
      <c r="H109" s="234"/>
      <c r="I109" s="234"/>
      <c r="J109" s="300"/>
      <c r="K109" s="300"/>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row>
    <row r="110" spans="1:34" ht="15.75" customHeight="1">
      <c r="A110" s="234"/>
      <c r="B110" s="234"/>
      <c r="C110" s="234"/>
      <c r="D110" s="234"/>
      <c r="E110" s="234"/>
      <c r="F110" s="234"/>
      <c r="G110" s="234"/>
      <c r="H110" s="234"/>
      <c r="I110" s="234"/>
      <c r="J110" s="300"/>
      <c r="K110" s="300"/>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row>
    <row r="111" spans="1:34" ht="15.75" customHeight="1">
      <c r="A111" s="234"/>
      <c r="B111" s="234"/>
      <c r="C111" s="234"/>
      <c r="D111" s="234"/>
      <c r="E111" s="234"/>
      <c r="F111" s="234"/>
      <c r="G111" s="234"/>
      <c r="H111" s="234"/>
      <c r="I111" s="234"/>
      <c r="J111" s="300"/>
      <c r="K111" s="300"/>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row>
    <row r="112" spans="1:34" ht="15.75" customHeight="1">
      <c r="A112" s="234"/>
      <c r="B112" s="234"/>
      <c r="C112" s="234"/>
      <c r="D112" s="234"/>
      <c r="E112" s="234"/>
      <c r="F112" s="234"/>
      <c r="G112" s="234"/>
      <c r="H112" s="234"/>
      <c r="I112" s="234"/>
      <c r="J112" s="300"/>
      <c r="K112" s="300"/>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row>
    <row r="113" spans="1:34" ht="15.75" customHeight="1">
      <c r="A113" s="234"/>
      <c r="B113" s="234"/>
      <c r="C113" s="234"/>
      <c r="D113" s="234"/>
      <c r="E113" s="234"/>
      <c r="F113" s="234"/>
      <c r="G113" s="234"/>
      <c r="H113" s="234"/>
      <c r="I113" s="234"/>
      <c r="J113" s="300"/>
      <c r="K113" s="300"/>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row>
    <row r="114" spans="1:34" ht="15.75" customHeight="1">
      <c r="A114" s="234"/>
      <c r="B114" s="234"/>
      <c r="C114" s="234"/>
      <c r="D114" s="234"/>
      <c r="E114" s="234"/>
      <c r="F114" s="234"/>
      <c r="G114" s="234"/>
      <c r="H114" s="234"/>
      <c r="I114" s="234"/>
      <c r="J114" s="300"/>
      <c r="K114" s="300"/>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row>
    <row r="115" spans="1:34" ht="15.75" customHeight="1">
      <c r="A115" s="234"/>
      <c r="B115" s="234"/>
      <c r="C115" s="234"/>
      <c r="D115" s="234"/>
      <c r="E115" s="234"/>
      <c r="F115" s="234"/>
      <c r="G115" s="234"/>
      <c r="H115" s="234"/>
      <c r="I115" s="234"/>
      <c r="J115" s="300"/>
      <c r="K115" s="300"/>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row>
    <row r="116" spans="1:34" ht="15.75" customHeight="1">
      <c r="A116" s="234"/>
      <c r="B116" s="234"/>
      <c r="C116" s="234"/>
      <c r="D116" s="234"/>
      <c r="E116" s="234"/>
      <c r="F116" s="234"/>
      <c r="G116" s="234"/>
      <c r="H116" s="234"/>
      <c r="I116" s="234"/>
      <c r="J116" s="300"/>
      <c r="K116" s="300"/>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row>
    <row r="117" spans="1:34" ht="15.75" customHeight="1">
      <c r="A117" s="234"/>
      <c r="B117" s="234"/>
      <c r="C117" s="234"/>
      <c r="D117" s="234"/>
      <c r="E117" s="234"/>
      <c r="F117" s="234"/>
      <c r="G117" s="234"/>
      <c r="H117" s="234"/>
      <c r="I117" s="234"/>
      <c r="J117" s="300"/>
      <c r="K117" s="300"/>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row>
    <row r="118" spans="1:34" ht="15.75" customHeight="1">
      <c r="A118" s="234"/>
      <c r="B118" s="234"/>
      <c r="C118" s="234"/>
      <c r="D118" s="234"/>
      <c r="E118" s="234"/>
      <c r="F118" s="234"/>
      <c r="G118" s="234"/>
      <c r="H118" s="234"/>
      <c r="I118" s="234"/>
      <c r="J118" s="300"/>
      <c r="K118" s="300"/>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row>
    <row r="119" spans="1:34" ht="15.75" customHeight="1">
      <c r="A119" s="234"/>
      <c r="B119" s="234"/>
      <c r="C119" s="234"/>
      <c r="D119" s="234"/>
      <c r="E119" s="234"/>
      <c r="F119" s="234"/>
      <c r="G119" s="234"/>
      <c r="H119" s="234"/>
      <c r="I119" s="234"/>
      <c r="J119" s="300"/>
      <c r="K119" s="300"/>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row>
    <row r="120" spans="1:34" ht="15.75" customHeight="1">
      <c r="A120" s="234"/>
      <c r="B120" s="234"/>
      <c r="C120" s="234"/>
      <c r="D120" s="234"/>
      <c r="E120" s="234"/>
      <c r="F120" s="234"/>
      <c r="G120" s="234"/>
      <c r="H120" s="234"/>
      <c r="I120" s="234"/>
      <c r="J120" s="300"/>
      <c r="K120" s="300"/>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row>
    <row r="121" spans="1:34" ht="15.75" customHeight="1">
      <c r="A121" s="234"/>
      <c r="B121" s="234"/>
      <c r="C121" s="234"/>
      <c r="D121" s="234"/>
      <c r="E121" s="234"/>
      <c r="F121" s="234"/>
      <c r="G121" s="234"/>
      <c r="H121" s="234"/>
      <c r="I121" s="234"/>
      <c r="J121" s="300"/>
      <c r="K121" s="300"/>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row>
    <row r="122" spans="1:34" ht="15.75" customHeight="1">
      <c r="A122" s="234"/>
      <c r="B122" s="234"/>
      <c r="C122" s="234"/>
      <c r="D122" s="234"/>
      <c r="E122" s="234"/>
      <c r="F122" s="234"/>
      <c r="G122" s="234"/>
      <c r="H122" s="234"/>
      <c r="I122" s="234"/>
      <c r="J122" s="300"/>
      <c r="K122" s="300"/>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row>
    <row r="123" spans="1:34" ht="15.75" customHeight="1">
      <c r="A123" s="234"/>
      <c r="B123" s="234"/>
      <c r="C123" s="234"/>
      <c r="D123" s="234"/>
      <c r="E123" s="234"/>
      <c r="F123" s="234"/>
      <c r="G123" s="234"/>
      <c r="H123" s="234"/>
      <c r="I123" s="234"/>
      <c r="J123" s="300"/>
      <c r="K123" s="300"/>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row>
    <row r="124" spans="1:34" ht="15.75" customHeight="1">
      <c r="A124" s="234"/>
      <c r="B124" s="234"/>
      <c r="C124" s="234"/>
      <c r="D124" s="234"/>
      <c r="E124" s="234"/>
      <c r="F124" s="234"/>
      <c r="G124" s="234"/>
      <c r="H124" s="234"/>
      <c r="I124" s="234"/>
      <c r="J124" s="300"/>
      <c r="K124" s="300"/>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row>
    <row r="125" spans="1:34" ht="15.75" customHeight="1">
      <c r="A125" s="234"/>
      <c r="B125" s="234"/>
      <c r="C125" s="234"/>
      <c r="D125" s="234"/>
      <c r="E125" s="234"/>
      <c r="F125" s="234"/>
      <c r="G125" s="234"/>
      <c r="H125" s="234"/>
      <c r="I125" s="234"/>
      <c r="J125" s="300"/>
      <c r="K125" s="300"/>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row>
    <row r="126" spans="1:34" ht="15.75" customHeight="1">
      <c r="A126" s="234"/>
      <c r="B126" s="234"/>
      <c r="C126" s="234"/>
      <c r="D126" s="234"/>
      <c r="E126" s="234"/>
      <c r="F126" s="234"/>
      <c r="G126" s="234"/>
      <c r="H126" s="234"/>
      <c r="I126" s="234"/>
      <c r="J126" s="300"/>
      <c r="K126" s="300"/>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row>
    <row r="127" spans="1:34" ht="15.75" customHeight="1">
      <c r="A127" s="234"/>
      <c r="B127" s="234"/>
      <c r="C127" s="234"/>
      <c r="D127" s="234"/>
      <c r="E127" s="234"/>
      <c r="F127" s="234"/>
      <c r="G127" s="234"/>
      <c r="H127" s="234"/>
      <c r="I127" s="234"/>
      <c r="J127" s="300"/>
      <c r="K127" s="300"/>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row>
    <row r="128" spans="1:34" ht="15.75" customHeight="1">
      <c r="A128" s="234"/>
      <c r="B128" s="234"/>
      <c r="C128" s="234"/>
      <c r="D128" s="234"/>
      <c r="E128" s="234"/>
      <c r="F128" s="234"/>
      <c r="G128" s="234"/>
      <c r="H128" s="234"/>
      <c r="I128" s="234"/>
      <c r="J128" s="300"/>
      <c r="K128" s="300"/>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row>
    <row r="129" spans="1:34" ht="15.75" customHeight="1">
      <c r="A129" s="234"/>
      <c r="B129" s="234"/>
      <c r="C129" s="234"/>
      <c r="D129" s="234"/>
      <c r="E129" s="234"/>
      <c r="F129" s="234"/>
      <c r="G129" s="234"/>
      <c r="H129" s="234"/>
      <c r="I129" s="234"/>
      <c r="J129" s="300"/>
      <c r="K129" s="300"/>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row>
    <row r="130" spans="1:34" ht="15.75" customHeight="1">
      <c r="A130" s="234"/>
      <c r="B130" s="234"/>
      <c r="C130" s="234"/>
      <c r="D130" s="234"/>
      <c r="E130" s="234"/>
      <c r="F130" s="234"/>
      <c r="G130" s="234"/>
      <c r="H130" s="234"/>
      <c r="I130" s="234"/>
      <c r="J130" s="300"/>
      <c r="K130" s="300"/>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row>
    <row r="131" spans="1:34" ht="15.75" customHeight="1">
      <c r="A131" s="234"/>
      <c r="B131" s="234"/>
      <c r="C131" s="234"/>
      <c r="D131" s="234"/>
      <c r="E131" s="234"/>
      <c r="F131" s="234"/>
      <c r="G131" s="234"/>
      <c r="H131" s="234"/>
      <c r="I131" s="234"/>
      <c r="J131" s="300"/>
      <c r="K131" s="300"/>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row>
    <row r="132" spans="1:34" ht="15.75" customHeight="1">
      <c r="A132" s="234"/>
      <c r="B132" s="234"/>
      <c r="C132" s="234"/>
      <c r="D132" s="234"/>
      <c r="E132" s="234"/>
      <c r="F132" s="234"/>
      <c r="G132" s="234"/>
      <c r="H132" s="234"/>
      <c r="I132" s="234"/>
      <c r="J132" s="300"/>
      <c r="K132" s="300"/>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row>
    <row r="133" spans="1:34" ht="15.75" customHeight="1">
      <c r="A133" s="234"/>
      <c r="B133" s="234"/>
      <c r="C133" s="234"/>
      <c r="D133" s="234"/>
      <c r="E133" s="234"/>
      <c r="F133" s="234"/>
      <c r="G133" s="234"/>
      <c r="H133" s="234"/>
      <c r="I133" s="234"/>
      <c r="J133" s="300"/>
      <c r="K133" s="300"/>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row>
    <row r="134" spans="1:34" ht="15.75" customHeight="1">
      <c r="A134" s="234"/>
      <c r="B134" s="234"/>
      <c r="C134" s="234"/>
      <c r="D134" s="234"/>
      <c r="E134" s="234"/>
      <c r="F134" s="234"/>
      <c r="G134" s="234"/>
      <c r="H134" s="234"/>
      <c r="I134" s="234"/>
      <c r="J134" s="300"/>
      <c r="K134" s="300"/>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row>
    <row r="135" spans="1:34" ht="15.75" customHeight="1">
      <c r="A135" s="234"/>
      <c r="B135" s="234"/>
      <c r="C135" s="234"/>
      <c r="D135" s="234"/>
      <c r="E135" s="234"/>
      <c r="F135" s="234"/>
      <c r="G135" s="234"/>
      <c r="H135" s="234"/>
      <c r="I135" s="234"/>
      <c r="J135" s="300"/>
      <c r="K135" s="300"/>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row>
    <row r="136" spans="1:34" ht="15.75" customHeight="1">
      <c r="A136" s="234"/>
      <c r="B136" s="234"/>
      <c r="C136" s="234"/>
      <c r="D136" s="234"/>
      <c r="E136" s="234"/>
      <c r="F136" s="234"/>
      <c r="G136" s="234"/>
      <c r="H136" s="234"/>
      <c r="I136" s="234"/>
      <c r="J136" s="300"/>
      <c r="K136" s="300"/>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row>
    <row r="137" spans="1:34" ht="15.75" customHeight="1">
      <c r="A137" s="234"/>
      <c r="B137" s="234"/>
      <c r="C137" s="234"/>
      <c r="D137" s="234"/>
      <c r="E137" s="234"/>
      <c r="F137" s="234"/>
      <c r="G137" s="234"/>
      <c r="H137" s="234"/>
      <c r="I137" s="234"/>
      <c r="J137" s="300"/>
      <c r="K137" s="300"/>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row>
    <row r="138" spans="1:34" ht="15.75" customHeight="1">
      <c r="A138" s="234"/>
      <c r="B138" s="234"/>
      <c r="C138" s="234"/>
      <c r="D138" s="234"/>
      <c r="E138" s="234"/>
      <c r="F138" s="234"/>
      <c r="G138" s="234"/>
      <c r="H138" s="234"/>
      <c r="I138" s="234"/>
      <c r="J138" s="300"/>
      <c r="K138" s="300"/>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row>
    <row r="139" spans="1:34" ht="15.75" customHeight="1">
      <c r="A139" s="234"/>
      <c r="B139" s="234"/>
      <c r="C139" s="234"/>
      <c r="D139" s="234"/>
      <c r="E139" s="234"/>
      <c r="F139" s="234"/>
      <c r="G139" s="234"/>
      <c r="H139" s="234"/>
      <c r="I139" s="234"/>
      <c r="J139" s="300"/>
      <c r="K139" s="300"/>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row>
    <row r="140" spans="1:34" ht="15.75" customHeight="1">
      <c r="A140" s="234"/>
      <c r="B140" s="234"/>
      <c r="C140" s="234"/>
      <c r="D140" s="234"/>
      <c r="E140" s="234"/>
      <c r="F140" s="234"/>
      <c r="G140" s="234"/>
      <c r="H140" s="234"/>
      <c r="I140" s="234"/>
      <c r="J140" s="300"/>
      <c r="K140" s="300"/>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row>
    <row r="141" spans="1:34" ht="15.75" customHeight="1">
      <c r="A141" s="234"/>
      <c r="B141" s="234"/>
      <c r="C141" s="234"/>
      <c r="D141" s="234"/>
      <c r="E141" s="234"/>
      <c r="F141" s="234"/>
      <c r="G141" s="234"/>
      <c r="H141" s="234"/>
      <c r="I141" s="234"/>
      <c r="J141" s="300"/>
      <c r="K141" s="300"/>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row>
    <row r="142" spans="1:34" ht="15.75" customHeight="1">
      <c r="A142" s="234"/>
      <c r="B142" s="234"/>
      <c r="C142" s="234"/>
      <c r="D142" s="234"/>
      <c r="E142" s="234"/>
      <c r="F142" s="234"/>
      <c r="G142" s="234"/>
      <c r="H142" s="234"/>
      <c r="I142" s="234"/>
      <c r="J142" s="300"/>
      <c r="K142" s="300"/>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row>
    <row r="143" spans="1:34" ht="15.75" customHeight="1">
      <c r="A143" s="234"/>
      <c r="B143" s="234"/>
      <c r="C143" s="234"/>
      <c r="D143" s="234"/>
      <c r="E143" s="234"/>
      <c r="F143" s="234"/>
      <c r="G143" s="234"/>
      <c r="H143" s="234"/>
      <c r="I143" s="234"/>
      <c r="J143" s="300"/>
      <c r="K143" s="300"/>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row>
    <row r="144" spans="1:34" ht="15.75" customHeight="1">
      <c r="A144" s="234"/>
      <c r="B144" s="234"/>
      <c r="C144" s="234"/>
      <c r="D144" s="234"/>
      <c r="E144" s="234"/>
      <c r="F144" s="234"/>
      <c r="G144" s="234"/>
      <c r="H144" s="234"/>
      <c r="I144" s="234"/>
      <c r="J144" s="300"/>
      <c r="K144" s="300"/>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row>
    <row r="145" spans="1:34" ht="15.75" customHeight="1">
      <c r="A145" s="234"/>
      <c r="B145" s="234"/>
      <c r="C145" s="234"/>
      <c r="D145" s="234"/>
      <c r="E145" s="234"/>
      <c r="F145" s="234"/>
      <c r="G145" s="234"/>
      <c r="H145" s="234"/>
      <c r="I145" s="234"/>
      <c r="J145" s="300"/>
      <c r="K145" s="300"/>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row>
    <row r="146" spans="1:34" ht="15.75" customHeight="1">
      <c r="A146" s="234"/>
      <c r="B146" s="234"/>
      <c r="C146" s="234"/>
      <c r="D146" s="234"/>
      <c r="E146" s="234"/>
      <c r="F146" s="234"/>
      <c r="G146" s="234"/>
      <c r="H146" s="234"/>
      <c r="I146" s="234"/>
      <c r="J146" s="300"/>
      <c r="K146" s="300"/>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row>
    <row r="147" spans="1:34" ht="15.75" customHeight="1">
      <c r="A147" s="234"/>
      <c r="B147" s="234"/>
      <c r="C147" s="234"/>
      <c r="D147" s="234"/>
      <c r="E147" s="234"/>
      <c r="F147" s="234"/>
      <c r="G147" s="234"/>
      <c r="H147" s="234"/>
      <c r="I147" s="234"/>
      <c r="J147" s="300"/>
      <c r="K147" s="300"/>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row>
    <row r="148" spans="1:34" ht="15.75" customHeight="1">
      <c r="A148" s="234"/>
      <c r="B148" s="234"/>
      <c r="C148" s="234"/>
      <c r="D148" s="234"/>
      <c r="E148" s="234"/>
      <c r="F148" s="234"/>
      <c r="G148" s="234"/>
      <c r="H148" s="234"/>
      <c r="I148" s="234"/>
      <c r="J148" s="300"/>
      <c r="K148" s="300"/>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row>
    <row r="149" spans="1:34" ht="15.75" customHeight="1">
      <c r="A149" s="234"/>
      <c r="B149" s="234"/>
      <c r="C149" s="234"/>
      <c r="D149" s="234"/>
      <c r="E149" s="234"/>
      <c r="F149" s="234"/>
      <c r="G149" s="234"/>
      <c r="H149" s="234"/>
      <c r="I149" s="234"/>
      <c r="J149" s="300"/>
      <c r="K149" s="300"/>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row>
    <row r="150" spans="1:34" ht="15.75" customHeight="1">
      <c r="A150" s="234"/>
      <c r="B150" s="234"/>
      <c r="C150" s="234"/>
      <c r="D150" s="234"/>
      <c r="E150" s="234"/>
      <c r="F150" s="234"/>
      <c r="G150" s="234"/>
      <c r="H150" s="234"/>
      <c r="I150" s="234"/>
      <c r="J150" s="300"/>
      <c r="K150" s="300"/>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row>
    <row r="151" spans="1:34" ht="15.75" customHeight="1">
      <c r="A151" s="234"/>
      <c r="B151" s="234"/>
      <c r="C151" s="234"/>
      <c r="D151" s="234"/>
      <c r="E151" s="234"/>
      <c r="F151" s="234"/>
      <c r="G151" s="234"/>
      <c r="H151" s="234"/>
      <c r="I151" s="234"/>
      <c r="J151" s="300"/>
      <c r="K151" s="300"/>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row>
    <row r="152" spans="1:34" ht="15.75" customHeight="1">
      <c r="A152" s="234"/>
      <c r="B152" s="234"/>
      <c r="C152" s="234"/>
      <c r="D152" s="234"/>
      <c r="E152" s="234"/>
      <c r="F152" s="234"/>
      <c r="G152" s="234"/>
      <c r="H152" s="234"/>
      <c r="I152" s="234"/>
      <c r="J152" s="300"/>
      <c r="K152" s="300"/>
      <c r="L152" s="234"/>
      <c r="M152" s="234"/>
      <c r="N152" s="234"/>
      <c r="O152" s="234"/>
      <c r="P152" s="234"/>
      <c r="Q152" s="234"/>
      <c r="R152" s="234"/>
      <c r="S152" s="234"/>
      <c r="T152" s="234"/>
      <c r="U152" s="234"/>
      <c r="V152" s="234"/>
      <c r="W152" s="234"/>
      <c r="X152" s="234"/>
      <c r="Y152" s="234"/>
      <c r="Z152" s="234"/>
      <c r="AA152" s="234"/>
      <c r="AB152" s="234"/>
      <c r="AC152" s="234"/>
      <c r="AD152" s="234"/>
      <c r="AE152" s="234"/>
      <c r="AF152" s="234"/>
      <c r="AG152" s="234"/>
      <c r="AH152" s="234"/>
    </row>
    <row r="153" spans="1:34" ht="15.75" customHeight="1">
      <c r="A153" s="234"/>
      <c r="B153" s="234"/>
      <c r="C153" s="234"/>
      <c r="D153" s="234"/>
      <c r="E153" s="234"/>
      <c r="F153" s="234"/>
      <c r="G153" s="234"/>
      <c r="H153" s="234"/>
      <c r="I153" s="234"/>
      <c r="J153" s="300"/>
      <c r="K153" s="300"/>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row>
    <row r="154" spans="1:34" ht="15.75" customHeight="1">
      <c r="A154" s="234"/>
      <c r="B154" s="234"/>
      <c r="C154" s="234"/>
      <c r="D154" s="234"/>
      <c r="E154" s="234"/>
      <c r="F154" s="234"/>
      <c r="G154" s="234"/>
      <c r="H154" s="234"/>
      <c r="I154" s="234"/>
      <c r="J154" s="300"/>
      <c r="K154" s="300"/>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row>
    <row r="155" spans="1:34" ht="15.75" customHeight="1">
      <c r="A155" s="234"/>
      <c r="B155" s="234"/>
      <c r="C155" s="234"/>
      <c r="D155" s="234"/>
      <c r="E155" s="234"/>
      <c r="F155" s="234"/>
      <c r="G155" s="234"/>
      <c r="H155" s="234"/>
      <c r="I155" s="234"/>
      <c r="J155" s="300"/>
      <c r="K155" s="300"/>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row>
    <row r="156" spans="1:34" ht="15.75" customHeight="1">
      <c r="A156" s="234"/>
      <c r="B156" s="234"/>
      <c r="C156" s="234"/>
      <c r="D156" s="234"/>
      <c r="E156" s="234"/>
      <c r="F156" s="234"/>
      <c r="G156" s="234"/>
      <c r="H156" s="234"/>
      <c r="I156" s="234"/>
      <c r="J156" s="300"/>
      <c r="K156" s="300"/>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row>
    <row r="157" spans="1:34" ht="15.75" customHeight="1">
      <c r="A157" s="234"/>
      <c r="B157" s="234"/>
      <c r="C157" s="234"/>
      <c r="D157" s="234"/>
      <c r="E157" s="234"/>
      <c r="F157" s="234"/>
      <c r="G157" s="234"/>
      <c r="H157" s="234"/>
      <c r="I157" s="234"/>
      <c r="J157" s="300"/>
      <c r="K157" s="300"/>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row>
    <row r="158" spans="1:34" ht="15.75" customHeight="1">
      <c r="A158" s="234"/>
      <c r="B158" s="234"/>
      <c r="C158" s="234"/>
      <c r="D158" s="234"/>
      <c r="E158" s="234"/>
      <c r="F158" s="234"/>
      <c r="G158" s="234"/>
      <c r="H158" s="234"/>
      <c r="I158" s="234"/>
      <c r="J158" s="300"/>
      <c r="K158" s="300"/>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row>
    <row r="159" spans="1:34" ht="15.75" customHeight="1">
      <c r="A159" s="234"/>
      <c r="B159" s="234"/>
      <c r="C159" s="234"/>
      <c r="D159" s="234"/>
      <c r="E159" s="234"/>
      <c r="F159" s="234"/>
      <c r="G159" s="234"/>
      <c r="H159" s="234"/>
      <c r="I159" s="234"/>
      <c r="J159" s="300"/>
      <c r="K159" s="300"/>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row>
    <row r="160" spans="1:34" ht="15.75" customHeight="1">
      <c r="A160" s="234"/>
      <c r="B160" s="234"/>
      <c r="C160" s="234"/>
      <c r="D160" s="234"/>
      <c r="E160" s="234"/>
      <c r="F160" s="234"/>
      <c r="G160" s="234"/>
      <c r="H160" s="234"/>
      <c r="I160" s="234"/>
      <c r="J160" s="300"/>
      <c r="K160" s="300"/>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row>
    <row r="161" spans="1:34" ht="15.75" customHeight="1">
      <c r="A161" s="234"/>
      <c r="B161" s="234"/>
      <c r="C161" s="234"/>
      <c r="D161" s="234"/>
      <c r="E161" s="234"/>
      <c r="F161" s="234"/>
      <c r="G161" s="234"/>
      <c r="H161" s="234"/>
      <c r="I161" s="234"/>
      <c r="J161" s="300"/>
      <c r="K161" s="300"/>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row>
    <row r="162" spans="1:34" ht="15.75" customHeight="1">
      <c r="A162" s="234"/>
      <c r="B162" s="234"/>
      <c r="C162" s="234"/>
      <c r="D162" s="234"/>
      <c r="E162" s="234"/>
      <c r="F162" s="234"/>
      <c r="G162" s="234"/>
      <c r="H162" s="234"/>
      <c r="I162" s="234"/>
      <c r="J162" s="300"/>
      <c r="K162" s="300"/>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row>
    <row r="163" spans="1:34" ht="15.75" customHeight="1">
      <c r="A163" s="234"/>
      <c r="B163" s="234"/>
      <c r="C163" s="234"/>
      <c r="D163" s="234"/>
      <c r="E163" s="234"/>
      <c r="F163" s="234"/>
      <c r="G163" s="234"/>
      <c r="H163" s="234"/>
      <c r="I163" s="234"/>
      <c r="J163" s="300"/>
      <c r="K163" s="300"/>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row>
    <row r="164" spans="1:34" ht="15.75" customHeight="1">
      <c r="A164" s="234"/>
      <c r="B164" s="234"/>
      <c r="C164" s="234"/>
      <c r="D164" s="234"/>
      <c r="E164" s="234"/>
      <c r="F164" s="234"/>
      <c r="G164" s="234"/>
      <c r="H164" s="234"/>
      <c r="I164" s="234"/>
      <c r="J164" s="300"/>
      <c r="K164" s="300"/>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row>
    <row r="165" spans="1:34" ht="15.75" customHeight="1">
      <c r="A165" s="234"/>
      <c r="B165" s="234"/>
      <c r="C165" s="234"/>
      <c r="D165" s="234"/>
      <c r="E165" s="234"/>
      <c r="F165" s="234"/>
      <c r="G165" s="234"/>
      <c r="H165" s="234"/>
      <c r="I165" s="234"/>
      <c r="J165" s="300"/>
      <c r="K165" s="300"/>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row>
    <row r="166" spans="1:34" ht="15.75" customHeight="1">
      <c r="A166" s="234"/>
      <c r="B166" s="234"/>
      <c r="C166" s="234"/>
      <c r="D166" s="234"/>
      <c r="E166" s="234"/>
      <c r="F166" s="234"/>
      <c r="G166" s="234"/>
      <c r="H166" s="234"/>
      <c r="I166" s="234"/>
      <c r="J166" s="300"/>
      <c r="K166" s="300"/>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row>
    <row r="167" spans="1:34" ht="15.75" customHeight="1">
      <c r="A167" s="234"/>
      <c r="B167" s="234"/>
      <c r="C167" s="234"/>
      <c r="D167" s="234"/>
      <c r="E167" s="234"/>
      <c r="F167" s="234"/>
      <c r="G167" s="234"/>
      <c r="H167" s="234"/>
      <c r="I167" s="234"/>
      <c r="J167" s="300"/>
      <c r="K167" s="300"/>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row>
    <row r="168" spans="1:34" ht="15.75" customHeight="1">
      <c r="A168" s="234"/>
      <c r="B168" s="234"/>
      <c r="C168" s="234"/>
      <c r="D168" s="234"/>
      <c r="E168" s="234"/>
      <c r="F168" s="234"/>
      <c r="G168" s="234"/>
      <c r="H168" s="234"/>
      <c r="I168" s="234"/>
      <c r="J168" s="300"/>
      <c r="K168" s="300"/>
      <c r="L168" s="234"/>
      <c r="M168" s="234"/>
      <c r="N168" s="234"/>
      <c r="O168" s="234"/>
      <c r="P168" s="234"/>
      <c r="Q168" s="234"/>
      <c r="R168" s="234"/>
      <c r="S168" s="234"/>
      <c r="T168" s="234"/>
      <c r="U168" s="234"/>
      <c r="V168" s="234"/>
      <c r="W168" s="234"/>
      <c r="X168" s="234"/>
      <c r="Y168" s="234"/>
      <c r="Z168" s="234"/>
      <c r="AA168" s="234"/>
      <c r="AB168" s="234"/>
      <c r="AC168" s="234"/>
      <c r="AD168" s="234"/>
      <c r="AE168" s="234"/>
      <c r="AF168" s="234"/>
      <c r="AG168" s="234"/>
      <c r="AH168" s="234"/>
    </row>
    <row r="169" spans="1:34" ht="15.75" customHeight="1">
      <c r="A169" s="234"/>
      <c r="B169" s="234"/>
      <c r="C169" s="234"/>
      <c r="D169" s="234"/>
      <c r="E169" s="234"/>
      <c r="F169" s="234"/>
      <c r="G169" s="234"/>
      <c r="H169" s="234"/>
      <c r="I169" s="234"/>
      <c r="J169" s="300"/>
      <c r="K169" s="300"/>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row>
    <row r="170" spans="1:34" ht="15.75" customHeight="1">
      <c r="A170" s="234"/>
      <c r="B170" s="234"/>
      <c r="C170" s="234"/>
      <c r="D170" s="234"/>
      <c r="E170" s="234"/>
      <c r="F170" s="234"/>
      <c r="G170" s="234"/>
      <c r="H170" s="234"/>
      <c r="I170" s="234"/>
      <c r="J170" s="300"/>
      <c r="K170" s="300"/>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row>
    <row r="171" spans="1:34" ht="15.75" customHeight="1">
      <c r="A171" s="234"/>
      <c r="B171" s="234"/>
      <c r="C171" s="234"/>
      <c r="D171" s="234"/>
      <c r="E171" s="234"/>
      <c r="F171" s="234"/>
      <c r="G171" s="234"/>
      <c r="H171" s="234"/>
      <c r="I171" s="234"/>
      <c r="J171" s="300"/>
      <c r="K171" s="300"/>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row>
    <row r="172" spans="1:34" ht="15.75" customHeight="1">
      <c r="A172" s="234"/>
      <c r="B172" s="234"/>
      <c r="C172" s="234"/>
      <c r="D172" s="234"/>
      <c r="E172" s="234"/>
      <c r="F172" s="234"/>
      <c r="G172" s="234"/>
      <c r="H172" s="234"/>
      <c r="I172" s="234"/>
      <c r="J172" s="300"/>
      <c r="K172" s="300"/>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row>
    <row r="173" spans="1:34" ht="15.75" customHeight="1">
      <c r="A173" s="234"/>
      <c r="B173" s="234"/>
      <c r="C173" s="234"/>
      <c r="D173" s="234"/>
      <c r="E173" s="234"/>
      <c r="F173" s="234"/>
      <c r="G173" s="234"/>
      <c r="H173" s="234"/>
      <c r="I173" s="234"/>
      <c r="J173" s="300"/>
      <c r="K173" s="300"/>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34"/>
      <c r="AH173" s="234"/>
    </row>
    <row r="174" spans="1:34" ht="15.75" customHeight="1">
      <c r="A174" s="234"/>
      <c r="B174" s="234"/>
      <c r="C174" s="234"/>
      <c r="D174" s="234"/>
      <c r="E174" s="234"/>
      <c r="F174" s="234"/>
      <c r="G174" s="234"/>
      <c r="H174" s="234"/>
      <c r="I174" s="234"/>
      <c r="J174" s="300"/>
      <c r="K174" s="300"/>
      <c r="L174" s="234"/>
      <c r="M174" s="234"/>
      <c r="N174" s="234"/>
      <c r="O174" s="234"/>
      <c r="P174" s="234"/>
      <c r="Q174" s="234"/>
      <c r="R174" s="234"/>
      <c r="S174" s="234"/>
      <c r="T174" s="234"/>
      <c r="U174" s="234"/>
      <c r="V174" s="234"/>
      <c r="W174" s="234"/>
      <c r="X174" s="234"/>
      <c r="Y174" s="234"/>
      <c r="Z174" s="234"/>
      <c r="AA174" s="234"/>
      <c r="AB174" s="234"/>
      <c r="AC174" s="234"/>
      <c r="AD174" s="234"/>
      <c r="AE174" s="234"/>
      <c r="AF174" s="234"/>
      <c r="AG174" s="234"/>
      <c r="AH174" s="234"/>
    </row>
    <row r="175" spans="1:34" ht="15.75" customHeight="1">
      <c r="A175" s="234"/>
      <c r="B175" s="234"/>
      <c r="C175" s="234"/>
      <c r="D175" s="234"/>
      <c r="E175" s="234"/>
      <c r="F175" s="234"/>
      <c r="G175" s="234"/>
      <c r="H175" s="234"/>
      <c r="I175" s="234"/>
      <c r="J175" s="300"/>
      <c r="K175" s="300"/>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row>
    <row r="176" spans="1:34" ht="15.75" customHeight="1">
      <c r="A176" s="234"/>
      <c r="B176" s="234"/>
      <c r="C176" s="234"/>
      <c r="D176" s="234"/>
      <c r="E176" s="234"/>
      <c r="F176" s="234"/>
      <c r="G176" s="234"/>
      <c r="H176" s="234"/>
      <c r="I176" s="234"/>
      <c r="J176" s="300"/>
      <c r="K176" s="300"/>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row>
    <row r="177" spans="1:34" ht="15.75" customHeight="1">
      <c r="A177" s="234"/>
      <c r="B177" s="234"/>
      <c r="C177" s="234"/>
      <c r="D177" s="234"/>
      <c r="E177" s="234"/>
      <c r="F177" s="234"/>
      <c r="G177" s="234"/>
      <c r="H177" s="234"/>
      <c r="I177" s="234"/>
      <c r="J177" s="300"/>
      <c r="K177" s="300"/>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row>
    <row r="178" spans="1:34" ht="15.75" customHeight="1">
      <c r="A178" s="234"/>
      <c r="B178" s="234"/>
      <c r="C178" s="234"/>
      <c r="D178" s="234"/>
      <c r="E178" s="234"/>
      <c r="F178" s="234"/>
      <c r="G178" s="234"/>
      <c r="H178" s="234"/>
      <c r="I178" s="234"/>
      <c r="J178" s="300"/>
      <c r="K178" s="300"/>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row>
    <row r="179" spans="1:34" ht="15.75" customHeight="1">
      <c r="A179" s="234"/>
      <c r="B179" s="234"/>
      <c r="C179" s="234"/>
      <c r="D179" s="234"/>
      <c r="E179" s="234"/>
      <c r="F179" s="234"/>
      <c r="G179" s="234"/>
      <c r="H179" s="234"/>
      <c r="I179" s="234"/>
      <c r="J179" s="300"/>
      <c r="K179" s="300"/>
      <c r="L179" s="234"/>
      <c r="M179" s="234"/>
      <c r="N179" s="234"/>
      <c r="O179" s="234"/>
      <c r="P179" s="234"/>
      <c r="Q179" s="234"/>
      <c r="R179" s="234"/>
      <c r="S179" s="234"/>
      <c r="T179" s="234"/>
      <c r="U179" s="234"/>
      <c r="V179" s="234"/>
      <c r="W179" s="234"/>
      <c r="X179" s="234"/>
      <c r="Y179" s="234"/>
      <c r="Z179" s="234"/>
      <c r="AA179" s="234"/>
      <c r="AB179" s="234"/>
      <c r="AC179" s="234"/>
      <c r="AD179" s="234"/>
      <c r="AE179" s="234"/>
      <c r="AF179" s="234"/>
      <c r="AG179" s="234"/>
      <c r="AH179" s="234"/>
    </row>
    <row r="180" spans="1:34" ht="15.75" customHeight="1">
      <c r="A180" s="234"/>
      <c r="B180" s="234"/>
      <c r="C180" s="234"/>
      <c r="D180" s="234"/>
      <c r="E180" s="234"/>
      <c r="F180" s="234"/>
      <c r="G180" s="234"/>
      <c r="H180" s="234"/>
      <c r="I180" s="234"/>
      <c r="J180" s="300"/>
      <c r="K180" s="300"/>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row>
    <row r="181" spans="1:34" ht="15.75" customHeight="1">
      <c r="A181" s="234"/>
      <c r="B181" s="234"/>
      <c r="C181" s="234"/>
      <c r="D181" s="234"/>
      <c r="E181" s="234"/>
      <c r="F181" s="234"/>
      <c r="G181" s="234"/>
      <c r="H181" s="234"/>
      <c r="I181" s="234"/>
      <c r="J181" s="300"/>
      <c r="K181" s="300"/>
      <c r="L181" s="234"/>
      <c r="M181" s="234"/>
      <c r="N181" s="234"/>
      <c r="O181" s="234"/>
      <c r="P181" s="234"/>
      <c r="Q181" s="234"/>
      <c r="R181" s="234"/>
      <c r="S181" s="234"/>
      <c r="T181" s="234"/>
      <c r="U181" s="234"/>
      <c r="V181" s="234"/>
      <c r="W181" s="234"/>
      <c r="X181" s="234"/>
      <c r="Y181" s="234"/>
      <c r="Z181" s="234"/>
      <c r="AA181" s="234"/>
      <c r="AB181" s="234"/>
      <c r="AC181" s="234"/>
      <c r="AD181" s="234"/>
      <c r="AE181" s="234"/>
      <c r="AF181" s="234"/>
      <c r="AG181" s="234"/>
      <c r="AH181" s="234"/>
    </row>
    <row r="182" spans="1:34" ht="15.75" customHeight="1">
      <c r="A182" s="234"/>
      <c r="B182" s="234"/>
      <c r="C182" s="234"/>
      <c r="D182" s="234"/>
      <c r="E182" s="234"/>
      <c r="F182" s="234"/>
      <c r="G182" s="234"/>
      <c r="H182" s="234"/>
      <c r="I182" s="234"/>
      <c r="J182" s="300"/>
      <c r="K182" s="300"/>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row>
    <row r="183" spans="1:34" ht="15.75" customHeight="1">
      <c r="A183" s="234"/>
      <c r="B183" s="234"/>
      <c r="C183" s="234"/>
      <c r="D183" s="234"/>
      <c r="E183" s="234"/>
      <c r="F183" s="234"/>
      <c r="G183" s="234"/>
      <c r="H183" s="234"/>
      <c r="I183" s="234"/>
      <c r="J183" s="300"/>
      <c r="K183" s="300"/>
      <c r="L183" s="234"/>
      <c r="M183" s="234"/>
      <c r="N183" s="234"/>
      <c r="O183" s="234"/>
      <c r="P183" s="234"/>
      <c r="Q183" s="234"/>
      <c r="R183" s="234"/>
      <c r="S183" s="234"/>
      <c r="T183" s="234"/>
      <c r="U183" s="234"/>
      <c r="V183" s="234"/>
      <c r="W183" s="234"/>
      <c r="X183" s="234"/>
      <c r="Y183" s="234"/>
      <c r="Z183" s="234"/>
      <c r="AA183" s="234"/>
      <c r="AB183" s="234"/>
      <c r="AC183" s="234"/>
      <c r="AD183" s="234"/>
      <c r="AE183" s="234"/>
      <c r="AF183" s="234"/>
      <c r="AG183" s="234"/>
      <c r="AH183" s="234"/>
    </row>
    <row r="184" spans="1:34" ht="15.75" customHeight="1">
      <c r="A184" s="234"/>
      <c r="B184" s="234"/>
      <c r="C184" s="234"/>
      <c r="D184" s="234"/>
      <c r="E184" s="234"/>
      <c r="F184" s="234"/>
      <c r="G184" s="234"/>
      <c r="H184" s="234"/>
      <c r="I184" s="234"/>
      <c r="J184" s="300"/>
      <c r="K184" s="300"/>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34"/>
      <c r="AH184" s="234"/>
    </row>
    <row r="185" spans="1:34" ht="15.75" customHeight="1">
      <c r="A185" s="234"/>
      <c r="B185" s="234"/>
      <c r="C185" s="234"/>
      <c r="D185" s="234"/>
      <c r="E185" s="234"/>
      <c r="F185" s="234"/>
      <c r="G185" s="234"/>
      <c r="H185" s="234"/>
      <c r="I185" s="234"/>
      <c r="J185" s="300"/>
      <c r="K185" s="300"/>
      <c r="L185" s="234"/>
      <c r="M185" s="234"/>
      <c r="N185" s="234"/>
      <c r="O185" s="234"/>
      <c r="P185" s="234"/>
      <c r="Q185" s="234"/>
      <c r="R185" s="234"/>
      <c r="S185" s="234"/>
      <c r="T185" s="234"/>
      <c r="U185" s="234"/>
      <c r="V185" s="234"/>
      <c r="W185" s="234"/>
      <c r="X185" s="234"/>
      <c r="Y185" s="234"/>
      <c r="Z185" s="234"/>
      <c r="AA185" s="234"/>
      <c r="AB185" s="234"/>
      <c r="AC185" s="234"/>
      <c r="AD185" s="234"/>
      <c r="AE185" s="234"/>
      <c r="AF185" s="234"/>
      <c r="AG185" s="234"/>
      <c r="AH185" s="234"/>
    </row>
    <row r="186" spans="1:34" ht="15.75" customHeight="1">
      <c r="A186" s="234"/>
      <c r="B186" s="234"/>
      <c r="C186" s="234"/>
      <c r="D186" s="234"/>
      <c r="E186" s="234"/>
      <c r="F186" s="234"/>
      <c r="G186" s="234"/>
      <c r="H186" s="234"/>
      <c r="I186" s="234"/>
      <c r="J186" s="300"/>
      <c r="K186" s="300"/>
      <c r="L186" s="234"/>
      <c r="M186" s="234"/>
      <c r="N186" s="234"/>
      <c r="O186" s="234"/>
      <c r="P186" s="234"/>
      <c r="Q186" s="234"/>
      <c r="R186" s="234"/>
      <c r="S186" s="234"/>
      <c r="T186" s="234"/>
      <c r="U186" s="234"/>
      <c r="V186" s="234"/>
      <c r="W186" s="234"/>
      <c r="X186" s="234"/>
      <c r="Y186" s="234"/>
      <c r="Z186" s="234"/>
      <c r="AA186" s="234"/>
      <c r="AB186" s="234"/>
      <c r="AC186" s="234"/>
      <c r="AD186" s="234"/>
      <c r="AE186" s="234"/>
      <c r="AF186" s="234"/>
      <c r="AG186" s="234"/>
      <c r="AH186" s="234"/>
    </row>
    <row r="187" spans="1:34" ht="15.75" customHeight="1">
      <c r="A187" s="234"/>
      <c r="B187" s="234"/>
      <c r="C187" s="234"/>
      <c r="D187" s="234"/>
      <c r="E187" s="234"/>
      <c r="F187" s="234"/>
      <c r="G187" s="234"/>
      <c r="H187" s="234"/>
      <c r="I187" s="234"/>
      <c r="J187" s="300"/>
      <c r="K187" s="300"/>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row>
    <row r="188" spans="1:34" ht="15.75" customHeight="1">
      <c r="A188" s="234"/>
      <c r="B188" s="234"/>
      <c r="C188" s="234"/>
      <c r="D188" s="234"/>
      <c r="E188" s="234"/>
      <c r="F188" s="234"/>
      <c r="G188" s="234"/>
      <c r="H188" s="234"/>
      <c r="I188" s="234"/>
      <c r="J188" s="300"/>
      <c r="K188" s="300"/>
      <c r="L188" s="234"/>
      <c r="M188" s="234"/>
      <c r="N188" s="234"/>
      <c r="O188" s="234"/>
      <c r="P188" s="234"/>
      <c r="Q188" s="234"/>
      <c r="R188" s="234"/>
      <c r="S188" s="234"/>
      <c r="T188" s="234"/>
      <c r="U188" s="234"/>
      <c r="V188" s="234"/>
      <c r="W188" s="234"/>
      <c r="X188" s="234"/>
      <c r="Y188" s="234"/>
      <c r="Z188" s="234"/>
      <c r="AA188" s="234"/>
      <c r="AB188" s="234"/>
      <c r="AC188" s="234"/>
      <c r="AD188" s="234"/>
      <c r="AE188" s="234"/>
      <c r="AF188" s="234"/>
      <c r="AG188" s="234"/>
      <c r="AH188" s="234"/>
    </row>
    <row r="189" spans="1:34" ht="15.75" customHeight="1">
      <c r="A189" s="234"/>
      <c r="B189" s="234"/>
      <c r="C189" s="234"/>
      <c r="D189" s="234"/>
      <c r="E189" s="234"/>
      <c r="F189" s="234"/>
      <c r="G189" s="234"/>
      <c r="H189" s="234"/>
      <c r="I189" s="234"/>
      <c r="J189" s="300"/>
      <c r="K189" s="300"/>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row>
    <row r="190" spans="1:34" ht="15.75" customHeight="1">
      <c r="A190" s="234"/>
      <c r="B190" s="234"/>
      <c r="C190" s="234"/>
      <c r="D190" s="234"/>
      <c r="E190" s="234"/>
      <c r="F190" s="234"/>
      <c r="G190" s="234"/>
      <c r="H190" s="234"/>
      <c r="I190" s="234"/>
      <c r="J190" s="300"/>
      <c r="K190" s="300"/>
      <c r="L190" s="234"/>
      <c r="M190" s="234"/>
      <c r="N190" s="234"/>
      <c r="O190" s="234"/>
      <c r="P190" s="234"/>
      <c r="Q190" s="234"/>
      <c r="R190" s="234"/>
      <c r="S190" s="234"/>
      <c r="T190" s="234"/>
      <c r="U190" s="234"/>
      <c r="V190" s="234"/>
      <c r="W190" s="234"/>
      <c r="X190" s="234"/>
      <c r="Y190" s="234"/>
      <c r="Z190" s="234"/>
      <c r="AA190" s="234"/>
      <c r="AB190" s="234"/>
      <c r="AC190" s="234"/>
      <c r="AD190" s="234"/>
      <c r="AE190" s="234"/>
      <c r="AF190" s="234"/>
      <c r="AG190" s="234"/>
      <c r="AH190" s="234"/>
    </row>
    <row r="191" spans="1:34" ht="15.75" customHeight="1">
      <c r="A191" s="234"/>
      <c r="B191" s="234"/>
      <c r="C191" s="234"/>
      <c r="D191" s="234"/>
      <c r="E191" s="234"/>
      <c r="F191" s="234"/>
      <c r="G191" s="234"/>
      <c r="H191" s="234"/>
      <c r="I191" s="234"/>
      <c r="J191" s="300"/>
      <c r="K191" s="300"/>
      <c r="L191" s="234"/>
      <c r="M191" s="234"/>
      <c r="N191" s="234"/>
      <c r="O191" s="234"/>
      <c r="P191" s="234"/>
      <c r="Q191" s="234"/>
      <c r="R191" s="234"/>
      <c r="S191" s="234"/>
      <c r="T191" s="234"/>
      <c r="U191" s="234"/>
      <c r="V191" s="234"/>
      <c r="W191" s="234"/>
      <c r="X191" s="234"/>
      <c r="Y191" s="234"/>
      <c r="Z191" s="234"/>
      <c r="AA191" s="234"/>
      <c r="AB191" s="234"/>
      <c r="AC191" s="234"/>
      <c r="AD191" s="234"/>
      <c r="AE191" s="234"/>
      <c r="AF191" s="234"/>
      <c r="AG191" s="234"/>
      <c r="AH191" s="234"/>
    </row>
    <row r="192" spans="1:34" ht="15.75" customHeight="1">
      <c r="A192" s="234"/>
      <c r="B192" s="234"/>
      <c r="C192" s="234"/>
      <c r="D192" s="234"/>
      <c r="E192" s="234"/>
      <c r="F192" s="234"/>
      <c r="G192" s="234"/>
      <c r="H192" s="234"/>
      <c r="I192" s="234"/>
      <c r="J192" s="300"/>
      <c r="K192" s="300"/>
      <c r="L192" s="234"/>
      <c r="M192" s="234"/>
      <c r="N192" s="234"/>
      <c r="O192" s="234"/>
      <c r="P192" s="234"/>
      <c r="Q192" s="234"/>
      <c r="R192" s="234"/>
      <c r="S192" s="234"/>
      <c r="T192" s="234"/>
      <c r="U192" s="234"/>
      <c r="V192" s="234"/>
      <c r="W192" s="234"/>
      <c r="X192" s="234"/>
      <c r="Y192" s="234"/>
      <c r="Z192" s="234"/>
      <c r="AA192" s="234"/>
      <c r="AB192" s="234"/>
      <c r="AC192" s="234"/>
      <c r="AD192" s="234"/>
      <c r="AE192" s="234"/>
      <c r="AF192" s="234"/>
      <c r="AG192" s="234"/>
      <c r="AH192" s="234"/>
    </row>
    <row r="193" spans="1:34" ht="15.75" customHeight="1">
      <c r="A193" s="234"/>
      <c r="B193" s="234"/>
      <c r="C193" s="234"/>
      <c r="D193" s="234"/>
      <c r="E193" s="234"/>
      <c r="F193" s="234"/>
      <c r="G193" s="234"/>
      <c r="H193" s="234"/>
      <c r="I193" s="234"/>
      <c r="J193" s="300"/>
      <c r="K193" s="300"/>
      <c r="L193" s="234"/>
      <c r="M193" s="234"/>
      <c r="N193" s="234"/>
      <c r="O193" s="234"/>
      <c r="P193" s="234"/>
      <c r="Q193" s="234"/>
      <c r="R193" s="234"/>
      <c r="S193" s="234"/>
      <c r="T193" s="234"/>
      <c r="U193" s="234"/>
      <c r="V193" s="234"/>
      <c r="W193" s="234"/>
      <c r="X193" s="234"/>
      <c r="Y193" s="234"/>
      <c r="Z193" s="234"/>
      <c r="AA193" s="234"/>
      <c r="AB193" s="234"/>
      <c r="AC193" s="234"/>
      <c r="AD193" s="234"/>
      <c r="AE193" s="234"/>
      <c r="AF193" s="234"/>
      <c r="AG193" s="234"/>
      <c r="AH193" s="234"/>
    </row>
    <row r="194" spans="1:34" ht="15.75" customHeight="1">
      <c r="A194" s="234"/>
      <c r="B194" s="234"/>
      <c r="C194" s="234"/>
      <c r="D194" s="234"/>
      <c r="E194" s="234"/>
      <c r="F194" s="234"/>
      <c r="G194" s="234"/>
      <c r="H194" s="234"/>
      <c r="I194" s="234"/>
      <c r="J194" s="300"/>
      <c r="K194" s="300"/>
      <c r="L194" s="234"/>
      <c r="M194" s="234"/>
      <c r="N194" s="234"/>
      <c r="O194" s="234"/>
      <c r="P194" s="234"/>
      <c r="Q194" s="234"/>
      <c r="R194" s="234"/>
      <c r="S194" s="234"/>
      <c r="T194" s="234"/>
      <c r="U194" s="234"/>
      <c r="V194" s="234"/>
      <c r="W194" s="234"/>
      <c r="X194" s="234"/>
      <c r="Y194" s="234"/>
      <c r="Z194" s="234"/>
      <c r="AA194" s="234"/>
      <c r="AB194" s="234"/>
      <c r="AC194" s="234"/>
      <c r="AD194" s="234"/>
      <c r="AE194" s="234"/>
      <c r="AF194" s="234"/>
      <c r="AG194" s="234"/>
      <c r="AH194" s="234"/>
    </row>
    <row r="195" spans="1:34" ht="15.75" customHeight="1">
      <c r="A195" s="234"/>
      <c r="B195" s="234"/>
      <c r="C195" s="234"/>
      <c r="D195" s="234"/>
      <c r="E195" s="234"/>
      <c r="F195" s="234"/>
      <c r="G195" s="234"/>
      <c r="H195" s="234"/>
      <c r="I195" s="234"/>
      <c r="J195" s="300"/>
      <c r="K195" s="300"/>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row>
    <row r="196" spans="1:34" ht="15.75" customHeight="1">
      <c r="A196" s="234"/>
      <c r="B196" s="234"/>
      <c r="C196" s="234"/>
      <c r="D196" s="234"/>
      <c r="E196" s="234"/>
      <c r="F196" s="234"/>
      <c r="G196" s="234"/>
      <c r="H196" s="234"/>
      <c r="I196" s="234"/>
      <c r="J196" s="300"/>
      <c r="K196" s="300"/>
      <c r="L196" s="234"/>
      <c r="M196" s="234"/>
      <c r="N196" s="234"/>
      <c r="O196" s="234"/>
      <c r="P196" s="234"/>
      <c r="Q196" s="234"/>
      <c r="R196" s="234"/>
      <c r="S196" s="234"/>
      <c r="T196" s="234"/>
      <c r="U196" s="234"/>
      <c r="V196" s="234"/>
      <c r="W196" s="234"/>
      <c r="X196" s="234"/>
      <c r="Y196" s="234"/>
      <c r="Z196" s="234"/>
      <c r="AA196" s="234"/>
      <c r="AB196" s="234"/>
      <c r="AC196" s="234"/>
      <c r="AD196" s="234"/>
      <c r="AE196" s="234"/>
      <c r="AF196" s="234"/>
      <c r="AG196" s="234"/>
      <c r="AH196" s="234"/>
    </row>
    <row r="197" spans="1:34" ht="15.75" customHeight="1">
      <c r="A197" s="234"/>
      <c r="B197" s="234"/>
      <c r="C197" s="234"/>
      <c r="D197" s="234"/>
      <c r="E197" s="234"/>
      <c r="F197" s="234"/>
      <c r="G197" s="234"/>
      <c r="H197" s="234"/>
      <c r="I197" s="234"/>
      <c r="J197" s="300"/>
      <c r="K197" s="300"/>
      <c r="L197" s="234"/>
      <c r="M197" s="234"/>
      <c r="N197" s="234"/>
      <c r="O197" s="234"/>
      <c r="P197" s="234"/>
      <c r="Q197" s="234"/>
      <c r="R197" s="234"/>
      <c r="S197" s="234"/>
      <c r="T197" s="234"/>
      <c r="U197" s="234"/>
      <c r="V197" s="234"/>
      <c r="W197" s="234"/>
      <c r="X197" s="234"/>
      <c r="Y197" s="234"/>
      <c r="Z197" s="234"/>
      <c r="AA197" s="234"/>
      <c r="AB197" s="234"/>
      <c r="AC197" s="234"/>
      <c r="AD197" s="234"/>
      <c r="AE197" s="234"/>
      <c r="AF197" s="234"/>
      <c r="AG197" s="234"/>
      <c r="AH197" s="234"/>
    </row>
    <row r="198" spans="1:34" ht="15.75" customHeight="1">
      <c r="A198" s="234"/>
      <c r="B198" s="234"/>
      <c r="C198" s="234"/>
      <c r="D198" s="234"/>
      <c r="E198" s="234"/>
      <c r="F198" s="234"/>
      <c r="G198" s="234"/>
      <c r="H198" s="234"/>
      <c r="I198" s="234"/>
      <c r="J198" s="300"/>
      <c r="K198" s="300"/>
      <c r="L198" s="234"/>
      <c r="M198" s="234"/>
      <c r="N198" s="234"/>
      <c r="O198" s="234"/>
      <c r="P198" s="234"/>
      <c r="Q198" s="234"/>
      <c r="R198" s="234"/>
      <c r="S198" s="234"/>
      <c r="T198" s="234"/>
      <c r="U198" s="234"/>
      <c r="V198" s="234"/>
      <c r="W198" s="234"/>
      <c r="X198" s="234"/>
      <c r="Y198" s="234"/>
      <c r="Z198" s="234"/>
      <c r="AA198" s="234"/>
      <c r="AB198" s="234"/>
      <c r="AC198" s="234"/>
      <c r="AD198" s="234"/>
      <c r="AE198" s="234"/>
      <c r="AF198" s="234"/>
      <c r="AG198" s="234"/>
      <c r="AH198" s="234"/>
    </row>
    <row r="199" spans="1:34" ht="15.75" customHeight="1">
      <c r="A199" s="234"/>
      <c r="B199" s="234"/>
      <c r="C199" s="234"/>
      <c r="D199" s="234"/>
      <c r="E199" s="234"/>
      <c r="F199" s="234"/>
      <c r="G199" s="234"/>
      <c r="H199" s="234"/>
      <c r="I199" s="234"/>
      <c r="J199" s="300"/>
      <c r="K199" s="300"/>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row>
    <row r="200" spans="1:34" ht="15.75" customHeight="1">
      <c r="A200" s="234"/>
      <c r="B200" s="234"/>
      <c r="C200" s="234"/>
      <c r="D200" s="234"/>
      <c r="E200" s="234"/>
      <c r="F200" s="234"/>
      <c r="G200" s="234"/>
      <c r="H200" s="234"/>
      <c r="I200" s="234"/>
      <c r="J200" s="300"/>
      <c r="K200" s="300"/>
      <c r="L200" s="234"/>
      <c r="M200" s="234"/>
      <c r="N200" s="234"/>
      <c r="O200" s="234"/>
      <c r="P200" s="234"/>
      <c r="Q200" s="234"/>
      <c r="R200" s="234"/>
      <c r="S200" s="234"/>
      <c r="T200" s="234"/>
      <c r="U200" s="234"/>
      <c r="V200" s="234"/>
      <c r="W200" s="234"/>
      <c r="X200" s="234"/>
      <c r="Y200" s="234"/>
      <c r="Z200" s="234"/>
      <c r="AA200" s="234"/>
      <c r="AB200" s="234"/>
      <c r="AC200" s="234"/>
      <c r="AD200" s="234"/>
      <c r="AE200" s="234"/>
      <c r="AF200" s="234"/>
      <c r="AG200" s="234"/>
      <c r="AH200" s="234"/>
    </row>
    <row r="201" spans="1:34" ht="15.75" customHeight="1">
      <c r="A201" s="234"/>
      <c r="B201" s="234"/>
      <c r="C201" s="234"/>
      <c r="D201" s="234"/>
      <c r="E201" s="234"/>
      <c r="F201" s="234"/>
      <c r="G201" s="234"/>
      <c r="H201" s="234"/>
      <c r="I201" s="234"/>
      <c r="J201" s="300"/>
      <c r="K201" s="300"/>
      <c r="L201" s="234"/>
      <c r="M201" s="234"/>
      <c r="N201" s="234"/>
      <c r="O201" s="234"/>
      <c r="P201" s="234"/>
      <c r="Q201" s="234"/>
      <c r="R201" s="234"/>
      <c r="S201" s="234"/>
      <c r="T201" s="234"/>
      <c r="U201" s="234"/>
      <c r="V201" s="234"/>
      <c r="W201" s="234"/>
      <c r="X201" s="234"/>
      <c r="Y201" s="234"/>
      <c r="Z201" s="234"/>
      <c r="AA201" s="234"/>
      <c r="AB201" s="234"/>
      <c r="AC201" s="234"/>
      <c r="AD201" s="234"/>
      <c r="AE201" s="234"/>
      <c r="AF201" s="234"/>
      <c r="AG201" s="234"/>
      <c r="AH201" s="234"/>
    </row>
    <row r="202" spans="1:34" ht="15.75" customHeight="1">
      <c r="A202" s="234"/>
      <c r="B202" s="234"/>
      <c r="C202" s="234"/>
      <c r="D202" s="234"/>
      <c r="E202" s="234"/>
      <c r="F202" s="234"/>
      <c r="G202" s="234"/>
      <c r="H202" s="234"/>
      <c r="I202" s="234"/>
      <c r="J202" s="300"/>
      <c r="K202" s="300"/>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row>
    <row r="203" spans="1:34" ht="15.75" customHeight="1">
      <c r="A203" s="234"/>
      <c r="B203" s="234"/>
      <c r="C203" s="234"/>
      <c r="D203" s="234"/>
      <c r="E203" s="234"/>
      <c r="F203" s="234"/>
      <c r="G203" s="234"/>
      <c r="H203" s="234"/>
      <c r="I203" s="234"/>
      <c r="J203" s="300"/>
      <c r="K203" s="300"/>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row>
    <row r="204" spans="1:34" ht="15.75" customHeight="1">
      <c r="A204" s="234"/>
      <c r="B204" s="234"/>
      <c r="C204" s="234"/>
      <c r="D204" s="234"/>
      <c r="E204" s="234"/>
      <c r="F204" s="234"/>
      <c r="G204" s="234"/>
      <c r="H204" s="234"/>
      <c r="I204" s="234"/>
      <c r="J204" s="300"/>
      <c r="K204" s="300"/>
      <c r="L204" s="234"/>
      <c r="M204" s="234"/>
      <c r="N204" s="234"/>
      <c r="O204" s="234"/>
      <c r="P204" s="234"/>
      <c r="Q204" s="234"/>
      <c r="R204" s="234"/>
      <c r="S204" s="234"/>
      <c r="T204" s="234"/>
      <c r="U204" s="234"/>
      <c r="V204" s="234"/>
      <c r="W204" s="234"/>
      <c r="X204" s="234"/>
      <c r="Y204" s="234"/>
      <c r="Z204" s="234"/>
      <c r="AA204" s="234"/>
      <c r="AB204" s="234"/>
      <c r="AC204" s="234"/>
      <c r="AD204" s="234"/>
      <c r="AE204" s="234"/>
      <c r="AF204" s="234"/>
      <c r="AG204" s="234"/>
      <c r="AH204" s="234"/>
    </row>
    <row r="205" spans="1:34" ht="15.75" customHeight="1">
      <c r="A205" s="234"/>
      <c r="B205" s="234"/>
      <c r="C205" s="234"/>
      <c r="D205" s="234"/>
      <c r="E205" s="234"/>
      <c r="F205" s="234"/>
      <c r="G205" s="234"/>
      <c r="H205" s="234"/>
      <c r="I205" s="234"/>
      <c r="J205" s="300"/>
      <c r="K205" s="300"/>
      <c r="L205" s="234"/>
      <c r="M205" s="234"/>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row>
    <row r="206" spans="1:34" ht="15.75" customHeight="1">
      <c r="A206" s="234"/>
      <c r="B206" s="234"/>
      <c r="C206" s="234"/>
      <c r="D206" s="234"/>
      <c r="E206" s="234"/>
      <c r="F206" s="234"/>
      <c r="G206" s="234"/>
      <c r="H206" s="234"/>
      <c r="I206" s="234"/>
      <c r="J206" s="300"/>
      <c r="K206" s="300"/>
      <c r="L206" s="234"/>
      <c r="M206" s="234"/>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row>
    <row r="207" spans="1:34" ht="15.75" customHeight="1">
      <c r="A207" s="234"/>
      <c r="B207" s="234"/>
      <c r="C207" s="234"/>
      <c r="D207" s="234"/>
      <c r="E207" s="234"/>
      <c r="F207" s="234"/>
      <c r="G207" s="234"/>
      <c r="H207" s="234"/>
      <c r="I207" s="234"/>
      <c r="J207" s="300"/>
      <c r="K207" s="300"/>
      <c r="L207" s="234"/>
      <c r="M207" s="234"/>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row>
    <row r="208" spans="1:34" ht="15.75" customHeight="1">
      <c r="A208" s="234"/>
      <c r="B208" s="234"/>
      <c r="C208" s="234"/>
      <c r="D208" s="234"/>
      <c r="E208" s="234"/>
      <c r="F208" s="234"/>
      <c r="G208" s="234"/>
      <c r="H208" s="234"/>
      <c r="I208" s="234"/>
      <c r="J208" s="300"/>
      <c r="K208" s="300"/>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row>
    <row r="209" spans="1:34" ht="15.75" customHeight="1">
      <c r="A209" s="234"/>
      <c r="B209" s="234"/>
      <c r="C209" s="234"/>
      <c r="D209" s="234"/>
      <c r="E209" s="234"/>
      <c r="F209" s="234"/>
      <c r="G209" s="234"/>
      <c r="H209" s="234"/>
      <c r="I209" s="234"/>
      <c r="J209" s="300"/>
      <c r="K209" s="300"/>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row>
    <row r="210" spans="1:34" ht="15.75" customHeight="1">
      <c r="A210" s="234"/>
      <c r="B210" s="234"/>
      <c r="C210" s="234"/>
      <c r="D210" s="234"/>
      <c r="E210" s="234"/>
      <c r="F210" s="234"/>
      <c r="G210" s="234"/>
      <c r="H210" s="234"/>
      <c r="I210" s="234"/>
      <c r="J210" s="300"/>
      <c r="K210" s="300"/>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row>
    <row r="211" spans="1:34" ht="15.75" customHeight="1">
      <c r="A211" s="234"/>
      <c r="B211" s="234"/>
      <c r="C211" s="234"/>
      <c r="D211" s="234"/>
      <c r="E211" s="234"/>
      <c r="F211" s="234"/>
      <c r="G211" s="234"/>
      <c r="H211" s="234"/>
      <c r="I211" s="234"/>
      <c r="J211" s="300"/>
      <c r="K211" s="300"/>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row>
    <row r="212" spans="1:34" ht="15.75" customHeight="1">
      <c r="A212" s="234"/>
      <c r="B212" s="234"/>
      <c r="C212" s="234"/>
      <c r="D212" s="234"/>
      <c r="E212" s="234"/>
      <c r="F212" s="234"/>
      <c r="G212" s="234"/>
      <c r="H212" s="234"/>
      <c r="I212" s="234"/>
      <c r="J212" s="300"/>
      <c r="K212" s="300"/>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row>
    <row r="213" spans="1:34" ht="15.75" customHeight="1">
      <c r="A213" s="234"/>
      <c r="B213" s="234"/>
      <c r="C213" s="234"/>
      <c r="D213" s="234"/>
      <c r="E213" s="234"/>
      <c r="F213" s="234"/>
      <c r="G213" s="234"/>
      <c r="H213" s="234"/>
      <c r="I213" s="234"/>
      <c r="J213" s="300"/>
      <c r="K213" s="300"/>
      <c r="L213" s="234"/>
      <c r="M213" s="234"/>
      <c r="N213" s="234"/>
      <c r="O213" s="234"/>
      <c r="P213" s="234"/>
      <c r="Q213" s="234"/>
      <c r="R213" s="234"/>
      <c r="S213" s="234"/>
      <c r="T213" s="234"/>
      <c r="U213" s="234"/>
      <c r="V213" s="234"/>
      <c r="W213" s="234"/>
      <c r="X213" s="234"/>
      <c r="Y213" s="234"/>
      <c r="Z213" s="234"/>
      <c r="AA213" s="234"/>
      <c r="AB213" s="234"/>
      <c r="AC213" s="234"/>
      <c r="AD213" s="234"/>
      <c r="AE213" s="234"/>
      <c r="AF213" s="234"/>
      <c r="AG213" s="234"/>
      <c r="AH213" s="234"/>
    </row>
    <row r="214" spans="1:34" ht="15.75" customHeight="1">
      <c r="A214" s="234"/>
      <c r="B214" s="234"/>
      <c r="C214" s="234"/>
      <c r="D214" s="234"/>
      <c r="E214" s="234"/>
      <c r="F214" s="234"/>
      <c r="G214" s="234"/>
      <c r="H214" s="234"/>
      <c r="I214" s="234"/>
      <c r="J214" s="300"/>
      <c r="K214" s="300"/>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row>
    <row r="215" spans="1:34" ht="15.75" customHeight="1">
      <c r="A215" s="234"/>
      <c r="B215" s="234"/>
      <c r="C215" s="234"/>
      <c r="D215" s="234"/>
      <c r="E215" s="234"/>
      <c r="F215" s="234"/>
      <c r="G215" s="234"/>
      <c r="H215" s="234"/>
      <c r="I215" s="234"/>
      <c r="J215" s="300"/>
      <c r="K215" s="300"/>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row>
    <row r="216" spans="1:34" ht="15.75" customHeight="1">
      <c r="A216" s="234"/>
      <c r="B216" s="234"/>
      <c r="C216" s="234"/>
      <c r="D216" s="234"/>
      <c r="E216" s="234"/>
      <c r="F216" s="234"/>
      <c r="G216" s="234"/>
      <c r="H216" s="234"/>
      <c r="I216" s="234"/>
      <c r="J216" s="300"/>
      <c r="K216" s="300"/>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row>
    <row r="217" spans="1:34" ht="15.75" customHeight="1">
      <c r="A217" s="234"/>
      <c r="B217" s="234"/>
      <c r="C217" s="234"/>
      <c r="D217" s="234"/>
      <c r="E217" s="234"/>
      <c r="F217" s="234"/>
      <c r="G217" s="234"/>
      <c r="H217" s="234"/>
      <c r="I217" s="234"/>
      <c r="J217" s="300"/>
      <c r="K217" s="300"/>
      <c r="L217" s="234"/>
      <c r="M217" s="234"/>
      <c r="N217" s="234"/>
      <c r="O217" s="234"/>
      <c r="P217" s="234"/>
      <c r="Q217" s="234"/>
      <c r="R217" s="234"/>
      <c r="S217" s="234"/>
      <c r="T217" s="234"/>
      <c r="U217" s="234"/>
      <c r="V217" s="234"/>
      <c r="W217" s="234"/>
      <c r="X217" s="234"/>
      <c r="Y217" s="234"/>
      <c r="Z217" s="234"/>
      <c r="AA217" s="234"/>
      <c r="AB217" s="234"/>
      <c r="AC217" s="234"/>
      <c r="AD217" s="234"/>
      <c r="AE217" s="234"/>
      <c r="AF217" s="234"/>
      <c r="AG217" s="234"/>
      <c r="AH217" s="234"/>
    </row>
    <row r="218" spans="1:34" ht="15.75" customHeight="1">
      <c r="A218" s="234"/>
      <c r="B218" s="234"/>
      <c r="C218" s="234"/>
      <c r="D218" s="234"/>
      <c r="E218" s="234"/>
      <c r="F218" s="234"/>
      <c r="G218" s="234"/>
      <c r="H218" s="234"/>
      <c r="I218" s="234"/>
      <c r="J218" s="300"/>
      <c r="K218" s="300"/>
      <c r="L218" s="234"/>
      <c r="M218" s="234"/>
      <c r="N218" s="234"/>
      <c r="O218" s="234"/>
      <c r="P218" s="234"/>
      <c r="Q218" s="234"/>
      <c r="R218" s="234"/>
      <c r="S218" s="234"/>
      <c r="T218" s="234"/>
      <c r="U218" s="234"/>
      <c r="V218" s="234"/>
      <c r="W218" s="234"/>
      <c r="X218" s="234"/>
      <c r="Y218" s="234"/>
      <c r="Z218" s="234"/>
      <c r="AA218" s="234"/>
      <c r="AB218" s="234"/>
      <c r="AC218" s="234"/>
      <c r="AD218" s="234"/>
      <c r="AE218" s="234"/>
      <c r="AF218" s="234"/>
      <c r="AG218" s="234"/>
      <c r="AH218" s="234"/>
    </row>
    <row r="219" spans="1:34" ht="15.75" customHeight="1">
      <c r="A219" s="234"/>
      <c r="B219" s="234"/>
      <c r="C219" s="234"/>
      <c r="D219" s="234"/>
      <c r="E219" s="234"/>
      <c r="F219" s="234"/>
      <c r="G219" s="234"/>
      <c r="H219" s="234"/>
      <c r="I219" s="234"/>
      <c r="J219" s="300"/>
      <c r="K219" s="300"/>
      <c r="L219" s="234"/>
      <c r="M219" s="234"/>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row>
    <row r="220" spans="1:34" ht="15.75" customHeight="1">
      <c r="A220" s="234"/>
      <c r="B220" s="234"/>
      <c r="C220" s="234"/>
      <c r="D220" s="234"/>
      <c r="E220" s="234"/>
      <c r="F220" s="234"/>
      <c r="G220" s="234"/>
      <c r="H220" s="234"/>
      <c r="I220" s="234"/>
      <c r="J220" s="300"/>
      <c r="K220" s="300"/>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row>
    <row r="221" spans="1:34" ht="15.75" customHeight="1">
      <c r="A221" s="234"/>
      <c r="B221" s="234"/>
      <c r="C221" s="234"/>
      <c r="D221" s="234"/>
      <c r="E221" s="234"/>
      <c r="F221" s="234"/>
      <c r="G221" s="234"/>
      <c r="H221" s="234"/>
      <c r="I221" s="234"/>
      <c r="J221" s="300"/>
      <c r="K221" s="300"/>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row>
    <row r="222" spans="1:34" ht="15.75" customHeight="1">
      <c r="A222" s="234"/>
      <c r="B222" s="234"/>
      <c r="C222" s="234"/>
      <c r="D222" s="234"/>
      <c r="E222" s="234"/>
      <c r="F222" s="234"/>
      <c r="G222" s="234"/>
      <c r="H222" s="234"/>
      <c r="I222" s="234"/>
      <c r="J222" s="300"/>
      <c r="K222" s="300"/>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row>
    <row r="223" spans="1:34" ht="15.75" customHeight="1">
      <c r="A223" s="234"/>
      <c r="B223" s="234"/>
      <c r="C223" s="234"/>
      <c r="D223" s="234"/>
      <c r="E223" s="234"/>
      <c r="F223" s="234"/>
      <c r="G223" s="234"/>
      <c r="H223" s="234"/>
      <c r="I223" s="234"/>
      <c r="J223" s="300"/>
      <c r="K223" s="300"/>
      <c r="L223" s="234"/>
      <c r="M223" s="234"/>
      <c r="N223" s="234"/>
      <c r="O223" s="234"/>
      <c r="P223" s="234"/>
      <c r="Q223" s="234"/>
      <c r="R223" s="234"/>
      <c r="S223" s="234"/>
      <c r="T223" s="234"/>
      <c r="U223" s="234"/>
      <c r="V223" s="234"/>
      <c r="W223" s="234"/>
      <c r="X223" s="234"/>
      <c r="Y223" s="234"/>
      <c r="Z223" s="234"/>
      <c r="AA223" s="234"/>
      <c r="AB223" s="234"/>
      <c r="AC223" s="234"/>
      <c r="AD223" s="234"/>
      <c r="AE223" s="234"/>
      <c r="AF223" s="234"/>
      <c r="AG223" s="234"/>
      <c r="AH223" s="234"/>
    </row>
    <row r="224" spans="1:34" ht="15.75" customHeight="1">
      <c r="A224" s="234"/>
      <c r="B224" s="234"/>
      <c r="C224" s="234"/>
      <c r="D224" s="234"/>
      <c r="E224" s="234"/>
      <c r="F224" s="234"/>
      <c r="G224" s="234"/>
      <c r="H224" s="234"/>
      <c r="I224" s="234"/>
      <c r="J224" s="300"/>
      <c r="K224" s="300"/>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row>
    <row r="225" spans="1:34" ht="15.75" customHeight="1">
      <c r="A225" s="234"/>
      <c r="B225" s="234"/>
      <c r="C225" s="234"/>
      <c r="D225" s="234"/>
      <c r="E225" s="234"/>
      <c r="F225" s="234"/>
      <c r="G225" s="234"/>
      <c r="H225" s="234"/>
      <c r="I225" s="234"/>
      <c r="J225" s="300"/>
      <c r="K225" s="300"/>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row>
    <row r="226" spans="1:34" ht="15.75" customHeight="1">
      <c r="A226" s="234"/>
      <c r="B226" s="234"/>
      <c r="C226" s="234"/>
      <c r="D226" s="234"/>
      <c r="E226" s="234"/>
      <c r="F226" s="234"/>
      <c r="G226" s="234"/>
      <c r="H226" s="234"/>
      <c r="I226" s="234"/>
      <c r="J226" s="300"/>
      <c r="K226" s="300"/>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row>
    <row r="227" spans="1:34" ht="15.75" customHeight="1">
      <c r="A227" s="234"/>
      <c r="B227" s="234"/>
      <c r="C227" s="234"/>
      <c r="D227" s="234"/>
      <c r="E227" s="234"/>
      <c r="F227" s="234"/>
      <c r="G227" s="234"/>
      <c r="H227" s="234"/>
      <c r="I227" s="234"/>
      <c r="J227" s="300"/>
      <c r="K227" s="300"/>
      <c r="L227" s="234"/>
      <c r="M227" s="234"/>
      <c r="N227" s="234"/>
      <c r="O227" s="234"/>
      <c r="P227" s="234"/>
      <c r="Q227" s="234"/>
      <c r="R227" s="234"/>
      <c r="S227" s="234"/>
      <c r="T227" s="234"/>
      <c r="U227" s="234"/>
      <c r="V227" s="234"/>
      <c r="W227" s="234"/>
      <c r="X227" s="234"/>
      <c r="Y227" s="234"/>
      <c r="Z227" s="234"/>
      <c r="AA227" s="234"/>
      <c r="AB227" s="234"/>
      <c r="AC227" s="234"/>
      <c r="AD227" s="234"/>
      <c r="AE227" s="234"/>
      <c r="AF227" s="234"/>
      <c r="AG227" s="234"/>
      <c r="AH227" s="234"/>
    </row>
    <row r="228" spans="1:34" ht="15.75" customHeight="1">
      <c r="A228" s="234"/>
      <c r="B228" s="234"/>
      <c r="C228" s="234"/>
      <c r="D228" s="234"/>
      <c r="E228" s="234"/>
      <c r="F228" s="234"/>
      <c r="G228" s="234"/>
      <c r="H228" s="234"/>
      <c r="I228" s="234"/>
      <c r="J228" s="300"/>
      <c r="K228" s="300"/>
      <c r="L228" s="234"/>
      <c r="M228" s="234"/>
      <c r="N228" s="234"/>
      <c r="O228" s="234"/>
      <c r="P228" s="234"/>
      <c r="Q228" s="234"/>
      <c r="R228" s="234"/>
      <c r="S228" s="234"/>
      <c r="T228" s="234"/>
      <c r="U228" s="234"/>
      <c r="V228" s="234"/>
      <c r="W228" s="234"/>
      <c r="X228" s="234"/>
      <c r="Y228" s="234"/>
      <c r="Z228" s="234"/>
      <c r="AA228" s="234"/>
      <c r="AB228" s="234"/>
      <c r="AC228" s="234"/>
      <c r="AD228" s="234"/>
      <c r="AE228" s="234"/>
      <c r="AF228" s="234"/>
      <c r="AG228" s="234"/>
      <c r="AH228" s="234"/>
    </row>
    <row r="229" spans="1:34" ht="15.75" customHeight="1">
      <c r="A229" s="234"/>
      <c r="B229" s="234"/>
      <c r="C229" s="234"/>
      <c r="D229" s="234"/>
      <c r="E229" s="234"/>
      <c r="F229" s="234"/>
      <c r="G229" s="234"/>
      <c r="H229" s="234"/>
      <c r="I229" s="234"/>
      <c r="J229" s="300"/>
      <c r="K229" s="300"/>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row>
    <row r="230" spans="1:34" ht="15.75" customHeight="1">
      <c r="A230" s="234"/>
      <c r="B230" s="234"/>
      <c r="C230" s="234"/>
      <c r="D230" s="234"/>
      <c r="E230" s="234"/>
      <c r="F230" s="234"/>
      <c r="G230" s="234"/>
      <c r="H230" s="234"/>
      <c r="I230" s="234"/>
      <c r="J230" s="300"/>
      <c r="K230" s="300"/>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row>
    <row r="231" spans="1:34" ht="15.75" customHeight="1">
      <c r="A231" s="234"/>
      <c r="B231" s="234"/>
      <c r="C231" s="234"/>
      <c r="D231" s="234"/>
      <c r="E231" s="234"/>
      <c r="F231" s="234"/>
      <c r="G231" s="234"/>
      <c r="H231" s="234"/>
      <c r="I231" s="234"/>
      <c r="J231" s="300"/>
      <c r="K231" s="300"/>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row>
    <row r="232" spans="1:34" ht="15.75" customHeight="1">
      <c r="A232" s="234"/>
      <c r="B232" s="234"/>
      <c r="C232" s="234"/>
      <c r="D232" s="234"/>
      <c r="E232" s="234"/>
      <c r="F232" s="234"/>
      <c r="G232" s="234"/>
      <c r="H232" s="234"/>
      <c r="I232" s="234"/>
      <c r="J232" s="300"/>
      <c r="K232" s="300"/>
      <c r="L232" s="234"/>
      <c r="M232" s="234"/>
      <c r="N232" s="234"/>
      <c r="O232" s="234"/>
      <c r="P232" s="234"/>
      <c r="Q232" s="234"/>
      <c r="R232" s="234"/>
      <c r="S232" s="234"/>
      <c r="T232" s="234"/>
      <c r="U232" s="234"/>
      <c r="V232" s="234"/>
      <c r="W232" s="234"/>
      <c r="X232" s="234"/>
      <c r="Y232" s="234"/>
      <c r="Z232" s="234"/>
      <c r="AA232" s="234"/>
      <c r="AB232" s="234"/>
      <c r="AC232" s="234"/>
      <c r="AD232" s="234"/>
      <c r="AE232" s="234"/>
      <c r="AF232" s="234"/>
      <c r="AG232" s="234"/>
      <c r="AH232" s="234"/>
    </row>
    <row r="233" spans="1:34" ht="15.75" customHeight="1">
      <c r="A233" s="234"/>
      <c r="B233" s="234"/>
      <c r="C233" s="234"/>
      <c r="D233" s="234"/>
      <c r="E233" s="234"/>
      <c r="F233" s="234"/>
      <c r="G233" s="234"/>
      <c r="H233" s="234"/>
      <c r="I233" s="234"/>
      <c r="J233" s="300"/>
      <c r="K233" s="300"/>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row>
    <row r="234" spans="1:34" ht="15.75" customHeight="1">
      <c r="A234" s="234"/>
      <c r="B234" s="234"/>
      <c r="C234" s="234"/>
      <c r="D234" s="234"/>
      <c r="E234" s="234"/>
      <c r="F234" s="234"/>
      <c r="G234" s="234"/>
      <c r="H234" s="234"/>
      <c r="I234" s="234"/>
      <c r="J234" s="300"/>
      <c r="K234" s="300"/>
      <c r="L234" s="234"/>
      <c r="M234" s="234"/>
      <c r="N234" s="234"/>
      <c r="O234" s="234"/>
      <c r="P234" s="234"/>
      <c r="Q234" s="234"/>
      <c r="R234" s="234"/>
      <c r="S234" s="234"/>
      <c r="T234" s="234"/>
      <c r="U234" s="234"/>
      <c r="V234" s="234"/>
      <c r="W234" s="234"/>
      <c r="X234" s="234"/>
      <c r="Y234" s="234"/>
      <c r="Z234" s="234"/>
      <c r="AA234" s="234"/>
      <c r="AB234" s="234"/>
      <c r="AC234" s="234"/>
      <c r="AD234" s="234"/>
      <c r="AE234" s="234"/>
      <c r="AF234" s="234"/>
      <c r="AG234" s="234"/>
      <c r="AH234" s="234"/>
    </row>
    <row r="235" spans="1:34" ht="15.75" customHeight="1">
      <c r="A235" s="234"/>
      <c r="B235" s="234"/>
      <c r="C235" s="234"/>
      <c r="D235" s="234"/>
      <c r="E235" s="234"/>
      <c r="F235" s="234"/>
      <c r="G235" s="234"/>
      <c r="H235" s="234"/>
      <c r="I235" s="234"/>
      <c r="J235" s="300"/>
      <c r="K235" s="300"/>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row>
    <row r="236" spans="1:34" ht="15.75" customHeight="1">
      <c r="A236" s="234"/>
      <c r="B236" s="234"/>
      <c r="C236" s="234"/>
      <c r="D236" s="234"/>
      <c r="E236" s="234"/>
      <c r="F236" s="234"/>
      <c r="G236" s="234"/>
      <c r="H236" s="234"/>
      <c r="I236" s="234"/>
      <c r="J236" s="300"/>
      <c r="K236" s="300"/>
      <c r="L236" s="234"/>
      <c r="M236" s="234"/>
      <c r="N236" s="234"/>
      <c r="O236" s="234"/>
      <c r="P236" s="234"/>
      <c r="Q236" s="234"/>
      <c r="R236" s="234"/>
      <c r="S236" s="234"/>
      <c r="T236" s="234"/>
      <c r="U236" s="234"/>
      <c r="V236" s="234"/>
      <c r="W236" s="234"/>
      <c r="X236" s="234"/>
      <c r="Y236" s="234"/>
      <c r="Z236" s="234"/>
      <c r="AA236" s="234"/>
      <c r="AB236" s="234"/>
      <c r="AC236" s="234"/>
      <c r="AD236" s="234"/>
      <c r="AE236" s="234"/>
      <c r="AF236" s="234"/>
      <c r="AG236" s="234"/>
      <c r="AH236" s="234"/>
    </row>
    <row r="237" spans="1:34" ht="15.75" customHeight="1">
      <c r="A237" s="234"/>
      <c r="B237" s="234"/>
      <c r="C237" s="234"/>
      <c r="D237" s="234"/>
      <c r="E237" s="234"/>
      <c r="F237" s="234"/>
      <c r="G237" s="234"/>
      <c r="H237" s="234"/>
      <c r="I237" s="234"/>
      <c r="J237" s="300"/>
      <c r="K237" s="300"/>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row>
    <row r="238" spans="1:34" ht="15.75" customHeight="1">
      <c r="A238" s="234"/>
      <c r="B238" s="234"/>
      <c r="C238" s="234"/>
      <c r="D238" s="234"/>
      <c r="E238" s="234"/>
      <c r="F238" s="234"/>
      <c r="G238" s="234"/>
      <c r="H238" s="234"/>
      <c r="I238" s="234"/>
      <c r="J238" s="300"/>
      <c r="K238" s="300"/>
      <c r="L238" s="234"/>
      <c r="M238" s="234"/>
      <c r="N238" s="234"/>
      <c r="O238" s="234"/>
      <c r="P238" s="234"/>
      <c r="Q238" s="234"/>
      <c r="R238" s="234"/>
      <c r="S238" s="234"/>
      <c r="T238" s="234"/>
      <c r="U238" s="234"/>
      <c r="V238" s="234"/>
      <c r="W238" s="234"/>
      <c r="X238" s="234"/>
      <c r="Y238" s="234"/>
      <c r="Z238" s="234"/>
      <c r="AA238" s="234"/>
      <c r="AB238" s="234"/>
      <c r="AC238" s="234"/>
      <c r="AD238" s="234"/>
      <c r="AE238" s="234"/>
      <c r="AF238" s="234"/>
      <c r="AG238" s="234"/>
      <c r="AH238" s="234"/>
    </row>
    <row r="239" spans="1:34" ht="15.75" customHeight="1">
      <c r="A239" s="234"/>
      <c r="B239" s="234"/>
      <c r="C239" s="234"/>
      <c r="D239" s="234"/>
      <c r="E239" s="234"/>
      <c r="F239" s="234"/>
      <c r="G239" s="234"/>
      <c r="H239" s="234"/>
      <c r="I239" s="234"/>
      <c r="J239" s="300"/>
      <c r="K239" s="300"/>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row>
    <row r="240" spans="1:34" ht="15.75" customHeight="1">
      <c r="A240" s="234"/>
      <c r="B240" s="234"/>
      <c r="C240" s="234"/>
      <c r="D240" s="234"/>
      <c r="E240" s="234"/>
      <c r="F240" s="234"/>
      <c r="G240" s="234"/>
      <c r="H240" s="234"/>
      <c r="I240" s="234"/>
      <c r="J240" s="300"/>
      <c r="K240" s="300"/>
      <c r="L240" s="234"/>
      <c r="M240" s="234"/>
      <c r="N240" s="234"/>
      <c r="O240" s="234"/>
      <c r="P240" s="234"/>
      <c r="Q240" s="234"/>
      <c r="R240" s="234"/>
      <c r="S240" s="234"/>
      <c r="T240" s="234"/>
      <c r="U240" s="234"/>
      <c r="V240" s="234"/>
      <c r="W240" s="234"/>
      <c r="X240" s="234"/>
      <c r="Y240" s="234"/>
      <c r="Z240" s="234"/>
      <c r="AA240" s="234"/>
      <c r="AB240" s="234"/>
      <c r="AC240" s="234"/>
      <c r="AD240" s="234"/>
      <c r="AE240" s="234"/>
      <c r="AF240" s="234"/>
      <c r="AG240" s="234"/>
      <c r="AH240" s="234"/>
    </row>
    <row r="241" spans="1:34" ht="15.75" customHeight="1">
      <c r="A241" s="234"/>
      <c r="B241" s="234"/>
      <c r="C241" s="234"/>
      <c r="D241" s="234"/>
      <c r="E241" s="234"/>
      <c r="F241" s="234"/>
      <c r="G241" s="234"/>
      <c r="H241" s="234"/>
      <c r="I241" s="234"/>
      <c r="J241" s="300"/>
      <c r="K241" s="300"/>
      <c r="L241" s="234"/>
      <c r="M241" s="234"/>
      <c r="N241" s="234"/>
      <c r="O241" s="234"/>
      <c r="P241" s="234"/>
      <c r="Q241" s="234"/>
      <c r="R241" s="234"/>
      <c r="S241" s="234"/>
      <c r="T241" s="234"/>
      <c r="U241" s="234"/>
      <c r="V241" s="234"/>
      <c r="W241" s="234"/>
      <c r="X241" s="234"/>
      <c r="Y241" s="234"/>
      <c r="Z241" s="234"/>
      <c r="AA241" s="234"/>
      <c r="AB241" s="234"/>
      <c r="AC241" s="234"/>
      <c r="AD241" s="234"/>
      <c r="AE241" s="234"/>
      <c r="AF241" s="234"/>
      <c r="AG241" s="234"/>
      <c r="AH241" s="234"/>
    </row>
    <row r="242" spans="1:34" ht="15.75" customHeight="1">
      <c r="A242" s="234"/>
      <c r="B242" s="234"/>
      <c r="C242" s="234"/>
      <c r="D242" s="234"/>
      <c r="E242" s="234"/>
      <c r="F242" s="234"/>
      <c r="G242" s="234"/>
      <c r="H242" s="234"/>
      <c r="I242" s="234"/>
      <c r="J242" s="300"/>
      <c r="K242" s="300"/>
      <c r="L242" s="234"/>
      <c r="M242" s="234"/>
      <c r="N242" s="234"/>
      <c r="O242" s="234"/>
      <c r="P242" s="234"/>
      <c r="Q242" s="234"/>
      <c r="R242" s="234"/>
      <c r="S242" s="234"/>
      <c r="T242" s="234"/>
      <c r="U242" s="234"/>
      <c r="V242" s="234"/>
      <c r="W242" s="234"/>
      <c r="X242" s="234"/>
      <c r="Y242" s="234"/>
      <c r="Z242" s="234"/>
      <c r="AA242" s="234"/>
      <c r="AB242" s="234"/>
      <c r="AC242" s="234"/>
      <c r="AD242" s="234"/>
      <c r="AE242" s="234"/>
      <c r="AF242" s="234"/>
      <c r="AG242" s="234"/>
      <c r="AH242" s="234"/>
    </row>
    <row r="243" spans="1:34" ht="15.75" customHeight="1">
      <c r="A243" s="234"/>
      <c r="B243" s="234"/>
      <c r="C243" s="234"/>
      <c r="D243" s="234"/>
      <c r="E243" s="234"/>
      <c r="F243" s="234"/>
      <c r="G243" s="234"/>
      <c r="H243" s="234"/>
      <c r="I243" s="234"/>
      <c r="J243" s="300"/>
      <c r="K243" s="300"/>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row>
    <row r="244" spans="1:34" ht="15.75" customHeight="1">
      <c r="A244" s="234"/>
      <c r="B244" s="234"/>
      <c r="C244" s="234"/>
      <c r="D244" s="234"/>
      <c r="E244" s="234"/>
      <c r="F244" s="234"/>
      <c r="G244" s="234"/>
      <c r="H244" s="234"/>
      <c r="I244" s="234"/>
      <c r="J244" s="300"/>
      <c r="K244" s="300"/>
      <c r="L244" s="234"/>
      <c r="M244" s="234"/>
      <c r="N244" s="234"/>
      <c r="O244" s="234"/>
      <c r="P244" s="234"/>
      <c r="Q244" s="234"/>
      <c r="R244" s="234"/>
      <c r="S244" s="234"/>
      <c r="T244" s="234"/>
      <c r="U244" s="234"/>
      <c r="V244" s="234"/>
      <c r="W244" s="234"/>
      <c r="X244" s="234"/>
      <c r="Y244" s="234"/>
      <c r="Z244" s="234"/>
      <c r="AA244" s="234"/>
      <c r="AB244" s="234"/>
      <c r="AC244" s="234"/>
      <c r="AD244" s="234"/>
      <c r="AE244" s="234"/>
      <c r="AF244" s="234"/>
      <c r="AG244" s="234"/>
      <c r="AH244" s="234"/>
    </row>
    <row r="245" spans="1:34" ht="15.75" customHeight="1">
      <c r="A245" s="234"/>
      <c r="B245" s="234"/>
      <c r="C245" s="234"/>
      <c r="D245" s="234"/>
      <c r="E245" s="234"/>
      <c r="F245" s="234"/>
      <c r="G245" s="234"/>
      <c r="H245" s="234"/>
      <c r="I245" s="234"/>
      <c r="J245" s="300"/>
      <c r="K245" s="300"/>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row>
    <row r="246" spans="1:34" ht="15.75" customHeight="1">
      <c r="A246" s="234"/>
      <c r="B246" s="234"/>
      <c r="C246" s="234"/>
      <c r="D246" s="234"/>
      <c r="E246" s="234"/>
      <c r="F246" s="234"/>
      <c r="G246" s="234"/>
      <c r="H246" s="234"/>
      <c r="I246" s="234"/>
      <c r="J246" s="300"/>
      <c r="K246" s="300"/>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row>
    <row r="247" spans="1:34" ht="15.75" customHeight="1">
      <c r="A247" s="234"/>
      <c r="B247" s="234"/>
      <c r="C247" s="234"/>
      <c r="D247" s="234"/>
      <c r="E247" s="234"/>
      <c r="F247" s="234"/>
      <c r="G247" s="234"/>
      <c r="H247" s="234"/>
      <c r="I247" s="234"/>
      <c r="J247" s="300"/>
      <c r="K247" s="300"/>
      <c r="L247" s="234"/>
      <c r="M247" s="234"/>
      <c r="N247" s="234"/>
      <c r="O247" s="234"/>
      <c r="P247" s="234"/>
      <c r="Q247" s="234"/>
      <c r="R247" s="234"/>
      <c r="S247" s="234"/>
      <c r="T247" s="234"/>
      <c r="U247" s="234"/>
      <c r="V247" s="234"/>
      <c r="W247" s="234"/>
      <c r="X247" s="234"/>
      <c r="Y247" s="234"/>
      <c r="Z247" s="234"/>
      <c r="AA247" s="234"/>
      <c r="AB247" s="234"/>
      <c r="AC247" s="234"/>
      <c r="AD247" s="234"/>
      <c r="AE247" s="234"/>
      <c r="AF247" s="234"/>
      <c r="AG247" s="234"/>
      <c r="AH247" s="234"/>
    </row>
    <row r="248" spans="1:34" ht="15.75" customHeight="1">
      <c r="A248" s="234"/>
      <c r="B248" s="234"/>
      <c r="C248" s="234"/>
      <c r="D248" s="234"/>
      <c r="E248" s="234"/>
      <c r="F248" s="234"/>
      <c r="G248" s="234"/>
      <c r="H248" s="234"/>
      <c r="I248" s="234"/>
      <c r="J248" s="300"/>
      <c r="K248" s="300"/>
      <c r="L248" s="234"/>
      <c r="M248" s="234"/>
      <c r="N248" s="234"/>
      <c r="O248" s="234"/>
      <c r="P248" s="234"/>
      <c r="Q248" s="234"/>
      <c r="R248" s="234"/>
      <c r="S248" s="234"/>
      <c r="T248" s="234"/>
      <c r="U248" s="234"/>
      <c r="V248" s="234"/>
      <c r="W248" s="234"/>
      <c r="X248" s="234"/>
      <c r="Y248" s="234"/>
      <c r="Z248" s="234"/>
      <c r="AA248" s="234"/>
      <c r="AB248" s="234"/>
      <c r="AC248" s="234"/>
      <c r="AD248" s="234"/>
      <c r="AE248" s="234"/>
      <c r="AF248" s="234"/>
      <c r="AG248" s="234"/>
      <c r="AH248" s="234"/>
    </row>
    <row r="249" spans="1:34" ht="15.75" customHeight="1">
      <c r="A249" s="234"/>
      <c r="B249" s="234"/>
      <c r="C249" s="234"/>
      <c r="D249" s="234"/>
      <c r="E249" s="234"/>
      <c r="F249" s="234"/>
      <c r="G249" s="234"/>
      <c r="H249" s="234"/>
      <c r="I249" s="234"/>
      <c r="J249" s="300"/>
      <c r="K249" s="300"/>
      <c r="L249" s="234"/>
      <c r="M249" s="234"/>
      <c r="N249" s="234"/>
      <c r="O249" s="234"/>
      <c r="P249" s="234"/>
      <c r="Q249" s="234"/>
      <c r="R249" s="234"/>
      <c r="S249" s="234"/>
      <c r="T249" s="234"/>
      <c r="U249" s="234"/>
      <c r="V249" s="234"/>
      <c r="W249" s="234"/>
      <c r="X249" s="234"/>
      <c r="Y249" s="234"/>
      <c r="Z249" s="234"/>
      <c r="AA249" s="234"/>
      <c r="AB249" s="234"/>
      <c r="AC249" s="234"/>
      <c r="AD249" s="234"/>
      <c r="AE249" s="234"/>
      <c r="AF249" s="234"/>
      <c r="AG249" s="234"/>
      <c r="AH249" s="234"/>
    </row>
    <row r="250" spans="1:34" ht="15.75" customHeight="1">
      <c r="A250" s="234"/>
      <c r="B250" s="234"/>
      <c r="C250" s="234"/>
      <c r="D250" s="234"/>
      <c r="E250" s="234"/>
      <c r="F250" s="234"/>
      <c r="G250" s="234"/>
      <c r="H250" s="234"/>
      <c r="I250" s="234"/>
      <c r="J250" s="300"/>
      <c r="K250" s="300"/>
      <c r="L250" s="234"/>
      <c r="M250" s="234"/>
      <c r="N250" s="234"/>
      <c r="O250" s="234"/>
      <c r="P250" s="234"/>
      <c r="Q250" s="234"/>
      <c r="R250" s="234"/>
      <c r="S250" s="234"/>
      <c r="T250" s="234"/>
      <c r="U250" s="234"/>
      <c r="V250" s="234"/>
      <c r="W250" s="234"/>
      <c r="X250" s="234"/>
      <c r="Y250" s="234"/>
      <c r="Z250" s="234"/>
      <c r="AA250" s="234"/>
      <c r="AB250" s="234"/>
      <c r="AC250" s="234"/>
      <c r="AD250" s="234"/>
      <c r="AE250" s="234"/>
      <c r="AF250" s="234"/>
      <c r="AG250" s="234"/>
      <c r="AH250" s="234"/>
    </row>
    <row r="251" spans="1:34" ht="15.75" customHeight="1">
      <c r="A251" s="234"/>
      <c r="B251" s="234"/>
      <c r="C251" s="234"/>
      <c r="D251" s="234"/>
      <c r="E251" s="234"/>
      <c r="F251" s="234"/>
      <c r="G251" s="234"/>
      <c r="H251" s="234"/>
      <c r="I251" s="234"/>
      <c r="J251" s="300"/>
      <c r="K251" s="300"/>
      <c r="L251" s="234"/>
      <c r="M251" s="234"/>
      <c r="N251" s="234"/>
      <c r="O251" s="234"/>
      <c r="P251" s="234"/>
      <c r="Q251" s="234"/>
      <c r="R251" s="234"/>
      <c r="S251" s="234"/>
      <c r="T251" s="234"/>
      <c r="U251" s="234"/>
      <c r="V251" s="234"/>
      <c r="W251" s="234"/>
      <c r="X251" s="234"/>
      <c r="Y251" s="234"/>
      <c r="Z251" s="234"/>
      <c r="AA251" s="234"/>
      <c r="AB251" s="234"/>
      <c r="AC251" s="234"/>
      <c r="AD251" s="234"/>
      <c r="AE251" s="234"/>
      <c r="AF251" s="234"/>
      <c r="AG251" s="234"/>
      <c r="AH251" s="234"/>
    </row>
    <row r="252" spans="1:34" ht="15.75" customHeight="1">
      <c r="A252" s="234"/>
      <c r="B252" s="234"/>
      <c r="C252" s="234"/>
      <c r="D252" s="234"/>
      <c r="E252" s="234"/>
      <c r="F252" s="234"/>
      <c r="G252" s="234"/>
      <c r="H252" s="234"/>
      <c r="I252" s="234"/>
      <c r="J252" s="300"/>
      <c r="K252" s="300"/>
      <c r="L252" s="234"/>
      <c r="M252" s="234"/>
      <c r="N252" s="234"/>
      <c r="O252" s="234"/>
      <c r="P252" s="234"/>
      <c r="Q252" s="234"/>
      <c r="R252" s="234"/>
      <c r="S252" s="234"/>
      <c r="T252" s="234"/>
      <c r="U252" s="234"/>
      <c r="V252" s="234"/>
      <c r="W252" s="234"/>
      <c r="X252" s="234"/>
      <c r="Y252" s="234"/>
      <c r="Z252" s="234"/>
      <c r="AA252" s="234"/>
      <c r="AB252" s="234"/>
      <c r="AC252" s="234"/>
      <c r="AD252" s="234"/>
      <c r="AE252" s="234"/>
      <c r="AF252" s="234"/>
      <c r="AG252" s="234"/>
      <c r="AH252" s="234"/>
    </row>
    <row r="253" spans="1:34" ht="15.75" customHeight="1">
      <c r="A253" s="234"/>
      <c r="B253" s="234"/>
      <c r="C253" s="234"/>
      <c r="D253" s="234"/>
      <c r="E253" s="234"/>
      <c r="F253" s="234"/>
      <c r="G253" s="234"/>
      <c r="H253" s="234"/>
      <c r="I253" s="234"/>
      <c r="J253" s="300"/>
      <c r="K253" s="300"/>
      <c r="L253" s="234"/>
      <c r="M253" s="234"/>
      <c r="N253" s="234"/>
      <c r="O253" s="234"/>
      <c r="P253" s="234"/>
      <c r="Q253" s="234"/>
      <c r="R253" s="234"/>
      <c r="S253" s="234"/>
      <c r="T253" s="234"/>
      <c r="U253" s="234"/>
      <c r="V253" s="234"/>
      <c r="W253" s="234"/>
      <c r="X253" s="234"/>
      <c r="Y253" s="234"/>
      <c r="Z253" s="234"/>
      <c r="AA253" s="234"/>
      <c r="AB253" s="234"/>
      <c r="AC253" s="234"/>
      <c r="AD253" s="234"/>
      <c r="AE253" s="234"/>
      <c r="AF253" s="234"/>
      <c r="AG253" s="234"/>
      <c r="AH253" s="234"/>
    </row>
    <row r="254" spans="1:34" ht="15.75" customHeight="1">
      <c r="A254" s="234"/>
      <c r="B254" s="234"/>
      <c r="C254" s="234"/>
      <c r="D254" s="234"/>
      <c r="E254" s="234"/>
      <c r="F254" s="234"/>
      <c r="G254" s="234"/>
      <c r="H254" s="234"/>
      <c r="I254" s="234"/>
      <c r="J254" s="300"/>
      <c r="K254" s="300"/>
      <c r="L254" s="234"/>
      <c r="M254" s="234"/>
      <c r="N254" s="234"/>
      <c r="O254" s="234"/>
      <c r="P254" s="234"/>
      <c r="Q254" s="234"/>
      <c r="R254" s="234"/>
      <c r="S254" s="234"/>
      <c r="T254" s="234"/>
      <c r="U254" s="234"/>
      <c r="V254" s="234"/>
      <c r="W254" s="234"/>
      <c r="X254" s="234"/>
      <c r="Y254" s="234"/>
      <c r="Z254" s="234"/>
      <c r="AA254" s="234"/>
      <c r="AB254" s="234"/>
      <c r="AC254" s="234"/>
      <c r="AD254" s="234"/>
      <c r="AE254" s="234"/>
      <c r="AF254" s="234"/>
      <c r="AG254" s="234"/>
      <c r="AH254" s="234"/>
    </row>
    <row r="255" spans="1:34" ht="15.75" customHeight="1">
      <c r="A255" s="234"/>
      <c r="B255" s="234"/>
      <c r="C255" s="234"/>
      <c r="D255" s="234"/>
      <c r="E255" s="234"/>
      <c r="F255" s="234"/>
      <c r="G255" s="234"/>
      <c r="H255" s="234"/>
      <c r="I255" s="234"/>
      <c r="J255" s="300"/>
      <c r="K255" s="300"/>
      <c r="L255" s="234"/>
      <c r="M255" s="234"/>
      <c r="N255" s="234"/>
      <c r="O255" s="234"/>
      <c r="P255" s="234"/>
      <c r="Q255" s="234"/>
      <c r="R255" s="234"/>
      <c r="S255" s="234"/>
      <c r="T255" s="234"/>
      <c r="U255" s="234"/>
      <c r="V255" s="234"/>
      <c r="W255" s="234"/>
      <c r="X255" s="234"/>
      <c r="Y255" s="234"/>
      <c r="Z255" s="234"/>
      <c r="AA255" s="234"/>
      <c r="AB255" s="234"/>
      <c r="AC255" s="234"/>
      <c r="AD255" s="234"/>
      <c r="AE255" s="234"/>
      <c r="AF255" s="234"/>
      <c r="AG255" s="234"/>
      <c r="AH255" s="234"/>
    </row>
    <row r="256" spans="1:34" ht="15.75" customHeight="1">
      <c r="A256" s="234"/>
      <c r="B256" s="234"/>
      <c r="C256" s="234"/>
      <c r="D256" s="234"/>
      <c r="E256" s="234"/>
      <c r="F256" s="234"/>
      <c r="G256" s="234"/>
      <c r="H256" s="234"/>
      <c r="I256" s="234"/>
      <c r="J256" s="300"/>
      <c r="K256" s="300"/>
      <c r="L256" s="234"/>
      <c r="M256" s="234"/>
      <c r="N256" s="234"/>
      <c r="O256" s="234"/>
      <c r="P256" s="234"/>
      <c r="Q256" s="234"/>
      <c r="R256" s="234"/>
      <c r="S256" s="234"/>
      <c r="T256" s="234"/>
      <c r="U256" s="234"/>
      <c r="V256" s="234"/>
      <c r="W256" s="234"/>
      <c r="X256" s="234"/>
      <c r="Y256" s="234"/>
      <c r="Z256" s="234"/>
      <c r="AA256" s="234"/>
      <c r="AB256" s="234"/>
      <c r="AC256" s="234"/>
      <c r="AD256" s="234"/>
      <c r="AE256" s="234"/>
      <c r="AF256" s="234"/>
      <c r="AG256" s="234"/>
      <c r="AH256" s="234"/>
    </row>
    <row r="257" spans="1:34" ht="15.75" customHeight="1">
      <c r="A257" s="234"/>
      <c r="B257" s="234"/>
      <c r="C257" s="234"/>
      <c r="D257" s="234"/>
      <c r="E257" s="234"/>
      <c r="F257" s="234"/>
      <c r="G257" s="234"/>
      <c r="H257" s="234"/>
      <c r="I257" s="234"/>
      <c r="J257" s="300"/>
      <c r="K257" s="300"/>
      <c r="L257" s="234"/>
      <c r="M257" s="234"/>
      <c r="N257" s="234"/>
      <c r="O257" s="234"/>
      <c r="P257" s="234"/>
      <c r="Q257" s="234"/>
      <c r="R257" s="234"/>
      <c r="S257" s="234"/>
      <c r="T257" s="234"/>
      <c r="U257" s="234"/>
      <c r="V257" s="234"/>
      <c r="W257" s="234"/>
      <c r="X257" s="234"/>
      <c r="Y257" s="234"/>
      <c r="Z257" s="234"/>
      <c r="AA257" s="234"/>
      <c r="AB257" s="234"/>
      <c r="AC257" s="234"/>
      <c r="AD257" s="234"/>
      <c r="AE257" s="234"/>
      <c r="AF257" s="234"/>
      <c r="AG257" s="234"/>
      <c r="AH257" s="234"/>
    </row>
    <row r="258" spans="1:34" ht="15.75" customHeight="1">
      <c r="A258" s="234"/>
      <c r="B258" s="234"/>
      <c r="C258" s="234"/>
      <c r="D258" s="234"/>
      <c r="E258" s="234"/>
      <c r="F258" s="234"/>
      <c r="G258" s="234"/>
      <c r="H258" s="234"/>
      <c r="I258" s="234"/>
      <c r="J258" s="300"/>
      <c r="K258" s="300"/>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row>
    <row r="259" spans="1:34" ht="15.75" customHeight="1">
      <c r="A259" s="234"/>
      <c r="B259" s="234"/>
      <c r="C259" s="234"/>
      <c r="D259" s="234"/>
      <c r="E259" s="234"/>
      <c r="F259" s="234"/>
      <c r="G259" s="234"/>
      <c r="H259" s="234"/>
      <c r="I259" s="234"/>
      <c r="J259" s="300"/>
      <c r="K259" s="300"/>
      <c r="L259" s="234"/>
      <c r="M259" s="234"/>
      <c r="N259" s="234"/>
      <c r="O259" s="234"/>
      <c r="P259" s="234"/>
      <c r="Q259" s="234"/>
      <c r="R259" s="234"/>
      <c r="S259" s="234"/>
      <c r="T259" s="234"/>
      <c r="U259" s="234"/>
      <c r="V259" s="234"/>
      <c r="W259" s="234"/>
      <c r="X259" s="234"/>
      <c r="Y259" s="234"/>
      <c r="Z259" s="234"/>
      <c r="AA259" s="234"/>
      <c r="AB259" s="234"/>
      <c r="AC259" s="234"/>
      <c r="AD259" s="234"/>
      <c r="AE259" s="234"/>
      <c r="AF259" s="234"/>
      <c r="AG259" s="234"/>
      <c r="AH259" s="234"/>
    </row>
    <row r="260" spans="1:34" ht="15.75" customHeight="1">
      <c r="A260" s="234"/>
      <c r="B260" s="234"/>
      <c r="C260" s="234"/>
      <c r="D260" s="234"/>
      <c r="E260" s="234"/>
      <c r="F260" s="234"/>
      <c r="G260" s="234"/>
      <c r="H260" s="234"/>
      <c r="I260" s="234"/>
      <c r="J260" s="300"/>
      <c r="K260" s="300"/>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row>
    <row r="261" spans="1:34" ht="15.75" customHeight="1">
      <c r="A261" s="234"/>
      <c r="B261" s="234"/>
      <c r="C261" s="234"/>
      <c r="D261" s="234"/>
      <c r="E261" s="234"/>
      <c r="F261" s="234"/>
      <c r="G261" s="234"/>
      <c r="H261" s="234"/>
      <c r="I261" s="234"/>
      <c r="J261" s="300"/>
      <c r="K261" s="300"/>
      <c r="L261" s="234"/>
      <c r="M261" s="234"/>
      <c r="N261" s="234"/>
      <c r="O261" s="234"/>
      <c r="P261" s="234"/>
      <c r="Q261" s="234"/>
      <c r="R261" s="234"/>
      <c r="S261" s="234"/>
      <c r="T261" s="234"/>
      <c r="U261" s="234"/>
      <c r="V261" s="234"/>
      <c r="W261" s="234"/>
      <c r="X261" s="234"/>
      <c r="Y261" s="234"/>
      <c r="Z261" s="234"/>
      <c r="AA261" s="234"/>
      <c r="AB261" s="234"/>
      <c r="AC261" s="234"/>
      <c r="AD261" s="234"/>
      <c r="AE261" s="234"/>
      <c r="AF261" s="234"/>
      <c r="AG261" s="234"/>
      <c r="AH261" s="234"/>
    </row>
    <row r="262" spans="1:34" ht="15.75" customHeight="1">
      <c r="A262" s="234"/>
      <c r="B262" s="234"/>
      <c r="C262" s="234"/>
      <c r="D262" s="234"/>
      <c r="E262" s="234"/>
      <c r="F262" s="234"/>
      <c r="G262" s="234"/>
      <c r="H262" s="234"/>
      <c r="I262" s="234"/>
      <c r="J262" s="300"/>
      <c r="K262" s="300"/>
      <c r="L262" s="234"/>
      <c r="M262" s="234"/>
      <c r="N262" s="234"/>
      <c r="O262" s="234"/>
      <c r="P262" s="234"/>
      <c r="Q262" s="234"/>
      <c r="R262" s="234"/>
      <c r="S262" s="234"/>
      <c r="T262" s="234"/>
      <c r="U262" s="234"/>
      <c r="V262" s="234"/>
      <c r="W262" s="234"/>
      <c r="X262" s="234"/>
      <c r="Y262" s="234"/>
      <c r="Z262" s="234"/>
      <c r="AA262" s="234"/>
      <c r="AB262" s="234"/>
      <c r="AC262" s="234"/>
      <c r="AD262" s="234"/>
      <c r="AE262" s="234"/>
      <c r="AF262" s="234"/>
      <c r="AG262" s="234"/>
      <c r="AH262" s="234"/>
    </row>
    <row r="263" spans="1:34" ht="15.75" customHeight="1">
      <c r="A263" s="234"/>
      <c r="B263" s="234"/>
      <c r="C263" s="234"/>
      <c r="D263" s="234"/>
      <c r="E263" s="234"/>
      <c r="F263" s="234"/>
      <c r="G263" s="234"/>
      <c r="H263" s="234"/>
      <c r="I263" s="234"/>
      <c r="J263" s="300"/>
      <c r="K263" s="300"/>
      <c r="L263" s="234"/>
      <c r="M263" s="234"/>
      <c r="N263" s="234"/>
      <c r="O263" s="234"/>
      <c r="P263" s="234"/>
      <c r="Q263" s="234"/>
      <c r="R263" s="234"/>
      <c r="S263" s="234"/>
      <c r="T263" s="234"/>
      <c r="U263" s="234"/>
      <c r="V263" s="234"/>
      <c r="W263" s="234"/>
      <c r="X263" s="234"/>
      <c r="Y263" s="234"/>
      <c r="Z263" s="234"/>
      <c r="AA263" s="234"/>
      <c r="AB263" s="234"/>
      <c r="AC263" s="234"/>
      <c r="AD263" s="234"/>
      <c r="AE263" s="234"/>
      <c r="AF263" s="234"/>
      <c r="AG263" s="234"/>
      <c r="AH263" s="234"/>
    </row>
    <row r="264" spans="1:34" ht="15.75" customHeight="1">
      <c r="A264" s="234"/>
      <c r="B264" s="234"/>
      <c r="C264" s="234"/>
      <c r="D264" s="234"/>
      <c r="E264" s="234"/>
      <c r="F264" s="234"/>
      <c r="G264" s="234"/>
      <c r="H264" s="234"/>
      <c r="I264" s="234"/>
      <c r="J264" s="300"/>
      <c r="K264" s="300"/>
      <c r="L264" s="234"/>
      <c r="M264" s="234"/>
      <c r="N264" s="234"/>
      <c r="O264" s="234"/>
      <c r="P264" s="234"/>
      <c r="Q264" s="234"/>
      <c r="R264" s="234"/>
      <c r="S264" s="234"/>
      <c r="T264" s="234"/>
      <c r="U264" s="234"/>
      <c r="V264" s="234"/>
      <c r="W264" s="234"/>
      <c r="X264" s="234"/>
      <c r="Y264" s="234"/>
      <c r="Z264" s="234"/>
      <c r="AA264" s="234"/>
      <c r="AB264" s="234"/>
      <c r="AC264" s="234"/>
      <c r="AD264" s="234"/>
      <c r="AE264" s="234"/>
      <c r="AF264" s="234"/>
      <c r="AG264" s="234"/>
      <c r="AH264" s="234"/>
    </row>
    <row r="265" spans="1:34" ht="15.75" customHeight="1">
      <c r="A265" s="234"/>
      <c r="B265" s="234"/>
      <c r="C265" s="234"/>
      <c r="D265" s="234"/>
      <c r="E265" s="234"/>
      <c r="F265" s="234"/>
      <c r="G265" s="234"/>
      <c r="H265" s="234"/>
      <c r="I265" s="234"/>
      <c r="J265" s="300"/>
      <c r="K265" s="300"/>
      <c r="L265" s="234"/>
      <c r="M265" s="234"/>
      <c r="N265" s="234"/>
      <c r="O265" s="234"/>
      <c r="P265" s="234"/>
      <c r="Q265" s="234"/>
      <c r="R265" s="234"/>
      <c r="S265" s="234"/>
      <c r="T265" s="234"/>
      <c r="U265" s="234"/>
      <c r="V265" s="234"/>
      <c r="W265" s="234"/>
      <c r="X265" s="234"/>
      <c r="Y265" s="234"/>
      <c r="Z265" s="234"/>
      <c r="AA265" s="234"/>
      <c r="AB265" s="234"/>
      <c r="AC265" s="234"/>
      <c r="AD265" s="234"/>
      <c r="AE265" s="234"/>
      <c r="AF265" s="234"/>
      <c r="AG265" s="234"/>
      <c r="AH265" s="234"/>
    </row>
    <row r="266" spans="1:34" ht="15.75" customHeight="1">
      <c r="A266" s="234"/>
      <c r="B266" s="234"/>
      <c r="C266" s="234"/>
      <c r="D266" s="234"/>
      <c r="E266" s="234"/>
      <c r="F266" s="234"/>
      <c r="G266" s="234"/>
      <c r="H266" s="234"/>
      <c r="I266" s="234"/>
      <c r="J266" s="300"/>
      <c r="K266" s="300"/>
      <c r="L266" s="234"/>
      <c r="M266" s="234"/>
      <c r="N266" s="234"/>
      <c r="O266" s="234"/>
      <c r="P266" s="234"/>
      <c r="Q266" s="234"/>
      <c r="R266" s="234"/>
      <c r="S266" s="234"/>
      <c r="T266" s="234"/>
      <c r="U266" s="234"/>
      <c r="V266" s="234"/>
      <c r="W266" s="234"/>
      <c r="X266" s="234"/>
      <c r="Y266" s="234"/>
      <c r="Z266" s="234"/>
      <c r="AA266" s="234"/>
      <c r="AB266" s="234"/>
      <c r="AC266" s="234"/>
      <c r="AD266" s="234"/>
      <c r="AE266" s="234"/>
      <c r="AF266" s="234"/>
      <c r="AG266" s="234"/>
      <c r="AH266" s="234"/>
    </row>
    <row r="267" spans="1:34" ht="15.75" customHeight="1">
      <c r="A267" s="234"/>
      <c r="B267" s="234"/>
      <c r="C267" s="234"/>
      <c r="D267" s="234"/>
      <c r="E267" s="234"/>
      <c r="F267" s="234"/>
      <c r="G267" s="234"/>
      <c r="H267" s="234"/>
      <c r="I267" s="234"/>
      <c r="J267" s="300"/>
      <c r="K267" s="300"/>
      <c r="L267" s="234"/>
      <c r="M267" s="234"/>
      <c r="N267" s="234"/>
      <c r="O267" s="234"/>
      <c r="P267" s="234"/>
      <c r="Q267" s="234"/>
      <c r="R267" s="234"/>
      <c r="S267" s="234"/>
      <c r="T267" s="234"/>
      <c r="U267" s="234"/>
      <c r="V267" s="234"/>
      <c r="W267" s="234"/>
      <c r="X267" s="234"/>
      <c r="Y267" s="234"/>
      <c r="Z267" s="234"/>
      <c r="AA267" s="234"/>
      <c r="AB267" s="234"/>
      <c r="AC267" s="234"/>
      <c r="AD267" s="234"/>
      <c r="AE267" s="234"/>
      <c r="AF267" s="234"/>
      <c r="AG267" s="234"/>
      <c r="AH267" s="234"/>
    </row>
    <row r="268" spans="1:34" ht="15.75" customHeight="1">
      <c r="A268" s="234"/>
      <c r="B268" s="234"/>
      <c r="C268" s="234"/>
      <c r="D268" s="234"/>
      <c r="E268" s="234"/>
      <c r="F268" s="234"/>
      <c r="G268" s="234"/>
      <c r="H268" s="234"/>
      <c r="I268" s="234"/>
      <c r="J268" s="300"/>
      <c r="K268" s="300"/>
      <c r="L268" s="234"/>
      <c r="M268" s="234"/>
      <c r="N268" s="234"/>
      <c r="O268" s="234"/>
      <c r="P268" s="234"/>
      <c r="Q268" s="234"/>
      <c r="R268" s="234"/>
      <c r="S268" s="234"/>
      <c r="T268" s="234"/>
      <c r="U268" s="234"/>
      <c r="V268" s="234"/>
      <c r="W268" s="234"/>
      <c r="X268" s="234"/>
      <c r="Y268" s="234"/>
      <c r="Z268" s="234"/>
      <c r="AA268" s="234"/>
      <c r="AB268" s="234"/>
      <c r="AC268" s="234"/>
      <c r="AD268" s="234"/>
      <c r="AE268" s="234"/>
      <c r="AF268" s="234"/>
      <c r="AG268" s="234"/>
      <c r="AH268" s="234"/>
    </row>
    <row r="269" spans="1:34" ht="15.75" customHeight="1">
      <c r="A269" s="234"/>
      <c r="B269" s="234"/>
      <c r="C269" s="234"/>
      <c r="D269" s="234"/>
      <c r="E269" s="234"/>
      <c r="F269" s="234"/>
      <c r="G269" s="234"/>
      <c r="H269" s="234"/>
      <c r="I269" s="234"/>
      <c r="J269" s="300"/>
      <c r="K269" s="300"/>
      <c r="L269" s="234"/>
      <c r="M269" s="234"/>
      <c r="N269" s="234"/>
      <c r="O269" s="234"/>
      <c r="P269" s="234"/>
      <c r="Q269" s="234"/>
      <c r="R269" s="234"/>
      <c r="S269" s="234"/>
      <c r="T269" s="234"/>
      <c r="U269" s="234"/>
      <c r="V269" s="234"/>
      <c r="W269" s="234"/>
      <c r="X269" s="234"/>
      <c r="Y269" s="234"/>
      <c r="Z269" s="234"/>
      <c r="AA269" s="234"/>
      <c r="AB269" s="234"/>
      <c r="AC269" s="234"/>
      <c r="AD269" s="234"/>
      <c r="AE269" s="234"/>
      <c r="AF269" s="234"/>
      <c r="AG269" s="234"/>
      <c r="AH269" s="234"/>
    </row>
    <row r="270" spans="1:34" ht="15.75" customHeight="1">
      <c r="A270" s="234"/>
      <c r="B270" s="234"/>
      <c r="C270" s="234"/>
      <c r="D270" s="234"/>
      <c r="E270" s="234"/>
      <c r="F270" s="234"/>
      <c r="G270" s="234"/>
      <c r="H270" s="234"/>
      <c r="I270" s="234"/>
      <c r="J270" s="300"/>
      <c r="K270" s="300"/>
      <c r="L270" s="234"/>
      <c r="M270" s="234"/>
      <c r="N270" s="234"/>
      <c r="O270" s="234"/>
      <c r="P270" s="234"/>
      <c r="Q270" s="234"/>
      <c r="R270" s="234"/>
      <c r="S270" s="234"/>
      <c r="T270" s="234"/>
      <c r="U270" s="234"/>
      <c r="V270" s="234"/>
      <c r="W270" s="234"/>
      <c r="X270" s="234"/>
      <c r="Y270" s="234"/>
      <c r="Z270" s="234"/>
      <c r="AA270" s="234"/>
      <c r="AB270" s="234"/>
      <c r="AC270" s="234"/>
      <c r="AD270" s="234"/>
      <c r="AE270" s="234"/>
      <c r="AF270" s="234"/>
      <c r="AG270" s="234"/>
      <c r="AH270" s="234"/>
    </row>
    <row r="271" spans="1:34" ht="15.75" customHeight="1">
      <c r="A271" s="234"/>
      <c r="B271" s="234"/>
      <c r="C271" s="234"/>
      <c r="D271" s="234"/>
      <c r="E271" s="234"/>
      <c r="F271" s="234"/>
      <c r="G271" s="234"/>
      <c r="H271" s="234"/>
      <c r="I271" s="234"/>
      <c r="J271" s="300"/>
      <c r="K271" s="300"/>
      <c r="L271" s="234"/>
      <c r="M271" s="234"/>
      <c r="N271" s="234"/>
      <c r="O271" s="234"/>
      <c r="P271" s="234"/>
      <c r="Q271" s="234"/>
      <c r="R271" s="234"/>
      <c r="S271" s="234"/>
      <c r="T271" s="234"/>
      <c r="U271" s="234"/>
      <c r="V271" s="234"/>
      <c r="W271" s="234"/>
      <c r="X271" s="234"/>
      <c r="Y271" s="234"/>
      <c r="Z271" s="234"/>
      <c r="AA271" s="234"/>
      <c r="AB271" s="234"/>
      <c r="AC271" s="234"/>
      <c r="AD271" s="234"/>
      <c r="AE271" s="234"/>
      <c r="AF271" s="234"/>
      <c r="AG271" s="234"/>
      <c r="AH271" s="234"/>
    </row>
    <row r="272" spans="1:34" ht="15.75" customHeight="1">
      <c r="A272" s="234"/>
      <c r="B272" s="234"/>
      <c r="C272" s="234"/>
      <c r="D272" s="234"/>
      <c r="E272" s="234"/>
      <c r="F272" s="234"/>
      <c r="G272" s="234"/>
      <c r="H272" s="234"/>
      <c r="I272" s="234"/>
      <c r="J272" s="300"/>
      <c r="K272" s="300"/>
      <c r="L272" s="234"/>
      <c r="M272" s="234"/>
      <c r="N272" s="234"/>
      <c r="O272" s="234"/>
      <c r="P272" s="234"/>
      <c r="Q272" s="234"/>
      <c r="R272" s="234"/>
      <c r="S272" s="234"/>
      <c r="T272" s="234"/>
      <c r="U272" s="234"/>
      <c r="V272" s="234"/>
      <c r="W272" s="234"/>
      <c r="X272" s="234"/>
      <c r="Y272" s="234"/>
      <c r="Z272" s="234"/>
      <c r="AA272" s="234"/>
      <c r="AB272" s="234"/>
      <c r="AC272" s="234"/>
      <c r="AD272" s="234"/>
      <c r="AE272" s="234"/>
      <c r="AF272" s="234"/>
      <c r="AG272" s="234"/>
      <c r="AH272" s="234"/>
    </row>
    <row r="273" spans="1:34" ht="15.75" customHeight="1">
      <c r="A273" s="234"/>
      <c r="B273" s="234"/>
      <c r="C273" s="234"/>
      <c r="D273" s="234"/>
      <c r="E273" s="234"/>
      <c r="F273" s="234"/>
      <c r="G273" s="234"/>
      <c r="H273" s="234"/>
      <c r="I273" s="234"/>
      <c r="J273" s="300"/>
      <c r="K273" s="300"/>
      <c r="L273" s="234"/>
      <c r="M273" s="234"/>
      <c r="N273" s="234"/>
      <c r="O273" s="234"/>
      <c r="P273" s="234"/>
      <c r="Q273" s="234"/>
      <c r="R273" s="234"/>
      <c r="S273" s="234"/>
      <c r="T273" s="234"/>
      <c r="U273" s="234"/>
      <c r="V273" s="234"/>
      <c r="W273" s="234"/>
      <c r="X273" s="234"/>
      <c r="Y273" s="234"/>
      <c r="Z273" s="234"/>
      <c r="AA273" s="234"/>
      <c r="AB273" s="234"/>
      <c r="AC273" s="234"/>
      <c r="AD273" s="234"/>
      <c r="AE273" s="234"/>
      <c r="AF273" s="234"/>
      <c r="AG273" s="234"/>
      <c r="AH273" s="234"/>
    </row>
    <row r="274" spans="1:34" ht="15.75" customHeight="1">
      <c r="A274" s="234"/>
      <c r="B274" s="234"/>
      <c r="C274" s="234"/>
      <c r="D274" s="234"/>
      <c r="E274" s="234"/>
      <c r="F274" s="234"/>
      <c r="G274" s="234"/>
      <c r="H274" s="234"/>
      <c r="I274" s="234"/>
      <c r="J274" s="300"/>
      <c r="K274" s="300"/>
      <c r="L274" s="234"/>
      <c r="M274" s="234"/>
      <c r="N274" s="234"/>
      <c r="O274" s="234"/>
      <c r="P274" s="234"/>
      <c r="Q274" s="234"/>
      <c r="R274" s="234"/>
      <c r="S274" s="234"/>
      <c r="T274" s="234"/>
      <c r="U274" s="234"/>
      <c r="V274" s="234"/>
      <c r="W274" s="234"/>
      <c r="X274" s="234"/>
      <c r="Y274" s="234"/>
      <c r="Z274" s="234"/>
      <c r="AA274" s="234"/>
      <c r="AB274" s="234"/>
      <c r="AC274" s="234"/>
      <c r="AD274" s="234"/>
      <c r="AE274" s="234"/>
      <c r="AF274" s="234"/>
      <c r="AG274" s="234"/>
      <c r="AH274" s="234"/>
    </row>
    <row r="275" spans="1:34" ht="15.75" customHeight="1">
      <c r="A275" s="234"/>
      <c r="B275" s="234"/>
      <c r="C275" s="234"/>
      <c r="D275" s="234"/>
      <c r="E275" s="234"/>
      <c r="F275" s="234"/>
      <c r="G275" s="234"/>
      <c r="H275" s="234"/>
      <c r="I275" s="234"/>
      <c r="J275" s="300"/>
      <c r="K275" s="300"/>
      <c r="L275" s="234"/>
      <c r="M275" s="234"/>
      <c r="N275" s="234"/>
      <c r="O275" s="234"/>
      <c r="P275" s="234"/>
      <c r="Q275" s="234"/>
      <c r="R275" s="234"/>
      <c r="S275" s="234"/>
      <c r="T275" s="234"/>
      <c r="U275" s="234"/>
      <c r="V275" s="234"/>
      <c r="W275" s="234"/>
      <c r="X275" s="234"/>
      <c r="Y275" s="234"/>
      <c r="Z275" s="234"/>
      <c r="AA275" s="234"/>
      <c r="AB275" s="234"/>
      <c r="AC275" s="234"/>
      <c r="AD275" s="234"/>
      <c r="AE275" s="234"/>
      <c r="AF275" s="234"/>
      <c r="AG275" s="234"/>
      <c r="AH275" s="234"/>
    </row>
    <row r="276" spans="1:34" ht="15.75" customHeight="1">
      <c r="A276" s="234"/>
      <c r="B276" s="234"/>
      <c r="C276" s="234"/>
      <c r="D276" s="234"/>
      <c r="E276" s="234"/>
      <c r="F276" s="234"/>
      <c r="G276" s="234"/>
      <c r="H276" s="234"/>
      <c r="I276" s="234"/>
      <c r="J276" s="300"/>
      <c r="K276" s="300"/>
      <c r="L276" s="234"/>
      <c r="M276" s="234"/>
      <c r="N276" s="234"/>
      <c r="O276" s="234"/>
      <c r="P276" s="234"/>
      <c r="Q276" s="234"/>
      <c r="R276" s="234"/>
      <c r="S276" s="234"/>
      <c r="T276" s="234"/>
      <c r="U276" s="234"/>
      <c r="V276" s="234"/>
      <c r="W276" s="234"/>
      <c r="X276" s="234"/>
      <c r="Y276" s="234"/>
      <c r="Z276" s="234"/>
      <c r="AA276" s="234"/>
      <c r="AB276" s="234"/>
      <c r="AC276" s="234"/>
      <c r="AD276" s="234"/>
      <c r="AE276" s="234"/>
      <c r="AF276" s="234"/>
      <c r="AG276" s="234"/>
      <c r="AH276" s="234"/>
    </row>
    <row r="277" spans="1:34" ht="15.75" customHeight="1">
      <c r="A277" s="234"/>
      <c r="B277" s="234"/>
      <c r="C277" s="234"/>
      <c r="D277" s="234"/>
      <c r="E277" s="234"/>
      <c r="F277" s="234"/>
      <c r="G277" s="234"/>
      <c r="H277" s="234"/>
      <c r="I277" s="234"/>
      <c r="J277" s="300"/>
      <c r="K277" s="300"/>
      <c r="L277" s="234"/>
      <c r="M277" s="234"/>
      <c r="N277" s="234"/>
      <c r="O277" s="234"/>
      <c r="P277" s="234"/>
      <c r="Q277" s="234"/>
      <c r="R277" s="234"/>
      <c r="S277" s="234"/>
      <c r="T277" s="234"/>
      <c r="U277" s="234"/>
      <c r="V277" s="234"/>
      <c r="W277" s="234"/>
      <c r="X277" s="234"/>
      <c r="Y277" s="234"/>
      <c r="Z277" s="234"/>
      <c r="AA277" s="234"/>
      <c r="AB277" s="234"/>
      <c r="AC277" s="234"/>
      <c r="AD277" s="234"/>
      <c r="AE277" s="234"/>
      <c r="AF277" s="234"/>
      <c r="AG277" s="234"/>
      <c r="AH277" s="234"/>
    </row>
    <row r="278" spans="1:34" ht="15.75" customHeight="1">
      <c r="A278" s="234"/>
      <c r="B278" s="234"/>
      <c r="C278" s="234"/>
      <c r="D278" s="234"/>
      <c r="E278" s="234"/>
      <c r="F278" s="234"/>
      <c r="G278" s="234"/>
      <c r="H278" s="234"/>
      <c r="I278" s="234"/>
      <c r="J278" s="300"/>
      <c r="K278" s="300"/>
      <c r="L278" s="234"/>
      <c r="M278" s="234"/>
      <c r="N278" s="234"/>
      <c r="O278" s="234"/>
      <c r="P278" s="234"/>
      <c r="Q278" s="234"/>
      <c r="R278" s="234"/>
      <c r="S278" s="234"/>
      <c r="T278" s="234"/>
      <c r="U278" s="234"/>
      <c r="V278" s="234"/>
      <c r="W278" s="234"/>
      <c r="X278" s="234"/>
      <c r="Y278" s="234"/>
      <c r="Z278" s="234"/>
      <c r="AA278" s="234"/>
      <c r="AB278" s="234"/>
      <c r="AC278" s="234"/>
      <c r="AD278" s="234"/>
      <c r="AE278" s="234"/>
      <c r="AF278" s="234"/>
      <c r="AG278" s="234"/>
      <c r="AH278" s="234"/>
    </row>
    <row r="279" spans="1:34" ht="15.75" customHeight="1">
      <c r="A279" s="234"/>
      <c r="B279" s="234"/>
      <c r="C279" s="234"/>
      <c r="D279" s="234"/>
      <c r="E279" s="234"/>
      <c r="F279" s="234"/>
      <c r="G279" s="234"/>
      <c r="H279" s="234"/>
      <c r="I279" s="234"/>
      <c r="J279" s="300"/>
      <c r="K279" s="300"/>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row>
    <row r="280" spans="1:34" ht="15.75" customHeight="1">
      <c r="A280" s="234"/>
      <c r="B280" s="234"/>
      <c r="C280" s="234"/>
      <c r="D280" s="234"/>
      <c r="E280" s="234"/>
      <c r="F280" s="234"/>
      <c r="G280" s="234"/>
      <c r="H280" s="234"/>
      <c r="I280" s="234"/>
      <c r="J280" s="300"/>
      <c r="K280" s="300"/>
      <c r="L280" s="234"/>
      <c r="M280" s="234"/>
      <c r="N280" s="234"/>
      <c r="O280" s="234"/>
      <c r="P280" s="234"/>
      <c r="Q280" s="234"/>
      <c r="R280" s="234"/>
      <c r="S280" s="234"/>
      <c r="T280" s="234"/>
      <c r="U280" s="234"/>
      <c r="V280" s="234"/>
      <c r="W280" s="234"/>
      <c r="X280" s="234"/>
      <c r="Y280" s="234"/>
      <c r="Z280" s="234"/>
      <c r="AA280" s="234"/>
      <c r="AB280" s="234"/>
      <c r="AC280" s="234"/>
      <c r="AD280" s="234"/>
      <c r="AE280" s="234"/>
      <c r="AF280" s="234"/>
      <c r="AG280" s="234"/>
      <c r="AH280" s="234"/>
    </row>
    <row r="281" spans="1:34" ht="15.75" customHeight="1">
      <c r="A281" s="234"/>
      <c r="B281" s="234"/>
      <c r="C281" s="234"/>
      <c r="D281" s="234"/>
      <c r="E281" s="234"/>
      <c r="F281" s="234"/>
      <c r="G281" s="234"/>
      <c r="H281" s="234"/>
      <c r="I281" s="234"/>
      <c r="J281" s="300"/>
      <c r="K281" s="300"/>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row>
    <row r="282" spans="1:34" ht="15.75" customHeight="1">
      <c r="A282" s="234"/>
      <c r="B282" s="234"/>
      <c r="C282" s="234"/>
      <c r="D282" s="234"/>
      <c r="E282" s="234"/>
      <c r="F282" s="234"/>
      <c r="G282" s="234"/>
      <c r="H282" s="234"/>
      <c r="I282" s="234"/>
      <c r="J282" s="300"/>
      <c r="K282" s="300"/>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row>
    <row r="283" spans="1:34" ht="15.75" customHeight="1">
      <c r="A283" s="234"/>
      <c r="B283" s="234"/>
      <c r="C283" s="234"/>
      <c r="D283" s="234"/>
      <c r="E283" s="234"/>
      <c r="F283" s="234"/>
      <c r="G283" s="234"/>
      <c r="H283" s="234"/>
      <c r="I283" s="234"/>
      <c r="J283" s="300"/>
      <c r="K283" s="300"/>
      <c r="L283" s="234"/>
      <c r="M283" s="234"/>
      <c r="N283" s="234"/>
      <c r="O283" s="234"/>
      <c r="P283" s="234"/>
      <c r="Q283" s="234"/>
      <c r="R283" s="234"/>
      <c r="S283" s="234"/>
      <c r="T283" s="234"/>
      <c r="U283" s="234"/>
      <c r="V283" s="234"/>
      <c r="W283" s="234"/>
      <c r="X283" s="234"/>
      <c r="Y283" s="234"/>
      <c r="Z283" s="234"/>
      <c r="AA283" s="234"/>
      <c r="AB283" s="234"/>
      <c r="AC283" s="234"/>
      <c r="AD283" s="234"/>
      <c r="AE283" s="234"/>
      <c r="AF283" s="234"/>
      <c r="AG283" s="234"/>
      <c r="AH283" s="234"/>
    </row>
    <row r="284" spans="1:34" ht="15.75" customHeight="1">
      <c r="A284" s="234"/>
      <c r="B284" s="234"/>
      <c r="C284" s="234"/>
      <c r="D284" s="234"/>
      <c r="E284" s="234"/>
      <c r="F284" s="234"/>
      <c r="G284" s="234"/>
      <c r="H284" s="234"/>
      <c r="I284" s="234"/>
      <c r="J284" s="300"/>
      <c r="K284" s="300"/>
      <c r="L284" s="234"/>
      <c r="M284" s="234"/>
      <c r="N284" s="234"/>
      <c r="O284" s="234"/>
      <c r="P284" s="234"/>
      <c r="Q284" s="234"/>
      <c r="R284" s="234"/>
      <c r="S284" s="234"/>
      <c r="T284" s="234"/>
      <c r="U284" s="234"/>
      <c r="V284" s="234"/>
      <c r="W284" s="234"/>
      <c r="X284" s="234"/>
      <c r="Y284" s="234"/>
      <c r="Z284" s="234"/>
      <c r="AA284" s="234"/>
      <c r="AB284" s="234"/>
      <c r="AC284" s="234"/>
      <c r="AD284" s="234"/>
      <c r="AE284" s="234"/>
      <c r="AF284" s="234"/>
      <c r="AG284" s="234"/>
      <c r="AH284" s="234"/>
    </row>
    <row r="285" spans="1:34" ht="15.75" customHeight="1">
      <c r="A285" s="234"/>
      <c r="B285" s="234"/>
      <c r="C285" s="234"/>
      <c r="D285" s="234"/>
      <c r="E285" s="234"/>
      <c r="F285" s="234"/>
      <c r="G285" s="234"/>
      <c r="H285" s="234"/>
      <c r="I285" s="234"/>
      <c r="J285" s="300"/>
      <c r="K285" s="300"/>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row>
    <row r="286" spans="1:34" ht="15.75" customHeight="1">
      <c r="A286" s="234"/>
      <c r="B286" s="234"/>
      <c r="C286" s="234"/>
      <c r="D286" s="234"/>
      <c r="E286" s="234"/>
      <c r="F286" s="234"/>
      <c r="G286" s="234"/>
      <c r="H286" s="234"/>
      <c r="I286" s="234"/>
      <c r="J286" s="300"/>
      <c r="K286" s="300"/>
      <c r="L286" s="234"/>
      <c r="M286" s="234"/>
      <c r="N286" s="234"/>
      <c r="O286" s="234"/>
      <c r="P286" s="234"/>
      <c r="Q286" s="234"/>
      <c r="R286" s="234"/>
      <c r="S286" s="234"/>
      <c r="T286" s="234"/>
      <c r="U286" s="234"/>
      <c r="V286" s="234"/>
      <c r="W286" s="234"/>
      <c r="X286" s="234"/>
      <c r="Y286" s="234"/>
      <c r="Z286" s="234"/>
      <c r="AA286" s="234"/>
      <c r="AB286" s="234"/>
      <c r="AC286" s="234"/>
      <c r="AD286" s="234"/>
      <c r="AE286" s="234"/>
      <c r="AF286" s="234"/>
      <c r="AG286" s="234"/>
      <c r="AH286" s="234"/>
    </row>
    <row r="287" spans="1:34" ht="15.75" customHeight="1">
      <c r="A287" s="234"/>
      <c r="B287" s="234"/>
      <c r="C287" s="234"/>
      <c r="D287" s="234"/>
      <c r="E287" s="234"/>
      <c r="F287" s="234"/>
      <c r="G287" s="234"/>
      <c r="H287" s="234"/>
      <c r="I287" s="234"/>
      <c r="J287" s="300"/>
      <c r="K287" s="300"/>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row>
    <row r="288" spans="1:34" ht="15.75" customHeight="1">
      <c r="A288" s="234"/>
      <c r="B288" s="234"/>
      <c r="C288" s="234"/>
      <c r="D288" s="234"/>
      <c r="E288" s="234"/>
      <c r="F288" s="234"/>
      <c r="G288" s="234"/>
      <c r="H288" s="234"/>
      <c r="I288" s="234"/>
      <c r="J288" s="300"/>
      <c r="K288" s="300"/>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row>
    <row r="289" spans="1:34" ht="15.75" customHeight="1">
      <c r="A289" s="234"/>
      <c r="B289" s="234"/>
      <c r="C289" s="234"/>
      <c r="D289" s="234"/>
      <c r="E289" s="234"/>
      <c r="F289" s="234"/>
      <c r="G289" s="234"/>
      <c r="H289" s="234"/>
      <c r="I289" s="234"/>
      <c r="J289" s="300"/>
      <c r="K289" s="300"/>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row>
    <row r="290" spans="1:34" ht="15.75" customHeight="1">
      <c r="A290" s="234"/>
      <c r="B290" s="234"/>
      <c r="C290" s="234"/>
      <c r="D290" s="234"/>
      <c r="E290" s="234"/>
      <c r="F290" s="234"/>
      <c r="G290" s="234"/>
      <c r="H290" s="234"/>
      <c r="I290" s="234"/>
      <c r="J290" s="300"/>
      <c r="K290" s="300"/>
      <c r="L290" s="234"/>
      <c r="M290" s="234"/>
      <c r="N290" s="234"/>
      <c r="O290" s="234"/>
      <c r="P290" s="234"/>
      <c r="Q290" s="234"/>
      <c r="R290" s="234"/>
      <c r="S290" s="234"/>
      <c r="T290" s="234"/>
      <c r="U290" s="234"/>
      <c r="V290" s="234"/>
      <c r="W290" s="234"/>
      <c r="X290" s="234"/>
      <c r="Y290" s="234"/>
      <c r="Z290" s="234"/>
      <c r="AA290" s="234"/>
      <c r="AB290" s="234"/>
      <c r="AC290" s="234"/>
      <c r="AD290" s="234"/>
      <c r="AE290" s="234"/>
      <c r="AF290" s="234"/>
      <c r="AG290" s="234"/>
      <c r="AH290" s="234"/>
    </row>
    <row r="291" spans="1:34" ht="15.75" customHeight="1">
      <c r="A291" s="234"/>
      <c r="B291" s="234"/>
      <c r="C291" s="234"/>
      <c r="D291" s="234"/>
      <c r="E291" s="234"/>
      <c r="F291" s="234"/>
      <c r="G291" s="234"/>
      <c r="H291" s="234"/>
      <c r="I291" s="234"/>
      <c r="J291" s="300"/>
      <c r="K291" s="300"/>
      <c r="L291" s="234"/>
      <c r="M291" s="234"/>
      <c r="N291" s="234"/>
      <c r="O291" s="234"/>
      <c r="P291" s="234"/>
      <c r="Q291" s="234"/>
      <c r="R291" s="234"/>
      <c r="S291" s="234"/>
      <c r="T291" s="234"/>
      <c r="U291" s="234"/>
      <c r="V291" s="234"/>
      <c r="W291" s="234"/>
      <c r="X291" s="234"/>
      <c r="Y291" s="234"/>
      <c r="Z291" s="234"/>
      <c r="AA291" s="234"/>
      <c r="AB291" s="234"/>
      <c r="AC291" s="234"/>
      <c r="AD291" s="234"/>
      <c r="AE291" s="234"/>
      <c r="AF291" s="234"/>
      <c r="AG291" s="234"/>
      <c r="AH291" s="234"/>
    </row>
    <row r="292" spans="1:34" ht="15.75" customHeight="1">
      <c r="A292" s="234"/>
      <c r="B292" s="234"/>
      <c r="C292" s="234"/>
      <c r="D292" s="234"/>
      <c r="E292" s="234"/>
      <c r="F292" s="234"/>
      <c r="G292" s="234"/>
      <c r="H292" s="234"/>
      <c r="I292" s="234"/>
      <c r="J292" s="300"/>
      <c r="K292" s="300"/>
      <c r="L292" s="234"/>
      <c r="M292" s="234"/>
      <c r="N292" s="234"/>
      <c r="O292" s="234"/>
      <c r="P292" s="234"/>
      <c r="Q292" s="234"/>
      <c r="R292" s="234"/>
      <c r="S292" s="234"/>
      <c r="T292" s="234"/>
      <c r="U292" s="234"/>
      <c r="V292" s="234"/>
      <c r="W292" s="234"/>
      <c r="X292" s="234"/>
      <c r="Y292" s="234"/>
      <c r="Z292" s="234"/>
      <c r="AA292" s="234"/>
      <c r="AB292" s="234"/>
      <c r="AC292" s="234"/>
      <c r="AD292" s="234"/>
      <c r="AE292" s="234"/>
      <c r="AF292" s="234"/>
      <c r="AG292" s="234"/>
      <c r="AH292" s="234"/>
    </row>
    <row r="293" spans="1:34" ht="15.75" customHeight="1">
      <c r="A293" s="234"/>
      <c r="B293" s="234"/>
      <c r="C293" s="234"/>
      <c r="D293" s="234"/>
      <c r="E293" s="234"/>
      <c r="F293" s="234"/>
      <c r="G293" s="234"/>
      <c r="H293" s="234"/>
      <c r="I293" s="234"/>
      <c r="J293" s="300"/>
      <c r="K293" s="300"/>
      <c r="L293" s="234"/>
      <c r="M293" s="234"/>
      <c r="N293" s="234"/>
      <c r="O293" s="234"/>
      <c r="P293" s="234"/>
      <c r="Q293" s="234"/>
      <c r="R293" s="234"/>
      <c r="S293" s="234"/>
      <c r="T293" s="234"/>
      <c r="U293" s="234"/>
      <c r="V293" s="234"/>
      <c r="W293" s="234"/>
      <c r="X293" s="234"/>
      <c r="Y293" s="234"/>
      <c r="Z293" s="234"/>
      <c r="AA293" s="234"/>
      <c r="AB293" s="234"/>
      <c r="AC293" s="234"/>
      <c r="AD293" s="234"/>
      <c r="AE293" s="234"/>
      <c r="AF293" s="234"/>
      <c r="AG293" s="234"/>
      <c r="AH293" s="234"/>
    </row>
    <row r="294" spans="1:34" ht="15.75" customHeight="1">
      <c r="A294" s="234"/>
      <c r="B294" s="234"/>
      <c r="C294" s="234"/>
      <c r="D294" s="234"/>
      <c r="E294" s="234"/>
      <c r="F294" s="234"/>
      <c r="G294" s="234"/>
      <c r="H294" s="234"/>
      <c r="I294" s="234"/>
      <c r="J294" s="300"/>
      <c r="K294" s="300"/>
      <c r="L294" s="234"/>
      <c r="M294" s="234"/>
      <c r="N294" s="234"/>
      <c r="O294" s="234"/>
      <c r="P294" s="234"/>
      <c r="Q294" s="234"/>
      <c r="R294" s="234"/>
      <c r="S294" s="234"/>
      <c r="T294" s="234"/>
      <c r="U294" s="234"/>
      <c r="V294" s="234"/>
      <c r="W294" s="234"/>
      <c r="X294" s="234"/>
      <c r="Y294" s="234"/>
      <c r="Z294" s="234"/>
      <c r="AA294" s="234"/>
      <c r="AB294" s="234"/>
      <c r="AC294" s="234"/>
      <c r="AD294" s="234"/>
      <c r="AE294" s="234"/>
      <c r="AF294" s="234"/>
      <c r="AG294" s="234"/>
      <c r="AH294" s="234"/>
    </row>
    <row r="295" spans="1:34" ht="15.75" customHeight="1">
      <c r="A295" s="234"/>
      <c r="B295" s="234"/>
      <c r="C295" s="234"/>
      <c r="D295" s="234"/>
      <c r="E295" s="234"/>
      <c r="F295" s="234"/>
      <c r="G295" s="234"/>
      <c r="H295" s="234"/>
      <c r="I295" s="234"/>
      <c r="J295" s="300"/>
      <c r="K295" s="300"/>
      <c r="L295" s="234"/>
      <c r="M295" s="234"/>
      <c r="N295" s="234"/>
      <c r="O295" s="234"/>
      <c r="P295" s="234"/>
      <c r="Q295" s="234"/>
      <c r="R295" s="234"/>
      <c r="S295" s="234"/>
      <c r="T295" s="234"/>
      <c r="U295" s="234"/>
      <c r="V295" s="234"/>
      <c r="W295" s="234"/>
      <c r="X295" s="234"/>
      <c r="Y295" s="234"/>
      <c r="Z295" s="234"/>
      <c r="AA295" s="234"/>
      <c r="AB295" s="234"/>
      <c r="AC295" s="234"/>
      <c r="AD295" s="234"/>
      <c r="AE295" s="234"/>
      <c r="AF295" s="234"/>
      <c r="AG295" s="234"/>
      <c r="AH295" s="234"/>
    </row>
    <row r="296" spans="1:34" ht="15.75" customHeight="1">
      <c r="A296" s="234"/>
      <c r="B296" s="234"/>
      <c r="C296" s="234"/>
      <c r="D296" s="234"/>
      <c r="E296" s="234"/>
      <c r="F296" s="234"/>
      <c r="G296" s="234"/>
      <c r="H296" s="234"/>
      <c r="I296" s="234"/>
      <c r="J296" s="300"/>
      <c r="K296" s="300"/>
      <c r="L296" s="234"/>
      <c r="M296" s="234"/>
      <c r="N296" s="234"/>
      <c r="O296" s="234"/>
      <c r="P296" s="234"/>
      <c r="Q296" s="234"/>
      <c r="R296" s="234"/>
      <c r="S296" s="234"/>
      <c r="T296" s="234"/>
      <c r="U296" s="234"/>
      <c r="V296" s="234"/>
      <c r="W296" s="234"/>
      <c r="X296" s="234"/>
      <c r="Y296" s="234"/>
      <c r="Z296" s="234"/>
      <c r="AA296" s="234"/>
      <c r="AB296" s="234"/>
      <c r="AC296" s="234"/>
      <c r="AD296" s="234"/>
      <c r="AE296" s="234"/>
      <c r="AF296" s="234"/>
      <c r="AG296" s="234"/>
      <c r="AH296" s="234"/>
    </row>
    <row r="297" spans="1:34" ht="15.75" customHeight="1">
      <c r="A297" s="234"/>
      <c r="B297" s="234"/>
      <c r="C297" s="234"/>
      <c r="D297" s="234"/>
      <c r="E297" s="234"/>
      <c r="F297" s="234"/>
      <c r="G297" s="234"/>
      <c r="H297" s="234"/>
      <c r="I297" s="234"/>
      <c r="J297" s="300"/>
      <c r="K297" s="300"/>
      <c r="L297" s="234"/>
      <c r="M297" s="234"/>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row>
    <row r="298" spans="1:34" ht="15.75" customHeight="1">
      <c r="A298" s="234"/>
      <c r="B298" s="234"/>
      <c r="C298" s="234"/>
      <c r="D298" s="234"/>
      <c r="E298" s="234"/>
      <c r="F298" s="234"/>
      <c r="G298" s="234"/>
      <c r="H298" s="234"/>
      <c r="I298" s="234"/>
      <c r="J298" s="300"/>
      <c r="K298" s="300"/>
      <c r="L298" s="234"/>
      <c r="M298" s="234"/>
      <c r="N298" s="234"/>
      <c r="O298" s="234"/>
      <c r="P298" s="234"/>
      <c r="Q298" s="234"/>
      <c r="R298" s="234"/>
      <c r="S298" s="234"/>
      <c r="T298" s="234"/>
      <c r="U298" s="234"/>
      <c r="V298" s="234"/>
      <c r="W298" s="234"/>
      <c r="X298" s="234"/>
      <c r="Y298" s="234"/>
      <c r="Z298" s="234"/>
      <c r="AA298" s="234"/>
      <c r="AB298" s="234"/>
      <c r="AC298" s="234"/>
      <c r="AD298" s="234"/>
      <c r="AE298" s="234"/>
      <c r="AF298" s="234"/>
      <c r="AG298" s="234"/>
      <c r="AH298" s="234"/>
    </row>
    <row r="299" spans="1:34" ht="15.75" customHeight="1">
      <c r="A299" s="234"/>
      <c r="B299" s="234"/>
      <c r="C299" s="234"/>
      <c r="D299" s="234"/>
      <c r="E299" s="234"/>
      <c r="F299" s="234"/>
      <c r="G299" s="234"/>
      <c r="H299" s="234"/>
      <c r="I299" s="234"/>
      <c r="J299" s="300"/>
      <c r="K299" s="300"/>
      <c r="L299" s="234"/>
      <c r="M299" s="234"/>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row>
    <row r="300" spans="1:34" ht="15.75" customHeight="1">
      <c r="A300" s="234"/>
      <c r="B300" s="234"/>
      <c r="C300" s="234"/>
      <c r="D300" s="234"/>
      <c r="E300" s="234"/>
      <c r="F300" s="234"/>
      <c r="G300" s="234"/>
      <c r="H300" s="234"/>
      <c r="I300" s="234"/>
      <c r="J300" s="300"/>
      <c r="K300" s="300"/>
      <c r="L300" s="234"/>
      <c r="M300" s="234"/>
      <c r="N300" s="234"/>
      <c r="O300" s="234"/>
      <c r="P300" s="234"/>
      <c r="Q300" s="234"/>
      <c r="R300" s="234"/>
      <c r="S300" s="234"/>
      <c r="T300" s="234"/>
      <c r="U300" s="234"/>
      <c r="V300" s="234"/>
      <c r="W300" s="234"/>
      <c r="X300" s="234"/>
      <c r="Y300" s="234"/>
      <c r="Z300" s="234"/>
      <c r="AA300" s="234"/>
      <c r="AB300" s="234"/>
      <c r="AC300" s="234"/>
      <c r="AD300" s="234"/>
      <c r="AE300" s="234"/>
      <c r="AF300" s="234"/>
      <c r="AG300" s="234"/>
      <c r="AH300" s="234"/>
    </row>
    <row r="301" spans="1:34" ht="15.75" customHeight="1">
      <c r="A301" s="234"/>
      <c r="B301" s="234"/>
      <c r="C301" s="234"/>
      <c r="D301" s="234"/>
      <c r="E301" s="234"/>
      <c r="F301" s="234"/>
      <c r="G301" s="234"/>
      <c r="H301" s="234"/>
      <c r="I301" s="234"/>
      <c r="J301" s="300"/>
      <c r="K301" s="300"/>
      <c r="L301" s="234"/>
      <c r="M301" s="234"/>
      <c r="N301" s="234"/>
      <c r="O301" s="234"/>
      <c r="P301" s="234"/>
      <c r="Q301" s="234"/>
      <c r="R301" s="234"/>
      <c r="S301" s="234"/>
      <c r="T301" s="234"/>
      <c r="U301" s="234"/>
      <c r="V301" s="234"/>
      <c r="W301" s="234"/>
      <c r="X301" s="234"/>
      <c r="Y301" s="234"/>
      <c r="Z301" s="234"/>
      <c r="AA301" s="234"/>
      <c r="AB301" s="234"/>
      <c r="AC301" s="234"/>
      <c r="AD301" s="234"/>
      <c r="AE301" s="234"/>
      <c r="AF301" s="234"/>
      <c r="AG301" s="234"/>
      <c r="AH301" s="234"/>
    </row>
    <row r="302" spans="1:34" ht="15.75" customHeight="1">
      <c r="A302" s="234"/>
      <c r="B302" s="234"/>
      <c r="C302" s="234"/>
      <c r="D302" s="234"/>
      <c r="E302" s="234"/>
      <c r="F302" s="234"/>
      <c r="G302" s="234"/>
      <c r="H302" s="234"/>
      <c r="I302" s="234"/>
      <c r="J302" s="300"/>
      <c r="K302" s="300"/>
      <c r="L302" s="234"/>
      <c r="M302" s="234"/>
      <c r="N302" s="234"/>
      <c r="O302" s="234"/>
      <c r="P302" s="234"/>
      <c r="Q302" s="234"/>
      <c r="R302" s="234"/>
      <c r="S302" s="234"/>
      <c r="T302" s="234"/>
      <c r="U302" s="234"/>
      <c r="V302" s="234"/>
      <c r="W302" s="234"/>
      <c r="X302" s="234"/>
      <c r="Y302" s="234"/>
      <c r="Z302" s="234"/>
      <c r="AA302" s="234"/>
      <c r="AB302" s="234"/>
      <c r="AC302" s="234"/>
      <c r="AD302" s="234"/>
      <c r="AE302" s="234"/>
      <c r="AF302" s="234"/>
      <c r="AG302" s="234"/>
      <c r="AH302" s="234"/>
    </row>
    <row r="303" spans="1:34" ht="15.75" customHeight="1">
      <c r="A303" s="234"/>
      <c r="B303" s="234"/>
      <c r="C303" s="234"/>
      <c r="D303" s="234"/>
      <c r="E303" s="234"/>
      <c r="F303" s="234"/>
      <c r="G303" s="234"/>
      <c r="H303" s="234"/>
      <c r="I303" s="234"/>
      <c r="J303" s="300"/>
      <c r="K303" s="300"/>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row>
    <row r="304" spans="1:34" ht="15.75" customHeight="1">
      <c r="A304" s="234"/>
      <c r="B304" s="234"/>
      <c r="C304" s="234"/>
      <c r="D304" s="234"/>
      <c r="E304" s="234"/>
      <c r="F304" s="234"/>
      <c r="G304" s="234"/>
      <c r="H304" s="234"/>
      <c r="I304" s="234"/>
      <c r="J304" s="300"/>
      <c r="K304" s="300"/>
      <c r="L304" s="234"/>
      <c r="M304" s="234"/>
      <c r="N304" s="234"/>
      <c r="O304" s="234"/>
      <c r="P304" s="234"/>
      <c r="Q304" s="234"/>
      <c r="R304" s="234"/>
      <c r="S304" s="234"/>
      <c r="T304" s="234"/>
      <c r="U304" s="234"/>
      <c r="V304" s="234"/>
      <c r="W304" s="234"/>
      <c r="X304" s="234"/>
      <c r="Y304" s="234"/>
      <c r="Z304" s="234"/>
      <c r="AA304" s="234"/>
      <c r="AB304" s="234"/>
      <c r="AC304" s="234"/>
      <c r="AD304" s="234"/>
      <c r="AE304" s="234"/>
      <c r="AF304" s="234"/>
      <c r="AG304" s="234"/>
      <c r="AH304" s="234"/>
    </row>
    <row r="305" spans="1:34" ht="15.75" customHeight="1">
      <c r="A305" s="234"/>
      <c r="B305" s="234"/>
      <c r="C305" s="234"/>
      <c r="D305" s="234"/>
      <c r="E305" s="234"/>
      <c r="F305" s="234"/>
      <c r="G305" s="234"/>
      <c r="H305" s="234"/>
      <c r="I305" s="234"/>
      <c r="J305" s="300"/>
      <c r="K305" s="300"/>
      <c r="L305" s="234"/>
      <c r="M305" s="234"/>
      <c r="N305" s="234"/>
      <c r="O305" s="234"/>
      <c r="P305" s="234"/>
      <c r="Q305" s="234"/>
      <c r="R305" s="234"/>
      <c r="S305" s="234"/>
      <c r="T305" s="234"/>
      <c r="U305" s="234"/>
      <c r="V305" s="234"/>
      <c r="W305" s="234"/>
      <c r="X305" s="234"/>
      <c r="Y305" s="234"/>
      <c r="Z305" s="234"/>
      <c r="AA305" s="234"/>
      <c r="AB305" s="234"/>
      <c r="AC305" s="234"/>
      <c r="AD305" s="234"/>
      <c r="AE305" s="234"/>
      <c r="AF305" s="234"/>
      <c r="AG305" s="234"/>
      <c r="AH305" s="234"/>
    </row>
    <row r="306" spans="1:34" ht="15.75" customHeight="1">
      <c r="A306" s="234"/>
      <c r="B306" s="234"/>
      <c r="C306" s="234"/>
      <c r="D306" s="234"/>
      <c r="E306" s="234"/>
      <c r="F306" s="234"/>
      <c r="G306" s="234"/>
      <c r="H306" s="234"/>
      <c r="I306" s="234"/>
      <c r="J306" s="300"/>
      <c r="K306" s="300"/>
      <c r="L306" s="234"/>
      <c r="M306" s="234"/>
      <c r="N306" s="234"/>
      <c r="O306" s="234"/>
      <c r="P306" s="234"/>
      <c r="Q306" s="234"/>
      <c r="R306" s="234"/>
      <c r="S306" s="234"/>
      <c r="T306" s="234"/>
      <c r="U306" s="234"/>
      <c r="V306" s="234"/>
      <c r="W306" s="234"/>
      <c r="X306" s="234"/>
      <c r="Y306" s="234"/>
      <c r="Z306" s="234"/>
      <c r="AA306" s="234"/>
      <c r="AB306" s="234"/>
      <c r="AC306" s="234"/>
      <c r="AD306" s="234"/>
      <c r="AE306" s="234"/>
      <c r="AF306" s="234"/>
      <c r="AG306" s="234"/>
      <c r="AH306" s="234"/>
    </row>
    <row r="307" spans="1:34" ht="15.75" customHeight="1">
      <c r="A307" s="234"/>
      <c r="B307" s="234"/>
      <c r="C307" s="234"/>
      <c r="D307" s="234"/>
      <c r="E307" s="234"/>
      <c r="F307" s="234"/>
      <c r="G307" s="234"/>
      <c r="H307" s="234"/>
      <c r="I307" s="234"/>
      <c r="J307" s="300"/>
      <c r="K307" s="300"/>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row>
    <row r="308" spans="1:34" ht="15.75" customHeight="1">
      <c r="A308" s="234"/>
      <c r="B308" s="234"/>
      <c r="C308" s="234"/>
      <c r="D308" s="234"/>
      <c r="E308" s="234"/>
      <c r="F308" s="234"/>
      <c r="G308" s="234"/>
      <c r="H308" s="234"/>
      <c r="I308" s="234"/>
      <c r="J308" s="300"/>
      <c r="K308" s="300"/>
      <c r="L308" s="234"/>
      <c r="M308" s="234"/>
      <c r="N308" s="234"/>
      <c r="O308" s="234"/>
      <c r="P308" s="234"/>
      <c r="Q308" s="234"/>
      <c r="R308" s="234"/>
      <c r="S308" s="234"/>
      <c r="T308" s="234"/>
      <c r="U308" s="234"/>
      <c r="V308" s="234"/>
      <c r="W308" s="234"/>
      <c r="X308" s="234"/>
      <c r="Y308" s="234"/>
      <c r="Z308" s="234"/>
      <c r="AA308" s="234"/>
      <c r="AB308" s="234"/>
      <c r="AC308" s="234"/>
      <c r="AD308" s="234"/>
      <c r="AE308" s="234"/>
      <c r="AF308" s="234"/>
      <c r="AG308" s="234"/>
      <c r="AH308" s="234"/>
    </row>
    <row r="309" spans="1:34" ht="15.75" customHeight="1">
      <c r="A309" s="234"/>
      <c r="B309" s="234"/>
      <c r="C309" s="234"/>
      <c r="D309" s="234"/>
      <c r="E309" s="234"/>
      <c r="F309" s="234"/>
      <c r="G309" s="234"/>
      <c r="H309" s="234"/>
      <c r="I309" s="234"/>
      <c r="J309" s="300"/>
      <c r="K309" s="300"/>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row>
    <row r="310" spans="1:34" ht="15.75" customHeight="1">
      <c r="A310" s="234"/>
      <c r="B310" s="234"/>
      <c r="C310" s="234"/>
      <c r="D310" s="234"/>
      <c r="E310" s="234"/>
      <c r="F310" s="234"/>
      <c r="G310" s="234"/>
      <c r="H310" s="234"/>
      <c r="I310" s="234"/>
      <c r="J310" s="300"/>
      <c r="K310" s="300"/>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row>
    <row r="311" spans="1:34" ht="15.75" customHeight="1">
      <c r="A311" s="234"/>
      <c r="B311" s="234"/>
      <c r="C311" s="234"/>
      <c r="D311" s="234"/>
      <c r="E311" s="234"/>
      <c r="F311" s="234"/>
      <c r="G311" s="234"/>
      <c r="H311" s="234"/>
      <c r="I311" s="234"/>
      <c r="J311" s="300"/>
      <c r="K311" s="300"/>
      <c r="L311" s="234"/>
      <c r="M311" s="234"/>
      <c r="N311" s="234"/>
      <c r="O311" s="234"/>
      <c r="P311" s="234"/>
      <c r="Q311" s="234"/>
      <c r="R311" s="234"/>
      <c r="S311" s="234"/>
      <c r="T311" s="234"/>
      <c r="U311" s="234"/>
      <c r="V311" s="234"/>
      <c r="W311" s="234"/>
      <c r="X311" s="234"/>
      <c r="Y311" s="234"/>
      <c r="Z311" s="234"/>
      <c r="AA311" s="234"/>
      <c r="AB311" s="234"/>
      <c r="AC311" s="234"/>
      <c r="AD311" s="234"/>
      <c r="AE311" s="234"/>
      <c r="AF311" s="234"/>
      <c r="AG311" s="234"/>
      <c r="AH311" s="234"/>
    </row>
    <row r="312" spans="1:34" ht="15.75" customHeight="1">
      <c r="A312" s="234"/>
      <c r="B312" s="234"/>
      <c r="C312" s="234"/>
      <c r="D312" s="234"/>
      <c r="E312" s="234"/>
      <c r="F312" s="234"/>
      <c r="G312" s="234"/>
      <c r="H312" s="234"/>
      <c r="I312" s="234"/>
      <c r="J312" s="300"/>
      <c r="K312" s="300"/>
      <c r="L312" s="234"/>
      <c r="M312" s="234"/>
      <c r="N312" s="234"/>
      <c r="O312" s="234"/>
      <c r="P312" s="234"/>
      <c r="Q312" s="234"/>
      <c r="R312" s="234"/>
      <c r="S312" s="234"/>
      <c r="T312" s="234"/>
      <c r="U312" s="234"/>
      <c r="V312" s="234"/>
      <c r="W312" s="234"/>
      <c r="X312" s="234"/>
      <c r="Y312" s="234"/>
      <c r="Z312" s="234"/>
      <c r="AA312" s="234"/>
      <c r="AB312" s="234"/>
      <c r="AC312" s="234"/>
      <c r="AD312" s="234"/>
      <c r="AE312" s="234"/>
      <c r="AF312" s="234"/>
      <c r="AG312" s="234"/>
      <c r="AH312" s="234"/>
    </row>
    <row r="313" spans="1:34" ht="15.75" customHeight="1">
      <c r="A313" s="234"/>
      <c r="B313" s="234"/>
      <c r="C313" s="234"/>
      <c r="D313" s="234"/>
      <c r="E313" s="234"/>
      <c r="F313" s="234"/>
      <c r="G313" s="234"/>
      <c r="H313" s="234"/>
      <c r="I313" s="234"/>
      <c r="J313" s="300"/>
      <c r="K313" s="300"/>
      <c r="L313" s="234"/>
      <c r="M313" s="234"/>
      <c r="N313" s="234"/>
      <c r="O313" s="234"/>
      <c r="P313" s="234"/>
      <c r="Q313" s="234"/>
      <c r="R313" s="234"/>
      <c r="S313" s="234"/>
      <c r="T313" s="234"/>
      <c r="U313" s="234"/>
      <c r="V313" s="234"/>
      <c r="W313" s="234"/>
      <c r="X313" s="234"/>
      <c r="Y313" s="234"/>
      <c r="Z313" s="234"/>
      <c r="AA313" s="234"/>
      <c r="AB313" s="234"/>
      <c r="AC313" s="234"/>
      <c r="AD313" s="234"/>
      <c r="AE313" s="234"/>
      <c r="AF313" s="234"/>
      <c r="AG313" s="234"/>
      <c r="AH313" s="234"/>
    </row>
    <row r="314" spans="1:34" ht="15.75" customHeight="1">
      <c r="A314" s="234"/>
      <c r="B314" s="234"/>
      <c r="C314" s="234"/>
      <c r="D314" s="234"/>
      <c r="E314" s="234"/>
      <c r="F314" s="234"/>
      <c r="G314" s="234"/>
      <c r="H314" s="234"/>
      <c r="I314" s="234"/>
      <c r="J314" s="300"/>
      <c r="K314" s="300"/>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row>
    <row r="315" spans="1:34" ht="15.75" customHeight="1">
      <c r="A315" s="234"/>
      <c r="B315" s="234"/>
      <c r="C315" s="234"/>
      <c r="D315" s="234"/>
      <c r="E315" s="234"/>
      <c r="F315" s="234"/>
      <c r="G315" s="234"/>
      <c r="H315" s="234"/>
      <c r="I315" s="234"/>
      <c r="J315" s="300"/>
      <c r="K315" s="300"/>
      <c r="L315" s="234"/>
      <c r="M315" s="234"/>
      <c r="N315" s="234"/>
      <c r="O315" s="234"/>
      <c r="P315" s="234"/>
      <c r="Q315" s="234"/>
      <c r="R315" s="234"/>
      <c r="S315" s="234"/>
      <c r="T315" s="234"/>
      <c r="U315" s="234"/>
      <c r="V315" s="234"/>
      <c r="W315" s="234"/>
      <c r="X315" s="234"/>
      <c r="Y315" s="234"/>
      <c r="Z315" s="234"/>
      <c r="AA315" s="234"/>
      <c r="AB315" s="234"/>
      <c r="AC315" s="234"/>
      <c r="AD315" s="234"/>
      <c r="AE315" s="234"/>
      <c r="AF315" s="234"/>
      <c r="AG315" s="234"/>
      <c r="AH315" s="234"/>
    </row>
    <row r="316" spans="1:34" ht="15.75" customHeight="1">
      <c r="A316" s="234"/>
      <c r="B316" s="234"/>
      <c r="C316" s="234"/>
      <c r="D316" s="234"/>
      <c r="E316" s="234"/>
      <c r="F316" s="234"/>
      <c r="G316" s="234"/>
      <c r="H316" s="234"/>
      <c r="I316" s="234"/>
      <c r="J316" s="300"/>
      <c r="K316" s="300"/>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row>
    <row r="317" spans="1:34" ht="15.75" customHeight="1">
      <c r="A317" s="234"/>
      <c r="B317" s="234"/>
      <c r="C317" s="234"/>
      <c r="D317" s="234"/>
      <c r="E317" s="234"/>
      <c r="F317" s="234"/>
      <c r="G317" s="234"/>
      <c r="H317" s="234"/>
      <c r="I317" s="234"/>
      <c r="J317" s="300"/>
      <c r="K317" s="300"/>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row>
    <row r="318" spans="1:34" ht="15.75" customHeight="1">
      <c r="A318" s="234"/>
      <c r="B318" s="234"/>
      <c r="C318" s="234"/>
      <c r="D318" s="234"/>
      <c r="E318" s="234"/>
      <c r="F318" s="234"/>
      <c r="G318" s="234"/>
      <c r="H318" s="234"/>
      <c r="I318" s="234"/>
      <c r="J318" s="300"/>
      <c r="K318" s="300"/>
      <c r="L318" s="234"/>
      <c r="M318" s="234"/>
      <c r="N318" s="234"/>
      <c r="O318" s="234"/>
      <c r="P318" s="234"/>
      <c r="Q318" s="234"/>
      <c r="R318" s="234"/>
      <c r="S318" s="234"/>
      <c r="T318" s="234"/>
      <c r="U318" s="234"/>
      <c r="V318" s="234"/>
      <c r="W318" s="234"/>
      <c r="X318" s="234"/>
      <c r="Y318" s="234"/>
      <c r="Z318" s="234"/>
      <c r="AA318" s="234"/>
      <c r="AB318" s="234"/>
      <c r="AC318" s="234"/>
      <c r="AD318" s="234"/>
      <c r="AE318" s="234"/>
      <c r="AF318" s="234"/>
      <c r="AG318" s="234"/>
      <c r="AH318" s="234"/>
    </row>
    <row r="319" spans="1:34" ht="15.75" customHeight="1">
      <c r="A319" s="234"/>
      <c r="B319" s="234"/>
      <c r="C319" s="234"/>
      <c r="D319" s="234"/>
      <c r="E319" s="234"/>
      <c r="F319" s="234"/>
      <c r="G319" s="234"/>
      <c r="H319" s="234"/>
      <c r="I319" s="234"/>
      <c r="J319" s="300"/>
      <c r="K319" s="300"/>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row>
    <row r="320" spans="1:34" ht="15.75" customHeight="1">
      <c r="A320" s="234"/>
      <c r="B320" s="234"/>
      <c r="C320" s="234"/>
      <c r="D320" s="234"/>
      <c r="E320" s="234"/>
      <c r="F320" s="234"/>
      <c r="G320" s="234"/>
      <c r="H320" s="234"/>
      <c r="I320" s="234"/>
      <c r="J320" s="300"/>
      <c r="K320" s="300"/>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row>
    <row r="321" spans="1:34" ht="15.75" customHeight="1">
      <c r="A321" s="234"/>
      <c r="B321" s="234"/>
      <c r="C321" s="234"/>
      <c r="D321" s="234"/>
      <c r="E321" s="234"/>
      <c r="F321" s="234"/>
      <c r="G321" s="234"/>
      <c r="H321" s="234"/>
      <c r="I321" s="234"/>
      <c r="J321" s="300"/>
      <c r="K321" s="300"/>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row>
    <row r="322" spans="1:34" ht="15.75" customHeight="1">
      <c r="A322" s="234"/>
      <c r="B322" s="234"/>
      <c r="C322" s="234"/>
      <c r="D322" s="234"/>
      <c r="E322" s="234"/>
      <c r="F322" s="234"/>
      <c r="G322" s="234"/>
      <c r="H322" s="234"/>
      <c r="I322" s="234"/>
      <c r="J322" s="300"/>
      <c r="K322" s="300"/>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row>
    <row r="323" spans="1:34" ht="15.75" customHeight="1">
      <c r="A323" s="234"/>
      <c r="B323" s="234"/>
      <c r="C323" s="234"/>
      <c r="D323" s="234"/>
      <c r="E323" s="234"/>
      <c r="F323" s="234"/>
      <c r="G323" s="234"/>
      <c r="H323" s="234"/>
      <c r="I323" s="234"/>
      <c r="J323" s="300"/>
      <c r="K323" s="300"/>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row>
    <row r="324" spans="1:34" ht="15.75" customHeight="1">
      <c r="A324" s="234"/>
      <c r="B324" s="234"/>
      <c r="C324" s="234"/>
      <c r="D324" s="234"/>
      <c r="E324" s="234"/>
      <c r="F324" s="234"/>
      <c r="G324" s="234"/>
      <c r="H324" s="234"/>
      <c r="I324" s="234"/>
      <c r="J324" s="300"/>
      <c r="K324" s="300"/>
      <c r="L324" s="234"/>
      <c r="M324" s="234"/>
      <c r="N324" s="234"/>
      <c r="O324" s="234"/>
      <c r="P324" s="234"/>
      <c r="Q324" s="234"/>
      <c r="R324" s="234"/>
      <c r="S324" s="234"/>
      <c r="T324" s="234"/>
      <c r="U324" s="234"/>
      <c r="V324" s="234"/>
      <c r="W324" s="234"/>
      <c r="X324" s="234"/>
      <c r="Y324" s="234"/>
      <c r="Z324" s="234"/>
      <c r="AA324" s="234"/>
      <c r="AB324" s="234"/>
      <c r="AC324" s="234"/>
      <c r="AD324" s="234"/>
      <c r="AE324" s="234"/>
      <c r="AF324" s="234"/>
      <c r="AG324" s="234"/>
      <c r="AH324" s="234"/>
    </row>
    <row r="325" spans="1:34" ht="15.75" customHeight="1">
      <c r="A325" s="234"/>
      <c r="B325" s="234"/>
      <c r="C325" s="234"/>
      <c r="D325" s="234"/>
      <c r="E325" s="234"/>
      <c r="F325" s="234"/>
      <c r="G325" s="234"/>
      <c r="H325" s="234"/>
      <c r="I325" s="234"/>
      <c r="J325" s="300"/>
      <c r="K325" s="300"/>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row>
    <row r="326" spans="1:34" ht="15.75" customHeight="1">
      <c r="A326" s="234"/>
      <c r="B326" s="234"/>
      <c r="C326" s="234"/>
      <c r="D326" s="234"/>
      <c r="E326" s="234"/>
      <c r="F326" s="234"/>
      <c r="G326" s="234"/>
      <c r="H326" s="234"/>
      <c r="I326" s="234"/>
      <c r="J326" s="300"/>
      <c r="K326" s="300"/>
      <c r="L326" s="234"/>
      <c r="M326" s="234"/>
      <c r="N326" s="234"/>
      <c r="O326" s="234"/>
      <c r="P326" s="234"/>
      <c r="Q326" s="234"/>
      <c r="R326" s="234"/>
      <c r="S326" s="234"/>
      <c r="T326" s="234"/>
      <c r="U326" s="234"/>
      <c r="V326" s="234"/>
      <c r="W326" s="234"/>
      <c r="X326" s="234"/>
      <c r="Y326" s="234"/>
      <c r="Z326" s="234"/>
      <c r="AA326" s="234"/>
      <c r="AB326" s="234"/>
      <c r="AC326" s="234"/>
      <c r="AD326" s="234"/>
      <c r="AE326" s="234"/>
      <c r="AF326" s="234"/>
      <c r="AG326" s="234"/>
      <c r="AH326" s="234"/>
    </row>
    <row r="327" spans="1:34" ht="15.75" customHeight="1">
      <c r="A327" s="234"/>
      <c r="B327" s="234"/>
      <c r="C327" s="234"/>
      <c r="D327" s="234"/>
      <c r="E327" s="234"/>
      <c r="F327" s="234"/>
      <c r="G327" s="234"/>
      <c r="H327" s="234"/>
      <c r="I327" s="234"/>
      <c r="J327" s="300"/>
      <c r="K327" s="300"/>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row>
    <row r="328" spans="1:34" ht="15.75" customHeight="1">
      <c r="A328" s="234"/>
      <c r="B328" s="234"/>
      <c r="C328" s="234"/>
      <c r="D328" s="234"/>
      <c r="E328" s="234"/>
      <c r="F328" s="234"/>
      <c r="G328" s="234"/>
      <c r="H328" s="234"/>
      <c r="I328" s="234"/>
      <c r="J328" s="300"/>
      <c r="K328" s="300"/>
      <c r="L328" s="234"/>
      <c r="M328" s="234"/>
      <c r="N328" s="234"/>
      <c r="O328" s="234"/>
      <c r="P328" s="234"/>
      <c r="Q328" s="234"/>
      <c r="R328" s="234"/>
      <c r="S328" s="234"/>
      <c r="T328" s="234"/>
      <c r="U328" s="234"/>
      <c r="V328" s="234"/>
      <c r="W328" s="234"/>
      <c r="X328" s="234"/>
      <c r="Y328" s="234"/>
      <c r="Z328" s="234"/>
      <c r="AA328" s="234"/>
      <c r="AB328" s="234"/>
      <c r="AC328" s="234"/>
      <c r="AD328" s="234"/>
      <c r="AE328" s="234"/>
      <c r="AF328" s="234"/>
      <c r="AG328" s="234"/>
      <c r="AH328" s="234"/>
    </row>
    <row r="329" spans="1:34" ht="15.75" customHeight="1">
      <c r="A329" s="234"/>
      <c r="B329" s="234"/>
      <c r="C329" s="234"/>
      <c r="D329" s="234"/>
      <c r="E329" s="234"/>
      <c r="F329" s="234"/>
      <c r="G329" s="234"/>
      <c r="H329" s="234"/>
      <c r="I329" s="234"/>
      <c r="J329" s="300"/>
      <c r="K329" s="300"/>
      <c r="L329" s="234"/>
      <c r="M329" s="234"/>
      <c r="N329" s="234"/>
      <c r="O329" s="234"/>
      <c r="P329" s="234"/>
      <c r="Q329" s="234"/>
      <c r="R329" s="234"/>
      <c r="S329" s="234"/>
      <c r="T329" s="234"/>
      <c r="U329" s="234"/>
      <c r="V329" s="234"/>
      <c r="W329" s="234"/>
      <c r="X329" s="234"/>
      <c r="Y329" s="234"/>
      <c r="Z329" s="234"/>
      <c r="AA329" s="234"/>
      <c r="AB329" s="234"/>
      <c r="AC329" s="234"/>
      <c r="AD329" s="234"/>
      <c r="AE329" s="234"/>
      <c r="AF329" s="234"/>
      <c r="AG329" s="234"/>
      <c r="AH329" s="234"/>
    </row>
    <row r="330" spans="1:34" ht="15.75" customHeight="1">
      <c r="A330" s="234"/>
      <c r="B330" s="234"/>
      <c r="C330" s="234"/>
      <c r="D330" s="234"/>
      <c r="E330" s="234"/>
      <c r="F330" s="234"/>
      <c r="G330" s="234"/>
      <c r="H330" s="234"/>
      <c r="I330" s="234"/>
      <c r="J330" s="300"/>
      <c r="K330" s="300"/>
      <c r="L330" s="234"/>
      <c r="M330" s="234"/>
      <c r="N330" s="234"/>
      <c r="O330" s="234"/>
      <c r="P330" s="234"/>
      <c r="Q330" s="234"/>
      <c r="R330" s="234"/>
      <c r="S330" s="234"/>
      <c r="T330" s="234"/>
      <c r="U330" s="234"/>
      <c r="V330" s="234"/>
      <c r="W330" s="234"/>
      <c r="X330" s="234"/>
      <c r="Y330" s="234"/>
      <c r="Z330" s="234"/>
      <c r="AA330" s="234"/>
      <c r="AB330" s="234"/>
      <c r="AC330" s="234"/>
      <c r="AD330" s="234"/>
      <c r="AE330" s="234"/>
      <c r="AF330" s="234"/>
      <c r="AG330" s="234"/>
      <c r="AH330" s="234"/>
    </row>
    <row r="331" spans="1:34" ht="15.75" customHeight="1">
      <c r="A331" s="234"/>
      <c r="B331" s="234"/>
      <c r="C331" s="234"/>
      <c r="D331" s="234"/>
      <c r="E331" s="234"/>
      <c r="F331" s="234"/>
      <c r="G331" s="234"/>
      <c r="H331" s="234"/>
      <c r="I331" s="234"/>
      <c r="J331" s="300"/>
      <c r="K331" s="300"/>
      <c r="L331" s="234"/>
      <c r="M331" s="234"/>
      <c r="N331" s="234"/>
      <c r="O331" s="234"/>
      <c r="P331" s="234"/>
      <c r="Q331" s="234"/>
      <c r="R331" s="234"/>
      <c r="S331" s="234"/>
      <c r="T331" s="234"/>
      <c r="U331" s="234"/>
      <c r="V331" s="234"/>
      <c r="W331" s="234"/>
      <c r="X331" s="234"/>
      <c r="Y331" s="234"/>
      <c r="Z331" s="234"/>
      <c r="AA331" s="234"/>
      <c r="AB331" s="234"/>
      <c r="AC331" s="234"/>
      <c r="AD331" s="234"/>
      <c r="AE331" s="234"/>
      <c r="AF331" s="234"/>
      <c r="AG331" s="234"/>
      <c r="AH331" s="234"/>
    </row>
    <row r="332" spans="1:34" ht="15.75" customHeight="1">
      <c r="A332" s="234"/>
      <c r="B332" s="234"/>
      <c r="C332" s="234"/>
      <c r="D332" s="234"/>
      <c r="E332" s="234"/>
      <c r="F332" s="234"/>
      <c r="G332" s="234"/>
      <c r="H332" s="234"/>
      <c r="I332" s="234"/>
      <c r="J332" s="300"/>
      <c r="K332" s="300"/>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row>
    <row r="333" spans="1:34" ht="15.75" customHeight="1">
      <c r="A333" s="234"/>
      <c r="B333" s="234"/>
      <c r="C333" s="234"/>
      <c r="D333" s="234"/>
      <c r="E333" s="234"/>
      <c r="F333" s="234"/>
      <c r="G333" s="234"/>
      <c r="H333" s="234"/>
      <c r="I333" s="234"/>
      <c r="J333" s="300"/>
      <c r="K333" s="300"/>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row>
    <row r="334" spans="1:34" ht="15.75" customHeight="1">
      <c r="A334" s="234"/>
      <c r="B334" s="234"/>
      <c r="C334" s="234"/>
      <c r="D334" s="234"/>
      <c r="E334" s="234"/>
      <c r="F334" s="234"/>
      <c r="G334" s="234"/>
      <c r="H334" s="234"/>
      <c r="I334" s="234"/>
      <c r="J334" s="300"/>
      <c r="K334" s="300"/>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row>
    <row r="335" spans="1:34" ht="15.75" customHeight="1">
      <c r="A335" s="234"/>
      <c r="B335" s="234"/>
      <c r="C335" s="234"/>
      <c r="D335" s="234"/>
      <c r="E335" s="234"/>
      <c r="F335" s="234"/>
      <c r="G335" s="234"/>
      <c r="H335" s="234"/>
      <c r="I335" s="234"/>
      <c r="J335" s="300"/>
      <c r="K335" s="300"/>
      <c r="L335" s="234"/>
      <c r="M335" s="234"/>
      <c r="N335" s="234"/>
      <c r="O335" s="234"/>
      <c r="P335" s="234"/>
      <c r="Q335" s="234"/>
      <c r="R335" s="234"/>
      <c r="S335" s="234"/>
      <c r="T335" s="234"/>
      <c r="U335" s="234"/>
      <c r="V335" s="234"/>
      <c r="W335" s="234"/>
      <c r="X335" s="234"/>
      <c r="Y335" s="234"/>
      <c r="Z335" s="234"/>
      <c r="AA335" s="234"/>
      <c r="AB335" s="234"/>
      <c r="AC335" s="234"/>
      <c r="AD335" s="234"/>
      <c r="AE335" s="234"/>
      <c r="AF335" s="234"/>
      <c r="AG335" s="234"/>
      <c r="AH335" s="234"/>
    </row>
    <row r="336" spans="1:34" ht="15.75" customHeight="1">
      <c r="A336" s="234"/>
      <c r="B336" s="234"/>
      <c r="C336" s="234"/>
      <c r="D336" s="234"/>
      <c r="E336" s="234"/>
      <c r="F336" s="234"/>
      <c r="G336" s="234"/>
      <c r="H336" s="234"/>
      <c r="I336" s="234"/>
      <c r="J336" s="300"/>
      <c r="K336" s="300"/>
      <c r="L336" s="234"/>
      <c r="M336" s="234"/>
      <c r="N336" s="234"/>
      <c r="O336" s="234"/>
      <c r="P336" s="234"/>
      <c r="Q336" s="234"/>
      <c r="R336" s="234"/>
      <c r="S336" s="234"/>
      <c r="T336" s="234"/>
      <c r="U336" s="234"/>
      <c r="V336" s="234"/>
      <c r="W336" s="234"/>
      <c r="X336" s="234"/>
      <c r="Y336" s="234"/>
      <c r="Z336" s="234"/>
      <c r="AA336" s="234"/>
      <c r="AB336" s="234"/>
      <c r="AC336" s="234"/>
      <c r="AD336" s="234"/>
      <c r="AE336" s="234"/>
      <c r="AF336" s="234"/>
      <c r="AG336" s="234"/>
      <c r="AH336" s="234"/>
    </row>
    <row r="337" spans="1:34" ht="15.75" customHeight="1">
      <c r="A337" s="234"/>
      <c r="B337" s="234"/>
      <c r="C337" s="234"/>
      <c r="D337" s="234"/>
      <c r="E337" s="234"/>
      <c r="F337" s="234"/>
      <c r="G337" s="234"/>
      <c r="H337" s="234"/>
      <c r="I337" s="234"/>
      <c r="J337" s="300"/>
      <c r="K337" s="300"/>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row>
    <row r="338" spans="1:34" ht="15.75" customHeight="1">
      <c r="A338" s="234"/>
      <c r="B338" s="234"/>
      <c r="C338" s="234"/>
      <c r="D338" s="234"/>
      <c r="E338" s="234"/>
      <c r="F338" s="234"/>
      <c r="G338" s="234"/>
      <c r="H338" s="234"/>
      <c r="I338" s="234"/>
      <c r="J338" s="300"/>
      <c r="K338" s="300"/>
      <c r="L338" s="234"/>
      <c r="M338" s="234"/>
      <c r="N338" s="234"/>
      <c r="O338" s="234"/>
      <c r="P338" s="234"/>
      <c r="Q338" s="234"/>
      <c r="R338" s="234"/>
      <c r="S338" s="234"/>
      <c r="T338" s="234"/>
      <c r="U338" s="234"/>
      <c r="V338" s="234"/>
      <c r="W338" s="234"/>
      <c r="X338" s="234"/>
      <c r="Y338" s="234"/>
      <c r="Z338" s="234"/>
      <c r="AA338" s="234"/>
      <c r="AB338" s="234"/>
      <c r="AC338" s="234"/>
      <c r="AD338" s="234"/>
      <c r="AE338" s="234"/>
      <c r="AF338" s="234"/>
      <c r="AG338" s="234"/>
      <c r="AH338" s="234"/>
    </row>
    <row r="339" spans="1:34" ht="15.75" customHeight="1">
      <c r="A339" s="234"/>
      <c r="B339" s="234"/>
      <c r="C339" s="234"/>
      <c r="D339" s="234"/>
      <c r="E339" s="234"/>
      <c r="F339" s="234"/>
      <c r="G339" s="234"/>
      <c r="H339" s="234"/>
      <c r="I339" s="234"/>
      <c r="J339" s="300"/>
      <c r="K339" s="300"/>
      <c r="L339" s="234"/>
      <c r="M339" s="234"/>
      <c r="N339" s="234"/>
      <c r="O339" s="234"/>
      <c r="P339" s="234"/>
      <c r="Q339" s="234"/>
      <c r="R339" s="234"/>
      <c r="S339" s="234"/>
      <c r="T339" s="234"/>
      <c r="U339" s="234"/>
      <c r="V339" s="234"/>
      <c r="W339" s="234"/>
      <c r="X339" s="234"/>
      <c r="Y339" s="234"/>
      <c r="Z339" s="234"/>
      <c r="AA339" s="234"/>
      <c r="AB339" s="234"/>
      <c r="AC339" s="234"/>
      <c r="AD339" s="234"/>
      <c r="AE339" s="234"/>
      <c r="AF339" s="234"/>
      <c r="AG339" s="234"/>
      <c r="AH339" s="234"/>
    </row>
    <row r="340" spans="1:34" ht="15.75" customHeight="1">
      <c r="A340" s="234"/>
      <c r="B340" s="234"/>
      <c r="C340" s="234"/>
      <c r="D340" s="234"/>
      <c r="E340" s="234"/>
      <c r="F340" s="234"/>
      <c r="G340" s="234"/>
      <c r="H340" s="234"/>
      <c r="I340" s="234"/>
      <c r="J340" s="300"/>
      <c r="K340" s="300"/>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c r="AH340" s="234"/>
    </row>
    <row r="341" spans="1:34" ht="15.75" customHeight="1">
      <c r="A341" s="234"/>
      <c r="B341" s="234"/>
      <c r="C341" s="234"/>
      <c r="D341" s="234"/>
      <c r="E341" s="234"/>
      <c r="F341" s="234"/>
      <c r="G341" s="234"/>
      <c r="H341" s="234"/>
      <c r="I341" s="234"/>
      <c r="J341" s="300"/>
      <c r="K341" s="300"/>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row>
    <row r="342" spans="1:34" ht="15.75" customHeight="1">
      <c r="A342" s="234"/>
      <c r="B342" s="234"/>
      <c r="C342" s="234"/>
      <c r="D342" s="234"/>
      <c r="E342" s="234"/>
      <c r="F342" s="234"/>
      <c r="G342" s="234"/>
      <c r="H342" s="234"/>
      <c r="I342" s="234"/>
      <c r="J342" s="300"/>
      <c r="K342" s="300"/>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row>
    <row r="343" spans="1:34" ht="15.75" customHeight="1">
      <c r="A343" s="234"/>
      <c r="B343" s="234"/>
      <c r="C343" s="234"/>
      <c r="D343" s="234"/>
      <c r="E343" s="234"/>
      <c r="F343" s="234"/>
      <c r="G343" s="234"/>
      <c r="H343" s="234"/>
      <c r="I343" s="234"/>
      <c r="J343" s="300"/>
      <c r="K343" s="300"/>
      <c r="L343" s="234"/>
      <c r="M343" s="234"/>
      <c r="N343" s="234"/>
      <c r="O343" s="234"/>
      <c r="P343" s="234"/>
      <c r="Q343" s="234"/>
      <c r="R343" s="234"/>
      <c r="S343" s="234"/>
      <c r="T343" s="234"/>
      <c r="U343" s="234"/>
      <c r="V343" s="234"/>
      <c r="W343" s="234"/>
      <c r="X343" s="234"/>
      <c r="Y343" s="234"/>
      <c r="Z343" s="234"/>
      <c r="AA343" s="234"/>
      <c r="AB343" s="234"/>
      <c r="AC343" s="234"/>
      <c r="AD343" s="234"/>
      <c r="AE343" s="234"/>
      <c r="AF343" s="234"/>
      <c r="AG343" s="234"/>
      <c r="AH343" s="234"/>
    </row>
    <row r="344" spans="1:34" ht="15.75" customHeight="1">
      <c r="A344" s="234"/>
      <c r="B344" s="234"/>
      <c r="C344" s="234"/>
      <c r="D344" s="234"/>
      <c r="E344" s="234"/>
      <c r="F344" s="234"/>
      <c r="G344" s="234"/>
      <c r="H344" s="234"/>
      <c r="I344" s="234"/>
      <c r="J344" s="300"/>
      <c r="K344" s="300"/>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row>
    <row r="345" spans="1:34" ht="15.75" customHeight="1">
      <c r="A345" s="234"/>
      <c r="B345" s="234"/>
      <c r="C345" s="234"/>
      <c r="D345" s="234"/>
      <c r="E345" s="234"/>
      <c r="F345" s="234"/>
      <c r="G345" s="234"/>
      <c r="H345" s="234"/>
      <c r="I345" s="234"/>
      <c r="J345" s="300"/>
      <c r="K345" s="300"/>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row>
    <row r="346" spans="1:34" ht="15.75" customHeight="1">
      <c r="A346" s="234"/>
      <c r="B346" s="234"/>
      <c r="C346" s="234"/>
      <c r="D346" s="234"/>
      <c r="E346" s="234"/>
      <c r="F346" s="234"/>
      <c r="G346" s="234"/>
      <c r="H346" s="234"/>
      <c r="I346" s="234"/>
      <c r="J346" s="300"/>
      <c r="K346" s="300"/>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row>
    <row r="347" spans="1:34" ht="15.75" customHeight="1">
      <c r="A347" s="234"/>
      <c r="B347" s="234"/>
      <c r="C347" s="234"/>
      <c r="D347" s="234"/>
      <c r="E347" s="234"/>
      <c r="F347" s="234"/>
      <c r="G347" s="234"/>
      <c r="H347" s="234"/>
      <c r="I347" s="234"/>
      <c r="J347" s="300"/>
      <c r="K347" s="300"/>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row>
    <row r="348" spans="1:34" ht="15.75" customHeight="1">
      <c r="A348" s="234"/>
      <c r="B348" s="234"/>
      <c r="C348" s="234"/>
      <c r="D348" s="234"/>
      <c r="E348" s="234"/>
      <c r="F348" s="234"/>
      <c r="G348" s="234"/>
      <c r="H348" s="234"/>
      <c r="I348" s="234"/>
      <c r="J348" s="300"/>
      <c r="K348" s="300"/>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row>
    <row r="349" spans="1:34" ht="15.75" customHeight="1">
      <c r="A349" s="234"/>
      <c r="B349" s="234"/>
      <c r="C349" s="234"/>
      <c r="D349" s="234"/>
      <c r="E349" s="234"/>
      <c r="F349" s="234"/>
      <c r="G349" s="234"/>
      <c r="H349" s="234"/>
      <c r="I349" s="234"/>
      <c r="J349" s="300"/>
      <c r="K349" s="300"/>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row>
    <row r="350" spans="1:34" ht="15.75" customHeight="1">
      <c r="A350" s="234"/>
      <c r="B350" s="234"/>
      <c r="C350" s="234"/>
      <c r="D350" s="234"/>
      <c r="E350" s="234"/>
      <c r="F350" s="234"/>
      <c r="G350" s="234"/>
      <c r="H350" s="234"/>
      <c r="I350" s="234"/>
      <c r="J350" s="300"/>
      <c r="K350" s="300"/>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row>
    <row r="351" spans="1:34" ht="15.75" customHeight="1">
      <c r="A351" s="234"/>
      <c r="B351" s="234"/>
      <c r="C351" s="234"/>
      <c r="D351" s="234"/>
      <c r="E351" s="234"/>
      <c r="F351" s="234"/>
      <c r="G351" s="234"/>
      <c r="H351" s="234"/>
      <c r="I351" s="234"/>
      <c r="J351" s="300"/>
      <c r="K351" s="300"/>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row>
    <row r="352" spans="1:34" ht="15.75" customHeight="1">
      <c r="A352" s="234"/>
      <c r="B352" s="234"/>
      <c r="C352" s="234"/>
      <c r="D352" s="234"/>
      <c r="E352" s="234"/>
      <c r="F352" s="234"/>
      <c r="G352" s="234"/>
      <c r="H352" s="234"/>
      <c r="I352" s="234"/>
      <c r="J352" s="300"/>
      <c r="K352" s="300"/>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row>
    <row r="353" spans="1:34" ht="15.75" customHeight="1">
      <c r="A353" s="234"/>
      <c r="B353" s="234"/>
      <c r="C353" s="234"/>
      <c r="D353" s="234"/>
      <c r="E353" s="234"/>
      <c r="F353" s="234"/>
      <c r="G353" s="234"/>
      <c r="H353" s="234"/>
      <c r="I353" s="234"/>
      <c r="J353" s="300"/>
      <c r="K353" s="300"/>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row>
    <row r="354" spans="1:34" ht="15.75" customHeight="1">
      <c r="A354" s="234"/>
      <c r="B354" s="234"/>
      <c r="C354" s="234"/>
      <c r="D354" s="234"/>
      <c r="E354" s="234"/>
      <c r="F354" s="234"/>
      <c r="G354" s="234"/>
      <c r="H354" s="234"/>
      <c r="I354" s="234"/>
      <c r="J354" s="300"/>
      <c r="K354" s="300"/>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row>
    <row r="355" spans="1:34" ht="15.75" customHeight="1">
      <c r="A355" s="234"/>
      <c r="B355" s="234"/>
      <c r="C355" s="234"/>
      <c r="D355" s="234"/>
      <c r="E355" s="234"/>
      <c r="F355" s="234"/>
      <c r="G355" s="234"/>
      <c r="H355" s="234"/>
      <c r="I355" s="234"/>
      <c r="J355" s="300"/>
      <c r="K355" s="300"/>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row>
    <row r="356" spans="1:34" ht="15.75" customHeight="1">
      <c r="A356" s="234"/>
      <c r="B356" s="234"/>
      <c r="C356" s="234"/>
      <c r="D356" s="234"/>
      <c r="E356" s="234"/>
      <c r="F356" s="234"/>
      <c r="G356" s="234"/>
      <c r="H356" s="234"/>
      <c r="I356" s="234"/>
      <c r="J356" s="300"/>
      <c r="K356" s="300"/>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row>
    <row r="357" spans="1:34" ht="15.75" customHeight="1">
      <c r="A357" s="234"/>
      <c r="B357" s="234"/>
      <c r="C357" s="234"/>
      <c r="D357" s="234"/>
      <c r="E357" s="234"/>
      <c r="F357" s="234"/>
      <c r="G357" s="234"/>
      <c r="H357" s="234"/>
      <c r="I357" s="234"/>
      <c r="J357" s="300"/>
      <c r="K357" s="300"/>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row>
    <row r="358" spans="1:34" ht="15.75" customHeight="1">
      <c r="A358" s="234"/>
      <c r="B358" s="234"/>
      <c r="C358" s="234"/>
      <c r="D358" s="234"/>
      <c r="E358" s="234"/>
      <c r="F358" s="234"/>
      <c r="G358" s="234"/>
      <c r="H358" s="234"/>
      <c r="I358" s="234"/>
      <c r="J358" s="300"/>
      <c r="K358" s="300"/>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row>
    <row r="359" spans="1:34" ht="15.75" customHeight="1">
      <c r="A359" s="234"/>
      <c r="B359" s="234"/>
      <c r="C359" s="234"/>
      <c r="D359" s="234"/>
      <c r="E359" s="234"/>
      <c r="F359" s="234"/>
      <c r="G359" s="234"/>
      <c r="H359" s="234"/>
      <c r="I359" s="234"/>
      <c r="J359" s="300"/>
      <c r="K359" s="300"/>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row>
    <row r="360" spans="1:34" ht="15.75" customHeight="1">
      <c r="A360" s="234"/>
      <c r="B360" s="234"/>
      <c r="C360" s="234"/>
      <c r="D360" s="234"/>
      <c r="E360" s="234"/>
      <c r="F360" s="234"/>
      <c r="G360" s="234"/>
      <c r="H360" s="234"/>
      <c r="I360" s="234"/>
      <c r="J360" s="300"/>
      <c r="K360" s="300"/>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row>
    <row r="361" spans="1:34" ht="15.75" customHeight="1">
      <c r="A361" s="234"/>
      <c r="B361" s="234"/>
      <c r="C361" s="234"/>
      <c r="D361" s="234"/>
      <c r="E361" s="234"/>
      <c r="F361" s="234"/>
      <c r="G361" s="234"/>
      <c r="H361" s="234"/>
      <c r="I361" s="234"/>
      <c r="J361" s="300"/>
      <c r="K361" s="300"/>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row>
    <row r="362" spans="1:34" ht="15.75" customHeight="1">
      <c r="A362" s="234"/>
      <c r="B362" s="234"/>
      <c r="C362" s="234"/>
      <c r="D362" s="234"/>
      <c r="E362" s="234"/>
      <c r="F362" s="234"/>
      <c r="G362" s="234"/>
      <c r="H362" s="234"/>
      <c r="I362" s="234"/>
      <c r="J362" s="300"/>
      <c r="K362" s="300"/>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row>
    <row r="363" spans="1:34" ht="15.75" customHeight="1">
      <c r="A363" s="234"/>
      <c r="B363" s="234"/>
      <c r="C363" s="234"/>
      <c r="D363" s="234"/>
      <c r="E363" s="234"/>
      <c r="F363" s="234"/>
      <c r="G363" s="234"/>
      <c r="H363" s="234"/>
      <c r="I363" s="234"/>
      <c r="J363" s="300"/>
      <c r="K363" s="300"/>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row>
    <row r="364" spans="1:34" ht="15.75" customHeight="1">
      <c r="A364" s="234"/>
      <c r="B364" s="234"/>
      <c r="C364" s="234"/>
      <c r="D364" s="234"/>
      <c r="E364" s="234"/>
      <c r="F364" s="234"/>
      <c r="G364" s="234"/>
      <c r="H364" s="234"/>
      <c r="I364" s="234"/>
      <c r="J364" s="300"/>
      <c r="K364" s="300"/>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row>
    <row r="365" spans="1:34" ht="15.75" customHeight="1">
      <c r="A365" s="234"/>
      <c r="B365" s="234"/>
      <c r="C365" s="234"/>
      <c r="D365" s="234"/>
      <c r="E365" s="234"/>
      <c r="F365" s="234"/>
      <c r="G365" s="234"/>
      <c r="H365" s="234"/>
      <c r="I365" s="234"/>
      <c r="J365" s="300"/>
      <c r="K365" s="300"/>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row>
    <row r="366" spans="1:34" ht="15.75" customHeight="1">
      <c r="A366" s="234"/>
      <c r="B366" s="234"/>
      <c r="C366" s="234"/>
      <c r="D366" s="234"/>
      <c r="E366" s="234"/>
      <c r="F366" s="234"/>
      <c r="G366" s="234"/>
      <c r="H366" s="234"/>
      <c r="I366" s="234"/>
      <c r="J366" s="300"/>
      <c r="K366" s="300"/>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row>
    <row r="367" spans="1:34" ht="15.75" customHeight="1">
      <c r="A367" s="234"/>
      <c r="B367" s="234"/>
      <c r="C367" s="234"/>
      <c r="D367" s="234"/>
      <c r="E367" s="234"/>
      <c r="F367" s="234"/>
      <c r="G367" s="234"/>
      <c r="H367" s="234"/>
      <c r="I367" s="234"/>
      <c r="J367" s="300"/>
      <c r="K367" s="300"/>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row>
    <row r="368" spans="1:34" ht="15.75" customHeight="1">
      <c r="A368" s="234"/>
      <c r="B368" s="234"/>
      <c r="C368" s="234"/>
      <c r="D368" s="234"/>
      <c r="E368" s="234"/>
      <c r="F368" s="234"/>
      <c r="G368" s="234"/>
      <c r="H368" s="234"/>
      <c r="I368" s="234"/>
      <c r="J368" s="300"/>
      <c r="K368" s="300"/>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row>
    <row r="369" spans="1:34" ht="15.75" customHeight="1">
      <c r="A369" s="234"/>
      <c r="B369" s="234"/>
      <c r="C369" s="234"/>
      <c r="D369" s="234"/>
      <c r="E369" s="234"/>
      <c r="F369" s="234"/>
      <c r="G369" s="234"/>
      <c r="H369" s="234"/>
      <c r="I369" s="234"/>
      <c r="J369" s="300"/>
      <c r="K369" s="300"/>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row>
    <row r="370" spans="1:34" ht="15.75" customHeight="1">
      <c r="A370" s="234"/>
      <c r="B370" s="234"/>
      <c r="C370" s="234"/>
      <c r="D370" s="234"/>
      <c r="E370" s="234"/>
      <c r="F370" s="234"/>
      <c r="G370" s="234"/>
      <c r="H370" s="234"/>
      <c r="I370" s="234"/>
      <c r="J370" s="300"/>
      <c r="K370" s="300"/>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row>
    <row r="371" spans="1:34" ht="15.75" customHeight="1">
      <c r="A371" s="234"/>
      <c r="B371" s="234"/>
      <c r="C371" s="234"/>
      <c r="D371" s="234"/>
      <c r="E371" s="234"/>
      <c r="F371" s="234"/>
      <c r="G371" s="234"/>
      <c r="H371" s="234"/>
      <c r="I371" s="234"/>
      <c r="J371" s="300"/>
      <c r="K371" s="300"/>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row>
    <row r="372" spans="1:34" ht="15.75" customHeight="1">
      <c r="A372" s="234"/>
      <c r="B372" s="234"/>
      <c r="C372" s="234"/>
      <c r="D372" s="234"/>
      <c r="E372" s="234"/>
      <c r="F372" s="234"/>
      <c r="G372" s="234"/>
      <c r="H372" s="234"/>
      <c r="I372" s="234"/>
      <c r="J372" s="300"/>
      <c r="K372" s="300"/>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row>
    <row r="373" spans="1:34" ht="15.75" customHeight="1">
      <c r="A373" s="234"/>
      <c r="B373" s="234"/>
      <c r="C373" s="234"/>
      <c r="D373" s="234"/>
      <c r="E373" s="234"/>
      <c r="F373" s="234"/>
      <c r="G373" s="234"/>
      <c r="H373" s="234"/>
      <c r="I373" s="234"/>
      <c r="J373" s="300"/>
      <c r="K373" s="300"/>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row>
    <row r="374" spans="1:34" ht="15.75" customHeight="1">
      <c r="A374" s="234"/>
      <c r="B374" s="234"/>
      <c r="C374" s="234"/>
      <c r="D374" s="234"/>
      <c r="E374" s="234"/>
      <c r="F374" s="234"/>
      <c r="G374" s="234"/>
      <c r="H374" s="234"/>
      <c r="I374" s="234"/>
      <c r="J374" s="300"/>
      <c r="K374" s="300"/>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row>
    <row r="375" spans="1:34" ht="15.75" customHeight="1">
      <c r="A375" s="234"/>
      <c r="B375" s="234"/>
      <c r="C375" s="234"/>
      <c r="D375" s="234"/>
      <c r="E375" s="234"/>
      <c r="F375" s="234"/>
      <c r="G375" s="234"/>
      <c r="H375" s="234"/>
      <c r="I375" s="234"/>
      <c r="J375" s="300"/>
      <c r="K375" s="300"/>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row>
    <row r="376" spans="1:34" ht="15.75" customHeight="1">
      <c r="A376" s="234"/>
      <c r="B376" s="234"/>
      <c r="C376" s="234"/>
      <c r="D376" s="234"/>
      <c r="E376" s="234"/>
      <c r="F376" s="234"/>
      <c r="G376" s="234"/>
      <c r="H376" s="234"/>
      <c r="I376" s="234"/>
      <c r="J376" s="300"/>
      <c r="K376" s="300"/>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row>
    <row r="377" spans="1:34" ht="15.75" customHeight="1">
      <c r="A377" s="234"/>
      <c r="B377" s="234"/>
      <c r="C377" s="234"/>
      <c r="D377" s="234"/>
      <c r="E377" s="234"/>
      <c r="F377" s="234"/>
      <c r="G377" s="234"/>
      <c r="H377" s="234"/>
      <c r="I377" s="234"/>
      <c r="J377" s="300"/>
      <c r="K377" s="300"/>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row>
    <row r="378" spans="1:34" ht="15.75" customHeight="1">
      <c r="A378" s="234"/>
      <c r="B378" s="234"/>
      <c r="C378" s="234"/>
      <c r="D378" s="234"/>
      <c r="E378" s="234"/>
      <c r="F378" s="234"/>
      <c r="G378" s="234"/>
      <c r="H378" s="234"/>
      <c r="I378" s="234"/>
      <c r="J378" s="300"/>
      <c r="K378" s="300"/>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row>
    <row r="379" spans="1:34" ht="15.75" customHeight="1">
      <c r="A379" s="234"/>
      <c r="B379" s="234"/>
      <c r="C379" s="234"/>
      <c r="D379" s="234"/>
      <c r="E379" s="234"/>
      <c r="F379" s="234"/>
      <c r="G379" s="234"/>
      <c r="H379" s="234"/>
      <c r="I379" s="234"/>
      <c r="J379" s="300"/>
      <c r="K379" s="300"/>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row>
    <row r="380" spans="1:34" ht="15.75" customHeight="1">
      <c r="A380" s="234"/>
      <c r="B380" s="234"/>
      <c r="C380" s="234"/>
      <c r="D380" s="234"/>
      <c r="E380" s="234"/>
      <c r="F380" s="234"/>
      <c r="G380" s="234"/>
      <c r="H380" s="234"/>
      <c r="I380" s="234"/>
      <c r="J380" s="300"/>
      <c r="K380" s="300"/>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row>
    <row r="381" spans="1:34" ht="15.75" customHeight="1">
      <c r="A381" s="234"/>
      <c r="B381" s="234"/>
      <c r="C381" s="234"/>
      <c r="D381" s="234"/>
      <c r="E381" s="234"/>
      <c r="F381" s="234"/>
      <c r="G381" s="234"/>
      <c r="H381" s="234"/>
      <c r="I381" s="234"/>
      <c r="J381" s="300"/>
      <c r="K381" s="300"/>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row>
    <row r="382" spans="1:34" ht="15.75" customHeight="1">
      <c r="A382" s="234"/>
      <c r="B382" s="234"/>
      <c r="C382" s="234"/>
      <c r="D382" s="234"/>
      <c r="E382" s="234"/>
      <c r="F382" s="234"/>
      <c r="G382" s="234"/>
      <c r="H382" s="234"/>
      <c r="I382" s="234"/>
      <c r="J382" s="300"/>
      <c r="K382" s="300"/>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row>
    <row r="383" spans="1:34" ht="15.75" customHeight="1">
      <c r="A383" s="234"/>
      <c r="B383" s="234"/>
      <c r="C383" s="234"/>
      <c r="D383" s="234"/>
      <c r="E383" s="234"/>
      <c r="F383" s="234"/>
      <c r="G383" s="234"/>
      <c r="H383" s="234"/>
      <c r="I383" s="234"/>
      <c r="J383" s="300"/>
      <c r="K383" s="300"/>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row>
    <row r="384" spans="1:34" ht="15.75" customHeight="1">
      <c r="A384" s="234"/>
      <c r="B384" s="234"/>
      <c r="C384" s="234"/>
      <c r="D384" s="234"/>
      <c r="E384" s="234"/>
      <c r="F384" s="234"/>
      <c r="G384" s="234"/>
      <c r="H384" s="234"/>
      <c r="I384" s="234"/>
      <c r="J384" s="300"/>
      <c r="K384" s="300"/>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row>
    <row r="385" spans="1:34" ht="15.75" customHeight="1">
      <c r="A385" s="234"/>
      <c r="B385" s="234"/>
      <c r="C385" s="234"/>
      <c r="D385" s="234"/>
      <c r="E385" s="234"/>
      <c r="F385" s="234"/>
      <c r="G385" s="234"/>
      <c r="H385" s="234"/>
      <c r="I385" s="234"/>
      <c r="J385" s="300"/>
      <c r="K385" s="300"/>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row>
    <row r="386" spans="1:34" ht="15.75" customHeight="1">
      <c r="A386" s="234"/>
      <c r="B386" s="234"/>
      <c r="C386" s="234"/>
      <c r="D386" s="234"/>
      <c r="E386" s="234"/>
      <c r="F386" s="234"/>
      <c r="G386" s="234"/>
      <c r="H386" s="234"/>
      <c r="I386" s="234"/>
      <c r="J386" s="300"/>
      <c r="K386" s="300"/>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row>
    <row r="387" spans="1:34" ht="15.75" customHeight="1">
      <c r="A387" s="234"/>
      <c r="B387" s="234"/>
      <c r="C387" s="234"/>
      <c r="D387" s="234"/>
      <c r="E387" s="234"/>
      <c r="F387" s="234"/>
      <c r="G387" s="234"/>
      <c r="H387" s="234"/>
      <c r="I387" s="234"/>
      <c r="J387" s="300"/>
      <c r="K387" s="300"/>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row>
    <row r="388" spans="1:34" ht="15.75" customHeight="1">
      <c r="A388" s="234"/>
      <c r="B388" s="234"/>
      <c r="C388" s="234"/>
      <c r="D388" s="234"/>
      <c r="E388" s="234"/>
      <c r="F388" s="234"/>
      <c r="G388" s="234"/>
      <c r="H388" s="234"/>
      <c r="I388" s="234"/>
      <c r="J388" s="300"/>
      <c r="K388" s="300"/>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row>
    <row r="389" spans="1:34" ht="15.75" customHeight="1">
      <c r="A389" s="234"/>
      <c r="B389" s="234"/>
      <c r="C389" s="234"/>
      <c r="D389" s="234"/>
      <c r="E389" s="234"/>
      <c r="F389" s="234"/>
      <c r="G389" s="234"/>
      <c r="H389" s="234"/>
      <c r="I389" s="234"/>
      <c r="J389" s="300"/>
      <c r="K389" s="300"/>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row>
    <row r="390" spans="1:34" ht="15.75" customHeight="1">
      <c r="A390" s="234"/>
      <c r="B390" s="234"/>
      <c r="C390" s="234"/>
      <c r="D390" s="234"/>
      <c r="E390" s="234"/>
      <c r="F390" s="234"/>
      <c r="G390" s="234"/>
      <c r="H390" s="234"/>
      <c r="I390" s="234"/>
      <c r="J390" s="300"/>
      <c r="K390" s="300"/>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row>
    <row r="391" spans="1:34" ht="15.75" customHeight="1">
      <c r="A391" s="234"/>
      <c r="B391" s="234"/>
      <c r="C391" s="234"/>
      <c r="D391" s="234"/>
      <c r="E391" s="234"/>
      <c r="F391" s="234"/>
      <c r="G391" s="234"/>
      <c r="H391" s="234"/>
      <c r="I391" s="234"/>
      <c r="J391" s="300"/>
      <c r="K391" s="300"/>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row>
    <row r="392" spans="1:34" ht="15.75" customHeight="1">
      <c r="A392" s="234"/>
      <c r="B392" s="234"/>
      <c r="C392" s="234"/>
      <c r="D392" s="234"/>
      <c r="E392" s="234"/>
      <c r="F392" s="234"/>
      <c r="G392" s="234"/>
      <c r="H392" s="234"/>
      <c r="I392" s="234"/>
      <c r="J392" s="300"/>
      <c r="K392" s="300"/>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row>
    <row r="393" spans="1:34" ht="15.75" customHeight="1">
      <c r="A393" s="234"/>
      <c r="B393" s="234"/>
      <c r="C393" s="234"/>
      <c r="D393" s="234"/>
      <c r="E393" s="234"/>
      <c r="F393" s="234"/>
      <c r="G393" s="234"/>
      <c r="H393" s="234"/>
      <c r="I393" s="234"/>
      <c r="J393" s="300"/>
      <c r="K393" s="300"/>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row>
    <row r="394" spans="1:34" ht="15.75" customHeight="1">
      <c r="A394" s="234"/>
      <c r="B394" s="234"/>
      <c r="C394" s="234"/>
      <c r="D394" s="234"/>
      <c r="E394" s="234"/>
      <c r="F394" s="234"/>
      <c r="G394" s="234"/>
      <c r="H394" s="234"/>
      <c r="I394" s="234"/>
      <c r="J394" s="300"/>
      <c r="K394" s="300"/>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row>
    <row r="395" spans="1:34" ht="15.75" customHeight="1">
      <c r="A395" s="234"/>
      <c r="B395" s="234"/>
      <c r="C395" s="234"/>
      <c r="D395" s="234"/>
      <c r="E395" s="234"/>
      <c r="F395" s="234"/>
      <c r="G395" s="234"/>
      <c r="H395" s="234"/>
      <c r="I395" s="234"/>
      <c r="J395" s="300"/>
      <c r="K395" s="300"/>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row>
    <row r="396" spans="1:34" ht="15.75" customHeight="1">
      <c r="A396" s="234"/>
      <c r="B396" s="234"/>
      <c r="C396" s="234"/>
      <c r="D396" s="234"/>
      <c r="E396" s="234"/>
      <c r="F396" s="234"/>
      <c r="G396" s="234"/>
      <c r="H396" s="234"/>
      <c r="I396" s="234"/>
      <c r="J396" s="300"/>
      <c r="K396" s="300"/>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row>
    <row r="397" spans="1:34" ht="15.75" customHeight="1">
      <c r="A397" s="234"/>
      <c r="B397" s="234"/>
      <c r="C397" s="234"/>
      <c r="D397" s="234"/>
      <c r="E397" s="234"/>
      <c r="F397" s="234"/>
      <c r="G397" s="234"/>
      <c r="H397" s="234"/>
      <c r="I397" s="234"/>
      <c r="J397" s="300"/>
      <c r="K397" s="300"/>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row>
    <row r="398" spans="1:34" ht="15.75" customHeight="1">
      <c r="A398" s="234"/>
      <c r="B398" s="234"/>
      <c r="C398" s="234"/>
      <c r="D398" s="234"/>
      <c r="E398" s="234"/>
      <c r="F398" s="234"/>
      <c r="G398" s="234"/>
      <c r="H398" s="234"/>
      <c r="I398" s="234"/>
      <c r="J398" s="300"/>
      <c r="K398" s="300"/>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row>
    <row r="399" spans="1:34" ht="15.75" customHeight="1">
      <c r="A399" s="234"/>
      <c r="B399" s="234"/>
      <c r="C399" s="234"/>
      <c r="D399" s="234"/>
      <c r="E399" s="234"/>
      <c r="F399" s="234"/>
      <c r="G399" s="234"/>
      <c r="H399" s="234"/>
      <c r="I399" s="234"/>
      <c r="J399" s="300"/>
      <c r="K399" s="300"/>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row>
    <row r="400" spans="1:34" ht="15.75" customHeight="1">
      <c r="A400" s="234"/>
      <c r="B400" s="234"/>
      <c r="C400" s="234"/>
      <c r="D400" s="234"/>
      <c r="E400" s="234"/>
      <c r="F400" s="234"/>
      <c r="G400" s="234"/>
      <c r="H400" s="234"/>
      <c r="I400" s="234"/>
      <c r="J400" s="300"/>
      <c r="K400" s="300"/>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row>
    <row r="401" spans="1:34" ht="15.75" customHeight="1">
      <c r="A401" s="234"/>
      <c r="B401" s="234"/>
      <c r="C401" s="234"/>
      <c r="D401" s="234"/>
      <c r="E401" s="234"/>
      <c r="F401" s="234"/>
      <c r="G401" s="234"/>
      <c r="H401" s="234"/>
      <c r="I401" s="234"/>
      <c r="J401" s="300"/>
      <c r="K401" s="300"/>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row>
    <row r="402" spans="1:34" ht="15.75" customHeight="1">
      <c r="A402" s="234"/>
      <c r="B402" s="234"/>
      <c r="C402" s="234"/>
      <c r="D402" s="234"/>
      <c r="E402" s="234"/>
      <c r="F402" s="234"/>
      <c r="G402" s="234"/>
      <c r="H402" s="234"/>
      <c r="I402" s="234"/>
      <c r="J402" s="300"/>
      <c r="K402" s="300"/>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row>
    <row r="403" spans="1:34" ht="15.75" customHeight="1">
      <c r="A403" s="234"/>
      <c r="B403" s="234"/>
      <c r="C403" s="234"/>
      <c r="D403" s="234"/>
      <c r="E403" s="234"/>
      <c r="F403" s="234"/>
      <c r="G403" s="234"/>
      <c r="H403" s="234"/>
      <c r="I403" s="234"/>
      <c r="J403" s="300"/>
      <c r="K403" s="300"/>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row>
    <row r="404" spans="1:34" ht="15.75" customHeight="1">
      <c r="A404" s="234"/>
      <c r="B404" s="234"/>
      <c r="C404" s="234"/>
      <c r="D404" s="234"/>
      <c r="E404" s="234"/>
      <c r="F404" s="234"/>
      <c r="G404" s="234"/>
      <c r="H404" s="234"/>
      <c r="I404" s="234"/>
      <c r="J404" s="300"/>
      <c r="K404" s="300"/>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row>
    <row r="405" spans="1:34" ht="15.75" customHeight="1">
      <c r="A405" s="234"/>
      <c r="B405" s="234"/>
      <c r="C405" s="234"/>
      <c r="D405" s="234"/>
      <c r="E405" s="234"/>
      <c r="F405" s="234"/>
      <c r="G405" s="234"/>
      <c r="H405" s="234"/>
      <c r="I405" s="234"/>
      <c r="J405" s="300"/>
      <c r="K405" s="300"/>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row>
    <row r="406" spans="1:34" ht="15.75" customHeight="1">
      <c r="A406" s="234"/>
      <c r="B406" s="234"/>
      <c r="C406" s="234"/>
      <c r="D406" s="234"/>
      <c r="E406" s="234"/>
      <c r="F406" s="234"/>
      <c r="G406" s="234"/>
      <c r="H406" s="234"/>
      <c r="I406" s="234"/>
      <c r="J406" s="300"/>
      <c r="K406" s="300"/>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row>
    <row r="407" spans="1:34" ht="15.75" customHeight="1">
      <c r="A407" s="234"/>
      <c r="B407" s="234"/>
      <c r="C407" s="234"/>
      <c r="D407" s="234"/>
      <c r="E407" s="234"/>
      <c r="F407" s="234"/>
      <c r="G407" s="234"/>
      <c r="H407" s="234"/>
      <c r="I407" s="234"/>
      <c r="J407" s="300"/>
      <c r="K407" s="300"/>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row>
    <row r="408" spans="1:34" ht="15.75" customHeight="1">
      <c r="A408" s="234"/>
      <c r="B408" s="234"/>
      <c r="C408" s="234"/>
      <c r="D408" s="234"/>
      <c r="E408" s="234"/>
      <c r="F408" s="234"/>
      <c r="G408" s="234"/>
      <c r="H408" s="234"/>
      <c r="I408" s="234"/>
      <c r="J408" s="300"/>
      <c r="K408" s="300"/>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row>
    <row r="409" spans="1:34" ht="15.75" customHeight="1">
      <c r="A409" s="234"/>
      <c r="B409" s="234"/>
      <c r="C409" s="234"/>
      <c r="D409" s="234"/>
      <c r="E409" s="234"/>
      <c r="F409" s="234"/>
      <c r="G409" s="234"/>
      <c r="H409" s="234"/>
      <c r="I409" s="234"/>
      <c r="J409" s="300"/>
      <c r="K409" s="300"/>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row>
    <row r="410" spans="1:34" ht="15.75" customHeight="1">
      <c r="A410" s="234"/>
      <c r="B410" s="234"/>
      <c r="C410" s="234"/>
      <c r="D410" s="234"/>
      <c r="E410" s="234"/>
      <c r="F410" s="234"/>
      <c r="G410" s="234"/>
      <c r="H410" s="234"/>
      <c r="I410" s="234"/>
      <c r="J410" s="300"/>
      <c r="K410" s="300"/>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row>
    <row r="411" spans="1:34" ht="15.75" customHeight="1">
      <c r="A411" s="234"/>
      <c r="B411" s="234"/>
      <c r="C411" s="234"/>
      <c r="D411" s="234"/>
      <c r="E411" s="234"/>
      <c r="F411" s="234"/>
      <c r="G411" s="234"/>
      <c r="H411" s="234"/>
      <c r="I411" s="234"/>
      <c r="J411" s="300"/>
      <c r="K411" s="300"/>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row>
    <row r="412" spans="1:34" ht="15.75" customHeight="1">
      <c r="A412" s="234"/>
      <c r="B412" s="234"/>
      <c r="C412" s="234"/>
      <c r="D412" s="234"/>
      <c r="E412" s="234"/>
      <c r="F412" s="234"/>
      <c r="G412" s="234"/>
      <c r="H412" s="234"/>
      <c r="I412" s="234"/>
      <c r="J412" s="300"/>
      <c r="K412" s="300"/>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row>
    <row r="413" spans="1:34" ht="15.75" customHeight="1">
      <c r="A413" s="234"/>
      <c r="B413" s="234"/>
      <c r="C413" s="234"/>
      <c r="D413" s="234"/>
      <c r="E413" s="234"/>
      <c r="F413" s="234"/>
      <c r="G413" s="234"/>
      <c r="H413" s="234"/>
      <c r="I413" s="234"/>
      <c r="J413" s="300"/>
      <c r="K413" s="300"/>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row>
    <row r="414" spans="1:34" ht="15.75" customHeight="1">
      <c r="A414" s="234"/>
      <c r="B414" s="234"/>
      <c r="C414" s="234"/>
      <c r="D414" s="234"/>
      <c r="E414" s="234"/>
      <c r="F414" s="234"/>
      <c r="G414" s="234"/>
      <c r="H414" s="234"/>
      <c r="I414" s="234"/>
      <c r="J414" s="300"/>
      <c r="K414" s="300"/>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row>
    <row r="415" spans="1:34" ht="15.75" customHeight="1">
      <c r="A415" s="234"/>
      <c r="B415" s="234"/>
      <c r="C415" s="234"/>
      <c r="D415" s="234"/>
      <c r="E415" s="234"/>
      <c r="F415" s="234"/>
      <c r="G415" s="234"/>
      <c r="H415" s="234"/>
      <c r="I415" s="234"/>
      <c r="J415" s="300"/>
      <c r="K415" s="300"/>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row>
    <row r="416" spans="1:34" ht="15.75" customHeight="1">
      <c r="A416" s="234"/>
      <c r="B416" s="234"/>
      <c r="C416" s="234"/>
      <c r="D416" s="234"/>
      <c r="E416" s="234"/>
      <c r="F416" s="234"/>
      <c r="G416" s="234"/>
      <c r="H416" s="234"/>
      <c r="I416" s="234"/>
      <c r="J416" s="300"/>
      <c r="K416" s="300"/>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row>
    <row r="417" spans="1:34" ht="15.75" customHeight="1">
      <c r="A417" s="234"/>
      <c r="B417" s="234"/>
      <c r="C417" s="234"/>
      <c r="D417" s="234"/>
      <c r="E417" s="234"/>
      <c r="F417" s="234"/>
      <c r="G417" s="234"/>
      <c r="H417" s="234"/>
      <c r="I417" s="234"/>
      <c r="J417" s="300"/>
      <c r="K417" s="300"/>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row>
    <row r="418" spans="1:34" ht="15.75" customHeight="1">
      <c r="A418" s="234"/>
      <c r="B418" s="234"/>
      <c r="C418" s="234"/>
      <c r="D418" s="234"/>
      <c r="E418" s="234"/>
      <c r="F418" s="234"/>
      <c r="G418" s="234"/>
      <c r="H418" s="234"/>
      <c r="I418" s="234"/>
      <c r="J418" s="300"/>
      <c r="K418" s="300"/>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row>
    <row r="419" spans="1:34" ht="15.75" customHeight="1">
      <c r="A419" s="234"/>
      <c r="B419" s="234"/>
      <c r="C419" s="234"/>
      <c r="D419" s="234"/>
      <c r="E419" s="234"/>
      <c r="F419" s="234"/>
      <c r="G419" s="234"/>
      <c r="H419" s="234"/>
      <c r="I419" s="234"/>
      <c r="J419" s="300"/>
      <c r="K419" s="300"/>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row>
    <row r="420" spans="1:34" ht="15.75" customHeight="1">
      <c r="A420" s="234"/>
      <c r="B420" s="234"/>
      <c r="C420" s="234"/>
      <c r="D420" s="234"/>
      <c r="E420" s="234"/>
      <c r="F420" s="234"/>
      <c r="G420" s="234"/>
      <c r="H420" s="234"/>
      <c r="I420" s="234"/>
      <c r="J420" s="300"/>
      <c r="K420" s="300"/>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row>
    <row r="421" spans="1:34" ht="15.75" customHeight="1">
      <c r="A421" s="234"/>
      <c r="B421" s="234"/>
      <c r="C421" s="234"/>
      <c r="D421" s="234"/>
      <c r="E421" s="234"/>
      <c r="F421" s="234"/>
      <c r="G421" s="234"/>
      <c r="H421" s="234"/>
      <c r="I421" s="234"/>
      <c r="J421" s="300"/>
      <c r="K421" s="300"/>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row>
    <row r="422" spans="1:34" ht="15.75" customHeight="1">
      <c r="A422" s="234"/>
      <c r="B422" s="234"/>
      <c r="C422" s="234"/>
      <c r="D422" s="234"/>
      <c r="E422" s="234"/>
      <c r="F422" s="234"/>
      <c r="G422" s="234"/>
      <c r="H422" s="234"/>
      <c r="I422" s="234"/>
      <c r="J422" s="300"/>
      <c r="K422" s="300"/>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row>
    <row r="423" spans="1:34" ht="15.75" customHeight="1">
      <c r="A423" s="234"/>
      <c r="B423" s="234"/>
      <c r="C423" s="234"/>
      <c r="D423" s="234"/>
      <c r="E423" s="234"/>
      <c r="F423" s="234"/>
      <c r="G423" s="234"/>
      <c r="H423" s="234"/>
      <c r="I423" s="234"/>
      <c r="J423" s="300"/>
      <c r="K423" s="300"/>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row>
    <row r="424" spans="1:34" ht="15.75" customHeight="1">
      <c r="A424" s="234"/>
      <c r="B424" s="234"/>
      <c r="C424" s="234"/>
      <c r="D424" s="234"/>
      <c r="E424" s="234"/>
      <c r="F424" s="234"/>
      <c r="G424" s="234"/>
      <c r="H424" s="234"/>
      <c r="I424" s="234"/>
      <c r="J424" s="300"/>
      <c r="K424" s="300"/>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row>
    <row r="425" spans="1:34" ht="15.75" customHeight="1">
      <c r="A425" s="234"/>
      <c r="B425" s="234"/>
      <c r="C425" s="234"/>
      <c r="D425" s="234"/>
      <c r="E425" s="234"/>
      <c r="F425" s="234"/>
      <c r="G425" s="234"/>
      <c r="H425" s="234"/>
      <c r="I425" s="234"/>
      <c r="J425" s="300"/>
      <c r="K425" s="300"/>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row>
    <row r="426" spans="1:34" ht="15.75" customHeight="1">
      <c r="A426" s="234"/>
      <c r="B426" s="234"/>
      <c r="C426" s="234"/>
      <c r="D426" s="234"/>
      <c r="E426" s="234"/>
      <c r="F426" s="234"/>
      <c r="G426" s="234"/>
      <c r="H426" s="234"/>
      <c r="I426" s="234"/>
      <c r="J426" s="300"/>
      <c r="K426" s="300"/>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row>
    <row r="427" spans="1:34" ht="15.75" customHeight="1">
      <c r="A427" s="234"/>
      <c r="B427" s="234"/>
      <c r="C427" s="234"/>
      <c r="D427" s="234"/>
      <c r="E427" s="234"/>
      <c r="F427" s="234"/>
      <c r="G427" s="234"/>
      <c r="H427" s="234"/>
      <c r="I427" s="234"/>
      <c r="J427" s="300"/>
      <c r="K427" s="300"/>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row>
    <row r="428" spans="1:34" ht="15.75" customHeight="1">
      <c r="A428" s="234"/>
      <c r="B428" s="234"/>
      <c r="C428" s="234"/>
      <c r="D428" s="234"/>
      <c r="E428" s="234"/>
      <c r="F428" s="234"/>
      <c r="G428" s="234"/>
      <c r="H428" s="234"/>
      <c r="I428" s="234"/>
      <c r="J428" s="300"/>
      <c r="K428" s="300"/>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row>
    <row r="429" spans="1:34" ht="15.75" customHeight="1">
      <c r="A429" s="234"/>
      <c r="B429" s="234"/>
      <c r="C429" s="234"/>
      <c r="D429" s="234"/>
      <c r="E429" s="234"/>
      <c r="F429" s="234"/>
      <c r="G429" s="234"/>
      <c r="H429" s="234"/>
      <c r="I429" s="234"/>
      <c r="J429" s="300"/>
      <c r="K429" s="300"/>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row>
    <row r="430" spans="1:34" ht="15.75" customHeight="1">
      <c r="A430" s="234"/>
      <c r="B430" s="234"/>
      <c r="C430" s="234"/>
      <c r="D430" s="234"/>
      <c r="E430" s="234"/>
      <c r="F430" s="234"/>
      <c r="G430" s="234"/>
      <c r="H430" s="234"/>
      <c r="I430" s="234"/>
      <c r="J430" s="300"/>
      <c r="K430" s="300"/>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row>
    <row r="431" spans="1:34" ht="15.75" customHeight="1">
      <c r="A431" s="234"/>
      <c r="B431" s="234"/>
      <c r="C431" s="234"/>
      <c r="D431" s="234"/>
      <c r="E431" s="234"/>
      <c r="F431" s="234"/>
      <c r="G431" s="234"/>
      <c r="H431" s="234"/>
      <c r="I431" s="234"/>
      <c r="J431" s="300"/>
      <c r="K431" s="300"/>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row>
    <row r="432" spans="1:34" ht="15.75" customHeight="1">
      <c r="A432" s="234"/>
      <c r="B432" s="234"/>
      <c r="C432" s="234"/>
      <c r="D432" s="234"/>
      <c r="E432" s="234"/>
      <c r="F432" s="234"/>
      <c r="G432" s="234"/>
      <c r="H432" s="234"/>
      <c r="I432" s="234"/>
      <c r="J432" s="300"/>
      <c r="K432" s="300"/>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row>
    <row r="433" spans="1:34" ht="15.75" customHeight="1">
      <c r="A433" s="234"/>
      <c r="B433" s="234"/>
      <c r="C433" s="234"/>
      <c r="D433" s="234"/>
      <c r="E433" s="234"/>
      <c r="F433" s="234"/>
      <c r="G433" s="234"/>
      <c r="H433" s="234"/>
      <c r="I433" s="234"/>
      <c r="J433" s="300"/>
      <c r="K433" s="300"/>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row>
    <row r="434" spans="1:34" ht="15.75" customHeight="1">
      <c r="A434" s="234"/>
      <c r="B434" s="234"/>
      <c r="C434" s="234"/>
      <c r="D434" s="234"/>
      <c r="E434" s="234"/>
      <c r="F434" s="234"/>
      <c r="G434" s="234"/>
      <c r="H434" s="234"/>
      <c r="I434" s="234"/>
      <c r="J434" s="300"/>
      <c r="K434" s="300"/>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row>
    <row r="435" spans="1:34" ht="15.75" customHeight="1">
      <c r="A435" s="234"/>
      <c r="B435" s="234"/>
      <c r="C435" s="234"/>
      <c r="D435" s="234"/>
      <c r="E435" s="234"/>
      <c r="F435" s="234"/>
      <c r="G435" s="234"/>
      <c r="H435" s="234"/>
      <c r="I435" s="234"/>
      <c r="J435" s="300"/>
      <c r="K435" s="300"/>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row>
    <row r="436" spans="1:34" ht="15.75" customHeight="1">
      <c r="A436" s="234"/>
      <c r="B436" s="234"/>
      <c r="C436" s="234"/>
      <c r="D436" s="234"/>
      <c r="E436" s="234"/>
      <c r="F436" s="234"/>
      <c r="G436" s="234"/>
      <c r="H436" s="234"/>
      <c r="I436" s="234"/>
      <c r="J436" s="300"/>
      <c r="K436" s="300"/>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row>
    <row r="437" spans="1:34" ht="15.75" customHeight="1">
      <c r="A437" s="234"/>
      <c r="B437" s="234"/>
      <c r="C437" s="234"/>
      <c r="D437" s="234"/>
      <c r="E437" s="234"/>
      <c r="F437" s="234"/>
      <c r="G437" s="234"/>
      <c r="H437" s="234"/>
      <c r="I437" s="234"/>
      <c r="J437" s="300"/>
      <c r="K437" s="300"/>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row>
    <row r="438" spans="1:34" ht="15.75" customHeight="1">
      <c r="A438" s="234"/>
      <c r="B438" s="234"/>
      <c r="C438" s="234"/>
      <c r="D438" s="234"/>
      <c r="E438" s="234"/>
      <c r="F438" s="234"/>
      <c r="G438" s="234"/>
      <c r="H438" s="234"/>
      <c r="I438" s="234"/>
      <c r="J438" s="300"/>
      <c r="K438" s="300"/>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row>
    <row r="439" spans="1:34" ht="15.75" customHeight="1">
      <c r="A439" s="234"/>
      <c r="B439" s="234"/>
      <c r="C439" s="234"/>
      <c r="D439" s="234"/>
      <c r="E439" s="234"/>
      <c r="F439" s="234"/>
      <c r="G439" s="234"/>
      <c r="H439" s="234"/>
      <c r="I439" s="234"/>
      <c r="J439" s="300"/>
      <c r="K439" s="300"/>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row>
    <row r="440" spans="1:34" ht="15.75" customHeight="1">
      <c r="A440" s="234"/>
      <c r="B440" s="234"/>
      <c r="C440" s="234"/>
      <c r="D440" s="234"/>
      <c r="E440" s="234"/>
      <c r="F440" s="234"/>
      <c r="G440" s="234"/>
      <c r="H440" s="234"/>
      <c r="I440" s="234"/>
      <c r="J440" s="300"/>
      <c r="K440" s="300"/>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row>
    <row r="441" spans="1:34" ht="15.75" customHeight="1">
      <c r="A441" s="234"/>
      <c r="B441" s="234"/>
      <c r="C441" s="234"/>
      <c r="D441" s="234"/>
      <c r="E441" s="234"/>
      <c r="F441" s="234"/>
      <c r="G441" s="234"/>
      <c r="H441" s="234"/>
      <c r="I441" s="234"/>
      <c r="J441" s="300"/>
      <c r="K441" s="300"/>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row>
    <row r="442" spans="1:34" ht="15.75" customHeight="1">
      <c r="A442" s="234"/>
      <c r="B442" s="234"/>
      <c r="C442" s="234"/>
      <c r="D442" s="234"/>
      <c r="E442" s="234"/>
      <c r="F442" s="234"/>
      <c r="G442" s="234"/>
      <c r="H442" s="234"/>
      <c r="I442" s="234"/>
      <c r="J442" s="300"/>
      <c r="K442" s="300"/>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row>
    <row r="443" spans="1:34" ht="15.75" customHeight="1">
      <c r="A443" s="234"/>
      <c r="B443" s="234"/>
      <c r="C443" s="234"/>
      <c r="D443" s="234"/>
      <c r="E443" s="234"/>
      <c r="F443" s="234"/>
      <c r="G443" s="234"/>
      <c r="H443" s="234"/>
      <c r="I443" s="234"/>
      <c r="J443" s="300"/>
      <c r="K443" s="300"/>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row>
    <row r="444" spans="1:34" ht="15.75" customHeight="1">
      <c r="A444" s="234"/>
      <c r="B444" s="234"/>
      <c r="C444" s="234"/>
      <c r="D444" s="234"/>
      <c r="E444" s="234"/>
      <c r="F444" s="234"/>
      <c r="G444" s="234"/>
      <c r="H444" s="234"/>
      <c r="I444" s="234"/>
      <c r="J444" s="300"/>
      <c r="K444" s="300"/>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row>
    <row r="445" spans="1:34" ht="15.75" customHeight="1">
      <c r="A445" s="234"/>
      <c r="B445" s="234"/>
      <c r="C445" s="234"/>
      <c r="D445" s="234"/>
      <c r="E445" s="234"/>
      <c r="F445" s="234"/>
      <c r="G445" s="234"/>
      <c r="H445" s="234"/>
      <c r="I445" s="234"/>
      <c r="J445" s="300"/>
      <c r="K445" s="300"/>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row>
    <row r="446" spans="1:34" ht="15.75" customHeight="1">
      <c r="A446" s="234"/>
      <c r="B446" s="234"/>
      <c r="C446" s="234"/>
      <c r="D446" s="234"/>
      <c r="E446" s="234"/>
      <c r="F446" s="234"/>
      <c r="G446" s="234"/>
      <c r="H446" s="234"/>
      <c r="I446" s="234"/>
      <c r="J446" s="300"/>
      <c r="K446" s="300"/>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row>
    <row r="447" spans="1:34" ht="15.75" customHeight="1">
      <c r="A447" s="234"/>
      <c r="B447" s="234"/>
      <c r="C447" s="234"/>
      <c r="D447" s="234"/>
      <c r="E447" s="234"/>
      <c r="F447" s="234"/>
      <c r="G447" s="234"/>
      <c r="H447" s="234"/>
      <c r="I447" s="234"/>
      <c r="J447" s="300"/>
      <c r="K447" s="300"/>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row>
    <row r="448" spans="1:34" ht="15.75" customHeight="1">
      <c r="A448" s="234"/>
      <c r="B448" s="234"/>
      <c r="C448" s="234"/>
      <c r="D448" s="234"/>
      <c r="E448" s="234"/>
      <c r="F448" s="234"/>
      <c r="G448" s="234"/>
      <c r="H448" s="234"/>
      <c r="I448" s="234"/>
      <c r="J448" s="300"/>
      <c r="K448" s="300"/>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row>
    <row r="449" spans="1:34" ht="15.75" customHeight="1">
      <c r="A449" s="234"/>
      <c r="B449" s="234"/>
      <c r="C449" s="234"/>
      <c r="D449" s="234"/>
      <c r="E449" s="234"/>
      <c r="F449" s="234"/>
      <c r="G449" s="234"/>
      <c r="H449" s="234"/>
      <c r="I449" s="234"/>
      <c r="J449" s="300"/>
      <c r="K449" s="300"/>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row>
    <row r="450" spans="1:34" ht="15.75" customHeight="1">
      <c r="A450" s="234"/>
      <c r="B450" s="234"/>
      <c r="C450" s="234"/>
      <c r="D450" s="234"/>
      <c r="E450" s="234"/>
      <c r="F450" s="234"/>
      <c r="G450" s="234"/>
      <c r="H450" s="234"/>
      <c r="I450" s="234"/>
      <c r="J450" s="300"/>
      <c r="K450" s="300"/>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row>
    <row r="451" spans="1:34" ht="15.75" customHeight="1">
      <c r="A451" s="234"/>
      <c r="B451" s="234"/>
      <c r="C451" s="234"/>
      <c r="D451" s="234"/>
      <c r="E451" s="234"/>
      <c r="F451" s="234"/>
      <c r="G451" s="234"/>
      <c r="H451" s="234"/>
      <c r="I451" s="234"/>
      <c r="J451" s="300"/>
      <c r="K451" s="300"/>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row>
    <row r="452" spans="1:34" ht="15.75" customHeight="1">
      <c r="A452" s="234"/>
      <c r="B452" s="234"/>
      <c r="C452" s="234"/>
      <c r="D452" s="234"/>
      <c r="E452" s="234"/>
      <c r="F452" s="234"/>
      <c r="G452" s="234"/>
      <c r="H452" s="234"/>
      <c r="I452" s="234"/>
      <c r="J452" s="300"/>
      <c r="K452" s="300"/>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row>
    <row r="453" spans="1:34" ht="15.75" customHeight="1">
      <c r="A453" s="234"/>
      <c r="B453" s="234"/>
      <c r="C453" s="234"/>
      <c r="D453" s="234"/>
      <c r="E453" s="234"/>
      <c r="F453" s="234"/>
      <c r="G453" s="234"/>
      <c r="H453" s="234"/>
      <c r="I453" s="234"/>
      <c r="J453" s="300"/>
      <c r="K453" s="300"/>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row>
    <row r="454" spans="1:34" ht="15.75" customHeight="1">
      <c r="A454" s="234"/>
      <c r="B454" s="234"/>
      <c r="C454" s="234"/>
      <c r="D454" s="234"/>
      <c r="E454" s="234"/>
      <c r="F454" s="234"/>
      <c r="G454" s="234"/>
      <c r="H454" s="234"/>
      <c r="I454" s="234"/>
      <c r="J454" s="300"/>
      <c r="K454" s="300"/>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row>
    <row r="455" spans="1:34" ht="15.75" customHeight="1">
      <c r="A455" s="234"/>
      <c r="B455" s="234"/>
      <c r="C455" s="234"/>
      <c r="D455" s="234"/>
      <c r="E455" s="234"/>
      <c r="F455" s="234"/>
      <c r="G455" s="234"/>
      <c r="H455" s="234"/>
      <c r="I455" s="234"/>
      <c r="J455" s="300"/>
      <c r="K455" s="300"/>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row>
    <row r="456" spans="1:34" ht="15.75" customHeight="1">
      <c r="A456" s="234"/>
      <c r="B456" s="234"/>
      <c r="C456" s="234"/>
      <c r="D456" s="234"/>
      <c r="E456" s="234"/>
      <c r="F456" s="234"/>
      <c r="G456" s="234"/>
      <c r="H456" s="234"/>
      <c r="I456" s="234"/>
      <c r="J456" s="300"/>
      <c r="K456" s="300"/>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row>
    <row r="457" spans="1:34" ht="15.75" customHeight="1">
      <c r="A457" s="234"/>
      <c r="B457" s="234"/>
      <c r="C457" s="234"/>
      <c r="D457" s="234"/>
      <c r="E457" s="234"/>
      <c r="F457" s="234"/>
      <c r="G457" s="234"/>
      <c r="H457" s="234"/>
      <c r="I457" s="234"/>
      <c r="J457" s="300"/>
      <c r="K457" s="300"/>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row>
    <row r="458" spans="1:34" ht="15.75" customHeight="1">
      <c r="A458" s="234"/>
      <c r="B458" s="234"/>
      <c r="C458" s="234"/>
      <c r="D458" s="234"/>
      <c r="E458" s="234"/>
      <c r="F458" s="234"/>
      <c r="G458" s="234"/>
      <c r="H458" s="234"/>
      <c r="I458" s="234"/>
      <c r="J458" s="300"/>
      <c r="K458" s="300"/>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row>
    <row r="459" spans="1:34" ht="15.75" customHeight="1">
      <c r="A459" s="234"/>
      <c r="B459" s="234"/>
      <c r="C459" s="234"/>
      <c r="D459" s="234"/>
      <c r="E459" s="234"/>
      <c r="F459" s="234"/>
      <c r="G459" s="234"/>
      <c r="H459" s="234"/>
      <c r="I459" s="234"/>
      <c r="J459" s="300"/>
      <c r="K459" s="300"/>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row>
    <row r="460" spans="1:34" ht="15.75" customHeight="1">
      <c r="A460" s="234"/>
      <c r="B460" s="234"/>
      <c r="C460" s="234"/>
      <c r="D460" s="234"/>
      <c r="E460" s="234"/>
      <c r="F460" s="234"/>
      <c r="G460" s="234"/>
      <c r="H460" s="234"/>
      <c r="I460" s="234"/>
      <c r="J460" s="300"/>
      <c r="K460" s="300"/>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row>
    <row r="461" spans="1:34" ht="15.75" customHeight="1">
      <c r="A461" s="234"/>
      <c r="B461" s="234"/>
      <c r="C461" s="234"/>
      <c r="D461" s="234"/>
      <c r="E461" s="234"/>
      <c r="F461" s="234"/>
      <c r="G461" s="234"/>
      <c r="H461" s="234"/>
      <c r="I461" s="234"/>
      <c r="J461" s="300"/>
      <c r="K461" s="300"/>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row>
    <row r="462" spans="1:34" ht="15.75" customHeight="1">
      <c r="A462" s="234"/>
      <c r="B462" s="234"/>
      <c r="C462" s="234"/>
      <c r="D462" s="234"/>
      <c r="E462" s="234"/>
      <c r="F462" s="234"/>
      <c r="G462" s="234"/>
      <c r="H462" s="234"/>
      <c r="I462" s="234"/>
      <c r="J462" s="300"/>
      <c r="K462" s="300"/>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row>
    <row r="463" spans="1:34" ht="15.75" customHeight="1">
      <c r="A463" s="234"/>
      <c r="B463" s="234"/>
      <c r="C463" s="234"/>
      <c r="D463" s="234"/>
      <c r="E463" s="234"/>
      <c r="F463" s="234"/>
      <c r="G463" s="234"/>
      <c r="H463" s="234"/>
      <c r="I463" s="234"/>
      <c r="J463" s="300"/>
      <c r="K463" s="300"/>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row>
    <row r="464" spans="1:34" ht="15.75" customHeight="1">
      <c r="A464" s="234"/>
      <c r="B464" s="234"/>
      <c r="C464" s="234"/>
      <c r="D464" s="234"/>
      <c r="E464" s="234"/>
      <c r="F464" s="234"/>
      <c r="G464" s="234"/>
      <c r="H464" s="234"/>
      <c r="I464" s="234"/>
      <c r="J464" s="300"/>
      <c r="K464" s="300"/>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row>
    <row r="465" spans="1:34" ht="15.75" customHeight="1">
      <c r="A465" s="234"/>
      <c r="B465" s="234"/>
      <c r="C465" s="234"/>
      <c r="D465" s="234"/>
      <c r="E465" s="234"/>
      <c r="F465" s="234"/>
      <c r="G465" s="234"/>
      <c r="H465" s="234"/>
      <c r="I465" s="234"/>
      <c r="J465" s="300"/>
      <c r="K465" s="300"/>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row>
    <row r="466" spans="1:34" ht="15.75" customHeight="1">
      <c r="A466" s="234"/>
      <c r="B466" s="234"/>
      <c r="C466" s="234"/>
      <c r="D466" s="234"/>
      <c r="E466" s="234"/>
      <c r="F466" s="234"/>
      <c r="G466" s="234"/>
      <c r="H466" s="234"/>
      <c r="I466" s="234"/>
      <c r="J466" s="300"/>
      <c r="K466" s="300"/>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row>
    <row r="467" spans="1:34" ht="15.75" customHeight="1">
      <c r="A467" s="234"/>
      <c r="B467" s="234"/>
      <c r="C467" s="234"/>
      <c r="D467" s="234"/>
      <c r="E467" s="234"/>
      <c r="F467" s="234"/>
      <c r="G467" s="234"/>
      <c r="H467" s="234"/>
      <c r="I467" s="234"/>
      <c r="J467" s="300"/>
      <c r="K467" s="300"/>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row>
    <row r="468" spans="1:34" ht="15.75" customHeight="1">
      <c r="A468" s="234"/>
      <c r="B468" s="234"/>
      <c r="C468" s="234"/>
      <c r="D468" s="234"/>
      <c r="E468" s="234"/>
      <c r="F468" s="234"/>
      <c r="G468" s="234"/>
      <c r="H468" s="234"/>
      <c r="I468" s="234"/>
      <c r="J468" s="300"/>
      <c r="K468" s="300"/>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row>
    <row r="469" spans="1:34" ht="15.75" customHeight="1">
      <c r="A469" s="234"/>
      <c r="B469" s="234"/>
      <c r="C469" s="234"/>
      <c r="D469" s="234"/>
      <c r="E469" s="234"/>
      <c r="F469" s="234"/>
      <c r="G469" s="234"/>
      <c r="H469" s="234"/>
      <c r="I469" s="234"/>
      <c r="J469" s="300"/>
      <c r="K469" s="300"/>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row>
    <row r="470" spans="1:34" ht="15.75" customHeight="1">
      <c r="A470" s="234"/>
      <c r="B470" s="234"/>
      <c r="C470" s="234"/>
      <c r="D470" s="234"/>
      <c r="E470" s="234"/>
      <c r="F470" s="234"/>
      <c r="G470" s="234"/>
      <c r="H470" s="234"/>
      <c r="I470" s="234"/>
      <c r="J470" s="300"/>
      <c r="K470" s="300"/>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row>
    <row r="471" spans="1:34" ht="15.75" customHeight="1">
      <c r="A471" s="234"/>
      <c r="B471" s="234"/>
      <c r="C471" s="234"/>
      <c r="D471" s="234"/>
      <c r="E471" s="234"/>
      <c r="F471" s="234"/>
      <c r="G471" s="234"/>
      <c r="H471" s="234"/>
      <c r="I471" s="234"/>
      <c r="J471" s="300"/>
      <c r="K471" s="300"/>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row>
    <row r="472" spans="1:34" ht="15.75" customHeight="1">
      <c r="A472" s="234"/>
      <c r="B472" s="234"/>
      <c r="C472" s="234"/>
      <c r="D472" s="234"/>
      <c r="E472" s="234"/>
      <c r="F472" s="234"/>
      <c r="G472" s="234"/>
      <c r="H472" s="234"/>
      <c r="I472" s="234"/>
      <c r="J472" s="300"/>
      <c r="K472" s="300"/>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row>
    <row r="473" spans="1:34" ht="15.75" customHeight="1">
      <c r="A473" s="234"/>
      <c r="B473" s="234"/>
      <c r="C473" s="234"/>
      <c r="D473" s="234"/>
      <c r="E473" s="234"/>
      <c r="F473" s="234"/>
      <c r="G473" s="234"/>
      <c r="H473" s="234"/>
      <c r="I473" s="234"/>
      <c r="J473" s="300"/>
      <c r="K473" s="300"/>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row>
    <row r="474" spans="1:34" ht="15.75" customHeight="1">
      <c r="A474" s="234"/>
      <c r="B474" s="234"/>
      <c r="C474" s="234"/>
      <c r="D474" s="234"/>
      <c r="E474" s="234"/>
      <c r="F474" s="234"/>
      <c r="G474" s="234"/>
      <c r="H474" s="234"/>
      <c r="I474" s="234"/>
      <c r="J474" s="300"/>
      <c r="K474" s="300"/>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row>
    <row r="475" spans="1:34" ht="15.75" customHeight="1">
      <c r="A475" s="234"/>
      <c r="B475" s="234"/>
      <c r="C475" s="234"/>
      <c r="D475" s="234"/>
      <c r="E475" s="234"/>
      <c r="F475" s="234"/>
      <c r="G475" s="234"/>
      <c r="H475" s="234"/>
      <c r="I475" s="234"/>
      <c r="J475" s="300"/>
      <c r="K475" s="300"/>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row>
    <row r="476" spans="1:34" ht="15.75" customHeight="1">
      <c r="A476" s="234"/>
      <c r="B476" s="234"/>
      <c r="C476" s="234"/>
      <c r="D476" s="234"/>
      <c r="E476" s="234"/>
      <c r="F476" s="234"/>
      <c r="G476" s="234"/>
      <c r="H476" s="234"/>
      <c r="I476" s="234"/>
      <c r="J476" s="300"/>
      <c r="K476" s="300"/>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row>
    <row r="477" spans="1:34" ht="15.75" customHeight="1">
      <c r="A477" s="234"/>
      <c r="B477" s="234"/>
      <c r="C477" s="234"/>
      <c r="D477" s="234"/>
      <c r="E477" s="234"/>
      <c r="F477" s="234"/>
      <c r="G477" s="234"/>
      <c r="H477" s="234"/>
      <c r="I477" s="234"/>
      <c r="J477" s="300"/>
      <c r="K477" s="300"/>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row>
    <row r="478" spans="1:34" ht="15.75" customHeight="1">
      <c r="A478" s="234"/>
      <c r="B478" s="234"/>
      <c r="C478" s="234"/>
      <c r="D478" s="234"/>
      <c r="E478" s="234"/>
      <c r="F478" s="234"/>
      <c r="G478" s="234"/>
      <c r="H478" s="234"/>
      <c r="I478" s="234"/>
      <c r="J478" s="300"/>
      <c r="K478" s="300"/>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row>
    <row r="479" spans="1:34" ht="15.75" customHeight="1">
      <c r="A479" s="234"/>
      <c r="B479" s="234"/>
      <c r="C479" s="234"/>
      <c r="D479" s="234"/>
      <c r="E479" s="234"/>
      <c r="F479" s="234"/>
      <c r="G479" s="234"/>
      <c r="H479" s="234"/>
      <c r="I479" s="234"/>
      <c r="J479" s="300"/>
      <c r="K479" s="300"/>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row>
    <row r="480" spans="1:34" ht="15.75" customHeight="1">
      <c r="A480" s="234"/>
      <c r="B480" s="234"/>
      <c r="C480" s="234"/>
      <c r="D480" s="234"/>
      <c r="E480" s="234"/>
      <c r="F480" s="234"/>
      <c r="G480" s="234"/>
      <c r="H480" s="234"/>
      <c r="I480" s="234"/>
      <c r="J480" s="300"/>
      <c r="K480" s="300"/>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row>
    <row r="481" spans="1:34" ht="15.75" customHeight="1">
      <c r="A481" s="234"/>
      <c r="B481" s="234"/>
      <c r="C481" s="234"/>
      <c r="D481" s="234"/>
      <c r="E481" s="234"/>
      <c r="F481" s="234"/>
      <c r="G481" s="234"/>
      <c r="H481" s="234"/>
      <c r="I481" s="234"/>
      <c r="J481" s="300"/>
      <c r="K481" s="300"/>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row>
    <row r="482" spans="1:34" ht="15.75" customHeight="1">
      <c r="A482" s="234"/>
      <c r="B482" s="234"/>
      <c r="C482" s="234"/>
      <c r="D482" s="234"/>
      <c r="E482" s="234"/>
      <c r="F482" s="234"/>
      <c r="G482" s="234"/>
      <c r="H482" s="234"/>
      <c r="I482" s="234"/>
      <c r="J482" s="300"/>
      <c r="K482" s="300"/>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row>
    <row r="483" spans="1:34" ht="15.75" customHeight="1">
      <c r="A483" s="234"/>
      <c r="B483" s="234"/>
      <c r="C483" s="234"/>
      <c r="D483" s="234"/>
      <c r="E483" s="234"/>
      <c r="F483" s="234"/>
      <c r="G483" s="234"/>
      <c r="H483" s="234"/>
      <c r="I483" s="234"/>
      <c r="J483" s="300"/>
      <c r="K483" s="300"/>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row>
    <row r="484" spans="1:34" ht="15.75" customHeight="1">
      <c r="A484" s="234"/>
      <c r="B484" s="234"/>
      <c r="C484" s="234"/>
      <c r="D484" s="234"/>
      <c r="E484" s="234"/>
      <c r="F484" s="234"/>
      <c r="G484" s="234"/>
      <c r="H484" s="234"/>
      <c r="I484" s="234"/>
      <c r="J484" s="300"/>
      <c r="K484" s="300"/>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row>
    <row r="485" spans="1:34" ht="15.75" customHeight="1">
      <c r="A485" s="234"/>
      <c r="B485" s="234"/>
      <c r="C485" s="234"/>
      <c r="D485" s="234"/>
      <c r="E485" s="234"/>
      <c r="F485" s="234"/>
      <c r="G485" s="234"/>
      <c r="H485" s="234"/>
      <c r="I485" s="234"/>
      <c r="J485" s="300"/>
      <c r="K485" s="300"/>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row>
    <row r="486" spans="1:34" ht="15.75" customHeight="1">
      <c r="A486" s="234"/>
      <c r="B486" s="234"/>
      <c r="C486" s="234"/>
      <c r="D486" s="234"/>
      <c r="E486" s="234"/>
      <c r="F486" s="234"/>
      <c r="G486" s="234"/>
      <c r="H486" s="234"/>
      <c r="I486" s="234"/>
      <c r="J486" s="300"/>
      <c r="K486" s="300"/>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row>
    <row r="487" spans="1:34" ht="15.75" customHeight="1">
      <c r="A487" s="234"/>
      <c r="B487" s="234"/>
      <c r="C487" s="234"/>
      <c r="D487" s="234"/>
      <c r="E487" s="234"/>
      <c r="F487" s="234"/>
      <c r="G487" s="234"/>
      <c r="H487" s="234"/>
      <c r="I487" s="234"/>
      <c r="J487" s="300"/>
      <c r="K487" s="300"/>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row>
    <row r="488" spans="1:34" ht="15.75" customHeight="1">
      <c r="A488" s="234"/>
      <c r="B488" s="234"/>
      <c r="C488" s="234"/>
      <c r="D488" s="234"/>
      <c r="E488" s="234"/>
      <c r="F488" s="234"/>
      <c r="G488" s="234"/>
      <c r="H488" s="234"/>
      <c r="I488" s="234"/>
      <c r="J488" s="300"/>
      <c r="K488" s="300"/>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row>
    <row r="489" spans="1:34" ht="15.75" customHeight="1">
      <c r="A489" s="234"/>
      <c r="B489" s="234"/>
      <c r="C489" s="234"/>
      <c r="D489" s="234"/>
      <c r="E489" s="234"/>
      <c r="F489" s="234"/>
      <c r="G489" s="234"/>
      <c r="H489" s="234"/>
      <c r="I489" s="234"/>
      <c r="J489" s="300"/>
      <c r="K489" s="300"/>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row>
    <row r="490" spans="1:34" ht="15.75" customHeight="1">
      <c r="A490" s="234"/>
      <c r="B490" s="234"/>
      <c r="C490" s="234"/>
      <c r="D490" s="234"/>
      <c r="E490" s="234"/>
      <c r="F490" s="234"/>
      <c r="G490" s="234"/>
      <c r="H490" s="234"/>
      <c r="I490" s="234"/>
      <c r="J490" s="300"/>
      <c r="K490" s="300"/>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row>
    <row r="491" spans="1:34" ht="15.75" customHeight="1">
      <c r="A491" s="234"/>
      <c r="B491" s="234"/>
      <c r="C491" s="234"/>
      <c r="D491" s="234"/>
      <c r="E491" s="234"/>
      <c r="F491" s="234"/>
      <c r="G491" s="234"/>
      <c r="H491" s="234"/>
      <c r="I491" s="234"/>
      <c r="J491" s="300"/>
      <c r="K491" s="300"/>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row>
    <row r="492" spans="1:34" ht="15.75" customHeight="1">
      <c r="A492" s="234"/>
      <c r="B492" s="234"/>
      <c r="C492" s="234"/>
      <c r="D492" s="234"/>
      <c r="E492" s="234"/>
      <c r="F492" s="234"/>
      <c r="G492" s="234"/>
      <c r="H492" s="234"/>
      <c r="I492" s="234"/>
      <c r="J492" s="300"/>
      <c r="K492" s="300"/>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row>
    <row r="493" spans="1:34" ht="15.75" customHeight="1">
      <c r="A493" s="234"/>
      <c r="B493" s="234"/>
      <c r="C493" s="234"/>
      <c r="D493" s="234"/>
      <c r="E493" s="234"/>
      <c r="F493" s="234"/>
      <c r="G493" s="234"/>
      <c r="H493" s="234"/>
      <c r="I493" s="234"/>
      <c r="J493" s="300"/>
      <c r="K493" s="300"/>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row>
    <row r="494" spans="1:34" ht="15.75" customHeight="1">
      <c r="A494" s="234"/>
      <c r="B494" s="234"/>
      <c r="C494" s="234"/>
      <c r="D494" s="234"/>
      <c r="E494" s="234"/>
      <c r="F494" s="234"/>
      <c r="G494" s="234"/>
      <c r="H494" s="234"/>
      <c r="I494" s="234"/>
      <c r="J494" s="300"/>
      <c r="K494" s="300"/>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row>
    <row r="495" spans="1:34" ht="15.75" customHeight="1">
      <c r="A495" s="234"/>
      <c r="B495" s="234"/>
      <c r="C495" s="234"/>
      <c r="D495" s="234"/>
      <c r="E495" s="234"/>
      <c r="F495" s="234"/>
      <c r="G495" s="234"/>
      <c r="H495" s="234"/>
      <c r="I495" s="234"/>
      <c r="J495" s="300"/>
      <c r="K495" s="300"/>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row>
    <row r="496" spans="1:34" ht="15.75" customHeight="1">
      <c r="A496" s="234"/>
      <c r="B496" s="234"/>
      <c r="C496" s="234"/>
      <c r="D496" s="234"/>
      <c r="E496" s="234"/>
      <c r="F496" s="234"/>
      <c r="G496" s="234"/>
      <c r="H496" s="234"/>
      <c r="I496" s="234"/>
      <c r="J496" s="300"/>
      <c r="K496" s="300"/>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row>
    <row r="497" spans="1:34" ht="15.75" customHeight="1">
      <c r="A497" s="234"/>
      <c r="B497" s="234"/>
      <c r="C497" s="234"/>
      <c r="D497" s="234"/>
      <c r="E497" s="234"/>
      <c r="F497" s="234"/>
      <c r="G497" s="234"/>
      <c r="H497" s="234"/>
      <c r="I497" s="234"/>
      <c r="J497" s="300"/>
      <c r="K497" s="300"/>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row>
    <row r="498" spans="1:34" ht="15.75" customHeight="1">
      <c r="A498" s="234"/>
      <c r="B498" s="234"/>
      <c r="C498" s="234"/>
      <c r="D498" s="234"/>
      <c r="E498" s="234"/>
      <c r="F498" s="234"/>
      <c r="G498" s="234"/>
      <c r="H498" s="234"/>
      <c r="I498" s="234"/>
      <c r="J498" s="300"/>
      <c r="K498" s="300"/>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row>
    <row r="499" spans="1:34" ht="15.75" customHeight="1">
      <c r="A499" s="234"/>
      <c r="B499" s="234"/>
      <c r="C499" s="234"/>
      <c r="D499" s="234"/>
      <c r="E499" s="234"/>
      <c r="F499" s="234"/>
      <c r="G499" s="234"/>
      <c r="H499" s="234"/>
      <c r="I499" s="234"/>
      <c r="J499" s="300"/>
      <c r="K499" s="300"/>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row>
    <row r="500" spans="1:34" ht="15.75" customHeight="1">
      <c r="A500" s="234"/>
      <c r="B500" s="234"/>
      <c r="C500" s="234"/>
      <c r="D500" s="234"/>
      <c r="E500" s="234"/>
      <c r="F500" s="234"/>
      <c r="G500" s="234"/>
      <c r="H500" s="234"/>
      <c r="I500" s="234"/>
      <c r="J500" s="300"/>
      <c r="K500" s="300"/>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row>
    <row r="501" spans="1:34" ht="15.75" customHeight="1">
      <c r="A501" s="234"/>
      <c r="B501" s="234"/>
      <c r="C501" s="234"/>
      <c r="D501" s="234"/>
      <c r="E501" s="234"/>
      <c r="F501" s="234"/>
      <c r="G501" s="234"/>
      <c r="H501" s="234"/>
      <c r="I501" s="234"/>
      <c r="J501" s="300"/>
      <c r="K501" s="300"/>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row>
    <row r="502" spans="1:34" ht="15.75" customHeight="1">
      <c r="A502" s="234"/>
      <c r="B502" s="234"/>
      <c r="C502" s="234"/>
      <c r="D502" s="234"/>
      <c r="E502" s="234"/>
      <c r="F502" s="234"/>
      <c r="G502" s="234"/>
      <c r="H502" s="234"/>
      <c r="I502" s="234"/>
      <c r="J502" s="300"/>
      <c r="K502" s="300"/>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row>
    <row r="503" spans="1:34" ht="15.75" customHeight="1">
      <c r="A503" s="234"/>
      <c r="B503" s="234"/>
      <c r="C503" s="234"/>
      <c r="D503" s="234"/>
      <c r="E503" s="234"/>
      <c r="F503" s="234"/>
      <c r="G503" s="234"/>
      <c r="H503" s="234"/>
      <c r="I503" s="234"/>
      <c r="J503" s="300"/>
      <c r="K503" s="300"/>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row>
    <row r="504" spans="1:34" ht="15.75" customHeight="1">
      <c r="A504" s="234"/>
      <c r="B504" s="234"/>
      <c r="C504" s="234"/>
      <c r="D504" s="234"/>
      <c r="E504" s="234"/>
      <c r="F504" s="234"/>
      <c r="G504" s="234"/>
      <c r="H504" s="234"/>
      <c r="I504" s="234"/>
      <c r="J504" s="300"/>
      <c r="K504" s="300"/>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row>
    <row r="505" spans="1:34" ht="15.75" customHeight="1">
      <c r="A505" s="234"/>
      <c r="B505" s="234"/>
      <c r="C505" s="234"/>
      <c r="D505" s="234"/>
      <c r="E505" s="234"/>
      <c r="F505" s="234"/>
      <c r="G505" s="234"/>
      <c r="H505" s="234"/>
      <c r="I505" s="234"/>
      <c r="J505" s="300"/>
      <c r="K505" s="300"/>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row>
    <row r="506" spans="1:34" ht="15.75" customHeight="1">
      <c r="A506" s="234"/>
      <c r="B506" s="234"/>
      <c r="C506" s="234"/>
      <c r="D506" s="234"/>
      <c r="E506" s="234"/>
      <c r="F506" s="234"/>
      <c r="G506" s="234"/>
      <c r="H506" s="234"/>
      <c r="I506" s="234"/>
      <c r="J506" s="300"/>
      <c r="K506" s="300"/>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row>
    <row r="507" spans="1:34" ht="15.75" customHeight="1">
      <c r="A507" s="234"/>
      <c r="B507" s="234"/>
      <c r="C507" s="234"/>
      <c r="D507" s="234"/>
      <c r="E507" s="234"/>
      <c r="F507" s="234"/>
      <c r="G507" s="234"/>
      <c r="H507" s="234"/>
      <c r="I507" s="234"/>
      <c r="J507" s="300"/>
      <c r="K507" s="300"/>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row>
    <row r="508" spans="1:34" ht="15.75" customHeight="1">
      <c r="A508" s="234"/>
      <c r="B508" s="234"/>
      <c r="C508" s="234"/>
      <c r="D508" s="234"/>
      <c r="E508" s="234"/>
      <c r="F508" s="234"/>
      <c r="G508" s="234"/>
      <c r="H508" s="234"/>
      <c r="I508" s="234"/>
      <c r="J508" s="300"/>
      <c r="K508" s="300"/>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row>
    <row r="509" spans="1:34" ht="15.75" customHeight="1">
      <c r="A509" s="234"/>
      <c r="B509" s="234"/>
      <c r="C509" s="234"/>
      <c r="D509" s="234"/>
      <c r="E509" s="234"/>
      <c r="F509" s="234"/>
      <c r="G509" s="234"/>
      <c r="H509" s="234"/>
      <c r="I509" s="234"/>
      <c r="J509" s="300"/>
      <c r="K509" s="300"/>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row>
    <row r="510" spans="1:34" ht="15.75" customHeight="1">
      <c r="A510" s="234"/>
      <c r="B510" s="234"/>
      <c r="C510" s="234"/>
      <c r="D510" s="234"/>
      <c r="E510" s="234"/>
      <c r="F510" s="234"/>
      <c r="G510" s="234"/>
      <c r="H510" s="234"/>
      <c r="I510" s="234"/>
      <c r="J510" s="300"/>
      <c r="K510" s="300"/>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row>
    <row r="511" spans="1:34" ht="15.75" customHeight="1">
      <c r="A511" s="234"/>
      <c r="B511" s="234"/>
      <c r="C511" s="234"/>
      <c r="D511" s="234"/>
      <c r="E511" s="234"/>
      <c r="F511" s="234"/>
      <c r="G511" s="234"/>
      <c r="H511" s="234"/>
      <c r="I511" s="234"/>
      <c r="J511" s="300"/>
      <c r="K511" s="300"/>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row>
    <row r="512" spans="1:34" ht="15.75" customHeight="1">
      <c r="A512" s="234"/>
      <c r="B512" s="234"/>
      <c r="C512" s="234"/>
      <c r="D512" s="234"/>
      <c r="E512" s="234"/>
      <c r="F512" s="234"/>
      <c r="G512" s="234"/>
      <c r="H512" s="234"/>
      <c r="I512" s="234"/>
      <c r="J512" s="300"/>
      <c r="K512" s="300"/>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row>
    <row r="513" spans="1:34" ht="15.75" customHeight="1">
      <c r="A513" s="234"/>
      <c r="B513" s="234"/>
      <c r="C513" s="234"/>
      <c r="D513" s="234"/>
      <c r="E513" s="234"/>
      <c r="F513" s="234"/>
      <c r="G513" s="234"/>
      <c r="H513" s="234"/>
      <c r="I513" s="234"/>
      <c r="J513" s="300"/>
      <c r="K513" s="300"/>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row>
    <row r="514" spans="1:34" ht="15.75" customHeight="1">
      <c r="A514" s="234"/>
      <c r="B514" s="234"/>
      <c r="C514" s="234"/>
      <c r="D514" s="234"/>
      <c r="E514" s="234"/>
      <c r="F514" s="234"/>
      <c r="G514" s="234"/>
      <c r="H514" s="234"/>
      <c r="I514" s="234"/>
      <c r="J514" s="300"/>
      <c r="K514" s="300"/>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row>
    <row r="515" spans="1:34" ht="15.75" customHeight="1">
      <c r="A515" s="234"/>
      <c r="B515" s="234"/>
      <c r="C515" s="234"/>
      <c r="D515" s="234"/>
      <c r="E515" s="234"/>
      <c r="F515" s="234"/>
      <c r="G515" s="234"/>
      <c r="H515" s="234"/>
      <c r="I515" s="234"/>
      <c r="J515" s="300"/>
      <c r="K515" s="300"/>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row>
    <row r="516" spans="1:34" ht="15.75" customHeight="1">
      <c r="A516" s="234"/>
      <c r="B516" s="234"/>
      <c r="C516" s="234"/>
      <c r="D516" s="234"/>
      <c r="E516" s="234"/>
      <c r="F516" s="234"/>
      <c r="G516" s="234"/>
      <c r="H516" s="234"/>
      <c r="I516" s="234"/>
      <c r="J516" s="300"/>
      <c r="K516" s="300"/>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row>
    <row r="517" spans="1:34" ht="15.75" customHeight="1">
      <c r="A517" s="234"/>
      <c r="B517" s="234"/>
      <c r="C517" s="234"/>
      <c r="D517" s="234"/>
      <c r="E517" s="234"/>
      <c r="F517" s="234"/>
      <c r="G517" s="234"/>
      <c r="H517" s="234"/>
      <c r="I517" s="234"/>
      <c r="J517" s="300"/>
      <c r="K517" s="300"/>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row>
    <row r="518" spans="1:34" ht="15.75" customHeight="1">
      <c r="A518" s="234"/>
      <c r="B518" s="234"/>
      <c r="C518" s="234"/>
      <c r="D518" s="234"/>
      <c r="E518" s="234"/>
      <c r="F518" s="234"/>
      <c r="G518" s="234"/>
      <c r="H518" s="234"/>
      <c r="I518" s="234"/>
      <c r="J518" s="300"/>
      <c r="K518" s="300"/>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row>
    <row r="519" spans="1:34" ht="15.75" customHeight="1">
      <c r="A519" s="234"/>
      <c r="B519" s="234"/>
      <c r="C519" s="234"/>
      <c r="D519" s="234"/>
      <c r="E519" s="234"/>
      <c r="F519" s="234"/>
      <c r="G519" s="234"/>
      <c r="H519" s="234"/>
      <c r="I519" s="234"/>
      <c r="J519" s="300"/>
      <c r="K519" s="300"/>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row>
    <row r="520" spans="1:34" ht="15.75" customHeight="1">
      <c r="A520" s="234"/>
      <c r="B520" s="234"/>
      <c r="C520" s="234"/>
      <c r="D520" s="234"/>
      <c r="E520" s="234"/>
      <c r="F520" s="234"/>
      <c r="G520" s="234"/>
      <c r="H520" s="234"/>
      <c r="I520" s="234"/>
      <c r="J520" s="300"/>
      <c r="K520" s="300"/>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row>
    <row r="521" spans="1:34" ht="15.75" customHeight="1">
      <c r="A521" s="234"/>
      <c r="B521" s="234"/>
      <c r="C521" s="234"/>
      <c r="D521" s="234"/>
      <c r="E521" s="234"/>
      <c r="F521" s="234"/>
      <c r="G521" s="234"/>
      <c r="H521" s="234"/>
      <c r="I521" s="234"/>
      <c r="J521" s="300"/>
      <c r="K521" s="300"/>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row>
    <row r="522" spans="1:34" ht="15.75" customHeight="1">
      <c r="A522" s="234"/>
      <c r="B522" s="234"/>
      <c r="C522" s="234"/>
      <c r="D522" s="234"/>
      <c r="E522" s="234"/>
      <c r="F522" s="234"/>
      <c r="G522" s="234"/>
      <c r="H522" s="234"/>
      <c r="I522" s="234"/>
      <c r="J522" s="300"/>
      <c r="K522" s="300"/>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row>
    <row r="523" spans="1:34" ht="15.75" customHeight="1">
      <c r="A523" s="234"/>
      <c r="B523" s="234"/>
      <c r="C523" s="234"/>
      <c r="D523" s="234"/>
      <c r="E523" s="234"/>
      <c r="F523" s="234"/>
      <c r="G523" s="234"/>
      <c r="H523" s="234"/>
      <c r="I523" s="234"/>
      <c r="J523" s="300"/>
      <c r="K523" s="300"/>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row>
    <row r="524" spans="1:34" ht="15.75" customHeight="1">
      <c r="A524" s="234"/>
      <c r="B524" s="234"/>
      <c r="C524" s="234"/>
      <c r="D524" s="234"/>
      <c r="E524" s="234"/>
      <c r="F524" s="234"/>
      <c r="G524" s="234"/>
      <c r="H524" s="234"/>
      <c r="I524" s="234"/>
      <c r="J524" s="300"/>
      <c r="K524" s="300"/>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row>
    <row r="525" spans="1:34" ht="15.75" customHeight="1">
      <c r="A525" s="234"/>
      <c r="B525" s="234"/>
      <c r="C525" s="234"/>
      <c r="D525" s="234"/>
      <c r="E525" s="234"/>
      <c r="F525" s="234"/>
      <c r="G525" s="234"/>
      <c r="H525" s="234"/>
      <c r="I525" s="234"/>
      <c r="J525" s="300"/>
      <c r="K525" s="300"/>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row>
    <row r="526" spans="1:34" ht="15.75" customHeight="1">
      <c r="A526" s="234"/>
      <c r="B526" s="234"/>
      <c r="C526" s="234"/>
      <c r="D526" s="234"/>
      <c r="E526" s="234"/>
      <c r="F526" s="234"/>
      <c r="G526" s="234"/>
      <c r="H526" s="234"/>
      <c r="I526" s="234"/>
      <c r="J526" s="300"/>
      <c r="K526" s="300"/>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row>
    <row r="527" spans="1:34" ht="15.75" customHeight="1">
      <c r="A527" s="234"/>
      <c r="B527" s="234"/>
      <c r="C527" s="234"/>
      <c r="D527" s="234"/>
      <c r="E527" s="234"/>
      <c r="F527" s="234"/>
      <c r="G527" s="234"/>
      <c r="H527" s="234"/>
      <c r="I527" s="234"/>
      <c r="J527" s="300"/>
      <c r="K527" s="300"/>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row>
    <row r="528" spans="1:34" ht="15.75" customHeight="1">
      <c r="A528" s="234"/>
      <c r="B528" s="234"/>
      <c r="C528" s="234"/>
      <c r="D528" s="234"/>
      <c r="E528" s="234"/>
      <c r="F528" s="234"/>
      <c r="G528" s="234"/>
      <c r="H528" s="234"/>
      <c r="I528" s="234"/>
      <c r="J528" s="300"/>
      <c r="K528" s="300"/>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row>
    <row r="529" spans="1:34" ht="15.75" customHeight="1">
      <c r="A529" s="234"/>
      <c r="B529" s="234"/>
      <c r="C529" s="234"/>
      <c r="D529" s="234"/>
      <c r="E529" s="234"/>
      <c r="F529" s="234"/>
      <c r="G529" s="234"/>
      <c r="H529" s="234"/>
      <c r="I529" s="234"/>
      <c r="J529" s="300"/>
      <c r="K529" s="300"/>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row>
    <row r="530" spans="1:34" ht="15.75" customHeight="1">
      <c r="A530" s="234"/>
      <c r="B530" s="234"/>
      <c r="C530" s="234"/>
      <c r="D530" s="234"/>
      <c r="E530" s="234"/>
      <c r="F530" s="234"/>
      <c r="G530" s="234"/>
      <c r="H530" s="234"/>
      <c r="I530" s="234"/>
      <c r="J530" s="300"/>
      <c r="K530" s="300"/>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row>
    <row r="531" spans="1:34" ht="15.75" customHeight="1">
      <c r="A531" s="234"/>
      <c r="B531" s="234"/>
      <c r="C531" s="234"/>
      <c r="D531" s="234"/>
      <c r="E531" s="234"/>
      <c r="F531" s="234"/>
      <c r="G531" s="234"/>
      <c r="H531" s="234"/>
      <c r="I531" s="234"/>
      <c r="J531" s="300"/>
      <c r="K531" s="300"/>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row>
    <row r="532" spans="1:34" ht="15.75" customHeight="1">
      <c r="A532" s="234"/>
      <c r="B532" s="234"/>
      <c r="C532" s="234"/>
      <c r="D532" s="234"/>
      <c r="E532" s="234"/>
      <c r="F532" s="234"/>
      <c r="G532" s="234"/>
      <c r="H532" s="234"/>
      <c r="I532" s="234"/>
      <c r="J532" s="300"/>
      <c r="K532" s="300"/>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row>
    <row r="533" spans="1:34" ht="15.75" customHeight="1">
      <c r="A533" s="234"/>
      <c r="B533" s="234"/>
      <c r="C533" s="234"/>
      <c r="D533" s="234"/>
      <c r="E533" s="234"/>
      <c r="F533" s="234"/>
      <c r="G533" s="234"/>
      <c r="H533" s="234"/>
      <c r="I533" s="234"/>
      <c r="J533" s="300"/>
      <c r="K533" s="300"/>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row>
    <row r="534" spans="1:34" ht="15.75" customHeight="1">
      <c r="A534" s="234"/>
      <c r="B534" s="234"/>
      <c r="C534" s="234"/>
      <c r="D534" s="234"/>
      <c r="E534" s="234"/>
      <c r="F534" s="234"/>
      <c r="G534" s="234"/>
      <c r="H534" s="234"/>
      <c r="I534" s="234"/>
      <c r="J534" s="300"/>
      <c r="K534" s="300"/>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row>
    <row r="535" spans="1:34" ht="15.75" customHeight="1">
      <c r="A535" s="234"/>
      <c r="B535" s="234"/>
      <c r="C535" s="234"/>
      <c r="D535" s="234"/>
      <c r="E535" s="234"/>
      <c r="F535" s="234"/>
      <c r="G535" s="234"/>
      <c r="H535" s="234"/>
      <c r="I535" s="234"/>
      <c r="J535" s="300"/>
      <c r="K535" s="300"/>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row>
    <row r="536" spans="1:34" ht="15.75" customHeight="1">
      <c r="A536" s="234"/>
      <c r="B536" s="234"/>
      <c r="C536" s="234"/>
      <c r="D536" s="234"/>
      <c r="E536" s="234"/>
      <c r="F536" s="234"/>
      <c r="G536" s="234"/>
      <c r="H536" s="234"/>
      <c r="I536" s="234"/>
      <c r="J536" s="300"/>
      <c r="K536" s="300"/>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row>
    <row r="537" spans="1:34" ht="15.75" customHeight="1">
      <c r="A537" s="234"/>
      <c r="B537" s="234"/>
      <c r="C537" s="234"/>
      <c r="D537" s="234"/>
      <c r="E537" s="234"/>
      <c r="F537" s="234"/>
      <c r="G537" s="234"/>
      <c r="H537" s="234"/>
      <c r="I537" s="234"/>
      <c r="J537" s="300"/>
      <c r="K537" s="300"/>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row>
    <row r="538" spans="1:34" ht="15.75" customHeight="1">
      <c r="A538" s="234"/>
      <c r="B538" s="234"/>
      <c r="C538" s="234"/>
      <c r="D538" s="234"/>
      <c r="E538" s="234"/>
      <c r="F538" s="234"/>
      <c r="G538" s="234"/>
      <c r="H538" s="234"/>
      <c r="I538" s="234"/>
      <c r="J538" s="300"/>
      <c r="K538" s="300"/>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row>
    <row r="539" spans="1:34" ht="15.75" customHeight="1">
      <c r="A539" s="234"/>
      <c r="B539" s="234"/>
      <c r="C539" s="234"/>
      <c r="D539" s="234"/>
      <c r="E539" s="234"/>
      <c r="F539" s="234"/>
      <c r="G539" s="234"/>
      <c r="H539" s="234"/>
      <c r="I539" s="234"/>
      <c r="J539" s="300"/>
      <c r="K539" s="300"/>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row>
    <row r="540" spans="1:34" ht="15.75" customHeight="1">
      <c r="A540" s="234"/>
      <c r="B540" s="234"/>
      <c r="C540" s="234"/>
      <c r="D540" s="234"/>
      <c r="E540" s="234"/>
      <c r="F540" s="234"/>
      <c r="G540" s="234"/>
      <c r="H540" s="234"/>
      <c r="I540" s="234"/>
      <c r="J540" s="300"/>
      <c r="K540" s="300"/>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row>
    <row r="541" spans="1:34" ht="15.75" customHeight="1">
      <c r="A541" s="234"/>
      <c r="B541" s="234"/>
      <c r="C541" s="234"/>
      <c r="D541" s="234"/>
      <c r="E541" s="234"/>
      <c r="F541" s="234"/>
      <c r="G541" s="234"/>
      <c r="H541" s="234"/>
      <c r="I541" s="234"/>
      <c r="J541" s="300"/>
      <c r="K541" s="300"/>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row>
    <row r="542" spans="1:34" ht="15.75" customHeight="1">
      <c r="A542" s="234"/>
      <c r="B542" s="234"/>
      <c r="C542" s="234"/>
      <c r="D542" s="234"/>
      <c r="E542" s="234"/>
      <c r="F542" s="234"/>
      <c r="G542" s="234"/>
      <c r="H542" s="234"/>
      <c r="I542" s="234"/>
      <c r="J542" s="300"/>
      <c r="K542" s="300"/>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row>
    <row r="543" spans="1:34" ht="15.75" customHeight="1">
      <c r="A543" s="234"/>
      <c r="B543" s="234"/>
      <c r="C543" s="234"/>
      <c r="D543" s="234"/>
      <c r="E543" s="234"/>
      <c r="F543" s="234"/>
      <c r="G543" s="234"/>
      <c r="H543" s="234"/>
      <c r="I543" s="234"/>
      <c r="J543" s="300"/>
      <c r="K543" s="300"/>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row>
    <row r="544" spans="1:34" ht="15.75" customHeight="1">
      <c r="A544" s="234"/>
      <c r="B544" s="234"/>
      <c r="C544" s="234"/>
      <c r="D544" s="234"/>
      <c r="E544" s="234"/>
      <c r="F544" s="234"/>
      <c r="G544" s="234"/>
      <c r="H544" s="234"/>
      <c r="I544" s="234"/>
      <c r="J544" s="300"/>
      <c r="K544" s="300"/>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row>
    <row r="545" spans="1:34" ht="15.75" customHeight="1">
      <c r="A545" s="234"/>
      <c r="B545" s="234"/>
      <c r="C545" s="234"/>
      <c r="D545" s="234"/>
      <c r="E545" s="234"/>
      <c r="F545" s="234"/>
      <c r="G545" s="234"/>
      <c r="H545" s="234"/>
      <c r="I545" s="234"/>
      <c r="J545" s="300"/>
      <c r="K545" s="300"/>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row>
    <row r="546" spans="1:34" ht="15.75" customHeight="1">
      <c r="A546" s="234"/>
      <c r="B546" s="234"/>
      <c r="C546" s="234"/>
      <c r="D546" s="234"/>
      <c r="E546" s="234"/>
      <c r="F546" s="234"/>
      <c r="G546" s="234"/>
      <c r="H546" s="234"/>
      <c r="I546" s="234"/>
      <c r="J546" s="300"/>
      <c r="K546" s="300"/>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row>
    <row r="547" spans="1:34" ht="15.75" customHeight="1">
      <c r="A547" s="234"/>
      <c r="B547" s="234"/>
      <c r="C547" s="234"/>
      <c r="D547" s="234"/>
      <c r="E547" s="234"/>
      <c r="F547" s="234"/>
      <c r="G547" s="234"/>
      <c r="H547" s="234"/>
      <c r="I547" s="234"/>
      <c r="J547" s="300"/>
      <c r="K547" s="300"/>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row>
    <row r="548" spans="1:34" ht="15.75" customHeight="1">
      <c r="A548" s="234"/>
      <c r="B548" s="234"/>
      <c r="C548" s="234"/>
      <c r="D548" s="234"/>
      <c r="E548" s="234"/>
      <c r="F548" s="234"/>
      <c r="G548" s="234"/>
      <c r="H548" s="234"/>
      <c r="I548" s="234"/>
      <c r="J548" s="300"/>
      <c r="K548" s="300"/>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row>
    <row r="549" spans="1:34" ht="15.75" customHeight="1">
      <c r="A549" s="234"/>
      <c r="B549" s="234"/>
      <c r="C549" s="234"/>
      <c r="D549" s="234"/>
      <c r="E549" s="234"/>
      <c r="F549" s="234"/>
      <c r="G549" s="234"/>
      <c r="H549" s="234"/>
      <c r="I549" s="234"/>
      <c r="J549" s="300"/>
      <c r="K549" s="300"/>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row>
    <row r="550" spans="1:34" ht="15.75" customHeight="1">
      <c r="A550" s="234"/>
      <c r="B550" s="234"/>
      <c r="C550" s="234"/>
      <c r="D550" s="234"/>
      <c r="E550" s="234"/>
      <c r="F550" s="234"/>
      <c r="G550" s="234"/>
      <c r="H550" s="234"/>
      <c r="I550" s="234"/>
      <c r="J550" s="300"/>
      <c r="K550" s="300"/>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row>
    <row r="551" spans="1:34" ht="15.75" customHeight="1">
      <c r="A551" s="234"/>
      <c r="B551" s="234"/>
      <c r="C551" s="234"/>
      <c r="D551" s="234"/>
      <c r="E551" s="234"/>
      <c r="F551" s="234"/>
      <c r="G551" s="234"/>
      <c r="H551" s="234"/>
      <c r="I551" s="234"/>
      <c r="J551" s="300"/>
      <c r="K551" s="300"/>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row>
    <row r="552" spans="1:34" ht="15.75" customHeight="1">
      <c r="A552" s="234"/>
      <c r="B552" s="234"/>
      <c r="C552" s="234"/>
      <c r="D552" s="234"/>
      <c r="E552" s="234"/>
      <c r="F552" s="234"/>
      <c r="G552" s="234"/>
      <c r="H552" s="234"/>
      <c r="I552" s="234"/>
      <c r="J552" s="300"/>
      <c r="K552" s="300"/>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row>
    <row r="553" spans="1:34" ht="15.75" customHeight="1">
      <c r="A553" s="234"/>
      <c r="B553" s="234"/>
      <c r="C553" s="234"/>
      <c r="D553" s="234"/>
      <c r="E553" s="234"/>
      <c r="F553" s="234"/>
      <c r="G553" s="234"/>
      <c r="H553" s="234"/>
      <c r="I553" s="234"/>
      <c r="J553" s="300"/>
      <c r="K553" s="300"/>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row>
    <row r="554" spans="1:34" ht="15.75" customHeight="1">
      <c r="A554" s="234"/>
      <c r="B554" s="234"/>
      <c r="C554" s="234"/>
      <c r="D554" s="234"/>
      <c r="E554" s="234"/>
      <c r="F554" s="234"/>
      <c r="G554" s="234"/>
      <c r="H554" s="234"/>
      <c r="I554" s="234"/>
      <c r="J554" s="300"/>
      <c r="K554" s="300"/>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row>
    <row r="555" spans="1:34" ht="15.75" customHeight="1">
      <c r="A555" s="234"/>
      <c r="B555" s="234"/>
      <c r="C555" s="234"/>
      <c r="D555" s="234"/>
      <c r="E555" s="234"/>
      <c r="F555" s="234"/>
      <c r="G555" s="234"/>
      <c r="H555" s="234"/>
      <c r="I555" s="234"/>
      <c r="J555" s="300"/>
      <c r="K555" s="300"/>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row>
    <row r="556" spans="1:34" ht="15.75" customHeight="1">
      <c r="A556" s="234"/>
      <c r="B556" s="234"/>
      <c r="C556" s="234"/>
      <c r="D556" s="234"/>
      <c r="E556" s="234"/>
      <c r="F556" s="234"/>
      <c r="G556" s="234"/>
      <c r="H556" s="234"/>
      <c r="I556" s="234"/>
      <c r="J556" s="300"/>
      <c r="K556" s="300"/>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row>
    <row r="557" spans="1:34" ht="15.75" customHeight="1">
      <c r="A557" s="234"/>
      <c r="B557" s="234"/>
      <c r="C557" s="234"/>
      <c r="D557" s="234"/>
      <c r="E557" s="234"/>
      <c r="F557" s="234"/>
      <c r="G557" s="234"/>
      <c r="H557" s="234"/>
      <c r="I557" s="234"/>
      <c r="J557" s="300"/>
      <c r="K557" s="300"/>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row>
    <row r="558" spans="1:34" ht="15.75" customHeight="1">
      <c r="A558" s="234"/>
      <c r="B558" s="234"/>
      <c r="C558" s="234"/>
      <c r="D558" s="234"/>
      <c r="E558" s="234"/>
      <c r="F558" s="234"/>
      <c r="G558" s="234"/>
      <c r="H558" s="234"/>
      <c r="I558" s="234"/>
      <c r="J558" s="300"/>
      <c r="K558" s="300"/>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row>
    <row r="559" spans="1:34" ht="15.75" customHeight="1">
      <c r="A559" s="234"/>
      <c r="B559" s="234"/>
      <c r="C559" s="234"/>
      <c r="D559" s="234"/>
      <c r="E559" s="234"/>
      <c r="F559" s="234"/>
      <c r="G559" s="234"/>
      <c r="H559" s="234"/>
      <c r="I559" s="234"/>
      <c r="J559" s="300"/>
      <c r="K559" s="300"/>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row>
    <row r="560" spans="1:34" ht="15.75" customHeight="1">
      <c r="A560" s="234"/>
      <c r="B560" s="234"/>
      <c r="C560" s="234"/>
      <c r="D560" s="234"/>
      <c r="E560" s="234"/>
      <c r="F560" s="234"/>
      <c r="G560" s="234"/>
      <c r="H560" s="234"/>
      <c r="I560" s="234"/>
      <c r="J560" s="300"/>
      <c r="K560" s="300"/>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row>
    <row r="561" spans="1:34" ht="15.75" customHeight="1">
      <c r="A561" s="234"/>
      <c r="B561" s="234"/>
      <c r="C561" s="234"/>
      <c r="D561" s="234"/>
      <c r="E561" s="234"/>
      <c r="F561" s="234"/>
      <c r="G561" s="234"/>
      <c r="H561" s="234"/>
      <c r="I561" s="234"/>
      <c r="J561" s="300"/>
      <c r="K561" s="300"/>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row>
    <row r="562" spans="1:34" ht="15.75" customHeight="1">
      <c r="A562" s="234"/>
      <c r="B562" s="234"/>
      <c r="C562" s="234"/>
      <c r="D562" s="234"/>
      <c r="E562" s="234"/>
      <c r="F562" s="234"/>
      <c r="G562" s="234"/>
      <c r="H562" s="234"/>
      <c r="I562" s="234"/>
      <c r="J562" s="300"/>
      <c r="K562" s="300"/>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row>
    <row r="563" spans="1:34" ht="15.75" customHeight="1">
      <c r="A563" s="234"/>
      <c r="B563" s="234"/>
      <c r="C563" s="234"/>
      <c r="D563" s="234"/>
      <c r="E563" s="234"/>
      <c r="F563" s="234"/>
      <c r="G563" s="234"/>
      <c r="H563" s="234"/>
      <c r="I563" s="234"/>
      <c r="J563" s="300"/>
      <c r="K563" s="300"/>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row>
    <row r="564" spans="1:34" ht="15.75" customHeight="1">
      <c r="A564" s="234"/>
      <c r="B564" s="234"/>
      <c r="C564" s="234"/>
      <c r="D564" s="234"/>
      <c r="E564" s="234"/>
      <c r="F564" s="234"/>
      <c r="G564" s="234"/>
      <c r="H564" s="234"/>
      <c r="I564" s="234"/>
      <c r="J564" s="300"/>
      <c r="K564" s="300"/>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row>
    <row r="565" spans="1:34" ht="15.75" customHeight="1">
      <c r="A565" s="234"/>
      <c r="B565" s="234"/>
      <c r="C565" s="234"/>
      <c r="D565" s="234"/>
      <c r="E565" s="234"/>
      <c r="F565" s="234"/>
      <c r="G565" s="234"/>
      <c r="H565" s="234"/>
      <c r="I565" s="234"/>
      <c r="J565" s="300"/>
      <c r="K565" s="300"/>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row>
    <row r="566" spans="1:34" ht="15.75" customHeight="1">
      <c r="A566" s="234"/>
      <c r="B566" s="234"/>
      <c r="C566" s="234"/>
      <c r="D566" s="234"/>
      <c r="E566" s="234"/>
      <c r="F566" s="234"/>
      <c r="G566" s="234"/>
      <c r="H566" s="234"/>
      <c r="I566" s="234"/>
      <c r="J566" s="300"/>
      <c r="K566" s="300"/>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row>
    <row r="567" spans="1:34" ht="15.75" customHeight="1">
      <c r="A567" s="234"/>
      <c r="B567" s="234"/>
      <c r="C567" s="234"/>
      <c r="D567" s="234"/>
      <c r="E567" s="234"/>
      <c r="F567" s="234"/>
      <c r="G567" s="234"/>
      <c r="H567" s="234"/>
      <c r="I567" s="234"/>
      <c r="J567" s="300"/>
      <c r="K567" s="300"/>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row>
    <row r="568" spans="1:34" ht="15.75" customHeight="1">
      <c r="A568" s="234"/>
      <c r="B568" s="234"/>
      <c r="C568" s="234"/>
      <c r="D568" s="234"/>
      <c r="E568" s="234"/>
      <c r="F568" s="234"/>
      <c r="G568" s="234"/>
      <c r="H568" s="234"/>
      <c r="I568" s="234"/>
      <c r="J568" s="300"/>
      <c r="K568" s="300"/>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row>
    <row r="569" spans="1:34" ht="15.75" customHeight="1">
      <c r="A569" s="234"/>
      <c r="B569" s="234"/>
      <c r="C569" s="234"/>
      <c r="D569" s="234"/>
      <c r="E569" s="234"/>
      <c r="F569" s="234"/>
      <c r="G569" s="234"/>
      <c r="H569" s="234"/>
      <c r="I569" s="234"/>
      <c r="J569" s="300"/>
      <c r="K569" s="300"/>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row>
    <row r="570" spans="1:34" ht="15.75" customHeight="1">
      <c r="A570" s="234"/>
      <c r="B570" s="234"/>
      <c r="C570" s="234"/>
      <c r="D570" s="234"/>
      <c r="E570" s="234"/>
      <c r="F570" s="234"/>
      <c r="G570" s="234"/>
      <c r="H570" s="234"/>
      <c r="I570" s="234"/>
      <c r="J570" s="300"/>
      <c r="K570" s="300"/>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row>
    <row r="571" spans="1:34" ht="15.75" customHeight="1">
      <c r="A571" s="234"/>
      <c r="B571" s="234"/>
      <c r="C571" s="234"/>
      <c r="D571" s="234"/>
      <c r="E571" s="234"/>
      <c r="F571" s="234"/>
      <c r="G571" s="234"/>
      <c r="H571" s="234"/>
      <c r="I571" s="234"/>
      <c r="J571" s="300"/>
      <c r="K571" s="300"/>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row>
    <row r="572" spans="1:34" ht="15.75" customHeight="1">
      <c r="A572" s="234"/>
      <c r="B572" s="234"/>
      <c r="C572" s="234"/>
      <c r="D572" s="234"/>
      <c r="E572" s="234"/>
      <c r="F572" s="234"/>
      <c r="G572" s="234"/>
      <c r="H572" s="234"/>
      <c r="I572" s="234"/>
      <c r="J572" s="300"/>
      <c r="K572" s="300"/>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row>
    <row r="573" spans="1:34" ht="15.75" customHeight="1">
      <c r="A573" s="234"/>
      <c r="B573" s="234"/>
      <c r="C573" s="234"/>
      <c r="D573" s="234"/>
      <c r="E573" s="234"/>
      <c r="F573" s="234"/>
      <c r="G573" s="234"/>
      <c r="H573" s="234"/>
      <c r="I573" s="234"/>
      <c r="J573" s="300"/>
      <c r="K573" s="300"/>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row>
    <row r="574" spans="1:34" ht="15.75" customHeight="1">
      <c r="A574" s="234"/>
      <c r="B574" s="234"/>
      <c r="C574" s="234"/>
      <c r="D574" s="234"/>
      <c r="E574" s="234"/>
      <c r="F574" s="234"/>
      <c r="G574" s="234"/>
      <c r="H574" s="234"/>
      <c r="I574" s="234"/>
      <c r="J574" s="300"/>
      <c r="K574" s="300"/>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row>
    <row r="575" spans="1:34" ht="15.75" customHeight="1">
      <c r="A575" s="234"/>
      <c r="B575" s="234"/>
      <c r="C575" s="234"/>
      <c r="D575" s="234"/>
      <c r="E575" s="234"/>
      <c r="F575" s="234"/>
      <c r="G575" s="234"/>
      <c r="H575" s="234"/>
      <c r="I575" s="234"/>
      <c r="J575" s="300"/>
      <c r="K575" s="300"/>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row>
    <row r="576" spans="1:34" ht="15.75" customHeight="1">
      <c r="A576" s="234"/>
      <c r="B576" s="234"/>
      <c r="C576" s="234"/>
      <c r="D576" s="234"/>
      <c r="E576" s="234"/>
      <c r="F576" s="234"/>
      <c r="G576" s="234"/>
      <c r="H576" s="234"/>
      <c r="I576" s="234"/>
      <c r="J576" s="300"/>
      <c r="K576" s="300"/>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row>
    <row r="577" spans="1:34" ht="15.75" customHeight="1">
      <c r="A577" s="234"/>
      <c r="B577" s="234"/>
      <c r="C577" s="234"/>
      <c r="D577" s="234"/>
      <c r="E577" s="234"/>
      <c r="F577" s="234"/>
      <c r="G577" s="234"/>
      <c r="H577" s="234"/>
      <c r="I577" s="234"/>
      <c r="J577" s="300"/>
      <c r="K577" s="300"/>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row>
    <row r="578" spans="1:34" ht="15.75" customHeight="1">
      <c r="A578" s="234"/>
      <c r="B578" s="234"/>
      <c r="C578" s="234"/>
      <c r="D578" s="234"/>
      <c r="E578" s="234"/>
      <c r="F578" s="234"/>
      <c r="G578" s="234"/>
      <c r="H578" s="234"/>
      <c r="I578" s="234"/>
      <c r="J578" s="300"/>
      <c r="K578" s="300"/>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row>
    <row r="579" spans="1:34" ht="15.75" customHeight="1">
      <c r="A579" s="234"/>
      <c r="B579" s="234"/>
      <c r="C579" s="234"/>
      <c r="D579" s="234"/>
      <c r="E579" s="234"/>
      <c r="F579" s="234"/>
      <c r="G579" s="234"/>
      <c r="H579" s="234"/>
      <c r="I579" s="234"/>
      <c r="J579" s="300"/>
      <c r="K579" s="300"/>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row>
    <row r="580" spans="1:34" ht="15.75" customHeight="1">
      <c r="A580" s="234"/>
      <c r="B580" s="234"/>
      <c r="C580" s="234"/>
      <c r="D580" s="234"/>
      <c r="E580" s="234"/>
      <c r="F580" s="234"/>
      <c r="G580" s="234"/>
      <c r="H580" s="234"/>
      <c r="I580" s="234"/>
      <c r="J580" s="300"/>
      <c r="K580" s="300"/>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row>
    <row r="581" spans="1:34" ht="15.75" customHeight="1">
      <c r="A581" s="234"/>
      <c r="B581" s="234"/>
      <c r="C581" s="234"/>
      <c r="D581" s="234"/>
      <c r="E581" s="234"/>
      <c r="F581" s="234"/>
      <c r="G581" s="234"/>
      <c r="H581" s="234"/>
      <c r="I581" s="234"/>
      <c r="J581" s="300"/>
      <c r="K581" s="300"/>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row>
    <row r="582" spans="1:34" ht="15.75" customHeight="1">
      <c r="A582" s="234"/>
      <c r="B582" s="234"/>
      <c r="C582" s="234"/>
      <c r="D582" s="234"/>
      <c r="E582" s="234"/>
      <c r="F582" s="234"/>
      <c r="G582" s="234"/>
      <c r="H582" s="234"/>
      <c r="I582" s="234"/>
      <c r="J582" s="300"/>
      <c r="K582" s="300"/>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row>
    <row r="583" spans="1:34" ht="15.75" customHeight="1">
      <c r="A583" s="234"/>
      <c r="B583" s="234"/>
      <c r="C583" s="234"/>
      <c r="D583" s="234"/>
      <c r="E583" s="234"/>
      <c r="F583" s="234"/>
      <c r="G583" s="234"/>
      <c r="H583" s="234"/>
      <c r="I583" s="234"/>
      <c r="J583" s="300"/>
      <c r="K583" s="300"/>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row>
    <row r="584" spans="1:34" ht="15.75" customHeight="1">
      <c r="A584" s="234"/>
      <c r="B584" s="234"/>
      <c r="C584" s="234"/>
      <c r="D584" s="234"/>
      <c r="E584" s="234"/>
      <c r="F584" s="234"/>
      <c r="G584" s="234"/>
      <c r="H584" s="234"/>
      <c r="I584" s="234"/>
      <c r="J584" s="300"/>
      <c r="K584" s="300"/>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row>
    <row r="585" spans="1:34" ht="15.75" customHeight="1">
      <c r="A585" s="234"/>
      <c r="B585" s="234"/>
      <c r="C585" s="234"/>
      <c r="D585" s="234"/>
      <c r="E585" s="234"/>
      <c r="F585" s="234"/>
      <c r="G585" s="234"/>
      <c r="H585" s="234"/>
      <c r="I585" s="234"/>
      <c r="J585" s="300"/>
      <c r="K585" s="300"/>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row>
    <row r="586" spans="1:34" ht="15.75" customHeight="1">
      <c r="A586" s="234"/>
      <c r="B586" s="234"/>
      <c r="C586" s="234"/>
      <c r="D586" s="234"/>
      <c r="E586" s="234"/>
      <c r="F586" s="234"/>
      <c r="G586" s="234"/>
      <c r="H586" s="234"/>
      <c r="I586" s="234"/>
      <c r="J586" s="300"/>
      <c r="K586" s="300"/>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row>
    <row r="587" spans="1:34" ht="15.75" customHeight="1">
      <c r="A587" s="234"/>
      <c r="B587" s="234"/>
      <c r="C587" s="234"/>
      <c r="D587" s="234"/>
      <c r="E587" s="234"/>
      <c r="F587" s="234"/>
      <c r="G587" s="234"/>
      <c r="H587" s="234"/>
      <c r="I587" s="234"/>
      <c r="J587" s="300"/>
      <c r="K587" s="300"/>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row>
    <row r="588" spans="1:34" ht="15.75" customHeight="1">
      <c r="A588" s="234"/>
      <c r="B588" s="234"/>
      <c r="C588" s="234"/>
      <c r="D588" s="234"/>
      <c r="E588" s="234"/>
      <c r="F588" s="234"/>
      <c r="G588" s="234"/>
      <c r="H588" s="234"/>
      <c r="I588" s="234"/>
      <c r="J588" s="300"/>
      <c r="K588" s="300"/>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row>
    <row r="589" spans="1:34" ht="15.75" customHeight="1">
      <c r="A589" s="234"/>
      <c r="B589" s="234"/>
      <c r="C589" s="234"/>
      <c r="D589" s="234"/>
      <c r="E589" s="234"/>
      <c r="F589" s="234"/>
      <c r="G589" s="234"/>
      <c r="H589" s="234"/>
      <c r="I589" s="234"/>
      <c r="J589" s="300"/>
      <c r="K589" s="300"/>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row>
    <row r="590" spans="1:34" ht="15.75" customHeight="1">
      <c r="A590" s="234"/>
      <c r="B590" s="234"/>
      <c r="C590" s="234"/>
      <c r="D590" s="234"/>
      <c r="E590" s="234"/>
      <c r="F590" s="234"/>
      <c r="G590" s="234"/>
      <c r="H590" s="234"/>
      <c r="I590" s="234"/>
      <c r="J590" s="300"/>
      <c r="K590" s="300"/>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row>
    <row r="591" spans="1:34" ht="15.75" customHeight="1">
      <c r="A591" s="234"/>
      <c r="B591" s="234"/>
      <c r="C591" s="234"/>
      <c r="D591" s="234"/>
      <c r="E591" s="234"/>
      <c r="F591" s="234"/>
      <c r="G591" s="234"/>
      <c r="H591" s="234"/>
      <c r="I591" s="234"/>
      <c r="J591" s="300"/>
      <c r="K591" s="300"/>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row>
    <row r="592" spans="1:34" ht="15.75" customHeight="1">
      <c r="A592" s="234"/>
      <c r="B592" s="234"/>
      <c r="C592" s="234"/>
      <c r="D592" s="234"/>
      <c r="E592" s="234"/>
      <c r="F592" s="234"/>
      <c r="G592" s="234"/>
      <c r="H592" s="234"/>
      <c r="I592" s="234"/>
      <c r="J592" s="300"/>
      <c r="K592" s="300"/>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row>
    <row r="593" spans="1:34" ht="15.75" customHeight="1">
      <c r="A593" s="234"/>
      <c r="B593" s="234"/>
      <c r="C593" s="234"/>
      <c r="D593" s="234"/>
      <c r="E593" s="234"/>
      <c r="F593" s="234"/>
      <c r="G593" s="234"/>
      <c r="H593" s="234"/>
      <c r="I593" s="234"/>
      <c r="J593" s="300"/>
      <c r="K593" s="300"/>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row>
    <row r="594" spans="1:34" ht="15.75" customHeight="1">
      <c r="A594" s="234"/>
      <c r="B594" s="234"/>
      <c r="C594" s="234"/>
      <c r="D594" s="234"/>
      <c r="E594" s="234"/>
      <c r="F594" s="234"/>
      <c r="G594" s="234"/>
      <c r="H594" s="234"/>
      <c r="I594" s="234"/>
      <c r="J594" s="300"/>
      <c r="K594" s="300"/>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row>
    <row r="595" spans="1:34" ht="15.75" customHeight="1">
      <c r="A595" s="234"/>
      <c r="B595" s="234"/>
      <c r="C595" s="234"/>
      <c r="D595" s="234"/>
      <c r="E595" s="234"/>
      <c r="F595" s="234"/>
      <c r="G595" s="234"/>
      <c r="H595" s="234"/>
      <c r="I595" s="234"/>
      <c r="J595" s="300"/>
      <c r="K595" s="300"/>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row>
    <row r="596" spans="1:34" ht="15.75" customHeight="1">
      <c r="A596" s="234"/>
      <c r="B596" s="234"/>
      <c r="C596" s="234"/>
      <c r="D596" s="234"/>
      <c r="E596" s="234"/>
      <c r="F596" s="234"/>
      <c r="G596" s="234"/>
      <c r="H596" s="234"/>
      <c r="I596" s="234"/>
      <c r="J596" s="300"/>
      <c r="K596" s="300"/>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row>
    <row r="597" spans="1:34" ht="15.75" customHeight="1">
      <c r="A597" s="234"/>
      <c r="B597" s="234"/>
      <c r="C597" s="234"/>
      <c r="D597" s="234"/>
      <c r="E597" s="234"/>
      <c r="F597" s="234"/>
      <c r="G597" s="234"/>
      <c r="H597" s="234"/>
      <c r="I597" s="234"/>
      <c r="J597" s="300"/>
      <c r="K597" s="300"/>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row>
    <row r="598" spans="1:34" ht="15.75" customHeight="1">
      <c r="A598" s="234"/>
      <c r="B598" s="234"/>
      <c r="C598" s="234"/>
      <c r="D598" s="234"/>
      <c r="E598" s="234"/>
      <c r="F598" s="234"/>
      <c r="G598" s="234"/>
      <c r="H598" s="234"/>
      <c r="I598" s="234"/>
      <c r="J598" s="300"/>
      <c r="K598" s="300"/>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row>
    <row r="599" spans="1:34" ht="15.75" customHeight="1">
      <c r="A599" s="234"/>
      <c r="B599" s="234"/>
      <c r="C599" s="234"/>
      <c r="D599" s="234"/>
      <c r="E599" s="234"/>
      <c r="F599" s="234"/>
      <c r="G599" s="234"/>
      <c r="H599" s="234"/>
      <c r="I599" s="234"/>
      <c r="J599" s="300"/>
      <c r="K599" s="300"/>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row>
    <row r="600" spans="1:34" ht="15.75" customHeight="1">
      <c r="A600" s="234"/>
      <c r="B600" s="234"/>
      <c r="C600" s="234"/>
      <c r="D600" s="234"/>
      <c r="E600" s="234"/>
      <c r="F600" s="234"/>
      <c r="G600" s="234"/>
      <c r="H600" s="234"/>
      <c r="I600" s="234"/>
      <c r="J600" s="300"/>
      <c r="K600" s="300"/>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row>
    <row r="601" spans="1:34" ht="15.75" customHeight="1">
      <c r="A601" s="234"/>
      <c r="B601" s="234"/>
      <c r="C601" s="234"/>
      <c r="D601" s="234"/>
      <c r="E601" s="234"/>
      <c r="F601" s="234"/>
      <c r="G601" s="234"/>
      <c r="H601" s="234"/>
      <c r="I601" s="234"/>
      <c r="J601" s="300"/>
      <c r="K601" s="300"/>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row>
    <row r="602" spans="1:34" ht="15.75" customHeight="1">
      <c r="A602" s="234"/>
      <c r="B602" s="234"/>
      <c r="C602" s="234"/>
      <c r="D602" s="234"/>
      <c r="E602" s="234"/>
      <c r="F602" s="234"/>
      <c r="G602" s="234"/>
      <c r="H602" s="234"/>
      <c r="I602" s="234"/>
      <c r="J602" s="300"/>
      <c r="K602" s="300"/>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row>
    <row r="603" spans="1:34" ht="15.75" customHeight="1">
      <c r="A603" s="234"/>
      <c r="B603" s="234"/>
      <c r="C603" s="234"/>
      <c r="D603" s="234"/>
      <c r="E603" s="234"/>
      <c r="F603" s="234"/>
      <c r="G603" s="234"/>
      <c r="H603" s="234"/>
      <c r="I603" s="234"/>
      <c r="J603" s="300"/>
      <c r="K603" s="300"/>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row>
    <row r="604" spans="1:34" ht="15.75" customHeight="1">
      <c r="A604" s="234"/>
      <c r="B604" s="234"/>
      <c r="C604" s="234"/>
      <c r="D604" s="234"/>
      <c r="E604" s="234"/>
      <c r="F604" s="234"/>
      <c r="G604" s="234"/>
      <c r="H604" s="234"/>
      <c r="I604" s="234"/>
      <c r="J604" s="300"/>
      <c r="K604" s="300"/>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row>
    <row r="605" spans="1:34" ht="15.75" customHeight="1">
      <c r="A605" s="234"/>
      <c r="B605" s="234"/>
      <c r="C605" s="234"/>
      <c r="D605" s="234"/>
      <c r="E605" s="234"/>
      <c r="F605" s="234"/>
      <c r="G605" s="234"/>
      <c r="H605" s="234"/>
      <c r="I605" s="234"/>
      <c r="J605" s="300"/>
      <c r="K605" s="300"/>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row>
    <row r="606" spans="1:34" ht="15.75" customHeight="1">
      <c r="A606" s="234"/>
      <c r="B606" s="234"/>
      <c r="C606" s="234"/>
      <c r="D606" s="234"/>
      <c r="E606" s="234"/>
      <c r="F606" s="234"/>
      <c r="G606" s="234"/>
      <c r="H606" s="234"/>
      <c r="I606" s="234"/>
      <c r="J606" s="300"/>
      <c r="K606" s="300"/>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row>
    <row r="607" spans="1:34" ht="15.75" customHeight="1">
      <c r="A607" s="234"/>
      <c r="B607" s="234"/>
      <c r="C607" s="234"/>
      <c r="D607" s="234"/>
      <c r="E607" s="234"/>
      <c r="F607" s="234"/>
      <c r="G607" s="234"/>
      <c r="H607" s="234"/>
      <c r="I607" s="234"/>
      <c r="J607" s="300"/>
      <c r="K607" s="300"/>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row>
    <row r="608" spans="1:34" ht="15.75" customHeight="1">
      <c r="A608" s="234"/>
      <c r="B608" s="234"/>
      <c r="C608" s="234"/>
      <c r="D608" s="234"/>
      <c r="E608" s="234"/>
      <c r="F608" s="234"/>
      <c r="G608" s="234"/>
      <c r="H608" s="234"/>
      <c r="I608" s="234"/>
      <c r="J608" s="300"/>
      <c r="K608" s="300"/>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row>
    <row r="609" spans="1:34" ht="15.75" customHeight="1">
      <c r="A609" s="234"/>
      <c r="B609" s="234"/>
      <c r="C609" s="234"/>
      <c r="D609" s="234"/>
      <c r="E609" s="234"/>
      <c r="F609" s="234"/>
      <c r="G609" s="234"/>
      <c r="H609" s="234"/>
      <c r="I609" s="234"/>
      <c r="J609" s="300"/>
      <c r="K609" s="300"/>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row>
    <row r="610" spans="1:34" ht="15.75" customHeight="1">
      <c r="A610" s="234"/>
      <c r="B610" s="234"/>
      <c r="C610" s="234"/>
      <c r="D610" s="234"/>
      <c r="E610" s="234"/>
      <c r="F610" s="234"/>
      <c r="G610" s="234"/>
      <c r="H610" s="234"/>
      <c r="I610" s="234"/>
      <c r="J610" s="300"/>
      <c r="K610" s="300"/>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row>
    <row r="611" spans="1:34" ht="15.75" customHeight="1">
      <c r="A611" s="234"/>
      <c r="B611" s="234"/>
      <c r="C611" s="234"/>
      <c r="D611" s="234"/>
      <c r="E611" s="234"/>
      <c r="F611" s="234"/>
      <c r="G611" s="234"/>
      <c r="H611" s="234"/>
      <c r="I611" s="234"/>
      <c r="J611" s="300"/>
      <c r="K611" s="300"/>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row>
    <row r="612" spans="1:34" ht="15.75" customHeight="1">
      <c r="A612" s="234"/>
      <c r="B612" s="234"/>
      <c r="C612" s="234"/>
      <c r="D612" s="234"/>
      <c r="E612" s="234"/>
      <c r="F612" s="234"/>
      <c r="G612" s="234"/>
      <c r="H612" s="234"/>
      <c r="I612" s="234"/>
      <c r="J612" s="300"/>
      <c r="K612" s="300"/>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row>
    <row r="613" spans="1:34" ht="15.75" customHeight="1">
      <c r="A613" s="234"/>
      <c r="B613" s="234"/>
      <c r="C613" s="234"/>
      <c r="D613" s="234"/>
      <c r="E613" s="234"/>
      <c r="F613" s="234"/>
      <c r="G613" s="234"/>
      <c r="H613" s="234"/>
      <c r="I613" s="234"/>
      <c r="J613" s="300"/>
      <c r="K613" s="300"/>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row>
    <row r="614" spans="1:34" ht="15.75" customHeight="1">
      <c r="A614" s="234"/>
      <c r="B614" s="234"/>
      <c r="C614" s="234"/>
      <c r="D614" s="234"/>
      <c r="E614" s="234"/>
      <c r="F614" s="234"/>
      <c r="G614" s="234"/>
      <c r="H614" s="234"/>
      <c r="I614" s="234"/>
      <c r="J614" s="300"/>
      <c r="K614" s="300"/>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row>
    <row r="615" spans="1:34" ht="15.75" customHeight="1">
      <c r="A615" s="234"/>
      <c r="B615" s="234"/>
      <c r="C615" s="234"/>
      <c r="D615" s="234"/>
      <c r="E615" s="234"/>
      <c r="F615" s="234"/>
      <c r="G615" s="234"/>
      <c r="H615" s="234"/>
      <c r="I615" s="234"/>
      <c r="J615" s="300"/>
      <c r="K615" s="300"/>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row>
    <row r="616" spans="1:34" ht="15.75" customHeight="1">
      <c r="A616" s="234"/>
      <c r="B616" s="234"/>
      <c r="C616" s="234"/>
      <c r="D616" s="234"/>
      <c r="E616" s="234"/>
      <c r="F616" s="234"/>
      <c r="G616" s="234"/>
      <c r="H616" s="234"/>
      <c r="I616" s="234"/>
      <c r="J616" s="300"/>
      <c r="K616" s="300"/>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row>
    <row r="617" spans="1:34" ht="15.75" customHeight="1">
      <c r="A617" s="234"/>
      <c r="B617" s="234"/>
      <c r="C617" s="234"/>
      <c r="D617" s="234"/>
      <c r="E617" s="234"/>
      <c r="F617" s="234"/>
      <c r="G617" s="234"/>
      <c r="H617" s="234"/>
      <c r="I617" s="234"/>
      <c r="J617" s="300"/>
      <c r="K617" s="300"/>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row>
    <row r="618" spans="1:34" ht="15.75" customHeight="1">
      <c r="A618" s="234"/>
      <c r="B618" s="234"/>
      <c r="C618" s="234"/>
      <c r="D618" s="234"/>
      <c r="E618" s="234"/>
      <c r="F618" s="234"/>
      <c r="G618" s="234"/>
      <c r="H618" s="234"/>
      <c r="I618" s="234"/>
      <c r="J618" s="300"/>
      <c r="K618" s="300"/>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row>
    <row r="619" spans="1:34" ht="15.75" customHeight="1">
      <c r="A619" s="234"/>
      <c r="B619" s="234"/>
      <c r="C619" s="234"/>
      <c r="D619" s="234"/>
      <c r="E619" s="234"/>
      <c r="F619" s="234"/>
      <c r="G619" s="234"/>
      <c r="H619" s="234"/>
      <c r="I619" s="234"/>
      <c r="J619" s="300"/>
      <c r="K619" s="300"/>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row>
    <row r="620" spans="1:34" ht="15.75" customHeight="1">
      <c r="A620" s="234"/>
      <c r="B620" s="234"/>
      <c r="C620" s="234"/>
      <c r="D620" s="234"/>
      <c r="E620" s="234"/>
      <c r="F620" s="234"/>
      <c r="G620" s="234"/>
      <c r="H620" s="234"/>
      <c r="I620" s="234"/>
      <c r="J620" s="300"/>
      <c r="K620" s="300"/>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row>
    <row r="621" spans="1:34" ht="15.75" customHeight="1">
      <c r="A621" s="234"/>
      <c r="B621" s="234"/>
      <c r="C621" s="234"/>
      <c r="D621" s="234"/>
      <c r="E621" s="234"/>
      <c r="F621" s="234"/>
      <c r="G621" s="234"/>
      <c r="H621" s="234"/>
      <c r="I621" s="234"/>
      <c r="J621" s="300"/>
      <c r="K621" s="300"/>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row>
    <row r="622" spans="1:34" ht="15.75" customHeight="1">
      <c r="A622" s="234"/>
      <c r="B622" s="234"/>
      <c r="C622" s="234"/>
      <c r="D622" s="234"/>
      <c r="E622" s="234"/>
      <c r="F622" s="234"/>
      <c r="G622" s="234"/>
      <c r="H622" s="234"/>
      <c r="I622" s="234"/>
      <c r="J622" s="300"/>
      <c r="K622" s="300"/>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row>
    <row r="623" spans="1:34" ht="15.75" customHeight="1">
      <c r="A623" s="234"/>
      <c r="B623" s="234"/>
      <c r="C623" s="234"/>
      <c r="D623" s="234"/>
      <c r="E623" s="234"/>
      <c r="F623" s="234"/>
      <c r="G623" s="234"/>
      <c r="H623" s="234"/>
      <c r="I623" s="234"/>
      <c r="J623" s="300"/>
      <c r="K623" s="300"/>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row>
    <row r="624" spans="1:34" ht="15.75" customHeight="1">
      <c r="A624" s="234"/>
      <c r="B624" s="234"/>
      <c r="C624" s="234"/>
      <c r="D624" s="234"/>
      <c r="E624" s="234"/>
      <c r="F624" s="234"/>
      <c r="G624" s="234"/>
      <c r="H624" s="234"/>
      <c r="I624" s="234"/>
      <c r="J624" s="300"/>
      <c r="K624" s="300"/>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row>
    <row r="625" spans="1:34" ht="15.75" customHeight="1">
      <c r="A625" s="234"/>
      <c r="B625" s="234"/>
      <c r="C625" s="234"/>
      <c r="D625" s="234"/>
      <c r="E625" s="234"/>
      <c r="F625" s="234"/>
      <c r="G625" s="234"/>
      <c r="H625" s="234"/>
      <c r="I625" s="234"/>
      <c r="J625" s="300"/>
      <c r="K625" s="300"/>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row>
    <row r="626" spans="1:34" ht="15.75" customHeight="1">
      <c r="A626" s="234"/>
      <c r="B626" s="234"/>
      <c r="C626" s="234"/>
      <c r="D626" s="234"/>
      <c r="E626" s="234"/>
      <c r="F626" s="234"/>
      <c r="G626" s="234"/>
      <c r="H626" s="234"/>
      <c r="I626" s="234"/>
      <c r="J626" s="300"/>
      <c r="K626" s="300"/>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row>
    <row r="627" spans="1:34" ht="15.75" customHeight="1">
      <c r="A627" s="234"/>
      <c r="B627" s="234"/>
      <c r="C627" s="234"/>
      <c r="D627" s="234"/>
      <c r="E627" s="234"/>
      <c r="F627" s="234"/>
      <c r="G627" s="234"/>
      <c r="H627" s="234"/>
      <c r="I627" s="234"/>
      <c r="J627" s="300"/>
      <c r="K627" s="300"/>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row>
    <row r="628" spans="1:34" ht="15.75" customHeight="1">
      <c r="A628" s="234"/>
      <c r="B628" s="234"/>
      <c r="C628" s="234"/>
      <c r="D628" s="234"/>
      <c r="E628" s="234"/>
      <c r="F628" s="234"/>
      <c r="G628" s="234"/>
      <c r="H628" s="234"/>
      <c r="I628" s="234"/>
      <c r="J628" s="300"/>
      <c r="K628" s="300"/>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row>
    <row r="629" spans="1:34" ht="15.75" customHeight="1">
      <c r="A629" s="234"/>
      <c r="B629" s="234"/>
      <c r="C629" s="234"/>
      <c r="D629" s="234"/>
      <c r="E629" s="234"/>
      <c r="F629" s="234"/>
      <c r="G629" s="234"/>
      <c r="H629" s="234"/>
      <c r="I629" s="234"/>
      <c r="J629" s="300"/>
      <c r="K629" s="300"/>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row>
    <row r="630" spans="1:34" ht="15.75" customHeight="1">
      <c r="A630" s="234"/>
      <c r="B630" s="234"/>
      <c r="C630" s="234"/>
      <c r="D630" s="234"/>
      <c r="E630" s="234"/>
      <c r="F630" s="234"/>
      <c r="G630" s="234"/>
      <c r="H630" s="234"/>
      <c r="I630" s="234"/>
      <c r="J630" s="300"/>
      <c r="K630" s="300"/>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row>
    <row r="631" spans="1:34" ht="15.75" customHeight="1">
      <c r="A631" s="234"/>
      <c r="B631" s="234"/>
      <c r="C631" s="234"/>
      <c r="D631" s="234"/>
      <c r="E631" s="234"/>
      <c r="F631" s="234"/>
      <c r="G631" s="234"/>
      <c r="H631" s="234"/>
      <c r="I631" s="234"/>
      <c r="J631" s="300"/>
      <c r="K631" s="300"/>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row>
    <row r="632" spans="1:34" ht="15.75" customHeight="1">
      <c r="A632" s="234"/>
      <c r="B632" s="234"/>
      <c r="C632" s="234"/>
      <c r="D632" s="234"/>
      <c r="E632" s="234"/>
      <c r="F632" s="234"/>
      <c r="G632" s="234"/>
      <c r="H632" s="234"/>
      <c r="I632" s="234"/>
      <c r="J632" s="300"/>
      <c r="K632" s="300"/>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row>
    <row r="633" spans="1:34" ht="15.75" customHeight="1">
      <c r="A633" s="234"/>
      <c r="B633" s="234"/>
      <c r="C633" s="234"/>
      <c r="D633" s="234"/>
      <c r="E633" s="234"/>
      <c r="F633" s="234"/>
      <c r="G633" s="234"/>
      <c r="H633" s="234"/>
      <c r="I633" s="234"/>
      <c r="J633" s="300"/>
      <c r="K633" s="300"/>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row>
    <row r="634" spans="1:34" ht="15.75" customHeight="1">
      <c r="A634" s="234"/>
      <c r="B634" s="234"/>
      <c r="C634" s="234"/>
      <c r="D634" s="234"/>
      <c r="E634" s="234"/>
      <c r="F634" s="234"/>
      <c r="G634" s="234"/>
      <c r="H634" s="234"/>
      <c r="I634" s="234"/>
      <c r="J634" s="300"/>
      <c r="K634" s="300"/>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row>
    <row r="635" spans="1:34" ht="15.75" customHeight="1">
      <c r="A635" s="234"/>
      <c r="B635" s="234"/>
      <c r="C635" s="234"/>
      <c r="D635" s="234"/>
      <c r="E635" s="234"/>
      <c r="F635" s="234"/>
      <c r="G635" s="234"/>
      <c r="H635" s="234"/>
      <c r="I635" s="234"/>
      <c r="J635" s="300"/>
      <c r="K635" s="300"/>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row>
    <row r="636" spans="1:34" ht="15.75" customHeight="1">
      <c r="A636" s="234"/>
      <c r="B636" s="234"/>
      <c r="C636" s="234"/>
      <c r="D636" s="234"/>
      <c r="E636" s="234"/>
      <c r="F636" s="234"/>
      <c r="G636" s="234"/>
      <c r="H636" s="234"/>
      <c r="I636" s="234"/>
      <c r="J636" s="300"/>
      <c r="K636" s="300"/>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row>
    <row r="637" spans="1:34" ht="15.75" customHeight="1">
      <c r="A637" s="234"/>
      <c r="B637" s="234"/>
      <c r="C637" s="234"/>
      <c r="D637" s="234"/>
      <c r="E637" s="234"/>
      <c r="F637" s="234"/>
      <c r="G637" s="234"/>
      <c r="H637" s="234"/>
      <c r="I637" s="234"/>
      <c r="J637" s="300"/>
      <c r="K637" s="300"/>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row>
    <row r="638" spans="1:34" ht="15.75" customHeight="1">
      <c r="A638" s="234"/>
      <c r="B638" s="234"/>
      <c r="C638" s="234"/>
      <c r="D638" s="234"/>
      <c r="E638" s="234"/>
      <c r="F638" s="234"/>
      <c r="G638" s="234"/>
      <c r="H638" s="234"/>
      <c r="I638" s="234"/>
      <c r="J638" s="300"/>
      <c r="K638" s="300"/>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row>
    <row r="639" spans="1:34" ht="15.75" customHeight="1">
      <c r="A639" s="234"/>
      <c r="B639" s="234"/>
      <c r="C639" s="234"/>
      <c r="D639" s="234"/>
      <c r="E639" s="234"/>
      <c r="F639" s="234"/>
      <c r="G639" s="234"/>
      <c r="H639" s="234"/>
      <c r="I639" s="234"/>
      <c r="J639" s="300"/>
      <c r="K639" s="300"/>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row>
    <row r="640" spans="1:34" ht="15.75" customHeight="1">
      <c r="A640" s="234"/>
      <c r="B640" s="234"/>
      <c r="C640" s="234"/>
      <c r="D640" s="234"/>
      <c r="E640" s="234"/>
      <c r="F640" s="234"/>
      <c r="G640" s="234"/>
      <c r="H640" s="234"/>
      <c r="I640" s="234"/>
      <c r="J640" s="300"/>
      <c r="K640" s="300"/>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row>
    <row r="641" spans="1:34" ht="15.75" customHeight="1">
      <c r="A641" s="234"/>
      <c r="B641" s="234"/>
      <c r="C641" s="234"/>
      <c r="D641" s="234"/>
      <c r="E641" s="234"/>
      <c r="F641" s="234"/>
      <c r="G641" s="234"/>
      <c r="H641" s="234"/>
      <c r="I641" s="234"/>
      <c r="J641" s="300"/>
      <c r="K641" s="300"/>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row>
    <row r="642" spans="1:34" ht="15.75" customHeight="1">
      <c r="A642" s="234"/>
      <c r="B642" s="234"/>
      <c r="C642" s="234"/>
      <c r="D642" s="234"/>
      <c r="E642" s="234"/>
      <c r="F642" s="234"/>
      <c r="G642" s="234"/>
      <c r="H642" s="234"/>
      <c r="I642" s="234"/>
      <c r="J642" s="300"/>
      <c r="K642" s="300"/>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row>
    <row r="643" spans="1:34" ht="15.75" customHeight="1">
      <c r="A643" s="234"/>
      <c r="B643" s="234"/>
      <c r="C643" s="234"/>
      <c r="D643" s="234"/>
      <c r="E643" s="234"/>
      <c r="F643" s="234"/>
      <c r="G643" s="234"/>
      <c r="H643" s="234"/>
      <c r="I643" s="234"/>
      <c r="J643" s="300"/>
      <c r="K643" s="300"/>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row>
    <row r="644" spans="1:34" ht="15.75" customHeight="1">
      <c r="A644" s="234"/>
      <c r="B644" s="234"/>
      <c r="C644" s="234"/>
      <c r="D644" s="234"/>
      <c r="E644" s="234"/>
      <c r="F644" s="234"/>
      <c r="G644" s="234"/>
      <c r="H644" s="234"/>
      <c r="I644" s="234"/>
      <c r="J644" s="300"/>
      <c r="K644" s="300"/>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row>
    <row r="645" spans="1:34" ht="15.75" customHeight="1">
      <c r="A645" s="234"/>
      <c r="B645" s="234"/>
      <c r="C645" s="234"/>
      <c r="D645" s="234"/>
      <c r="E645" s="234"/>
      <c r="F645" s="234"/>
      <c r="G645" s="234"/>
      <c r="H645" s="234"/>
      <c r="I645" s="234"/>
      <c r="J645" s="300"/>
      <c r="K645" s="300"/>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row>
    <row r="646" spans="1:34" ht="15.75" customHeight="1">
      <c r="A646" s="234"/>
      <c r="B646" s="234"/>
      <c r="C646" s="234"/>
      <c r="D646" s="234"/>
      <c r="E646" s="234"/>
      <c r="F646" s="234"/>
      <c r="G646" s="234"/>
      <c r="H646" s="234"/>
      <c r="I646" s="234"/>
      <c r="J646" s="300"/>
      <c r="K646" s="300"/>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row>
    <row r="647" spans="1:34" ht="15.75" customHeight="1">
      <c r="A647" s="234"/>
      <c r="B647" s="234"/>
      <c r="C647" s="234"/>
      <c r="D647" s="234"/>
      <c r="E647" s="234"/>
      <c r="F647" s="234"/>
      <c r="G647" s="234"/>
      <c r="H647" s="234"/>
      <c r="I647" s="234"/>
      <c r="J647" s="300"/>
      <c r="K647" s="300"/>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row>
    <row r="648" spans="1:34" ht="15.75" customHeight="1">
      <c r="A648" s="234"/>
      <c r="B648" s="234"/>
      <c r="C648" s="234"/>
      <c r="D648" s="234"/>
      <c r="E648" s="234"/>
      <c r="F648" s="234"/>
      <c r="G648" s="234"/>
      <c r="H648" s="234"/>
      <c r="I648" s="234"/>
      <c r="J648" s="300"/>
      <c r="K648" s="300"/>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row>
    <row r="649" spans="1:34" ht="15.75" customHeight="1">
      <c r="A649" s="234"/>
      <c r="B649" s="234"/>
      <c r="C649" s="234"/>
      <c r="D649" s="234"/>
      <c r="E649" s="234"/>
      <c r="F649" s="234"/>
      <c r="G649" s="234"/>
      <c r="H649" s="234"/>
      <c r="I649" s="234"/>
      <c r="J649" s="300"/>
      <c r="K649" s="300"/>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row>
    <row r="650" spans="1:34" ht="15.75" customHeight="1">
      <c r="A650" s="234"/>
      <c r="B650" s="234"/>
      <c r="C650" s="234"/>
      <c r="D650" s="234"/>
      <c r="E650" s="234"/>
      <c r="F650" s="234"/>
      <c r="G650" s="234"/>
      <c r="H650" s="234"/>
      <c r="I650" s="234"/>
      <c r="J650" s="300"/>
      <c r="K650" s="300"/>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row>
    <row r="651" spans="1:34" ht="15.75" customHeight="1">
      <c r="A651" s="234"/>
      <c r="B651" s="234"/>
      <c r="C651" s="234"/>
      <c r="D651" s="234"/>
      <c r="E651" s="234"/>
      <c r="F651" s="234"/>
      <c r="G651" s="234"/>
      <c r="H651" s="234"/>
      <c r="I651" s="234"/>
      <c r="J651" s="300"/>
      <c r="K651" s="300"/>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row>
    <row r="652" spans="1:34" ht="15.75" customHeight="1">
      <c r="A652" s="234"/>
      <c r="B652" s="234"/>
      <c r="C652" s="234"/>
      <c r="D652" s="234"/>
      <c r="E652" s="234"/>
      <c r="F652" s="234"/>
      <c r="G652" s="234"/>
      <c r="H652" s="234"/>
      <c r="I652" s="234"/>
      <c r="J652" s="300"/>
      <c r="K652" s="300"/>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row>
    <row r="653" spans="1:34" ht="15.75" customHeight="1">
      <c r="A653" s="234"/>
      <c r="B653" s="234"/>
      <c r="C653" s="234"/>
      <c r="D653" s="234"/>
      <c r="E653" s="234"/>
      <c r="F653" s="234"/>
      <c r="G653" s="234"/>
      <c r="H653" s="234"/>
      <c r="I653" s="234"/>
      <c r="J653" s="300"/>
      <c r="K653" s="300"/>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row>
    <row r="654" spans="1:34" ht="15.75" customHeight="1">
      <c r="A654" s="234"/>
      <c r="B654" s="234"/>
      <c r="C654" s="234"/>
      <c r="D654" s="234"/>
      <c r="E654" s="234"/>
      <c r="F654" s="234"/>
      <c r="G654" s="234"/>
      <c r="H654" s="234"/>
      <c r="I654" s="234"/>
      <c r="J654" s="300"/>
      <c r="K654" s="300"/>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row>
    <row r="655" spans="1:34" ht="15.75" customHeight="1">
      <c r="A655" s="234"/>
      <c r="B655" s="234"/>
      <c r="C655" s="234"/>
      <c r="D655" s="234"/>
      <c r="E655" s="234"/>
      <c r="F655" s="234"/>
      <c r="G655" s="234"/>
      <c r="H655" s="234"/>
      <c r="I655" s="234"/>
      <c r="J655" s="300"/>
      <c r="K655" s="300"/>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row>
    <row r="656" spans="1:34" ht="15.75" customHeight="1">
      <c r="A656" s="234"/>
      <c r="B656" s="234"/>
      <c r="C656" s="234"/>
      <c r="D656" s="234"/>
      <c r="E656" s="234"/>
      <c r="F656" s="234"/>
      <c r="G656" s="234"/>
      <c r="H656" s="234"/>
      <c r="I656" s="234"/>
      <c r="J656" s="300"/>
      <c r="K656" s="300"/>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row>
    <row r="657" spans="1:34" ht="15.75" customHeight="1">
      <c r="A657" s="234"/>
      <c r="B657" s="234"/>
      <c r="C657" s="234"/>
      <c r="D657" s="234"/>
      <c r="E657" s="234"/>
      <c r="F657" s="234"/>
      <c r="G657" s="234"/>
      <c r="H657" s="234"/>
      <c r="I657" s="234"/>
      <c r="J657" s="300"/>
      <c r="K657" s="300"/>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row>
    <row r="658" spans="1:34" ht="15.75" customHeight="1">
      <c r="A658" s="234"/>
      <c r="B658" s="234"/>
      <c r="C658" s="234"/>
      <c r="D658" s="234"/>
      <c r="E658" s="234"/>
      <c r="F658" s="234"/>
      <c r="G658" s="234"/>
      <c r="H658" s="234"/>
      <c r="I658" s="234"/>
      <c r="J658" s="300"/>
      <c r="K658" s="300"/>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row>
    <row r="659" spans="1:34" ht="15.75" customHeight="1">
      <c r="A659" s="234"/>
      <c r="B659" s="234"/>
      <c r="C659" s="234"/>
      <c r="D659" s="234"/>
      <c r="E659" s="234"/>
      <c r="F659" s="234"/>
      <c r="G659" s="234"/>
      <c r="H659" s="234"/>
      <c r="I659" s="234"/>
      <c r="J659" s="300"/>
      <c r="K659" s="300"/>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row>
    <row r="660" spans="1:34" ht="15.75" customHeight="1">
      <c r="A660" s="234"/>
      <c r="B660" s="234"/>
      <c r="C660" s="234"/>
      <c r="D660" s="234"/>
      <c r="E660" s="234"/>
      <c r="F660" s="234"/>
      <c r="G660" s="234"/>
      <c r="H660" s="234"/>
      <c r="I660" s="234"/>
      <c r="J660" s="300"/>
      <c r="K660" s="300"/>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row>
    <row r="661" spans="1:34" ht="15.75" customHeight="1">
      <c r="A661" s="234"/>
      <c r="B661" s="234"/>
      <c r="C661" s="234"/>
      <c r="D661" s="234"/>
      <c r="E661" s="234"/>
      <c r="F661" s="234"/>
      <c r="G661" s="234"/>
      <c r="H661" s="234"/>
      <c r="I661" s="234"/>
      <c r="J661" s="300"/>
      <c r="K661" s="300"/>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row>
    <row r="662" spans="1:34" ht="15.75" customHeight="1">
      <c r="A662" s="234"/>
      <c r="B662" s="234"/>
      <c r="C662" s="234"/>
      <c r="D662" s="234"/>
      <c r="E662" s="234"/>
      <c r="F662" s="234"/>
      <c r="G662" s="234"/>
      <c r="H662" s="234"/>
      <c r="I662" s="234"/>
      <c r="J662" s="300"/>
      <c r="K662" s="300"/>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row>
    <row r="663" spans="1:34" ht="15.75" customHeight="1">
      <c r="A663" s="234"/>
      <c r="B663" s="234"/>
      <c r="C663" s="234"/>
      <c r="D663" s="234"/>
      <c r="E663" s="234"/>
      <c r="F663" s="234"/>
      <c r="G663" s="234"/>
      <c r="H663" s="234"/>
      <c r="I663" s="234"/>
      <c r="J663" s="300"/>
      <c r="K663" s="300"/>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row>
    <row r="664" spans="1:34" ht="15.75" customHeight="1">
      <c r="A664" s="234"/>
      <c r="B664" s="234"/>
      <c r="C664" s="234"/>
      <c r="D664" s="234"/>
      <c r="E664" s="234"/>
      <c r="F664" s="234"/>
      <c r="G664" s="234"/>
      <c r="H664" s="234"/>
      <c r="I664" s="234"/>
      <c r="J664" s="300"/>
      <c r="K664" s="300"/>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row>
    <row r="665" spans="1:34" ht="15.75" customHeight="1">
      <c r="A665" s="234"/>
      <c r="B665" s="234"/>
      <c r="C665" s="234"/>
      <c r="D665" s="234"/>
      <c r="E665" s="234"/>
      <c r="F665" s="234"/>
      <c r="G665" s="234"/>
      <c r="H665" s="234"/>
      <c r="I665" s="234"/>
      <c r="J665" s="300"/>
      <c r="K665" s="300"/>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row>
    <row r="666" spans="1:34" ht="15.75" customHeight="1">
      <c r="A666" s="234"/>
      <c r="B666" s="234"/>
      <c r="C666" s="234"/>
      <c r="D666" s="234"/>
      <c r="E666" s="234"/>
      <c r="F666" s="234"/>
      <c r="G666" s="234"/>
      <c r="H666" s="234"/>
      <c r="I666" s="234"/>
      <c r="J666" s="300"/>
      <c r="K666" s="300"/>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row>
    <row r="667" spans="1:34" ht="15.75" customHeight="1">
      <c r="A667" s="234"/>
      <c r="B667" s="234"/>
      <c r="C667" s="234"/>
      <c r="D667" s="234"/>
      <c r="E667" s="234"/>
      <c r="F667" s="234"/>
      <c r="G667" s="234"/>
      <c r="H667" s="234"/>
      <c r="I667" s="234"/>
      <c r="J667" s="300"/>
      <c r="K667" s="300"/>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row>
    <row r="668" spans="1:34" ht="15.75" customHeight="1">
      <c r="A668" s="234"/>
      <c r="B668" s="234"/>
      <c r="C668" s="234"/>
      <c r="D668" s="234"/>
      <c r="E668" s="234"/>
      <c r="F668" s="234"/>
      <c r="G668" s="234"/>
      <c r="H668" s="234"/>
      <c r="I668" s="234"/>
      <c r="J668" s="300"/>
      <c r="K668" s="300"/>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row>
    <row r="669" spans="1:34" ht="15.75" customHeight="1">
      <c r="A669" s="234"/>
      <c r="B669" s="234"/>
      <c r="C669" s="234"/>
      <c r="D669" s="234"/>
      <c r="E669" s="234"/>
      <c r="F669" s="234"/>
      <c r="G669" s="234"/>
      <c r="H669" s="234"/>
      <c r="I669" s="234"/>
      <c r="J669" s="300"/>
      <c r="K669" s="300"/>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row>
    <row r="670" spans="1:34" ht="15.75" customHeight="1">
      <c r="A670" s="234"/>
      <c r="B670" s="234"/>
      <c r="C670" s="234"/>
      <c r="D670" s="234"/>
      <c r="E670" s="234"/>
      <c r="F670" s="234"/>
      <c r="G670" s="234"/>
      <c r="H670" s="234"/>
      <c r="I670" s="234"/>
      <c r="J670" s="300"/>
      <c r="K670" s="300"/>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row>
    <row r="671" spans="1:34" ht="15.75" customHeight="1">
      <c r="A671" s="234"/>
      <c r="B671" s="234"/>
      <c r="C671" s="234"/>
      <c r="D671" s="234"/>
      <c r="E671" s="234"/>
      <c r="F671" s="234"/>
      <c r="G671" s="234"/>
      <c r="H671" s="234"/>
      <c r="I671" s="234"/>
      <c r="J671" s="300"/>
      <c r="K671" s="300"/>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row>
    <row r="672" spans="1:34" ht="15.75" customHeight="1">
      <c r="A672" s="234"/>
      <c r="B672" s="234"/>
      <c r="C672" s="234"/>
      <c r="D672" s="234"/>
      <c r="E672" s="234"/>
      <c r="F672" s="234"/>
      <c r="G672" s="234"/>
      <c r="H672" s="234"/>
      <c r="I672" s="234"/>
      <c r="J672" s="300"/>
      <c r="K672" s="300"/>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row>
    <row r="673" spans="1:34" ht="15.75" customHeight="1">
      <c r="A673" s="234"/>
      <c r="B673" s="234"/>
      <c r="C673" s="234"/>
      <c r="D673" s="234"/>
      <c r="E673" s="234"/>
      <c r="F673" s="234"/>
      <c r="G673" s="234"/>
      <c r="H673" s="234"/>
      <c r="I673" s="234"/>
      <c r="J673" s="300"/>
      <c r="K673" s="300"/>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row>
    <row r="674" spans="1:34" ht="15.75" customHeight="1">
      <c r="A674" s="234"/>
      <c r="B674" s="234"/>
      <c r="C674" s="234"/>
      <c r="D674" s="234"/>
      <c r="E674" s="234"/>
      <c r="F674" s="234"/>
      <c r="G674" s="234"/>
      <c r="H674" s="234"/>
      <c r="I674" s="234"/>
      <c r="J674" s="300"/>
      <c r="K674" s="300"/>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row>
    <row r="675" spans="1:34" ht="15.75" customHeight="1">
      <c r="A675" s="234"/>
      <c r="B675" s="234"/>
      <c r="C675" s="234"/>
      <c r="D675" s="234"/>
      <c r="E675" s="234"/>
      <c r="F675" s="234"/>
      <c r="G675" s="234"/>
      <c r="H675" s="234"/>
      <c r="I675" s="234"/>
      <c r="J675" s="300"/>
      <c r="K675" s="300"/>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row>
    <row r="676" spans="1:34" ht="15.75" customHeight="1">
      <c r="A676" s="234"/>
      <c r="B676" s="234"/>
      <c r="C676" s="234"/>
      <c r="D676" s="234"/>
      <c r="E676" s="234"/>
      <c r="F676" s="234"/>
      <c r="G676" s="234"/>
      <c r="H676" s="234"/>
      <c r="I676" s="234"/>
      <c r="J676" s="300"/>
      <c r="K676" s="300"/>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row>
    <row r="677" spans="1:34" ht="15.75" customHeight="1">
      <c r="A677" s="234"/>
      <c r="B677" s="234"/>
      <c r="C677" s="234"/>
      <c r="D677" s="234"/>
      <c r="E677" s="234"/>
      <c r="F677" s="234"/>
      <c r="G677" s="234"/>
      <c r="H677" s="234"/>
      <c r="I677" s="234"/>
      <c r="J677" s="300"/>
      <c r="K677" s="300"/>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row>
    <row r="678" spans="1:34" ht="15.75" customHeight="1">
      <c r="A678" s="234"/>
      <c r="B678" s="234"/>
      <c r="C678" s="234"/>
      <c r="D678" s="234"/>
      <c r="E678" s="234"/>
      <c r="F678" s="234"/>
      <c r="G678" s="234"/>
      <c r="H678" s="234"/>
      <c r="I678" s="234"/>
      <c r="J678" s="300"/>
      <c r="K678" s="300"/>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row>
    <row r="679" spans="1:34" ht="15.75" customHeight="1">
      <c r="A679" s="234"/>
      <c r="B679" s="234"/>
      <c r="C679" s="234"/>
      <c r="D679" s="234"/>
      <c r="E679" s="234"/>
      <c r="F679" s="234"/>
      <c r="G679" s="234"/>
      <c r="H679" s="234"/>
      <c r="I679" s="234"/>
      <c r="J679" s="300"/>
      <c r="K679" s="300"/>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row>
    <row r="680" spans="1:34" ht="15.75" customHeight="1">
      <c r="A680" s="234"/>
      <c r="B680" s="234"/>
      <c r="C680" s="234"/>
      <c r="D680" s="234"/>
      <c r="E680" s="234"/>
      <c r="F680" s="234"/>
      <c r="G680" s="234"/>
      <c r="H680" s="234"/>
      <c r="I680" s="234"/>
      <c r="J680" s="300"/>
      <c r="K680" s="300"/>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row>
    <row r="681" spans="1:34" ht="15.75" customHeight="1">
      <c r="A681" s="234"/>
      <c r="B681" s="234"/>
      <c r="C681" s="234"/>
      <c r="D681" s="234"/>
      <c r="E681" s="234"/>
      <c r="F681" s="234"/>
      <c r="G681" s="234"/>
      <c r="H681" s="234"/>
      <c r="I681" s="234"/>
      <c r="J681" s="300"/>
      <c r="K681" s="300"/>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row>
    <row r="682" spans="1:34" ht="15.75" customHeight="1">
      <c r="A682" s="234"/>
      <c r="B682" s="234"/>
      <c r="C682" s="234"/>
      <c r="D682" s="234"/>
      <c r="E682" s="234"/>
      <c r="F682" s="234"/>
      <c r="G682" s="234"/>
      <c r="H682" s="234"/>
      <c r="I682" s="234"/>
      <c r="J682" s="300"/>
      <c r="K682" s="300"/>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row>
    <row r="683" spans="1:34" ht="15.75" customHeight="1">
      <c r="A683" s="234"/>
      <c r="B683" s="234"/>
      <c r="C683" s="234"/>
      <c r="D683" s="234"/>
      <c r="E683" s="234"/>
      <c r="F683" s="234"/>
      <c r="G683" s="234"/>
      <c r="H683" s="234"/>
      <c r="I683" s="234"/>
      <c r="J683" s="300"/>
      <c r="K683" s="300"/>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row>
    <row r="684" spans="1:34" ht="15.75" customHeight="1">
      <c r="A684" s="234"/>
      <c r="B684" s="234"/>
      <c r="C684" s="234"/>
      <c r="D684" s="234"/>
      <c r="E684" s="234"/>
      <c r="F684" s="234"/>
      <c r="G684" s="234"/>
      <c r="H684" s="234"/>
      <c r="I684" s="234"/>
      <c r="J684" s="300"/>
      <c r="K684" s="300"/>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row>
    <row r="685" spans="1:34" ht="15.75" customHeight="1">
      <c r="A685" s="234"/>
      <c r="B685" s="234"/>
      <c r="C685" s="234"/>
      <c r="D685" s="234"/>
      <c r="E685" s="234"/>
      <c r="F685" s="234"/>
      <c r="G685" s="234"/>
      <c r="H685" s="234"/>
      <c r="I685" s="234"/>
      <c r="J685" s="300"/>
      <c r="K685" s="300"/>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row>
    <row r="686" spans="1:34" ht="15.75" customHeight="1">
      <c r="A686" s="234"/>
      <c r="B686" s="234"/>
      <c r="C686" s="234"/>
      <c r="D686" s="234"/>
      <c r="E686" s="234"/>
      <c r="F686" s="234"/>
      <c r="G686" s="234"/>
      <c r="H686" s="234"/>
      <c r="I686" s="234"/>
      <c r="J686" s="300"/>
      <c r="K686" s="300"/>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row>
    <row r="687" spans="1:34" ht="15.75" customHeight="1">
      <c r="A687" s="234"/>
      <c r="B687" s="234"/>
      <c r="C687" s="234"/>
      <c r="D687" s="234"/>
      <c r="E687" s="234"/>
      <c r="F687" s="234"/>
      <c r="G687" s="234"/>
      <c r="H687" s="234"/>
      <c r="I687" s="234"/>
      <c r="J687" s="300"/>
      <c r="K687" s="300"/>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row>
    <row r="688" spans="1:34" ht="15.75" customHeight="1">
      <c r="A688" s="234"/>
      <c r="B688" s="234"/>
      <c r="C688" s="234"/>
      <c r="D688" s="234"/>
      <c r="E688" s="234"/>
      <c r="F688" s="234"/>
      <c r="G688" s="234"/>
      <c r="H688" s="234"/>
      <c r="I688" s="234"/>
      <c r="J688" s="300"/>
      <c r="K688" s="300"/>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row>
    <row r="689" spans="1:34" ht="15.75" customHeight="1">
      <c r="A689" s="234"/>
      <c r="B689" s="234"/>
      <c r="C689" s="234"/>
      <c r="D689" s="234"/>
      <c r="E689" s="234"/>
      <c r="F689" s="234"/>
      <c r="G689" s="234"/>
      <c r="H689" s="234"/>
      <c r="I689" s="234"/>
      <c r="J689" s="300"/>
      <c r="K689" s="300"/>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row>
    <row r="690" spans="1:34" ht="15.75" customHeight="1">
      <c r="A690" s="234"/>
      <c r="B690" s="234"/>
      <c r="C690" s="234"/>
      <c r="D690" s="234"/>
      <c r="E690" s="234"/>
      <c r="F690" s="234"/>
      <c r="G690" s="234"/>
      <c r="H690" s="234"/>
      <c r="I690" s="234"/>
      <c r="J690" s="300"/>
      <c r="K690" s="300"/>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row>
    <row r="691" spans="1:34" ht="15.75" customHeight="1">
      <c r="A691" s="234"/>
      <c r="B691" s="234"/>
      <c r="C691" s="234"/>
      <c r="D691" s="234"/>
      <c r="E691" s="234"/>
      <c r="F691" s="234"/>
      <c r="G691" s="234"/>
      <c r="H691" s="234"/>
      <c r="I691" s="234"/>
      <c r="J691" s="300"/>
      <c r="K691" s="300"/>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row>
    <row r="692" spans="1:34" ht="15.75" customHeight="1">
      <c r="A692" s="234"/>
      <c r="B692" s="234"/>
      <c r="C692" s="234"/>
      <c r="D692" s="234"/>
      <c r="E692" s="234"/>
      <c r="F692" s="234"/>
      <c r="G692" s="234"/>
      <c r="H692" s="234"/>
      <c r="I692" s="234"/>
      <c r="J692" s="300"/>
      <c r="K692" s="300"/>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row>
    <row r="693" spans="1:34" ht="15.75" customHeight="1">
      <c r="A693" s="234"/>
      <c r="B693" s="234"/>
      <c r="C693" s="234"/>
      <c r="D693" s="234"/>
      <c r="E693" s="234"/>
      <c r="F693" s="234"/>
      <c r="G693" s="234"/>
      <c r="H693" s="234"/>
      <c r="I693" s="234"/>
      <c r="J693" s="300"/>
      <c r="K693" s="300"/>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row>
    <row r="694" spans="1:34" ht="15.75" customHeight="1">
      <c r="A694" s="234"/>
      <c r="B694" s="234"/>
      <c r="C694" s="234"/>
      <c r="D694" s="234"/>
      <c r="E694" s="234"/>
      <c r="F694" s="234"/>
      <c r="G694" s="234"/>
      <c r="H694" s="234"/>
      <c r="I694" s="234"/>
      <c r="J694" s="300"/>
      <c r="K694" s="300"/>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row>
    <row r="695" spans="1:34" ht="15.75" customHeight="1">
      <c r="A695" s="234"/>
      <c r="B695" s="234"/>
      <c r="C695" s="234"/>
      <c r="D695" s="234"/>
      <c r="E695" s="234"/>
      <c r="F695" s="234"/>
      <c r="G695" s="234"/>
      <c r="H695" s="234"/>
      <c r="I695" s="234"/>
      <c r="J695" s="300"/>
      <c r="K695" s="300"/>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row>
    <row r="696" spans="1:34" ht="15.75" customHeight="1">
      <c r="A696" s="234"/>
      <c r="B696" s="234"/>
      <c r="C696" s="234"/>
      <c r="D696" s="234"/>
      <c r="E696" s="234"/>
      <c r="F696" s="234"/>
      <c r="G696" s="234"/>
      <c r="H696" s="234"/>
      <c r="I696" s="234"/>
      <c r="J696" s="300"/>
      <c r="K696" s="300"/>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row>
    <row r="697" spans="1:34" ht="15.75" customHeight="1">
      <c r="A697" s="234"/>
      <c r="B697" s="234"/>
      <c r="C697" s="234"/>
      <c r="D697" s="234"/>
      <c r="E697" s="234"/>
      <c r="F697" s="234"/>
      <c r="G697" s="234"/>
      <c r="H697" s="234"/>
      <c r="I697" s="234"/>
      <c r="J697" s="300"/>
      <c r="K697" s="300"/>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row>
    <row r="698" spans="1:34" ht="15.75" customHeight="1">
      <c r="A698" s="234"/>
      <c r="B698" s="234"/>
      <c r="C698" s="234"/>
      <c r="D698" s="234"/>
      <c r="E698" s="234"/>
      <c r="F698" s="234"/>
      <c r="G698" s="234"/>
      <c r="H698" s="234"/>
      <c r="I698" s="234"/>
      <c r="J698" s="300"/>
      <c r="K698" s="300"/>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row>
    <row r="699" spans="1:34" ht="15.75" customHeight="1">
      <c r="A699" s="234"/>
      <c r="B699" s="234"/>
      <c r="C699" s="234"/>
      <c r="D699" s="234"/>
      <c r="E699" s="234"/>
      <c r="F699" s="234"/>
      <c r="G699" s="234"/>
      <c r="H699" s="234"/>
      <c r="I699" s="234"/>
      <c r="J699" s="300"/>
      <c r="K699" s="300"/>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row>
    <row r="700" spans="1:34" ht="15.75" customHeight="1">
      <c r="A700" s="234"/>
      <c r="B700" s="234"/>
      <c r="C700" s="234"/>
      <c r="D700" s="234"/>
      <c r="E700" s="234"/>
      <c r="F700" s="234"/>
      <c r="G700" s="234"/>
      <c r="H700" s="234"/>
      <c r="I700" s="234"/>
      <c r="J700" s="300"/>
      <c r="K700" s="300"/>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row>
    <row r="701" spans="1:34" ht="15.75" customHeight="1">
      <c r="A701" s="234"/>
      <c r="B701" s="234"/>
      <c r="C701" s="234"/>
      <c r="D701" s="234"/>
      <c r="E701" s="234"/>
      <c r="F701" s="234"/>
      <c r="G701" s="234"/>
      <c r="H701" s="234"/>
      <c r="I701" s="234"/>
      <c r="J701" s="300"/>
      <c r="K701" s="300"/>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row>
    <row r="702" spans="1:34" ht="15.75" customHeight="1">
      <c r="A702" s="234"/>
      <c r="B702" s="234"/>
      <c r="C702" s="234"/>
      <c r="D702" s="234"/>
      <c r="E702" s="234"/>
      <c r="F702" s="234"/>
      <c r="G702" s="234"/>
      <c r="H702" s="234"/>
      <c r="I702" s="234"/>
      <c r="J702" s="300"/>
      <c r="K702" s="300"/>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row>
    <row r="703" spans="1:34" ht="15.75" customHeight="1">
      <c r="A703" s="234"/>
      <c r="B703" s="234"/>
      <c r="C703" s="234"/>
      <c r="D703" s="234"/>
      <c r="E703" s="234"/>
      <c r="F703" s="234"/>
      <c r="G703" s="234"/>
      <c r="H703" s="234"/>
      <c r="I703" s="234"/>
      <c r="J703" s="300"/>
      <c r="K703" s="300"/>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row>
    <row r="704" spans="1:34" ht="15.75" customHeight="1">
      <c r="A704" s="234"/>
      <c r="B704" s="234"/>
      <c r="C704" s="234"/>
      <c r="D704" s="234"/>
      <c r="E704" s="234"/>
      <c r="F704" s="234"/>
      <c r="G704" s="234"/>
      <c r="H704" s="234"/>
      <c r="I704" s="234"/>
      <c r="J704" s="300"/>
      <c r="K704" s="300"/>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row>
    <row r="705" spans="1:34" ht="15.75" customHeight="1">
      <c r="A705" s="234"/>
      <c r="B705" s="234"/>
      <c r="C705" s="234"/>
      <c r="D705" s="234"/>
      <c r="E705" s="234"/>
      <c r="F705" s="234"/>
      <c r="G705" s="234"/>
      <c r="H705" s="234"/>
      <c r="I705" s="234"/>
      <c r="J705" s="300"/>
      <c r="K705" s="300"/>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row>
    <row r="706" spans="1:34" ht="15.75" customHeight="1">
      <c r="A706" s="234"/>
      <c r="B706" s="234"/>
      <c r="C706" s="234"/>
      <c r="D706" s="234"/>
      <c r="E706" s="234"/>
      <c r="F706" s="234"/>
      <c r="G706" s="234"/>
      <c r="H706" s="234"/>
      <c r="I706" s="234"/>
      <c r="J706" s="300"/>
      <c r="K706" s="300"/>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row>
    <row r="707" spans="1:34" ht="15.75" customHeight="1">
      <c r="A707" s="234"/>
      <c r="B707" s="234"/>
      <c r="C707" s="234"/>
      <c r="D707" s="234"/>
      <c r="E707" s="234"/>
      <c r="F707" s="234"/>
      <c r="G707" s="234"/>
      <c r="H707" s="234"/>
      <c r="I707" s="234"/>
      <c r="J707" s="300"/>
      <c r="K707" s="300"/>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row>
    <row r="708" spans="1:34" ht="15.75" customHeight="1">
      <c r="A708" s="234"/>
      <c r="B708" s="234"/>
      <c r="C708" s="234"/>
      <c r="D708" s="234"/>
      <c r="E708" s="234"/>
      <c r="F708" s="234"/>
      <c r="G708" s="234"/>
      <c r="H708" s="234"/>
      <c r="I708" s="234"/>
      <c r="J708" s="300"/>
      <c r="K708" s="300"/>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row>
    <row r="709" spans="1:34" ht="15.75" customHeight="1">
      <c r="A709" s="234"/>
      <c r="B709" s="234"/>
      <c r="C709" s="234"/>
      <c r="D709" s="234"/>
      <c r="E709" s="234"/>
      <c r="F709" s="234"/>
      <c r="G709" s="234"/>
      <c r="H709" s="234"/>
      <c r="I709" s="234"/>
      <c r="J709" s="300"/>
      <c r="K709" s="300"/>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row>
    <row r="710" spans="1:34" ht="15.75" customHeight="1">
      <c r="A710" s="234"/>
      <c r="B710" s="234"/>
      <c r="C710" s="234"/>
      <c r="D710" s="234"/>
      <c r="E710" s="234"/>
      <c r="F710" s="234"/>
      <c r="G710" s="234"/>
      <c r="H710" s="234"/>
      <c r="I710" s="234"/>
      <c r="J710" s="300"/>
      <c r="K710" s="300"/>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row>
    <row r="711" spans="1:34" ht="15.75" customHeight="1">
      <c r="A711" s="234"/>
      <c r="B711" s="234"/>
      <c r="C711" s="234"/>
      <c r="D711" s="234"/>
      <c r="E711" s="234"/>
      <c r="F711" s="234"/>
      <c r="G711" s="234"/>
      <c r="H711" s="234"/>
      <c r="I711" s="234"/>
      <c r="J711" s="300"/>
      <c r="K711" s="300"/>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row>
    <row r="712" spans="1:34" ht="15.75" customHeight="1">
      <c r="A712" s="234"/>
      <c r="B712" s="234"/>
      <c r="C712" s="234"/>
      <c r="D712" s="234"/>
      <c r="E712" s="234"/>
      <c r="F712" s="234"/>
      <c r="G712" s="234"/>
      <c r="H712" s="234"/>
      <c r="I712" s="234"/>
      <c r="J712" s="300"/>
      <c r="K712" s="300"/>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row>
    <row r="713" spans="1:34" ht="15.75" customHeight="1">
      <c r="A713" s="234"/>
      <c r="B713" s="234"/>
      <c r="C713" s="234"/>
      <c r="D713" s="234"/>
      <c r="E713" s="234"/>
      <c r="F713" s="234"/>
      <c r="G713" s="234"/>
      <c r="H713" s="234"/>
      <c r="I713" s="234"/>
      <c r="J713" s="300"/>
      <c r="K713" s="300"/>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row>
    <row r="714" spans="1:34" ht="15.75" customHeight="1">
      <c r="A714" s="234"/>
      <c r="B714" s="234"/>
      <c r="C714" s="234"/>
      <c r="D714" s="234"/>
      <c r="E714" s="234"/>
      <c r="F714" s="234"/>
      <c r="G714" s="234"/>
      <c r="H714" s="234"/>
      <c r="I714" s="234"/>
      <c r="J714" s="300"/>
      <c r="K714" s="300"/>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row>
    <row r="715" spans="1:34" ht="15.75" customHeight="1">
      <c r="A715" s="234"/>
      <c r="B715" s="234"/>
      <c r="C715" s="234"/>
      <c r="D715" s="234"/>
      <c r="E715" s="234"/>
      <c r="F715" s="234"/>
      <c r="G715" s="234"/>
      <c r="H715" s="234"/>
      <c r="I715" s="234"/>
      <c r="J715" s="300"/>
      <c r="K715" s="300"/>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row>
    <row r="716" spans="1:34" ht="15.75" customHeight="1">
      <c r="A716" s="234"/>
      <c r="B716" s="234"/>
      <c r="C716" s="234"/>
      <c r="D716" s="234"/>
      <c r="E716" s="234"/>
      <c r="F716" s="234"/>
      <c r="G716" s="234"/>
      <c r="H716" s="234"/>
      <c r="I716" s="234"/>
      <c r="J716" s="300"/>
      <c r="K716" s="300"/>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row>
    <row r="717" spans="1:34" ht="15.75" customHeight="1">
      <c r="A717" s="234"/>
      <c r="B717" s="234"/>
      <c r="C717" s="234"/>
      <c r="D717" s="234"/>
      <c r="E717" s="234"/>
      <c r="F717" s="234"/>
      <c r="G717" s="234"/>
      <c r="H717" s="234"/>
      <c r="I717" s="234"/>
      <c r="J717" s="300"/>
      <c r="K717" s="300"/>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row>
    <row r="718" spans="1:34" ht="15.75" customHeight="1">
      <c r="A718" s="234"/>
      <c r="B718" s="234"/>
      <c r="C718" s="234"/>
      <c r="D718" s="234"/>
      <c r="E718" s="234"/>
      <c r="F718" s="234"/>
      <c r="G718" s="234"/>
      <c r="H718" s="234"/>
      <c r="I718" s="234"/>
      <c r="J718" s="300"/>
      <c r="K718" s="300"/>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row>
    <row r="719" spans="1:34" ht="15.75" customHeight="1">
      <c r="A719" s="234"/>
      <c r="B719" s="234"/>
      <c r="C719" s="234"/>
      <c r="D719" s="234"/>
      <c r="E719" s="234"/>
      <c r="F719" s="234"/>
      <c r="G719" s="234"/>
      <c r="H719" s="234"/>
      <c r="I719" s="234"/>
      <c r="J719" s="300"/>
      <c r="K719" s="300"/>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row>
    <row r="720" spans="1:34" ht="15.75" customHeight="1">
      <c r="A720" s="234"/>
      <c r="B720" s="234"/>
      <c r="C720" s="234"/>
      <c r="D720" s="234"/>
      <c r="E720" s="234"/>
      <c r="F720" s="234"/>
      <c r="G720" s="234"/>
      <c r="H720" s="234"/>
      <c r="I720" s="234"/>
      <c r="J720" s="300"/>
      <c r="K720" s="300"/>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c r="AH720" s="234"/>
    </row>
    <row r="721" spans="1:34" ht="15.75" customHeight="1">
      <c r="A721" s="234"/>
      <c r="B721" s="234"/>
      <c r="C721" s="234"/>
      <c r="D721" s="234"/>
      <c r="E721" s="234"/>
      <c r="F721" s="234"/>
      <c r="G721" s="234"/>
      <c r="H721" s="234"/>
      <c r="I721" s="234"/>
      <c r="J721" s="300"/>
      <c r="K721" s="300"/>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row>
    <row r="722" spans="1:34" ht="15.75" customHeight="1">
      <c r="A722" s="234"/>
      <c r="B722" s="234"/>
      <c r="C722" s="234"/>
      <c r="D722" s="234"/>
      <c r="E722" s="234"/>
      <c r="F722" s="234"/>
      <c r="G722" s="234"/>
      <c r="H722" s="234"/>
      <c r="I722" s="234"/>
      <c r="J722" s="300"/>
      <c r="K722" s="300"/>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row>
    <row r="723" spans="1:34" ht="15.75" customHeight="1">
      <c r="A723" s="234"/>
      <c r="B723" s="234"/>
      <c r="C723" s="234"/>
      <c r="D723" s="234"/>
      <c r="E723" s="234"/>
      <c r="F723" s="234"/>
      <c r="G723" s="234"/>
      <c r="H723" s="234"/>
      <c r="I723" s="234"/>
      <c r="J723" s="300"/>
      <c r="K723" s="300"/>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row>
    <row r="724" spans="1:34" ht="15.75" customHeight="1">
      <c r="A724" s="234"/>
      <c r="B724" s="234"/>
      <c r="C724" s="234"/>
      <c r="D724" s="234"/>
      <c r="E724" s="234"/>
      <c r="F724" s="234"/>
      <c r="G724" s="234"/>
      <c r="H724" s="234"/>
      <c r="I724" s="234"/>
      <c r="J724" s="300"/>
      <c r="K724" s="300"/>
      <c r="L724" s="234"/>
      <c r="M724" s="234"/>
      <c r="N724" s="234"/>
      <c r="O724" s="234"/>
      <c r="P724" s="234"/>
      <c r="Q724" s="234"/>
      <c r="R724" s="234"/>
      <c r="S724" s="234"/>
      <c r="T724" s="234"/>
      <c r="U724" s="234"/>
      <c r="V724" s="234"/>
      <c r="W724" s="234"/>
      <c r="X724" s="234"/>
      <c r="Y724" s="234"/>
      <c r="Z724" s="234"/>
      <c r="AA724" s="234"/>
      <c r="AB724" s="234"/>
      <c r="AC724" s="234"/>
      <c r="AD724" s="234"/>
      <c r="AE724" s="234"/>
      <c r="AF724" s="234"/>
      <c r="AG724" s="234"/>
      <c r="AH724" s="234"/>
    </row>
    <row r="725" spans="1:34" ht="15.75" customHeight="1">
      <c r="A725" s="234"/>
      <c r="B725" s="234"/>
      <c r="C725" s="234"/>
      <c r="D725" s="234"/>
      <c r="E725" s="234"/>
      <c r="F725" s="234"/>
      <c r="G725" s="234"/>
      <c r="H725" s="234"/>
      <c r="I725" s="234"/>
      <c r="J725" s="300"/>
      <c r="K725" s="300"/>
      <c r="L725" s="234"/>
      <c r="M725" s="234"/>
      <c r="N725" s="234"/>
      <c r="O725" s="234"/>
      <c r="P725" s="234"/>
      <c r="Q725" s="234"/>
      <c r="R725" s="234"/>
      <c r="S725" s="234"/>
      <c r="T725" s="234"/>
      <c r="U725" s="234"/>
      <c r="V725" s="234"/>
      <c r="W725" s="234"/>
      <c r="X725" s="234"/>
      <c r="Y725" s="234"/>
      <c r="Z725" s="234"/>
      <c r="AA725" s="234"/>
      <c r="AB725" s="234"/>
      <c r="AC725" s="234"/>
      <c r="AD725" s="234"/>
      <c r="AE725" s="234"/>
      <c r="AF725" s="234"/>
      <c r="AG725" s="234"/>
      <c r="AH725" s="234"/>
    </row>
    <row r="726" spans="1:34" ht="15.75" customHeight="1">
      <c r="A726" s="234"/>
      <c r="B726" s="234"/>
      <c r="C726" s="234"/>
      <c r="D726" s="234"/>
      <c r="E726" s="234"/>
      <c r="F726" s="234"/>
      <c r="G726" s="234"/>
      <c r="H726" s="234"/>
      <c r="I726" s="234"/>
      <c r="J726" s="300"/>
      <c r="K726" s="300"/>
      <c r="L726" s="234"/>
      <c r="M726" s="234"/>
      <c r="N726" s="234"/>
      <c r="O726" s="234"/>
      <c r="P726" s="234"/>
      <c r="Q726" s="234"/>
      <c r="R726" s="234"/>
      <c r="S726" s="234"/>
      <c r="T726" s="234"/>
      <c r="U726" s="234"/>
      <c r="V726" s="234"/>
      <c r="W726" s="234"/>
      <c r="X726" s="234"/>
      <c r="Y726" s="234"/>
      <c r="Z726" s="234"/>
      <c r="AA726" s="234"/>
      <c r="AB726" s="234"/>
      <c r="AC726" s="234"/>
      <c r="AD726" s="234"/>
      <c r="AE726" s="234"/>
      <c r="AF726" s="234"/>
      <c r="AG726" s="234"/>
      <c r="AH726" s="234"/>
    </row>
    <row r="727" spans="1:34" ht="15.75" customHeight="1">
      <c r="A727" s="234"/>
      <c r="B727" s="234"/>
      <c r="C727" s="234"/>
      <c r="D727" s="234"/>
      <c r="E727" s="234"/>
      <c r="F727" s="234"/>
      <c r="G727" s="234"/>
      <c r="H727" s="234"/>
      <c r="I727" s="234"/>
      <c r="J727" s="300"/>
      <c r="K727" s="300"/>
      <c r="L727" s="234"/>
      <c r="M727" s="234"/>
      <c r="N727" s="234"/>
      <c r="O727" s="234"/>
      <c r="P727" s="234"/>
      <c r="Q727" s="234"/>
      <c r="R727" s="234"/>
      <c r="S727" s="234"/>
      <c r="T727" s="234"/>
      <c r="U727" s="234"/>
      <c r="V727" s="234"/>
      <c r="W727" s="234"/>
      <c r="X727" s="234"/>
      <c r="Y727" s="234"/>
      <c r="Z727" s="234"/>
      <c r="AA727" s="234"/>
      <c r="AB727" s="234"/>
      <c r="AC727" s="234"/>
      <c r="AD727" s="234"/>
      <c r="AE727" s="234"/>
      <c r="AF727" s="234"/>
      <c r="AG727" s="234"/>
      <c r="AH727" s="234"/>
    </row>
    <row r="728" spans="1:34" ht="15.75" customHeight="1">
      <c r="A728" s="234"/>
      <c r="B728" s="234"/>
      <c r="C728" s="234"/>
      <c r="D728" s="234"/>
      <c r="E728" s="234"/>
      <c r="F728" s="234"/>
      <c r="G728" s="234"/>
      <c r="H728" s="234"/>
      <c r="I728" s="234"/>
      <c r="J728" s="300"/>
      <c r="K728" s="300"/>
      <c r="L728" s="234"/>
      <c r="M728" s="234"/>
      <c r="N728" s="234"/>
      <c r="O728" s="234"/>
      <c r="P728" s="234"/>
      <c r="Q728" s="234"/>
      <c r="R728" s="234"/>
      <c r="S728" s="234"/>
      <c r="T728" s="234"/>
      <c r="U728" s="234"/>
      <c r="V728" s="234"/>
      <c r="W728" s="234"/>
      <c r="X728" s="234"/>
      <c r="Y728" s="234"/>
      <c r="Z728" s="234"/>
      <c r="AA728" s="234"/>
      <c r="AB728" s="234"/>
      <c r="AC728" s="234"/>
      <c r="AD728" s="234"/>
      <c r="AE728" s="234"/>
      <c r="AF728" s="234"/>
      <c r="AG728" s="234"/>
      <c r="AH728" s="234"/>
    </row>
    <row r="729" spans="1:34" ht="15.75" customHeight="1">
      <c r="A729" s="234"/>
      <c r="B729" s="234"/>
      <c r="C729" s="234"/>
      <c r="D729" s="234"/>
      <c r="E729" s="234"/>
      <c r="F729" s="234"/>
      <c r="G729" s="234"/>
      <c r="H729" s="234"/>
      <c r="I729" s="234"/>
      <c r="J729" s="300"/>
      <c r="K729" s="300"/>
      <c r="L729" s="234"/>
      <c r="M729" s="234"/>
      <c r="N729" s="234"/>
      <c r="O729" s="234"/>
      <c r="P729" s="234"/>
      <c r="Q729" s="234"/>
      <c r="R729" s="234"/>
      <c r="S729" s="234"/>
      <c r="T729" s="234"/>
      <c r="U729" s="234"/>
      <c r="V729" s="234"/>
      <c r="W729" s="234"/>
      <c r="X729" s="234"/>
      <c r="Y729" s="234"/>
      <c r="Z729" s="234"/>
      <c r="AA729" s="234"/>
      <c r="AB729" s="234"/>
      <c r="AC729" s="234"/>
      <c r="AD729" s="234"/>
      <c r="AE729" s="234"/>
      <c r="AF729" s="234"/>
      <c r="AG729" s="234"/>
      <c r="AH729" s="234"/>
    </row>
    <row r="730" spans="1:34" ht="15.75" customHeight="1">
      <c r="A730" s="234"/>
      <c r="B730" s="234"/>
      <c r="C730" s="234"/>
      <c r="D730" s="234"/>
      <c r="E730" s="234"/>
      <c r="F730" s="234"/>
      <c r="G730" s="234"/>
      <c r="H730" s="234"/>
      <c r="I730" s="234"/>
      <c r="J730" s="300"/>
      <c r="K730" s="300"/>
      <c r="L730" s="234"/>
      <c r="M730" s="234"/>
      <c r="N730" s="234"/>
      <c r="O730" s="234"/>
      <c r="P730" s="234"/>
      <c r="Q730" s="234"/>
      <c r="R730" s="234"/>
      <c r="S730" s="234"/>
      <c r="T730" s="234"/>
      <c r="U730" s="234"/>
      <c r="V730" s="234"/>
      <c r="W730" s="234"/>
      <c r="X730" s="234"/>
      <c r="Y730" s="234"/>
      <c r="Z730" s="234"/>
      <c r="AA730" s="234"/>
      <c r="AB730" s="234"/>
      <c r="AC730" s="234"/>
      <c r="AD730" s="234"/>
      <c r="AE730" s="234"/>
      <c r="AF730" s="234"/>
      <c r="AG730" s="234"/>
      <c r="AH730" s="234"/>
    </row>
    <row r="731" spans="1:34" ht="15.75" customHeight="1">
      <c r="A731" s="234"/>
      <c r="B731" s="234"/>
      <c r="C731" s="234"/>
      <c r="D731" s="234"/>
      <c r="E731" s="234"/>
      <c r="F731" s="234"/>
      <c r="G731" s="234"/>
      <c r="H731" s="234"/>
      <c r="I731" s="234"/>
      <c r="J731" s="300"/>
      <c r="K731" s="300"/>
      <c r="L731" s="234"/>
      <c r="M731" s="234"/>
      <c r="N731" s="234"/>
      <c r="O731" s="234"/>
      <c r="P731" s="234"/>
      <c r="Q731" s="234"/>
      <c r="R731" s="234"/>
      <c r="S731" s="234"/>
      <c r="T731" s="234"/>
      <c r="U731" s="234"/>
      <c r="V731" s="234"/>
      <c r="W731" s="234"/>
      <c r="X731" s="234"/>
      <c r="Y731" s="234"/>
      <c r="Z731" s="234"/>
      <c r="AA731" s="234"/>
      <c r="AB731" s="234"/>
      <c r="AC731" s="234"/>
      <c r="AD731" s="234"/>
      <c r="AE731" s="234"/>
      <c r="AF731" s="234"/>
      <c r="AG731" s="234"/>
      <c r="AH731" s="234"/>
    </row>
    <row r="732" spans="1:34" ht="15.75" customHeight="1">
      <c r="A732" s="234"/>
      <c r="B732" s="234"/>
      <c r="C732" s="234"/>
      <c r="D732" s="234"/>
      <c r="E732" s="234"/>
      <c r="F732" s="234"/>
      <c r="G732" s="234"/>
      <c r="H732" s="234"/>
      <c r="I732" s="234"/>
      <c r="J732" s="300"/>
      <c r="K732" s="300"/>
      <c r="L732" s="234"/>
      <c r="M732" s="234"/>
      <c r="N732" s="234"/>
      <c r="O732" s="234"/>
      <c r="P732" s="234"/>
      <c r="Q732" s="234"/>
      <c r="R732" s="234"/>
      <c r="S732" s="234"/>
      <c r="T732" s="234"/>
      <c r="U732" s="234"/>
      <c r="V732" s="234"/>
      <c r="W732" s="234"/>
      <c r="X732" s="234"/>
      <c r="Y732" s="234"/>
      <c r="Z732" s="234"/>
      <c r="AA732" s="234"/>
      <c r="AB732" s="234"/>
      <c r="AC732" s="234"/>
      <c r="AD732" s="234"/>
      <c r="AE732" s="234"/>
      <c r="AF732" s="234"/>
      <c r="AG732" s="234"/>
      <c r="AH732" s="234"/>
    </row>
    <row r="733" spans="1:34" ht="15.75" customHeight="1">
      <c r="A733" s="234"/>
      <c r="B733" s="234"/>
      <c r="C733" s="234"/>
      <c r="D733" s="234"/>
      <c r="E733" s="234"/>
      <c r="F733" s="234"/>
      <c r="G733" s="234"/>
      <c r="H733" s="234"/>
      <c r="I733" s="234"/>
      <c r="J733" s="300"/>
      <c r="K733" s="300"/>
      <c r="L733" s="234"/>
      <c r="M733" s="234"/>
      <c r="N733" s="234"/>
      <c r="O733" s="234"/>
      <c r="P733" s="234"/>
      <c r="Q733" s="234"/>
      <c r="R733" s="234"/>
      <c r="S733" s="234"/>
      <c r="T733" s="234"/>
      <c r="U733" s="234"/>
      <c r="V733" s="234"/>
      <c r="W733" s="234"/>
      <c r="X733" s="234"/>
      <c r="Y733" s="234"/>
      <c r="Z733" s="234"/>
      <c r="AA733" s="234"/>
      <c r="AB733" s="234"/>
      <c r="AC733" s="234"/>
      <c r="AD733" s="234"/>
      <c r="AE733" s="234"/>
      <c r="AF733" s="234"/>
      <c r="AG733" s="234"/>
      <c r="AH733" s="234"/>
    </row>
    <row r="734" spans="1:34" ht="15.75" customHeight="1">
      <c r="A734" s="234"/>
      <c r="B734" s="234"/>
      <c r="C734" s="234"/>
      <c r="D734" s="234"/>
      <c r="E734" s="234"/>
      <c r="F734" s="234"/>
      <c r="G734" s="234"/>
      <c r="H734" s="234"/>
      <c r="I734" s="234"/>
      <c r="J734" s="300"/>
      <c r="K734" s="300"/>
      <c r="L734" s="234"/>
      <c r="M734" s="234"/>
      <c r="N734" s="234"/>
      <c r="O734" s="234"/>
      <c r="P734" s="234"/>
      <c r="Q734" s="234"/>
      <c r="R734" s="234"/>
      <c r="S734" s="234"/>
      <c r="T734" s="234"/>
      <c r="U734" s="234"/>
      <c r="V734" s="234"/>
      <c r="W734" s="234"/>
      <c r="X734" s="234"/>
      <c r="Y734" s="234"/>
      <c r="Z734" s="234"/>
      <c r="AA734" s="234"/>
      <c r="AB734" s="234"/>
      <c r="AC734" s="234"/>
      <c r="AD734" s="234"/>
      <c r="AE734" s="234"/>
      <c r="AF734" s="234"/>
      <c r="AG734" s="234"/>
      <c r="AH734" s="234"/>
    </row>
    <row r="735" spans="1:34" ht="15.75" customHeight="1">
      <c r="A735" s="234"/>
      <c r="B735" s="234"/>
      <c r="C735" s="234"/>
      <c r="D735" s="234"/>
      <c r="E735" s="234"/>
      <c r="F735" s="234"/>
      <c r="G735" s="234"/>
      <c r="H735" s="234"/>
      <c r="I735" s="234"/>
      <c r="J735" s="300"/>
      <c r="K735" s="300"/>
      <c r="L735" s="234"/>
      <c r="M735" s="234"/>
      <c r="N735" s="234"/>
      <c r="O735" s="234"/>
      <c r="P735" s="234"/>
      <c r="Q735" s="234"/>
      <c r="R735" s="234"/>
      <c r="S735" s="234"/>
      <c r="T735" s="234"/>
      <c r="U735" s="234"/>
      <c r="V735" s="234"/>
      <c r="W735" s="234"/>
      <c r="X735" s="234"/>
      <c r="Y735" s="234"/>
      <c r="Z735" s="234"/>
      <c r="AA735" s="234"/>
      <c r="AB735" s="234"/>
      <c r="AC735" s="234"/>
      <c r="AD735" s="234"/>
      <c r="AE735" s="234"/>
      <c r="AF735" s="234"/>
      <c r="AG735" s="234"/>
      <c r="AH735" s="234"/>
    </row>
    <row r="736" spans="1:34" ht="15.75" customHeight="1">
      <c r="A736" s="234"/>
      <c r="B736" s="234"/>
      <c r="C736" s="234"/>
      <c r="D736" s="234"/>
      <c r="E736" s="234"/>
      <c r="F736" s="234"/>
      <c r="G736" s="234"/>
      <c r="H736" s="234"/>
      <c r="I736" s="234"/>
      <c r="J736" s="300"/>
      <c r="K736" s="300"/>
      <c r="L736" s="234"/>
      <c r="M736" s="234"/>
      <c r="N736" s="234"/>
      <c r="O736" s="234"/>
      <c r="P736" s="234"/>
      <c r="Q736" s="234"/>
      <c r="R736" s="234"/>
      <c r="S736" s="234"/>
      <c r="T736" s="234"/>
      <c r="U736" s="234"/>
      <c r="V736" s="234"/>
      <c r="W736" s="234"/>
      <c r="X736" s="234"/>
      <c r="Y736" s="234"/>
      <c r="Z736" s="234"/>
      <c r="AA736" s="234"/>
      <c r="AB736" s="234"/>
      <c r="AC736" s="234"/>
      <c r="AD736" s="234"/>
      <c r="AE736" s="234"/>
      <c r="AF736" s="234"/>
      <c r="AG736" s="234"/>
      <c r="AH736" s="234"/>
    </row>
    <row r="737" spans="1:34" ht="15.75" customHeight="1">
      <c r="A737" s="234"/>
      <c r="B737" s="234"/>
      <c r="C737" s="234"/>
      <c r="D737" s="234"/>
      <c r="E737" s="234"/>
      <c r="F737" s="234"/>
      <c r="G737" s="234"/>
      <c r="H737" s="234"/>
      <c r="I737" s="234"/>
      <c r="J737" s="300"/>
      <c r="K737" s="300"/>
      <c r="L737" s="234"/>
      <c r="M737" s="234"/>
      <c r="N737" s="234"/>
      <c r="O737" s="234"/>
      <c r="P737" s="234"/>
      <c r="Q737" s="234"/>
      <c r="R737" s="234"/>
      <c r="S737" s="234"/>
      <c r="T737" s="234"/>
      <c r="U737" s="234"/>
      <c r="V737" s="234"/>
      <c r="W737" s="234"/>
      <c r="X737" s="234"/>
      <c r="Y737" s="234"/>
      <c r="Z737" s="234"/>
      <c r="AA737" s="234"/>
      <c r="AB737" s="234"/>
      <c r="AC737" s="234"/>
      <c r="AD737" s="234"/>
      <c r="AE737" s="234"/>
      <c r="AF737" s="234"/>
      <c r="AG737" s="234"/>
      <c r="AH737" s="234"/>
    </row>
    <row r="738" spans="1:34" ht="15.75" customHeight="1">
      <c r="A738" s="234"/>
      <c r="B738" s="234"/>
      <c r="C738" s="234"/>
      <c r="D738" s="234"/>
      <c r="E738" s="234"/>
      <c r="F738" s="234"/>
      <c r="G738" s="234"/>
      <c r="H738" s="234"/>
      <c r="I738" s="234"/>
      <c r="J738" s="300"/>
      <c r="K738" s="300"/>
      <c r="L738" s="234"/>
      <c r="M738" s="234"/>
      <c r="N738" s="234"/>
      <c r="O738" s="234"/>
      <c r="P738" s="234"/>
      <c r="Q738" s="234"/>
      <c r="R738" s="234"/>
      <c r="S738" s="234"/>
      <c r="T738" s="234"/>
      <c r="U738" s="234"/>
      <c r="V738" s="234"/>
      <c r="W738" s="234"/>
      <c r="X738" s="234"/>
      <c r="Y738" s="234"/>
      <c r="Z738" s="234"/>
      <c r="AA738" s="234"/>
      <c r="AB738" s="234"/>
      <c r="AC738" s="234"/>
      <c r="AD738" s="234"/>
      <c r="AE738" s="234"/>
      <c r="AF738" s="234"/>
      <c r="AG738" s="234"/>
      <c r="AH738" s="234"/>
    </row>
    <row r="739" spans="1:34" ht="15.75" customHeight="1">
      <c r="A739" s="234"/>
      <c r="B739" s="234"/>
      <c r="C739" s="234"/>
      <c r="D739" s="234"/>
      <c r="E739" s="234"/>
      <c r="F739" s="234"/>
      <c r="G739" s="234"/>
      <c r="H739" s="234"/>
      <c r="I739" s="234"/>
      <c r="J739" s="300"/>
      <c r="K739" s="300"/>
      <c r="L739" s="234"/>
      <c r="M739" s="234"/>
      <c r="N739" s="234"/>
      <c r="O739" s="234"/>
      <c r="P739" s="234"/>
      <c r="Q739" s="234"/>
      <c r="R739" s="234"/>
      <c r="S739" s="234"/>
      <c r="T739" s="234"/>
      <c r="U739" s="234"/>
      <c r="V739" s="234"/>
      <c r="W739" s="234"/>
      <c r="X739" s="234"/>
      <c r="Y739" s="234"/>
      <c r="Z739" s="234"/>
      <c r="AA739" s="234"/>
      <c r="AB739" s="234"/>
      <c r="AC739" s="234"/>
      <c r="AD739" s="234"/>
      <c r="AE739" s="234"/>
      <c r="AF739" s="234"/>
      <c r="AG739" s="234"/>
      <c r="AH739" s="234"/>
    </row>
    <row r="740" spans="1:34" ht="15.75" customHeight="1">
      <c r="A740" s="234"/>
      <c r="B740" s="234"/>
      <c r="C740" s="234"/>
      <c r="D740" s="234"/>
      <c r="E740" s="234"/>
      <c r="F740" s="234"/>
      <c r="G740" s="234"/>
      <c r="H740" s="234"/>
      <c r="I740" s="234"/>
      <c r="J740" s="300"/>
      <c r="K740" s="300"/>
      <c r="L740" s="234"/>
      <c r="M740" s="234"/>
      <c r="N740" s="234"/>
      <c r="O740" s="234"/>
      <c r="P740" s="234"/>
      <c r="Q740" s="234"/>
      <c r="R740" s="234"/>
      <c r="S740" s="234"/>
      <c r="T740" s="234"/>
      <c r="U740" s="234"/>
      <c r="V740" s="234"/>
      <c r="W740" s="234"/>
      <c r="X740" s="234"/>
      <c r="Y740" s="234"/>
      <c r="Z740" s="234"/>
      <c r="AA740" s="234"/>
      <c r="AB740" s="234"/>
      <c r="AC740" s="234"/>
      <c r="AD740" s="234"/>
      <c r="AE740" s="234"/>
      <c r="AF740" s="234"/>
      <c r="AG740" s="234"/>
      <c r="AH740" s="234"/>
    </row>
    <row r="741" spans="1:34" ht="15.75" customHeight="1">
      <c r="A741" s="234"/>
      <c r="B741" s="234"/>
      <c r="C741" s="234"/>
      <c r="D741" s="234"/>
      <c r="E741" s="234"/>
      <c r="F741" s="234"/>
      <c r="G741" s="234"/>
      <c r="H741" s="234"/>
      <c r="I741" s="234"/>
      <c r="J741" s="300"/>
      <c r="K741" s="300"/>
      <c r="L741" s="234"/>
      <c r="M741" s="234"/>
      <c r="N741" s="234"/>
      <c r="O741" s="234"/>
      <c r="P741" s="234"/>
      <c r="Q741" s="234"/>
      <c r="R741" s="234"/>
      <c r="S741" s="234"/>
      <c r="T741" s="234"/>
      <c r="U741" s="234"/>
      <c r="V741" s="234"/>
      <c r="W741" s="234"/>
      <c r="X741" s="234"/>
      <c r="Y741" s="234"/>
      <c r="Z741" s="234"/>
      <c r="AA741" s="234"/>
      <c r="AB741" s="234"/>
      <c r="AC741" s="234"/>
      <c r="AD741" s="234"/>
      <c r="AE741" s="234"/>
      <c r="AF741" s="234"/>
      <c r="AG741" s="234"/>
      <c r="AH741" s="234"/>
    </row>
    <row r="742" spans="1:34" ht="15.75" customHeight="1">
      <c r="A742" s="234"/>
      <c r="B742" s="234"/>
      <c r="C742" s="234"/>
      <c r="D742" s="234"/>
      <c r="E742" s="234"/>
      <c r="F742" s="234"/>
      <c r="G742" s="234"/>
      <c r="H742" s="234"/>
      <c r="I742" s="234"/>
      <c r="J742" s="300"/>
      <c r="K742" s="300"/>
      <c r="L742" s="234"/>
      <c r="M742" s="234"/>
      <c r="N742" s="234"/>
      <c r="O742" s="234"/>
      <c r="P742" s="234"/>
      <c r="Q742" s="234"/>
      <c r="R742" s="234"/>
      <c r="S742" s="234"/>
      <c r="T742" s="234"/>
      <c r="U742" s="234"/>
      <c r="V742" s="234"/>
      <c r="W742" s="234"/>
      <c r="X742" s="234"/>
      <c r="Y742" s="234"/>
      <c r="Z742" s="234"/>
      <c r="AA742" s="234"/>
      <c r="AB742" s="234"/>
      <c r="AC742" s="234"/>
      <c r="AD742" s="234"/>
      <c r="AE742" s="234"/>
      <c r="AF742" s="234"/>
      <c r="AG742" s="234"/>
      <c r="AH742" s="234"/>
    </row>
    <row r="743" spans="1:34" ht="15.75" customHeight="1">
      <c r="A743" s="234"/>
      <c r="B743" s="234"/>
      <c r="C743" s="234"/>
      <c r="D743" s="234"/>
      <c r="E743" s="234"/>
      <c r="F743" s="234"/>
      <c r="G743" s="234"/>
      <c r="H743" s="234"/>
      <c r="I743" s="234"/>
      <c r="J743" s="300"/>
      <c r="K743" s="300"/>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row>
    <row r="744" spans="1:34" ht="15.75" customHeight="1">
      <c r="A744" s="234"/>
      <c r="B744" s="234"/>
      <c r="C744" s="234"/>
      <c r="D744" s="234"/>
      <c r="E744" s="234"/>
      <c r="F744" s="234"/>
      <c r="G744" s="234"/>
      <c r="H744" s="234"/>
      <c r="I744" s="234"/>
      <c r="J744" s="300"/>
      <c r="K744" s="300"/>
      <c r="L744" s="234"/>
      <c r="M744" s="234"/>
      <c r="N744" s="234"/>
      <c r="O744" s="234"/>
      <c r="P744" s="234"/>
      <c r="Q744" s="234"/>
      <c r="R744" s="234"/>
      <c r="S744" s="234"/>
      <c r="T744" s="234"/>
      <c r="U744" s="234"/>
      <c r="V744" s="234"/>
      <c r="W744" s="234"/>
      <c r="X744" s="234"/>
      <c r="Y744" s="234"/>
      <c r="Z744" s="234"/>
      <c r="AA744" s="234"/>
      <c r="AB744" s="234"/>
      <c r="AC744" s="234"/>
      <c r="AD744" s="234"/>
      <c r="AE744" s="234"/>
      <c r="AF744" s="234"/>
      <c r="AG744" s="234"/>
      <c r="AH744" s="234"/>
    </row>
    <row r="745" spans="1:34" ht="15.75" customHeight="1">
      <c r="A745" s="234"/>
      <c r="B745" s="234"/>
      <c r="C745" s="234"/>
      <c r="D745" s="234"/>
      <c r="E745" s="234"/>
      <c r="F745" s="234"/>
      <c r="G745" s="234"/>
      <c r="H745" s="234"/>
      <c r="I745" s="234"/>
      <c r="J745" s="300"/>
      <c r="K745" s="300"/>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row>
    <row r="746" spans="1:34" ht="15.75" customHeight="1">
      <c r="A746" s="234"/>
      <c r="B746" s="234"/>
      <c r="C746" s="234"/>
      <c r="D746" s="234"/>
      <c r="E746" s="234"/>
      <c r="F746" s="234"/>
      <c r="G746" s="234"/>
      <c r="H746" s="234"/>
      <c r="I746" s="234"/>
      <c r="J746" s="300"/>
      <c r="K746" s="300"/>
      <c r="L746" s="234"/>
      <c r="M746" s="234"/>
      <c r="N746" s="234"/>
      <c r="O746" s="234"/>
      <c r="P746" s="234"/>
      <c r="Q746" s="234"/>
      <c r="R746" s="234"/>
      <c r="S746" s="234"/>
      <c r="T746" s="234"/>
      <c r="U746" s="234"/>
      <c r="V746" s="234"/>
      <c r="W746" s="234"/>
      <c r="X746" s="234"/>
      <c r="Y746" s="234"/>
      <c r="Z746" s="234"/>
      <c r="AA746" s="234"/>
      <c r="AB746" s="234"/>
      <c r="AC746" s="234"/>
      <c r="AD746" s="234"/>
      <c r="AE746" s="234"/>
      <c r="AF746" s="234"/>
      <c r="AG746" s="234"/>
      <c r="AH746" s="234"/>
    </row>
    <row r="747" spans="1:34" ht="15.75" customHeight="1">
      <c r="A747" s="234"/>
      <c r="B747" s="234"/>
      <c r="C747" s="234"/>
      <c r="D747" s="234"/>
      <c r="E747" s="234"/>
      <c r="F747" s="234"/>
      <c r="G747" s="234"/>
      <c r="H747" s="234"/>
      <c r="I747" s="234"/>
      <c r="J747" s="300"/>
      <c r="K747" s="300"/>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4"/>
    </row>
    <row r="748" spans="1:34" ht="15.75" customHeight="1">
      <c r="A748" s="234"/>
      <c r="B748" s="234"/>
      <c r="C748" s="234"/>
      <c r="D748" s="234"/>
      <c r="E748" s="234"/>
      <c r="F748" s="234"/>
      <c r="G748" s="234"/>
      <c r="H748" s="234"/>
      <c r="I748" s="234"/>
      <c r="J748" s="300"/>
      <c r="K748" s="300"/>
      <c r="L748" s="234"/>
      <c r="M748" s="234"/>
      <c r="N748" s="234"/>
      <c r="O748" s="234"/>
      <c r="P748" s="234"/>
      <c r="Q748" s="234"/>
      <c r="R748" s="234"/>
      <c r="S748" s="234"/>
      <c r="T748" s="234"/>
      <c r="U748" s="234"/>
      <c r="V748" s="234"/>
      <c r="W748" s="234"/>
      <c r="X748" s="234"/>
      <c r="Y748" s="234"/>
      <c r="Z748" s="234"/>
      <c r="AA748" s="234"/>
      <c r="AB748" s="234"/>
      <c r="AC748" s="234"/>
      <c r="AD748" s="234"/>
      <c r="AE748" s="234"/>
      <c r="AF748" s="234"/>
      <c r="AG748" s="234"/>
      <c r="AH748" s="234"/>
    </row>
    <row r="749" spans="1:34" ht="15.75" customHeight="1">
      <c r="A749" s="234"/>
      <c r="B749" s="234"/>
      <c r="C749" s="234"/>
      <c r="D749" s="234"/>
      <c r="E749" s="234"/>
      <c r="F749" s="234"/>
      <c r="G749" s="234"/>
      <c r="H749" s="234"/>
      <c r="I749" s="234"/>
      <c r="J749" s="300"/>
      <c r="K749" s="300"/>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row>
    <row r="750" spans="1:34" ht="15.75" customHeight="1">
      <c r="A750" s="234"/>
      <c r="B750" s="234"/>
      <c r="C750" s="234"/>
      <c r="D750" s="234"/>
      <c r="E750" s="234"/>
      <c r="F750" s="234"/>
      <c r="G750" s="234"/>
      <c r="H750" s="234"/>
      <c r="I750" s="234"/>
      <c r="J750" s="300"/>
      <c r="K750" s="300"/>
      <c r="L750" s="234"/>
      <c r="M750" s="234"/>
      <c r="N750" s="234"/>
      <c r="O750" s="234"/>
      <c r="P750" s="234"/>
      <c r="Q750" s="234"/>
      <c r="R750" s="234"/>
      <c r="S750" s="234"/>
      <c r="T750" s="234"/>
      <c r="U750" s="234"/>
      <c r="V750" s="234"/>
      <c r="W750" s="234"/>
      <c r="X750" s="234"/>
      <c r="Y750" s="234"/>
      <c r="Z750" s="234"/>
      <c r="AA750" s="234"/>
      <c r="AB750" s="234"/>
      <c r="AC750" s="234"/>
      <c r="AD750" s="234"/>
      <c r="AE750" s="234"/>
      <c r="AF750" s="234"/>
      <c r="AG750" s="234"/>
      <c r="AH750" s="234"/>
    </row>
    <row r="751" spans="1:34" ht="15.75" customHeight="1">
      <c r="A751" s="234"/>
      <c r="B751" s="234"/>
      <c r="C751" s="234"/>
      <c r="D751" s="234"/>
      <c r="E751" s="234"/>
      <c r="F751" s="234"/>
      <c r="G751" s="234"/>
      <c r="H751" s="234"/>
      <c r="I751" s="234"/>
      <c r="J751" s="300"/>
      <c r="K751" s="300"/>
      <c r="L751" s="234"/>
      <c r="M751" s="234"/>
      <c r="N751" s="234"/>
      <c r="O751" s="234"/>
      <c r="P751" s="234"/>
      <c r="Q751" s="234"/>
      <c r="R751" s="234"/>
      <c r="S751" s="234"/>
      <c r="T751" s="234"/>
      <c r="U751" s="234"/>
      <c r="V751" s="234"/>
      <c r="W751" s="234"/>
      <c r="X751" s="234"/>
      <c r="Y751" s="234"/>
      <c r="Z751" s="234"/>
      <c r="AA751" s="234"/>
      <c r="AB751" s="234"/>
      <c r="AC751" s="234"/>
      <c r="AD751" s="234"/>
      <c r="AE751" s="234"/>
      <c r="AF751" s="234"/>
      <c r="AG751" s="234"/>
      <c r="AH751" s="234"/>
    </row>
    <row r="752" spans="1:34" ht="15.75" customHeight="1">
      <c r="A752" s="234"/>
      <c r="B752" s="234"/>
      <c r="C752" s="234"/>
      <c r="D752" s="234"/>
      <c r="E752" s="234"/>
      <c r="F752" s="234"/>
      <c r="G752" s="234"/>
      <c r="H752" s="234"/>
      <c r="I752" s="234"/>
      <c r="J752" s="300"/>
      <c r="K752" s="300"/>
      <c r="L752" s="234"/>
      <c r="M752" s="234"/>
      <c r="N752" s="234"/>
      <c r="O752" s="234"/>
      <c r="P752" s="234"/>
      <c r="Q752" s="234"/>
      <c r="R752" s="234"/>
      <c r="S752" s="234"/>
      <c r="T752" s="234"/>
      <c r="U752" s="234"/>
      <c r="V752" s="234"/>
      <c r="W752" s="234"/>
      <c r="X752" s="234"/>
      <c r="Y752" s="234"/>
      <c r="Z752" s="234"/>
      <c r="AA752" s="234"/>
      <c r="AB752" s="234"/>
      <c r="AC752" s="234"/>
      <c r="AD752" s="234"/>
      <c r="AE752" s="234"/>
      <c r="AF752" s="234"/>
      <c r="AG752" s="234"/>
      <c r="AH752" s="234"/>
    </row>
    <row r="753" spans="1:34" ht="15.75" customHeight="1">
      <c r="A753" s="234"/>
      <c r="B753" s="234"/>
      <c r="C753" s="234"/>
      <c r="D753" s="234"/>
      <c r="E753" s="234"/>
      <c r="F753" s="234"/>
      <c r="G753" s="234"/>
      <c r="H753" s="234"/>
      <c r="I753" s="234"/>
      <c r="J753" s="300"/>
      <c r="K753" s="300"/>
      <c r="L753" s="234"/>
      <c r="M753" s="234"/>
      <c r="N753" s="234"/>
      <c r="O753" s="234"/>
      <c r="P753" s="234"/>
      <c r="Q753" s="234"/>
      <c r="R753" s="234"/>
      <c r="S753" s="234"/>
      <c r="T753" s="234"/>
      <c r="U753" s="234"/>
      <c r="V753" s="234"/>
      <c r="W753" s="234"/>
      <c r="X753" s="234"/>
      <c r="Y753" s="234"/>
      <c r="Z753" s="234"/>
      <c r="AA753" s="234"/>
      <c r="AB753" s="234"/>
      <c r="AC753" s="234"/>
      <c r="AD753" s="234"/>
      <c r="AE753" s="234"/>
      <c r="AF753" s="234"/>
      <c r="AG753" s="234"/>
      <c r="AH753" s="234"/>
    </row>
    <row r="754" spans="1:34" ht="15.75" customHeight="1">
      <c r="A754" s="234"/>
      <c r="B754" s="234"/>
      <c r="C754" s="234"/>
      <c r="D754" s="234"/>
      <c r="E754" s="234"/>
      <c r="F754" s="234"/>
      <c r="G754" s="234"/>
      <c r="H754" s="234"/>
      <c r="I754" s="234"/>
      <c r="J754" s="300"/>
      <c r="K754" s="300"/>
      <c r="L754" s="234"/>
      <c r="M754" s="234"/>
      <c r="N754" s="234"/>
      <c r="O754" s="234"/>
      <c r="P754" s="234"/>
      <c r="Q754" s="234"/>
      <c r="R754" s="234"/>
      <c r="S754" s="234"/>
      <c r="T754" s="234"/>
      <c r="U754" s="234"/>
      <c r="V754" s="234"/>
      <c r="W754" s="234"/>
      <c r="X754" s="234"/>
      <c r="Y754" s="234"/>
      <c r="Z754" s="234"/>
      <c r="AA754" s="234"/>
      <c r="AB754" s="234"/>
      <c r="AC754" s="234"/>
      <c r="AD754" s="234"/>
      <c r="AE754" s="234"/>
      <c r="AF754" s="234"/>
      <c r="AG754" s="234"/>
      <c r="AH754" s="234"/>
    </row>
    <row r="755" spans="1:34" ht="15.75" customHeight="1">
      <c r="A755" s="234"/>
      <c r="B755" s="234"/>
      <c r="C755" s="234"/>
      <c r="D755" s="234"/>
      <c r="E755" s="234"/>
      <c r="F755" s="234"/>
      <c r="G755" s="234"/>
      <c r="H755" s="234"/>
      <c r="I755" s="234"/>
      <c r="J755" s="300"/>
      <c r="K755" s="300"/>
      <c r="L755" s="234"/>
      <c r="M755" s="234"/>
      <c r="N755" s="234"/>
      <c r="O755" s="234"/>
      <c r="P755" s="234"/>
      <c r="Q755" s="234"/>
      <c r="R755" s="234"/>
      <c r="S755" s="234"/>
      <c r="T755" s="234"/>
      <c r="U755" s="234"/>
      <c r="V755" s="234"/>
      <c r="W755" s="234"/>
      <c r="X755" s="234"/>
      <c r="Y755" s="234"/>
      <c r="Z755" s="234"/>
      <c r="AA755" s="234"/>
      <c r="AB755" s="234"/>
      <c r="AC755" s="234"/>
      <c r="AD755" s="234"/>
      <c r="AE755" s="234"/>
      <c r="AF755" s="234"/>
      <c r="AG755" s="234"/>
      <c r="AH755" s="234"/>
    </row>
    <row r="756" spans="1:34" ht="15.75" customHeight="1">
      <c r="A756" s="234"/>
      <c r="B756" s="234"/>
      <c r="C756" s="234"/>
      <c r="D756" s="234"/>
      <c r="E756" s="234"/>
      <c r="F756" s="234"/>
      <c r="G756" s="234"/>
      <c r="H756" s="234"/>
      <c r="I756" s="234"/>
      <c r="J756" s="300"/>
      <c r="K756" s="300"/>
      <c r="L756" s="234"/>
      <c r="M756" s="234"/>
      <c r="N756" s="234"/>
      <c r="O756" s="234"/>
      <c r="P756" s="234"/>
      <c r="Q756" s="234"/>
      <c r="R756" s="234"/>
      <c r="S756" s="234"/>
      <c r="T756" s="234"/>
      <c r="U756" s="234"/>
      <c r="V756" s="234"/>
      <c r="W756" s="234"/>
      <c r="X756" s="234"/>
      <c r="Y756" s="234"/>
      <c r="Z756" s="234"/>
      <c r="AA756" s="234"/>
      <c r="AB756" s="234"/>
      <c r="AC756" s="234"/>
      <c r="AD756" s="234"/>
      <c r="AE756" s="234"/>
      <c r="AF756" s="234"/>
      <c r="AG756" s="234"/>
      <c r="AH756" s="234"/>
    </row>
    <row r="757" spans="1:34" ht="15.75" customHeight="1">
      <c r="A757" s="234"/>
      <c r="B757" s="234"/>
      <c r="C757" s="234"/>
      <c r="D757" s="234"/>
      <c r="E757" s="234"/>
      <c r="F757" s="234"/>
      <c r="G757" s="234"/>
      <c r="H757" s="234"/>
      <c r="I757" s="234"/>
      <c r="J757" s="300"/>
      <c r="K757" s="300"/>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row>
    <row r="758" spans="1:34" ht="15.75" customHeight="1">
      <c r="A758" s="234"/>
      <c r="B758" s="234"/>
      <c r="C758" s="234"/>
      <c r="D758" s="234"/>
      <c r="E758" s="234"/>
      <c r="F758" s="234"/>
      <c r="G758" s="234"/>
      <c r="H758" s="234"/>
      <c r="I758" s="234"/>
      <c r="J758" s="300"/>
      <c r="K758" s="300"/>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row>
    <row r="759" spans="1:34" ht="15.75" customHeight="1">
      <c r="A759" s="234"/>
      <c r="B759" s="234"/>
      <c r="C759" s="234"/>
      <c r="D759" s="234"/>
      <c r="E759" s="234"/>
      <c r="F759" s="234"/>
      <c r="G759" s="234"/>
      <c r="H759" s="234"/>
      <c r="I759" s="234"/>
      <c r="J759" s="300"/>
      <c r="K759" s="300"/>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row>
    <row r="760" spans="1:34" ht="15.75" customHeight="1">
      <c r="A760" s="234"/>
      <c r="B760" s="234"/>
      <c r="C760" s="234"/>
      <c r="D760" s="234"/>
      <c r="E760" s="234"/>
      <c r="F760" s="234"/>
      <c r="G760" s="234"/>
      <c r="H760" s="234"/>
      <c r="I760" s="234"/>
      <c r="J760" s="300"/>
      <c r="K760" s="300"/>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row>
    <row r="761" spans="1:34" ht="15.75" customHeight="1">
      <c r="A761" s="234"/>
      <c r="B761" s="234"/>
      <c r="C761" s="234"/>
      <c r="D761" s="234"/>
      <c r="E761" s="234"/>
      <c r="F761" s="234"/>
      <c r="G761" s="234"/>
      <c r="H761" s="234"/>
      <c r="I761" s="234"/>
      <c r="J761" s="300"/>
      <c r="K761" s="300"/>
      <c r="L761" s="234"/>
      <c r="M761" s="234"/>
      <c r="N761" s="234"/>
      <c r="O761" s="234"/>
      <c r="P761" s="234"/>
      <c r="Q761" s="234"/>
      <c r="R761" s="234"/>
      <c r="S761" s="234"/>
      <c r="T761" s="234"/>
      <c r="U761" s="234"/>
      <c r="V761" s="234"/>
      <c r="W761" s="234"/>
      <c r="X761" s="234"/>
      <c r="Y761" s="234"/>
      <c r="Z761" s="234"/>
      <c r="AA761" s="234"/>
      <c r="AB761" s="234"/>
      <c r="AC761" s="234"/>
      <c r="AD761" s="234"/>
      <c r="AE761" s="234"/>
      <c r="AF761" s="234"/>
      <c r="AG761" s="234"/>
      <c r="AH761" s="234"/>
    </row>
    <row r="762" spans="1:34" ht="15.75" customHeight="1">
      <c r="A762" s="234"/>
      <c r="B762" s="234"/>
      <c r="C762" s="234"/>
      <c r="D762" s="234"/>
      <c r="E762" s="234"/>
      <c r="F762" s="234"/>
      <c r="G762" s="234"/>
      <c r="H762" s="234"/>
      <c r="I762" s="234"/>
      <c r="J762" s="300"/>
      <c r="K762" s="300"/>
      <c r="L762" s="234"/>
      <c r="M762" s="234"/>
      <c r="N762" s="234"/>
      <c r="O762" s="234"/>
      <c r="P762" s="234"/>
      <c r="Q762" s="234"/>
      <c r="R762" s="234"/>
      <c r="S762" s="234"/>
      <c r="T762" s="234"/>
      <c r="U762" s="234"/>
      <c r="V762" s="234"/>
      <c r="W762" s="234"/>
      <c r="X762" s="234"/>
      <c r="Y762" s="234"/>
      <c r="Z762" s="234"/>
      <c r="AA762" s="234"/>
      <c r="AB762" s="234"/>
      <c r="AC762" s="234"/>
      <c r="AD762" s="234"/>
      <c r="AE762" s="234"/>
      <c r="AF762" s="234"/>
      <c r="AG762" s="234"/>
      <c r="AH762" s="234"/>
    </row>
    <row r="763" spans="1:34" ht="15.75" customHeight="1">
      <c r="A763" s="234"/>
      <c r="B763" s="234"/>
      <c r="C763" s="234"/>
      <c r="D763" s="234"/>
      <c r="E763" s="234"/>
      <c r="F763" s="234"/>
      <c r="G763" s="234"/>
      <c r="H763" s="234"/>
      <c r="I763" s="234"/>
      <c r="J763" s="300"/>
      <c r="K763" s="300"/>
      <c r="L763" s="234"/>
      <c r="M763" s="234"/>
      <c r="N763" s="234"/>
      <c r="O763" s="234"/>
      <c r="P763" s="234"/>
      <c r="Q763" s="234"/>
      <c r="R763" s="234"/>
      <c r="S763" s="234"/>
      <c r="T763" s="234"/>
      <c r="U763" s="234"/>
      <c r="V763" s="234"/>
      <c r="W763" s="234"/>
      <c r="X763" s="234"/>
      <c r="Y763" s="234"/>
      <c r="Z763" s="234"/>
      <c r="AA763" s="234"/>
      <c r="AB763" s="234"/>
      <c r="AC763" s="234"/>
      <c r="AD763" s="234"/>
      <c r="AE763" s="234"/>
      <c r="AF763" s="234"/>
      <c r="AG763" s="234"/>
      <c r="AH763" s="234"/>
    </row>
    <row r="764" spans="1:34" ht="15.75" customHeight="1">
      <c r="A764" s="234"/>
      <c r="B764" s="234"/>
      <c r="C764" s="234"/>
      <c r="D764" s="234"/>
      <c r="E764" s="234"/>
      <c r="F764" s="234"/>
      <c r="G764" s="234"/>
      <c r="H764" s="234"/>
      <c r="I764" s="234"/>
      <c r="J764" s="300"/>
      <c r="K764" s="300"/>
      <c r="L764" s="234"/>
      <c r="M764" s="234"/>
      <c r="N764" s="234"/>
      <c r="O764" s="234"/>
      <c r="P764" s="234"/>
      <c r="Q764" s="234"/>
      <c r="R764" s="234"/>
      <c r="S764" s="234"/>
      <c r="T764" s="234"/>
      <c r="U764" s="234"/>
      <c r="V764" s="234"/>
      <c r="W764" s="234"/>
      <c r="X764" s="234"/>
      <c r="Y764" s="234"/>
      <c r="Z764" s="234"/>
      <c r="AA764" s="234"/>
      <c r="AB764" s="234"/>
      <c r="AC764" s="234"/>
      <c r="AD764" s="234"/>
      <c r="AE764" s="234"/>
      <c r="AF764" s="234"/>
      <c r="AG764" s="234"/>
      <c r="AH764" s="234"/>
    </row>
    <row r="765" spans="1:34" ht="15.75" customHeight="1">
      <c r="A765" s="234"/>
      <c r="B765" s="234"/>
      <c r="C765" s="234"/>
      <c r="D765" s="234"/>
      <c r="E765" s="234"/>
      <c r="F765" s="234"/>
      <c r="G765" s="234"/>
      <c r="H765" s="234"/>
      <c r="I765" s="234"/>
      <c r="J765" s="300"/>
      <c r="K765" s="300"/>
      <c r="L765" s="234"/>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row>
    <row r="766" spans="1:34" ht="15.75" customHeight="1">
      <c r="A766" s="234"/>
      <c r="B766" s="234"/>
      <c r="C766" s="234"/>
      <c r="D766" s="234"/>
      <c r="E766" s="234"/>
      <c r="F766" s="234"/>
      <c r="G766" s="234"/>
      <c r="H766" s="234"/>
      <c r="I766" s="234"/>
      <c r="J766" s="300"/>
      <c r="K766" s="300"/>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row>
    <row r="767" spans="1:34" ht="15.75" customHeight="1">
      <c r="A767" s="234"/>
      <c r="B767" s="234"/>
      <c r="C767" s="234"/>
      <c r="D767" s="234"/>
      <c r="E767" s="234"/>
      <c r="F767" s="234"/>
      <c r="G767" s="234"/>
      <c r="H767" s="234"/>
      <c r="I767" s="234"/>
      <c r="J767" s="300"/>
      <c r="K767" s="300"/>
      <c r="L767" s="234"/>
      <c r="M767" s="234"/>
      <c r="N767" s="234"/>
      <c r="O767" s="234"/>
      <c r="P767" s="234"/>
      <c r="Q767" s="234"/>
      <c r="R767" s="234"/>
      <c r="S767" s="234"/>
      <c r="T767" s="234"/>
      <c r="U767" s="234"/>
      <c r="V767" s="234"/>
      <c r="W767" s="234"/>
      <c r="X767" s="234"/>
      <c r="Y767" s="234"/>
      <c r="Z767" s="234"/>
      <c r="AA767" s="234"/>
      <c r="AB767" s="234"/>
      <c r="AC767" s="234"/>
      <c r="AD767" s="234"/>
      <c r="AE767" s="234"/>
      <c r="AF767" s="234"/>
      <c r="AG767" s="234"/>
      <c r="AH767" s="234"/>
    </row>
    <row r="768" spans="1:34" ht="15.75" customHeight="1">
      <c r="A768" s="234"/>
      <c r="B768" s="234"/>
      <c r="C768" s="234"/>
      <c r="D768" s="234"/>
      <c r="E768" s="234"/>
      <c r="F768" s="234"/>
      <c r="G768" s="234"/>
      <c r="H768" s="234"/>
      <c r="I768" s="234"/>
      <c r="J768" s="300"/>
      <c r="K768" s="300"/>
      <c r="L768" s="234"/>
      <c r="M768" s="234"/>
      <c r="N768" s="234"/>
      <c r="O768" s="234"/>
      <c r="P768" s="234"/>
      <c r="Q768" s="234"/>
      <c r="R768" s="234"/>
      <c r="S768" s="234"/>
      <c r="T768" s="234"/>
      <c r="U768" s="234"/>
      <c r="V768" s="234"/>
      <c r="W768" s="234"/>
      <c r="X768" s="234"/>
      <c r="Y768" s="234"/>
      <c r="Z768" s="234"/>
      <c r="AA768" s="234"/>
      <c r="AB768" s="234"/>
      <c r="AC768" s="234"/>
      <c r="AD768" s="234"/>
      <c r="AE768" s="234"/>
      <c r="AF768" s="234"/>
      <c r="AG768" s="234"/>
      <c r="AH768" s="234"/>
    </row>
    <row r="769" spans="1:34" ht="15.75" customHeight="1">
      <c r="A769" s="234"/>
      <c r="B769" s="234"/>
      <c r="C769" s="234"/>
      <c r="D769" s="234"/>
      <c r="E769" s="234"/>
      <c r="F769" s="234"/>
      <c r="G769" s="234"/>
      <c r="H769" s="234"/>
      <c r="I769" s="234"/>
      <c r="J769" s="300"/>
      <c r="K769" s="300"/>
      <c r="L769" s="234"/>
      <c r="M769" s="234"/>
      <c r="N769" s="234"/>
      <c r="O769" s="234"/>
      <c r="P769" s="234"/>
      <c r="Q769" s="234"/>
      <c r="R769" s="234"/>
      <c r="S769" s="234"/>
      <c r="T769" s="234"/>
      <c r="U769" s="234"/>
      <c r="V769" s="234"/>
      <c r="W769" s="234"/>
      <c r="X769" s="234"/>
      <c r="Y769" s="234"/>
      <c r="Z769" s="234"/>
      <c r="AA769" s="234"/>
      <c r="AB769" s="234"/>
      <c r="AC769" s="234"/>
      <c r="AD769" s="234"/>
      <c r="AE769" s="234"/>
      <c r="AF769" s="234"/>
      <c r="AG769" s="234"/>
      <c r="AH769" s="234"/>
    </row>
    <row r="770" spans="1:34" ht="15.75" customHeight="1">
      <c r="A770" s="234"/>
      <c r="B770" s="234"/>
      <c r="C770" s="234"/>
      <c r="D770" s="234"/>
      <c r="E770" s="234"/>
      <c r="F770" s="234"/>
      <c r="G770" s="234"/>
      <c r="H770" s="234"/>
      <c r="I770" s="234"/>
      <c r="J770" s="300"/>
      <c r="K770" s="300"/>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row>
    <row r="771" spans="1:34" ht="15.75" customHeight="1">
      <c r="A771" s="234"/>
      <c r="B771" s="234"/>
      <c r="C771" s="234"/>
      <c r="D771" s="234"/>
      <c r="E771" s="234"/>
      <c r="F771" s="234"/>
      <c r="G771" s="234"/>
      <c r="H771" s="234"/>
      <c r="I771" s="234"/>
      <c r="J771" s="300"/>
      <c r="K771" s="300"/>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c r="AH771" s="234"/>
    </row>
    <row r="772" spans="1:34" ht="15.75" customHeight="1">
      <c r="A772" s="234"/>
      <c r="B772" s="234"/>
      <c r="C772" s="234"/>
      <c r="D772" s="234"/>
      <c r="E772" s="234"/>
      <c r="F772" s="234"/>
      <c r="G772" s="234"/>
      <c r="H772" s="234"/>
      <c r="I772" s="234"/>
      <c r="J772" s="300"/>
      <c r="K772" s="300"/>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row>
    <row r="773" spans="1:34" ht="15.75" customHeight="1">
      <c r="A773" s="234"/>
      <c r="B773" s="234"/>
      <c r="C773" s="234"/>
      <c r="D773" s="234"/>
      <c r="E773" s="234"/>
      <c r="F773" s="234"/>
      <c r="G773" s="234"/>
      <c r="H773" s="234"/>
      <c r="I773" s="234"/>
      <c r="J773" s="300"/>
      <c r="K773" s="300"/>
      <c r="L773" s="234"/>
      <c r="M773" s="234"/>
      <c r="N773" s="234"/>
      <c r="O773" s="234"/>
      <c r="P773" s="234"/>
      <c r="Q773" s="234"/>
      <c r="R773" s="234"/>
      <c r="S773" s="234"/>
      <c r="T773" s="234"/>
      <c r="U773" s="234"/>
      <c r="V773" s="234"/>
      <c r="W773" s="234"/>
      <c r="X773" s="234"/>
      <c r="Y773" s="234"/>
      <c r="Z773" s="234"/>
      <c r="AA773" s="234"/>
      <c r="AB773" s="234"/>
      <c r="AC773" s="234"/>
      <c r="AD773" s="234"/>
      <c r="AE773" s="234"/>
      <c r="AF773" s="234"/>
      <c r="AG773" s="234"/>
      <c r="AH773" s="234"/>
    </row>
    <row r="774" spans="1:34" ht="15.75" customHeight="1">
      <c r="A774" s="234"/>
      <c r="B774" s="234"/>
      <c r="C774" s="234"/>
      <c r="D774" s="234"/>
      <c r="E774" s="234"/>
      <c r="F774" s="234"/>
      <c r="G774" s="234"/>
      <c r="H774" s="234"/>
      <c r="I774" s="234"/>
      <c r="J774" s="300"/>
      <c r="K774" s="300"/>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row>
    <row r="775" spans="1:34" ht="15.75" customHeight="1">
      <c r="A775" s="234"/>
      <c r="B775" s="234"/>
      <c r="C775" s="234"/>
      <c r="D775" s="234"/>
      <c r="E775" s="234"/>
      <c r="F775" s="234"/>
      <c r="G775" s="234"/>
      <c r="H775" s="234"/>
      <c r="I775" s="234"/>
      <c r="J775" s="300"/>
      <c r="K775" s="300"/>
      <c r="L775" s="234"/>
      <c r="M775" s="234"/>
      <c r="N775" s="234"/>
      <c r="O775" s="234"/>
      <c r="P775" s="234"/>
      <c r="Q775" s="234"/>
      <c r="R775" s="234"/>
      <c r="S775" s="234"/>
      <c r="T775" s="234"/>
      <c r="U775" s="234"/>
      <c r="V775" s="234"/>
      <c r="W775" s="234"/>
      <c r="X775" s="234"/>
      <c r="Y775" s="234"/>
      <c r="Z775" s="234"/>
      <c r="AA775" s="234"/>
      <c r="AB775" s="234"/>
      <c r="AC775" s="234"/>
      <c r="AD775" s="234"/>
      <c r="AE775" s="234"/>
      <c r="AF775" s="234"/>
      <c r="AG775" s="234"/>
      <c r="AH775" s="234"/>
    </row>
    <row r="776" spans="1:34" ht="15.75" customHeight="1">
      <c r="A776" s="234"/>
      <c r="B776" s="234"/>
      <c r="C776" s="234"/>
      <c r="D776" s="234"/>
      <c r="E776" s="234"/>
      <c r="F776" s="234"/>
      <c r="G776" s="234"/>
      <c r="H776" s="234"/>
      <c r="I776" s="234"/>
      <c r="J776" s="300"/>
      <c r="K776" s="300"/>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row>
    <row r="777" spans="1:34" ht="15.75" customHeight="1">
      <c r="A777" s="234"/>
      <c r="B777" s="234"/>
      <c r="C777" s="234"/>
      <c r="D777" s="234"/>
      <c r="E777" s="234"/>
      <c r="F777" s="234"/>
      <c r="G777" s="234"/>
      <c r="H777" s="234"/>
      <c r="I777" s="234"/>
      <c r="J777" s="300"/>
      <c r="K777" s="300"/>
      <c r="L777" s="234"/>
      <c r="M777" s="234"/>
      <c r="N777" s="234"/>
      <c r="O777" s="234"/>
      <c r="P777" s="234"/>
      <c r="Q777" s="234"/>
      <c r="R777" s="234"/>
      <c r="S777" s="234"/>
      <c r="T777" s="234"/>
      <c r="U777" s="234"/>
      <c r="V777" s="234"/>
      <c r="W777" s="234"/>
      <c r="X777" s="234"/>
      <c r="Y777" s="234"/>
      <c r="Z777" s="234"/>
      <c r="AA777" s="234"/>
      <c r="AB777" s="234"/>
      <c r="AC777" s="234"/>
      <c r="AD777" s="234"/>
      <c r="AE777" s="234"/>
      <c r="AF777" s="234"/>
      <c r="AG777" s="234"/>
      <c r="AH777" s="234"/>
    </row>
    <row r="778" spans="1:34" ht="15.75" customHeight="1">
      <c r="A778" s="234"/>
      <c r="B778" s="234"/>
      <c r="C778" s="234"/>
      <c r="D778" s="234"/>
      <c r="E778" s="234"/>
      <c r="F778" s="234"/>
      <c r="G778" s="234"/>
      <c r="H778" s="234"/>
      <c r="I778" s="234"/>
      <c r="J778" s="300"/>
      <c r="K778" s="300"/>
      <c r="L778" s="234"/>
      <c r="M778" s="234"/>
      <c r="N778" s="234"/>
      <c r="O778" s="234"/>
      <c r="P778" s="234"/>
      <c r="Q778" s="234"/>
      <c r="R778" s="234"/>
      <c r="S778" s="234"/>
      <c r="T778" s="234"/>
      <c r="U778" s="234"/>
      <c r="V778" s="234"/>
      <c r="W778" s="234"/>
      <c r="X778" s="234"/>
      <c r="Y778" s="234"/>
      <c r="Z778" s="234"/>
      <c r="AA778" s="234"/>
      <c r="AB778" s="234"/>
      <c r="AC778" s="234"/>
      <c r="AD778" s="234"/>
      <c r="AE778" s="234"/>
      <c r="AF778" s="234"/>
      <c r="AG778" s="234"/>
      <c r="AH778" s="234"/>
    </row>
    <row r="779" spans="1:34" ht="15.75" customHeight="1">
      <c r="A779" s="234"/>
      <c r="B779" s="234"/>
      <c r="C779" s="234"/>
      <c r="D779" s="234"/>
      <c r="E779" s="234"/>
      <c r="F779" s="234"/>
      <c r="G779" s="234"/>
      <c r="H779" s="234"/>
      <c r="I779" s="234"/>
      <c r="J779" s="300"/>
      <c r="K779" s="300"/>
      <c r="L779" s="234"/>
      <c r="M779" s="234"/>
      <c r="N779" s="234"/>
      <c r="O779" s="234"/>
      <c r="P779" s="234"/>
      <c r="Q779" s="234"/>
      <c r="R779" s="234"/>
      <c r="S779" s="234"/>
      <c r="T779" s="234"/>
      <c r="U779" s="234"/>
      <c r="V779" s="234"/>
      <c r="W779" s="234"/>
      <c r="X779" s="234"/>
      <c r="Y779" s="234"/>
      <c r="Z779" s="234"/>
      <c r="AA779" s="234"/>
      <c r="AB779" s="234"/>
      <c r="AC779" s="234"/>
      <c r="AD779" s="234"/>
      <c r="AE779" s="234"/>
      <c r="AF779" s="234"/>
      <c r="AG779" s="234"/>
      <c r="AH779" s="234"/>
    </row>
    <row r="780" spans="1:34" ht="15.75" customHeight="1">
      <c r="A780" s="234"/>
      <c r="B780" s="234"/>
      <c r="C780" s="234"/>
      <c r="D780" s="234"/>
      <c r="E780" s="234"/>
      <c r="F780" s="234"/>
      <c r="G780" s="234"/>
      <c r="H780" s="234"/>
      <c r="I780" s="234"/>
      <c r="J780" s="300"/>
      <c r="K780" s="300"/>
      <c r="L780" s="234"/>
      <c r="M780" s="234"/>
      <c r="N780" s="234"/>
      <c r="O780" s="234"/>
      <c r="P780" s="234"/>
      <c r="Q780" s="234"/>
      <c r="R780" s="234"/>
      <c r="S780" s="234"/>
      <c r="T780" s="234"/>
      <c r="U780" s="234"/>
      <c r="V780" s="234"/>
      <c r="W780" s="234"/>
      <c r="X780" s="234"/>
      <c r="Y780" s="234"/>
      <c r="Z780" s="234"/>
      <c r="AA780" s="234"/>
      <c r="AB780" s="234"/>
      <c r="AC780" s="234"/>
      <c r="AD780" s="234"/>
      <c r="AE780" s="234"/>
      <c r="AF780" s="234"/>
      <c r="AG780" s="234"/>
      <c r="AH780" s="234"/>
    </row>
    <row r="781" spans="1:34" ht="15.75" customHeight="1">
      <c r="A781" s="234"/>
      <c r="B781" s="234"/>
      <c r="C781" s="234"/>
      <c r="D781" s="234"/>
      <c r="E781" s="234"/>
      <c r="F781" s="234"/>
      <c r="G781" s="234"/>
      <c r="H781" s="234"/>
      <c r="I781" s="234"/>
      <c r="J781" s="300"/>
      <c r="K781" s="300"/>
      <c r="L781" s="234"/>
      <c r="M781" s="234"/>
      <c r="N781" s="234"/>
      <c r="O781" s="234"/>
      <c r="P781" s="234"/>
      <c r="Q781" s="234"/>
      <c r="R781" s="234"/>
      <c r="S781" s="234"/>
      <c r="T781" s="234"/>
      <c r="U781" s="234"/>
      <c r="V781" s="234"/>
      <c r="W781" s="234"/>
      <c r="X781" s="234"/>
      <c r="Y781" s="234"/>
      <c r="Z781" s="234"/>
      <c r="AA781" s="234"/>
      <c r="AB781" s="234"/>
      <c r="AC781" s="234"/>
      <c r="AD781" s="234"/>
      <c r="AE781" s="234"/>
      <c r="AF781" s="234"/>
      <c r="AG781" s="234"/>
      <c r="AH781" s="234"/>
    </row>
    <row r="782" spans="1:34" ht="15.75" customHeight="1">
      <c r="A782" s="234"/>
      <c r="B782" s="234"/>
      <c r="C782" s="234"/>
      <c r="D782" s="234"/>
      <c r="E782" s="234"/>
      <c r="F782" s="234"/>
      <c r="G782" s="234"/>
      <c r="H782" s="234"/>
      <c r="I782" s="234"/>
      <c r="J782" s="300"/>
      <c r="K782" s="300"/>
      <c r="L782" s="234"/>
      <c r="M782" s="234"/>
      <c r="N782" s="234"/>
      <c r="O782" s="234"/>
      <c r="P782" s="234"/>
      <c r="Q782" s="234"/>
      <c r="R782" s="234"/>
      <c r="S782" s="234"/>
      <c r="T782" s="234"/>
      <c r="U782" s="234"/>
      <c r="V782" s="234"/>
      <c r="W782" s="234"/>
      <c r="X782" s="234"/>
      <c r="Y782" s="234"/>
      <c r="Z782" s="234"/>
      <c r="AA782" s="234"/>
      <c r="AB782" s="234"/>
      <c r="AC782" s="234"/>
      <c r="AD782" s="234"/>
      <c r="AE782" s="234"/>
      <c r="AF782" s="234"/>
      <c r="AG782" s="234"/>
      <c r="AH782" s="234"/>
    </row>
    <row r="783" spans="1:34" ht="15.75" customHeight="1">
      <c r="A783" s="234"/>
      <c r="B783" s="234"/>
      <c r="C783" s="234"/>
      <c r="D783" s="234"/>
      <c r="E783" s="234"/>
      <c r="F783" s="234"/>
      <c r="G783" s="234"/>
      <c r="H783" s="234"/>
      <c r="I783" s="234"/>
      <c r="J783" s="300"/>
      <c r="K783" s="300"/>
      <c r="L783" s="234"/>
      <c r="M783" s="234"/>
      <c r="N783" s="234"/>
      <c r="O783" s="234"/>
      <c r="P783" s="234"/>
      <c r="Q783" s="234"/>
      <c r="R783" s="234"/>
      <c r="S783" s="234"/>
      <c r="T783" s="234"/>
      <c r="U783" s="234"/>
      <c r="V783" s="234"/>
      <c r="W783" s="234"/>
      <c r="X783" s="234"/>
      <c r="Y783" s="234"/>
      <c r="Z783" s="234"/>
      <c r="AA783" s="234"/>
      <c r="AB783" s="234"/>
      <c r="AC783" s="234"/>
      <c r="AD783" s="234"/>
      <c r="AE783" s="234"/>
      <c r="AF783" s="234"/>
      <c r="AG783" s="234"/>
      <c r="AH783" s="234"/>
    </row>
    <row r="784" spans="1:34" ht="15.75" customHeight="1">
      <c r="A784" s="234"/>
      <c r="B784" s="234"/>
      <c r="C784" s="234"/>
      <c r="D784" s="234"/>
      <c r="E784" s="234"/>
      <c r="F784" s="234"/>
      <c r="G784" s="234"/>
      <c r="H784" s="234"/>
      <c r="I784" s="234"/>
      <c r="J784" s="300"/>
      <c r="K784" s="300"/>
      <c r="L784" s="234"/>
      <c r="M784" s="234"/>
      <c r="N784" s="234"/>
      <c r="O784" s="234"/>
      <c r="P784" s="234"/>
      <c r="Q784" s="234"/>
      <c r="R784" s="234"/>
      <c r="S784" s="234"/>
      <c r="T784" s="234"/>
      <c r="U784" s="234"/>
      <c r="V784" s="234"/>
      <c r="W784" s="234"/>
      <c r="X784" s="234"/>
      <c r="Y784" s="234"/>
      <c r="Z784" s="234"/>
      <c r="AA784" s="234"/>
      <c r="AB784" s="234"/>
      <c r="AC784" s="234"/>
      <c r="AD784" s="234"/>
      <c r="AE784" s="234"/>
      <c r="AF784" s="234"/>
      <c r="AG784" s="234"/>
      <c r="AH784" s="234"/>
    </row>
    <row r="785" spans="1:34" ht="15.75" customHeight="1">
      <c r="A785" s="234"/>
      <c r="B785" s="234"/>
      <c r="C785" s="234"/>
      <c r="D785" s="234"/>
      <c r="E785" s="234"/>
      <c r="F785" s="234"/>
      <c r="G785" s="234"/>
      <c r="H785" s="234"/>
      <c r="I785" s="234"/>
      <c r="J785" s="300"/>
      <c r="K785" s="300"/>
      <c r="L785" s="234"/>
      <c r="M785" s="234"/>
      <c r="N785" s="234"/>
      <c r="O785" s="234"/>
      <c r="P785" s="234"/>
      <c r="Q785" s="234"/>
      <c r="R785" s="234"/>
      <c r="S785" s="234"/>
      <c r="T785" s="234"/>
      <c r="U785" s="234"/>
      <c r="V785" s="234"/>
      <c r="W785" s="234"/>
      <c r="X785" s="234"/>
      <c r="Y785" s="234"/>
      <c r="Z785" s="234"/>
      <c r="AA785" s="234"/>
      <c r="AB785" s="234"/>
      <c r="AC785" s="234"/>
      <c r="AD785" s="234"/>
      <c r="AE785" s="234"/>
      <c r="AF785" s="234"/>
      <c r="AG785" s="234"/>
      <c r="AH785" s="234"/>
    </row>
    <row r="786" spans="1:34" ht="15.75" customHeight="1">
      <c r="A786" s="234"/>
      <c r="B786" s="234"/>
      <c r="C786" s="234"/>
      <c r="D786" s="234"/>
      <c r="E786" s="234"/>
      <c r="F786" s="234"/>
      <c r="G786" s="234"/>
      <c r="H786" s="234"/>
      <c r="I786" s="234"/>
      <c r="J786" s="300"/>
      <c r="K786" s="300"/>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row>
    <row r="787" spans="1:34" ht="15.75" customHeight="1">
      <c r="A787" s="234"/>
      <c r="B787" s="234"/>
      <c r="C787" s="234"/>
      <c r="D787" s="234"/>
      <c r="E787" s="234"/>
      <c r="F787" s="234"/>
      <c r="G787" s="234"/>
      <c r="H787" s="234"/>
      <c r="I787" s="234"/>
      <c r="J787" s="300"/>
      <c r="K787" s="300"/>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row>
    <row r="788" spans="1:34" ht="15.75" customHeight="1">
      <c r="A788" s="234"/>
      <c r="B788" s="234"/>
      <c r="C788" s="234"/>
      <c r="D788" s="234"/>
      <c r="E788" s="234"/>
      <c r="F788" s="234"/>
      <c r="G788" s="234"/>
      <c r="H788" s="234"/>
      <c r="I788" s="234"/>
      <c r="J788" s="300"/>
      <c r="K788" s="300"/>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row>
    <row r="789" spans="1:34" ht="15.75" customHeight="1">
      <c r="A789" s="234"/>
      <c r="B789" s="234"/>
      <c r="C789" s="234"/>
      <c r="D789" s="234"/>
      <c r="E789" s="234"/>
      <c r="F789" s="234"/>
      <c r="G789" s="234"/>
      <c r="H789" s="234"/>
      <c r="I789" s="234"/>
      <c r="J789" s="300"/>
      <c r="K789" s="300"/>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row>
    <row r="790" spans="1:34" ht="15.75" customHeight="1">
      <c r="A790" s="234"/>
      <c r="B790" s="234"/>
      <c r="C790" s="234"/>
      <c r="D790" s="234"/>
      <c r="E790" s="234"/>
      <c r="F790" s="234"/>
      <c r="G790" s="234"/>
      <c r="H790" s="234"/>
      <c r="I790" s="234"/>
      <c r="J790" s="300"/>
      <c r="K790" s="300"/>
      <c r="L790" s="234"/>
      <c r="M790" s="234"/>
      <c r="N790" s="234"/>
      <c r="O790" s="234"/>
      <c r="P790" s="234"/>
      <c r="Q790" s="234"/>
      <c r="R790" s="234"/>
      <c r="S790" s="234"/>
      <c r="T790" s="234"/>
      <c r="U790" s="234"/>
      <c r="V790" s="234"/>
      <c r="W790" s="234"/>
      <c r="X790" s="234"/>
      <c r="Y790" s="234"/>
      <c r="Z790" s="234"/>
      <c r="AA790" s="234"/>
      <c r="AB790" s="234"/>
      <c r="AC790" s="234"/>
      <c r="AD790" s="234"/>
      <c r="AE790" s="234"/>
      <c r="AF790" s="234"/>
      <c r="AG790" s="234"/>
      <c r="AH790" s="234"/>
    </row>
    <row r="791" spans="1:34" ht="15.75" customHeight="1">
      <c r="A791" s="234"/>
      <c r="B791" s="234"/>
      <c r="C791" s="234"/>
      <c r="D791" s="234"/>
      <c r="E791" s="234"/>
      <c r="F791" s="234"/>
      <c r="G791" s="234"/>
      <c r="H791" s="234"/>
      <c r="I791" s="234"/>
      <c r="J791" s="300"/>
      <c r="K791" s="300"/>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row>
    <row r="792" spans="1:34" ht="15.75" customHeight="1">
      <c r="A792" s="234"/>
      <c r="B792" s="234"/>
      <c r="C792" s="234"/>
      <c r="D792" s="234"/>
      <c r="E792" s="234"/>
      <c r="F792" s="234"/>
      <c r="G792" s="234"/>
      <c r="H792" s="234"/>
      <c r="I792" s="234"/>
      <c r="J792" s="300"/>
      <c r="K792" s="300"/>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row>
    <row r="793" spans="1:34" ht="15.75" customHeight="1">
      <c r="A793" s="234"/>
      <c r="B793" s="234"/>
      <c r="C793" s="234"/>
      <c r="D793" s="234"/>
      <c r="E793" s="234"/>
      <c r="F793" s="234"/>
      <c r="G793" s="234"/>
      <c r="H793" s="234"/>
      <c r="I793" s="234"/>
      <c r="J793" s="300"/>
      <c r="K793" s="300"/>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row>
    <row r="794" spans="1:34" ht="15.75" customHeight="1">
      <c r="A794" s="234"/>
      <c r="B794" s="234"/>
      <c r="C794" s="234"/>
      <c r="D794" s="234"/>
      <c r="E794" s="234"/>
      <c r="F794" s="234"/>
      <c r="G794" s="234"/>
      <c r="H794" s="234"/>
      <c r="I794" s="234"/>
      <c r="J794" s="300"/>
      <c r="K794" s="300"/>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row>
    <row r="795" spans="1:34" ht="15.75" customHeight="1">
      <c r="A795" s="234"/>
      <c r="B795" s="234"/>
      <c r="C795" s="234"/>
      <c r="D795" s="234"/>
      <c r="E795" s="234"/>
      <c r="F795" s="234"/>
      <c r="G795" s="234"/>
      <c r="H795" s="234"/>
      <c r="I795" s="234"/>
      <c r="J795" s="300"/>
      <c r="K795" s="300"/>
      <c r="L795" s="234"/>
      <c r="M795" s="234"/>
      <c r="N795" s="234"/>
      <c r="O795" s="234"/>
      <c r="P795" s="234"/>
      <c r="Q795" s="234"/>
      <c r="R795" s="234"/>
      <c r="S795" s="234"/>
      <c r="T795" s="234"/>
      <c r="U795" s="234"/>
      <c r="V795" s="234"/>
      <c r="W795" s="234"/>
      <c r="X795" s="234"/>
      <c r="Y795" s="234"/>
      <c r="Z795" s="234"/>
      <c r="AA795" s="234"/>
      <c r="AB795" s="234"/>
      <c r="AC795" s="234"/>
      <c r="AD795" s="234"/>
      <c r="AE795" s="234"/>
      <c r="AF795" s="234"/>
      <c r="AG795" s="234"/>
      <c r="AH795" s="234"/>
    </row>
    <row r="796" spans="1:34" ht="15.75" customHeight="1">
      <c r="A796" s="234"/>
      <c r="B796" s="234"/>
      <c r="C796" s="234"/>
      <c r="D796" s="234"/>
      <c r="E796" s="234"/>
      <c r="F796" s="234"/>
      <c r="G796" s="234"/>
      <c r="H796" s="234"/>
      <c r="I796" s="234"/>
      <c r="J796" s="300"/>
      <c r="K796" s="300"/>
      <c r="L796" s="234"/>
      <c r="M796" s="234"/>
      <c r="N796" s="234"/>
      <c r="O796" s="234"/>
      <c r="P796" s="234"/>
      <c r="Q796" s="234"/>
      <c r="R796" s="234"/>
      <c r="S796" s="234"/>
      <c r="T796" s="234"/>
      <c r="U796" s="234"/>
      <c r="V796" s="234"/>
      <c r="W796" s="234"/>
      <c r="X796" s="234"/>
      <c r="Y796" s="234"/>
      <c r="Z796" s="234"/>
      <c r="AA796" s="234"/>
      <c r="AB796" s="234"/>
      <c r="AC796" s="234"/>
      <c r="AD796" s="234"/>
      <c r="AE796" s="234"/>
      <c r="AF796" s="234"/>
      <c r="AG796" s="234"/>
      <c r="AH796" s="234"/>
    </row>
    <row r="797" spans="1:34" ht="15.75" customHeight="1">
      <c r="A797" s="234"/>
      <c r="B797" s="234"/>
      <c r="C797" s="234"/>
      <c r="D797" s="234"/>
      <c r="E797" s="234"/>
      <c r="F797" s="234"/>
      <c r="G797" s="234"/>
      <c r="H797" s="234"/>
      <c r="I797" s="234"/>
      <c r="J797" s="300"/>
      <c r="K797" s="300"/>
      <c r="L797" s="234"/>
      <c r="M797" s="234"/>
      <c r="N797" s="234"/>
      <c r="O797" s="234"/>
      <c r="P797" s="234"/>
      <c r="Q797" s="234"/>
      <c r="R797" s="234"/>
      <c r="S797" s="234"/>
      <c r="T797" s="234"/>
      <c r="U797" s="234"/>
      <c r="V797" s="234"/>
      <c r="W797" s="234"/>
      <c r="X797" s="234"/>
      <c r="Y797" s="234"/>
      <c r="Z797" s="234"/>
      <c r="AA797" s="234"/>
      <c r="AB797" s="234"/>
      <c r="AC797" s="234"/>
      <c r="AD797" s="234"/>
      <c r="AE797" s="234"/>
      <c r="AF797" s="234"/>
      <c r="AG797" s="234"/>
      <c r="AH797" s="234"/>
    </row>
    <row r="798" spans="1:34" ht="15.75" customHeight="1">
      <c r="A798" s="234"/>
      <c r="B798" s="234"/>
      <c r="C798" s="234"/>
      <c r="D798" s="234"/>
      <c r="E798" s="234"/>
      <c r="F798" s="234"/>
      <c r="G798" s="234"/>
      <c r="H798" s="234"/>
      <c r="I798" s="234"/>
      <c r="J798" s="300"/>
      <c r="K798" s="300"/>
      <c r="L798" s="234"/>
      <c r="M798" s="234"/>
      <c r="N798" s="234"/>
      <c r="O798" s="234"/>
      <c r="P798" s="234"/>
      <c r="Q798" s="234"/>
      <c r="R798" s="234"/>
      <c r="S798" s="234"/>
      <c r="T798" s="234"/>
      <c r="U798" s="234"/>
      <c r="V798" s="234"/>
      <c r="W798" s="234"/>
      <c r="X798" s="234"/>
      <c r="Y798" s="234"/>
      <c r="Z798" s="234"/>
      <c r="AA798" s="234"/>
      <c r="AB798" s="234"/>
      <c r="AC798" s="234"/>
      <c r="AD798" s="234"/>
      <c r="AE798" s="234"/>
      <c r="AF798" s="234"/>
      <c r="AG798" s="234"/>
      <c r="AH798" s="234"/>
    </row>
    <row r="799" spans="1:34" ht="15.75" customHeight="1">
      <c r="A799" s="234"/>
      <c r="B799" s="234"/>
      <c r="C799" s="234"/>
      <c r="D799" s="234"/>
      <c r="E799" s="234"/>
      <c r="F799" s="234"/>
      <c r="G799" s="234"/>
      <c r="H799" s="234"/>
      <c r="I799" s="234"/>
      <c r="J799" s="300"/>
      <c r="K799" s="300"/>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row>
    <row r="800" spans="1:34" ht="15.75" customHeight="1">
      <c r="A800" s="234"/>
      <c r="B800" s="234"/>
      <c r="C800" s="234"/>
      <c r="D800" s="234"/>
      <c r="E800" s="234"/>
      <c r="F800" s="234"/>
      <c r="G800" s="234"/>
      <c r="H800" s="234"/>
      <c r="I800" s="234"/>
      <c r="J800" s="300"/>
      <c r="K800" s="300"/>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row>
    <row r="801" spans="1:34" ht="15.75" customHeight="1">
      <c r="A801" s="234"/>
      <c r="B801" s="234"/>
      <c r="C801" s="234"/>
      <c r="D801" s="234"/>
      <c r="E801" s="234"/>
      <c r="F801" s="234"/>
      <c r="G801" s="234"/>
      <c r="H801" s="234"/>
      <c r="I801" s="234"/>
      <c r="J801" s="300"/>
      <c r="K801" s="300"/>
      <c r="L801" s="234"/>
      <c r="M801" s="234"/>
      <c r="N801" s="234"/>
      <c r="O801" s="234"/>
      <c r="P801" s="234"/>
      <c r="Q801" s="234"/>
      <c r="R801" s="234"/>
      <c r="S801" s="234"/>
      <c r="T801" s="234"/>
      <c r="U801" s="234"/>
      <c r="V801" s="234"/>
      <c r="W801" s="234"/>
      <c r="X801" s="234"/>
      <c r="Y801" s="234"/>
      <c r="Z801" s="234"/>
      <c r="AA801" s="234"/>
      <c r="AB801" s="234"/>
      <c r="AC801" s="234"/>
      <c r="AD801" s="234"/>
      <c r="AE801" s="234"/>
      <c r="AF801" s="234"/>
      <c r="AG801" s="234"/>
      <c r="AH801" s="234"/>
    </row>
    <row r="802" spans="1:34" ht="15.75" customHeight="1">
      <c r="A802" s="234"/>
      <c r="B802" s="234"/>
      <c r="C802" s="234"/>
      <c r="D802" s="234"/>
      <c r="E802" s="234"/>
      <c r="F802" s="234"/>
      <c r="G802" s="234"/>
      <c r="H802" s="234"/>
      <c r="I802" s="234"/>
      <c r="J802" s="300"/>
      <c r="K802" s="300"/>
      <c r="L802" s="234"/>
      <c r="M802" s="234"/>
      <c r="N802" s="234"/>
      <c r="O802" s="234"/>
      <c r="P802" s="234"/>
      <c r="Q802" s="234"/>
      <c r="R802" s="234"/>
      <c r="S802" s="234"/>
      <c r="T802" s="234"/>
      <c r="U802" s="234"/>
      <c r="V802" s="234"/>
      <c r="W802" s="234"/>
      <c r="X802" s="234"/>
      <c r="Y802" s="234"/>
      <c r="Z802" s="234"/>
      <c r="AA802" s="234"/>
      <c r="AB802" s="234"/>
      <c r="AC802" s="234"/>
      <c r="AD802" s="234"/>
      <c r="AE802" s="234"/>
      <c r="AF802" s="234"/>
      <c r="AG802" s="234"/>
      <c r="AH802" s="234"/>
    </row>
    <row r="803" spans="1:34" ht="15.75" customHeight="1">
      <c r="A803" s="234"/>
      <c r="B803" s="234"/>
      <c r="C803" s="234"/>
      <c r="D803" s="234"/>
      <c r="E803" s="234"/>
      <c r="F803" s="234"/>
      <c r="G803" s="234"/>
      <c r="H803" s="234"/>
      <c r="I803" s="234"/>
      <c r="J803" s="300"/>
      <c r="K803" s="300"/>
      <c r="L803" s="234"/>
      <c r="M803" s="234"/>
      <c r="N803" s="234"/>
      <c r="O803" s="234"/>
      <c r="P803" s="234"/>
      <c r="Q803" s="234"/>
      <c r="R803" s="234"/>
      <c r="S803" s="234"/>
      <c r="T803" s="234"/>
      <c r="U803" s="234"/>
      <c r="V803" s="234"/>
      <c r="W803" s="234"/>
      <c r="X803" s="234"/>
      <c r="Y803" s="234"/>
      <c r="Z803" s="234"/>
      <c r="AA803" s="234"/>
      <c r="AB803" s="234"/>
      <c r="AC803" s="234"/>
      <c r="AD803" s="234"/>
      <c r="AE803" s="234"/>
      <c r="AF803" s="234"/>
      <c r="AG803" s="234"/>
      <c r="AH803" s="234"/>
    </row>
    <row r="804" spans="1:34" ht="15.75" customHeight="1">
      <c r="A804" s="234"/>
      <c r="B804" s="234"/>
      <c r="C804" s="234"/>
      <c r="D804" s="234"/>
      <c r="E804" s="234"/>
      <c r="F804" s="234"/>
      <c r="G804" s="234"/>
      <c r="H804" s="234"/>
      <c r="I804" s="234"/>
      <c r="J804" s="300"/>
      <c r="K804" s="300"/>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row>
    <row r="805" spans="1:34" ht="15.75" customHeight="1">
      <c r="A805" s="234"/>
      <c r="B805" s="234"/>
      <c r="C805" s="234"/>
      <c r="D805" s="234"/>
      <c r="E805" s="234"/>
      <c r="F805" s="234"/>
      <c r="G805" s="234"/>
      <c r="H805" s="234"/>
      <c r="I805" s="234"/>
      <c r="J805" s="300"/>
      <c r="K805" s="300"/>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row>
    <row r="806" spans="1:34" ht="15.75" customHeight="1">
      <c r="A806" s="234"/>
      <c r="B806" s="234"/>
      <c r="C806" s="234"/>
      <c r="D806" s="234"/>
      <c r="E806" s="234"/>
      <c r="F806" s="234"/>
      <c r="G806" s="234"/>
      <c r="H806" s="234"/>
      <c r="I806" s="234"/>
      <c r="J806" s="300"/>
      <c r="K806" s="300"/>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row>
    <row r="807" spans="1:34" ht="15.75" customHeight="1">
      <c r="A807" s="234"/>
      <c r="B807" s="234"/>
      <c r="C807" s="234"/>
      <c r="D807" s="234"/>
      <c r="E807" s="234"/>
      <c r="F807" s="234"/>
      <c r="G807" s="234"/>
      <c r="H807" s="234"/>
      <c r="I807" s="234"/>
      <c r="J807" s="300"/>
      <c r="K807" s="300"/>
      <c r="L807" s="234"/>
      <c r="M807" s="234"/>
      <c r="N807" s="234"/>
      <c r="O807" s="234"/>
      <c r="P807" s="234"/>
      <c r="Q807" s="234"/>
      <c r="R807" s="234"/>
      <c r="S807" s="234"/>
      <c r="T807" s="234"/>
      <c r="U807" s="234"/>
      <c r="V807" s="234"/>
      <c r="W807" s="234"/>
      <c r="X807" s="234"/>
      <c r="Y807" s="234"/>
      <c r="Z807" s="234"/>
      <c r="AA807" s="234"/>
      <c r="AB807" s="234"/>
      <c r="AC807" s="234"/>
      <c r="AD807" s="234"/>
      <c r="AE807" s="234"/>
      <c r="AF807" s="234"/>
      <c r="AG807" s="234"/>
      <c r="AH807" s="234"/>
    </row>
    <row r="808" spans="1:34" ht="15.75" customHeight="1">
      <c r="A808" s="234"/>
      <c r="B808" s="234"/>
      <c r="C808" s="234"/>
      <c r="D808" s="234"/>
      <c r="E808" s="234"/>
      <c r="F808" s="234"/>
      <c r="G808" s="234"/>
      <c r="H808" s="234"/>
      <c r="I808" s="234"/>
      <c r="J808" s="300"/>
      <c r="K808" s="300"/>
      <c r="L808" s="234"/>
      <c r="M808" s="234"/>
      <c r="N808" s="234"/>
      <c r="O808" s="234"/>
      <c r="P808" s="234"/>
      <c r="Q808" s="234"/>
      <c r="R808" s="234"/>
      <c r="S808" s="234"/>
      <c r="T808" s="234"/>
      <c r="U808" s="234"/>
      <c r="V808" s="234"/>
      <c r="W808" s="234"/>
      <c r="X808" s="234"/>
      <c r="Y808" s="234"/>
      <c r="Z808" s="234"/>
      <c r="AA808" s="234"/>
      <c r="AB808" s="234"/>
      <c r="AC808" s="234"/>
      <c r="AD808" s="234"/>
      <c r="AE808" s="234"/>
      <c r="AF808" s="234"/>
      <c r="AG808" s="234"/>
      <c r="AH808" s="234"/>
    </row>
    <row r="809" spans="1:34" ht="15.75" customHeight="1">
      <c r="A809" s="234"/>
      <c r="B809" s="234"/>
      <c r="C809" s="234"/>
      <c r="D809" s="234"/>
      <c r="E809" s="234"/>
      <c r="F809" s="234"/>
      <c r="G809" s="234"/>
      <c r="H809" s="234"/>
      <c r="I809" s="234"/>
      <c r="J809" s="300"/>
      <c r="K809" s="300"/>
      <c r="L809" s="234"/>
      <c r="M809" s="234"/>
      <c r="N809" s="234"/>
      <c r="O809" s="234"/>
      <c r="P809" s="234"/>
      <c r="Q809" s="234"/>
      <c r="R809" s="234"/>
      <c r="S809" s="234"/>
      <c r="T809" s="234"/>
      <c r="U809" s="234"/>
      <c r="V809" s="234"/>
      <c r="W809" s="234"/>
      <c r="X809" s="234"/>
      <c r="Y809" s="234"/>
      <c r="Z809" s="234"/>
      <c r="AA809" s="234"/>
      <c r="AB809" s="234"/>
      <c r="AC809" s="234"/>
      <c r="AD809" s="234"/>
      <c r="AE809" s="234"/>
      <c r="AF809" s="234"/>
      <c r="AG809" s="234"/>
      <c r="AH809" s="234"/>
    </row>
    <row r="810" spans="1:34" ht="15.75" customHeight="1">
      <c r="A810" s="234"/>
      <c r="B810" s="234"/>
      <c r="C810" s="234"/>
      <c r="D810" s="234"/>
      <c r="E810" s="234"/>
      <c r="F810" s="234"/>
      <c r="G810" s="234"/>
      <c r="H810" s="234"/>
      <c r="I810" s="234"/>
      <c r="J810" s="300"/>
      <c r="K810" s="300"/>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row>
    <row r="811" spans="1:34" ht="15.75" customHeight="1">
      <c r="A811" s="234"/>
      <c r="B811" s="234"/>
      <c r="C811" s="234"/>
      <c r="D811" s="234"/>
      <c r="E811" s="234"/>
      <c r="F811" s="234"/>
      <c r="G811" s="234"/>
      <c r="H811" s="234"/>
      <c r="I811" s="234"/>
      <c r="J811" s="300"/>
      <c r="K811" s="300"/>
      <c r="L811" s="234"/>
      <c r="M811" s="234"/>
      <c r="N811" s="234"/>
      <c r="O811" s="234"/>
      <c r="P811" s="234"/>
      <c r="Q811" s="234"/>
      <c r="R811" s="234"/>
      <c r="S811" s="234"/>
      <c r="T811" s="234"/>
      <c r="U811" s="234"/>
      <c r="V811" s="234"/>
      <c r="W811" s="234"/>
      <c r="X811" s="234"/>
      <c r="Y811" s="234"/>
      <c r="Z811" s="234"/>
      <c r="AA811" s="234"/>
      <c r="AB811" s="234"/>
      <c r="AC811" s="234"/>
      <c r="AD811" s="234"/>
      <c r="AE811" s="234"/>
      <c r="AF811" s="234"/>
      <c r="AG811" s="234"/>
      <c r="AH811" s="234"/>
    </row>
    <row r="812" spans="1:34" ht="15.75" customHeight="1">
      <c r="A812" s="234"/>
      <c r="B812" s="234"/>
      <c r="C812" s="234"/>
      <c r="D812" s="234"/>
      <c r="E812" s="234"/>
      <c r="F812" s="234"/>
      <c r="G812" s="234"/>
      <c r="H812" s="234"/>
      <c r="I812" s="234"/>
      <c r="J812" s="300"/>
      <c r="K812" s="300"/>
      <c r="L812" s="234"/>
      <c r="M812" s="234"/>
      <c r="N812" s="234"/>
      <c r="O812" s="234"/>
      <c r="P812" s="234"/>
      <c r="Q812" s="234"/>
      <c r="R812" s="234"/>
      <c r="S812" s="234"/>
      <c r="T812" s="234"/>
      <c r="U812" s="234"/>
      <c r="V812" s="234"/>
      <c r="W812" s="234"/>
      <c r="X812" s="234"/>
      <c r="Y812" s="234"/>
      <c r="Z812" s="234"/>
      <c r="AA812" s="234"/>
      <c r="AB812" s="234"/>
      <c r="AC812" s="234"/>
      <c r="AD812" s="234"/>
      <c r="AE812" s="234"/>
      <c r="AF812" s="234"/>
      <c r="AG812" s="234"/>
      <c r="AH812" s="234"/>
    </row>
    <row r="813" spans="1:34" ht="15.75" customHeight="1">
      <c r="A813" s="234"/>
      <c r="B813" s="234"/>
      <c r="C813" s="234"/>
      <c r="D813" s="234"/>
      <c r="E813" s="234"/>
      <c r="F813" s="234"/>
      <c r="G813" s="234"/>
      <c r="H813" s="234"/>
      <c r="I813" s="234"/>
      <c r="J813" s="300"/>
      <c r="K813" s="300"/>
      <c r="L813" s="23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row>
    <row r="814" spans="1:34" ht="15.75" customHeight="1">
      <c r="A814" s="234"/>
      <c r="B814" s="234"/>
      <c r="C814" s="234"/>
      <c r="D814" s="234"/>
      <c r="E814" s="234"/>
      <c r="F814" s="234"/>
      <c r="G814" s="234"/>
      <c r="H814" s="234"/>
      <c r="I814" s="234"/>
      <c r="J814" s="300"/>
      <c r="K814" s="300"/>
      <c r="L814" s="23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row>
    <row r="815" spans="1:34" ht="15.75" customHeight="1">
      <c r="A815" s="234"/>
      <c r="B815" s="234"/>
      <c r="C815" s="234"/>
      <c r="D815" s="234"/>
      <c r="E815" s="234"/>
      <c r="F815" s="234"/>
      <c r="G815" s="234"/>
      <c r="H815" s="234"/>
      <c r="I815" s="234"/>
      <c r="J815" s="300"/>
      <c r="K815" s="300"/>
      <c r="L815" s="23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row>
    <row r="816" spans="1:34" ht="15.75" customHeight="1">
      <c r="A816" s="234"/>
      <c r="B816" s="234"/>
      <c r="C816" s="234"/>
      <c r="D816" s="234"/>
      <c r="E816" s="234"/>
      <c r="F816" s="234"/>
      <c r="G816" s="234"/>
      <c r="H816" s="234"/>
      <c r="I816" s="234"/>
      <c r="J816" s="300"/>
      <c r="K816" s="300"/>
      <c r="L816" s="234"/>
      <c r="M816" s="234"/>
      <c r="N816" s="234"/>
      <c r="O816" s="234"/>
      <c r="P816" s="234"/>
      <c r="Q816" s="234"/>
      <c r="R816" s="234"/>
      <c r="S816" s="234"/>
      <c r="T816" s="234"/>
      <c r="U816" s="234"/>
      <c r="V816" s="234"/>
      <c r="W816" s="234"/>
      <c r="X816" s="234"/>
      <c r="Y816" s="234"/>
      <c r="Z816" s="234"/>
      <c r="AA816" s="234"/>
      <c r="AB816" s="234"/>
      <c r="AC816" s="234"/>
      <c r="AD816" s="234"/>
      <c r="AE816" s="234"/>
      <c r="AF816" s="234"/>
      <c r="AG816" s="234"/>
      <c r="AH816" s="234"/>
    </row>
    <row r="817" spans="1:34" ht="15.75" customHeight="1">
      <c r="A817" s="234"/>
      <c r="B817" s="234"/>
      <c r="C817" s="234"/>
      <c r="D817" s="234"/>
      <c r="E817" s="234"/>
      <c r="F817" s="234"/>
      <c r="G817" s="234"/>
      <c r="H817" s="234"/>
      <c r="I817" s="234"/>
      <c r="J817" s="300"/>
      <c r="K817" s="300"/>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row>
    <row r="818" spans="1:34" ht="15.75" customHeight="1">
      <c r="A818" s="234"/>
      <c r="B818" s="234"/>
      <c r="C818" s="234"/>
      <c r="D818" s="234"/>
      <c r="E818" s="234"/>
      <c r="F818" s="234"/>
      <c r="G818" s="234"/>
      <c r="H818" s="234"/>
      <c r="I818" s="234"/>
      <c r="J818" s="300"/>
      <c r="K818" s="300"/>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row>
    <row r="819" spans="1:34" ht="15.75" customHeight="1">
      <c r="A819" s="234"/>
      <c r="B819" s="234"/>
      <c r="C819" s="234"/>
      <c r="D819" s="234"/>
      <c r="E819" s="234"/>
      <c r="F819" s="234"/>
      <c r="G819" s="234"/>
      <c r="H819" s="234"/>
      <c r="I819" s="234"/>
      <c r="J819" s="300"/>
      <c r="K819" s="300"/>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row>
    <row r="820" spans="1:34" ht="15.75" customHeight="1">
      <c r="A820" s="234"/>
      <c r="B820" s="234"/>
      <c r="C820" s="234"/>
      <c r="D820" s="234"/>
      <c r="E820" s="234"/>
      <c r="F820" s="234"/>
      <c r="G820" s="234"/>
      <c r="H820" s="234"/>
      <c r="I820" s="234"/>
      <c r="J820" s="300"/>
      <c r="K820" s="300"/>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row>
    <row r="821" spans="1:34" ht="15.75" customHeight="1">
      <c r="A821" s="234"/>
      <c r="B821" s="234"/>
      <c r="C821" s="234"/>
      <c r="D821" s="234"/>
      <c r="E821" s="234"/>
      <c r="F821" s="234"/>
      <c r="G821" s="234"/>
      <c r="H821" s="234"/>
      <c r="I821" s="234"/>
      <c r="J821" s="300"/>
      <c r="K821" s="300"/>
      <c r="L821" s="234"/>
      <c r="M821" s="234"/>
      <c r="N821" s="234"/>
      <c r="O821" s="234"/>
      <c r="P821" s="234"/>
      <c r="Q821" s="234"/>
      <c r="R821" s="234"/>
      <c r="S821" s="234"/>
      <c r="T821" s="234"/>
      <c r="U821" s="234"/>
      <c r="V821" s="234"/>
      <c r="W821" s="234"/>
      <c r="X821" s="234"/>
      <c r="Y821" s="234"/>
      <c r="Z821" s="234"/>
      <c r="AA821" s="234"/>
      <c r="AB821" s="234"/>
      <c r="AC821" s="234"/>
      <c r="AD821" s="234"/>
      <c r="AE821" s="234"/>
      <c r="AF821" s="234"/>
      <c r="AG821" s="234"/>
      <c r="AH821" s="234"/>
    </row>
    <row r="822" spans="1:34" ht="15.75" customHeight="1">
      <c r="A822" s="234"/>
      <c r="B822" s="234"/>
      <c r="C822" s="234"/>
      <c r="D822" s="234"/>
      <c r="E822" s="234"/>
      <c r="F822" s="234"/>
      <c r="G822" s="234"/>
      <c r="H822" s="234"/>
      <c r="I822" s="234"/>
      <c r="J822" s="300"/>
      <c r="K822" s="300"/>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row>
    <row r="823" spans="1:34" ht="15.75" customHeight="1">
      <c r="A823" s="234"/>
      <c r="B823" s="234"/>
      <c r="C823" s="234"/>
      <c r="D823" s="234"/>
      <c r="E823" s="234"/>
      <c r="F823" s="234"/>
      <c r="G823" s="234"/>
      <c r="H823" s="234"/>
      <c r="I823" s="234"/>
      <c r="J823" s="300"/>
      <c r="K823" s="300"/>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row>
    <row r="824" spans="1:34" ht="15.75" customHeight="1">
      <c r="A824" s="234"/>
      <c r="B824" s="234"/>
      <c r="C824" s="234"/>
      <c r="D824" s="234"/>
      <c r="E824" s="234"/>
      <c r="F824" s="234"/>
      <c r="G824" s="234"/>
      <c r="H824" s="234"/>
      <c r="I824" s="234"/>
      <c r="J824" s="300"/>
      <c r="K824" s="300"/>
      <c r="L824" s="234"/>
      <c r="M824" s="234"/>
      <c r="N824" s="234"/>
      <c r="O824" s="234"/>
      <c r="P824" s="234"/>
      <c r="Q824" s="234"/>
      <c r="R824" s="234"/>
      <c r="S824" s="234"/>
      <c r="T824" s="234"/>
      <c r="U824" s="234"/>
      <c r="V824" s="234"/>
      <c r="W824" s="234"/>
      <c r="X824" s="234"/>
      <c r="Y824" s="234"/>
      <c r="Z824" s="234"/>
      <c r="AA824" s="234"/>
      <c r="AB824" s="234"/>
      <c r="AC824" s="234"/>
      <c r="AD824" s="234"/>
      <c r="AE824" s="234"/>
      <c r="AF824" s="234"/>
      <c r="AG824" s="234"/>
      <c r="AH824" s="234"/>
    </row>
    <row r="825" spans="1:34" ht="15.75" customHeight="1">
      <c r="A825" s="234"/>
      <c r="B825" s="234"/>
      <c r="C825" s="234"/>
      <c r="D825" s="234"/>
      <c r="E825" s="234"/>
      <c r="F825" s="234"/>
      <c r="G825" s="234"/>
      <c r="H825" s="234"/>
      <c r="I825" s="234"/>
      <c r="J825" s="300"/>
      <c r="K825" s="300"/>
      <c r="L825" s="234"/>
      <c r="M825" s="234"/>
      <c r="N825" s="234"/>
      <c r="O825" s="234"/>
      <c r="P825" s="234"/>
      <c r="Q825" s="234"/>
      <c r="R825" s="234"/>
      <c r="S825" s="234"/>
      <c r="T825" s="234"/>
      <c r="U825" s="234"/>
      <c r="V825" s="234"/>
      <c r="W825" s="234"/>
      <c r="X825" s="234"/>
      <c r="Y825" s="234"/>
      <c r="Z825" s="234"/>
      <c r="AA825" s="234"/>
      <c r="AB825" s="234"/>
      <c r="AC825" s="234"/>
      <c r="AD825" s="234"/>
      <c r="AE825" s="234"/>
      <c r="AF825" s="234"/>
      <c r="AG825" s="234"/>
      <c r="AH825" s="234"/>
    </row>
    <row r="826" spans="1:34" ht="15.75" customHeight="1">
      <c r="A826" s="234"/>
      <c r="B826" s="234"/>
      <c r="C826" s="234"/>
      <c r="D826" s="234"/>
      <c r="E826" s="234"/>
      <c r="F826" s="234"/>
      <c r="G826" s="234"/>
      <c r="H826" s="234"/>
      <c r="I826" s="234"/>
      <c r="J826" s="300"/>
      <c r="K826" s="300"/>
      <c r="L826" s="234"/>
      <c r="M826" s="234"/>
      <c r="N826" s="234"/>
      <c r="O826" s="234"/>
      <c r="P826" s="234"/>
      <c r="Q826" s="234"/>
      <c r="R826" s="234"/>
      <c r="S826" s="234"/>
      <c r="T826" s="234"/>
      <c r="U826" s="234"/>
      <c r="V826" s="234"/>
      <c r="W826" s="234"/>
      <c r="X826" s="234"/>
      <c r="Y826" s="234"/>
      <c r="Z826" s="234"/>
      <c r="AA826" s="234"/>
      <c r="AB826" s="234"/>
      <c r="AC826" s="234"/>
      <c r="AD826" s="234"/>
      <c r="AE826" s="234"/>
      <c r="AF826" s="234"/>
      <c r="AG826" s="234"/>
      <c r="AH826" s="234"/>
    </row>
    <row r="827" spans="1:34" ht="15.75" customHeight="1">
      <c r="A827" s="234"/>
      <c r="B827" s="234"/>
      <c r="C827" s="234"/>
      <c r="D827" s="234"/>
      <c r="E827" s="234"/>
      <c r="F827" s="234"/>
      <c r="G827" s="234"/>
      <c r="H827" s="234"/>
      <c r="I827" s="234"/>
      <c r="J827" s="300"/>
      <c r="K827" s="300"/>
      <c r="L827" s="234"/>
      <c r="M827" s="234"/>
      <c r="N827" s="234"/>
      <c r="O827" s="234"/>
      <c r="P827" s="234"/>
      <c r="Q827" s="234"/>
      <c r="R827" s="234"/>
      <c r="S827" s="234"/>
      <c r="T827" s="234"/>
      <c r="U827" s="234"/>
      <c r="V827" s="234"/>
      <c r="W827" s="234"/>
      <c r="X827" s="234"/>
      <c r="Y827" s="234"/>
      <c r="Z827" s="234"/>
      <c r="AA827" s="234"/>
      <c r="AB827" s="234"/>
      <c r="AC827" s="234"/>
      <c r="AD827" s="234"/>
      <c r="AE827" s="234"/>
      <c r="AF827" s="234"/>
      <c r="AG827" s="234"/>
      <c r="AH827" s="234"/>
    </row>
    <row r="828" spans="1:34" ht="15.75" customHeight="1">
      <c r="A828" s="234"/>
      <c r="B828" s="234"/>
      <c r="C828" s="234"/>
      <c r="D828" s="234"/>
      <c r="E828" s="234"/>
      <c r="F828" s="234"/>
      <c r="G828" s="234"/>
      <c r="H828" s="234"/>
      <c r="I828" s="234"/>
      <c r="J828" s="300"/>
      <c r="K828" s="300"/>
      <c r="L828" s="234"/>
      <c r="M828" s="234"/>
      <c r="N828" s="234"/>
      <c r="O828" s="234"/>
      <c r="P828" s="234"/>
      <c r="Q828" s="234"/>
      <c r="R828" s="234"/>
      <c r="S828" s="234"/>
      <c r="T828" s="234"/>
      <c r="U828" s="234"/>
      <c r="V828" s="234"/>
      <c r="W828" s="234"/>
      <c r="X828" s="234"/>
      <c r="Y828" s="234"/>
      <c r="Z828" s="234"/>
      <c r="AA828" s="234"/>
      <c r="AB828" s="234"/>
      <c r="AC828" s="234"/>
      <c r="AD828" s="234"/>
      <c r="AE828" s="234"/>
      <c r="AF828" s="234"/>
      <c r="AG828" s="234"/>
      <c r="AH828" s="234"/>
    </row>
    <row r="829" spans="1:34" ht="15.75" customHeight="1">
      <c r="A829" s="234"/>
      <c r="B829" s="234"/>
      <c r="C829" s="234"/>
      <c r="D829" s="234"/>
      <c r="E829" s="234"/>
      <c r="F829" s="234"/>
      <c r="G829" s="234"/>
      <c r="H829" s="234"/>
      <c r="I829" s="234"/>
      <c r="J829" s="300"/>
      <c r="K829" s="300"/>
      <c r="L829" s="234"/>
      <c r="M829" s="234"/>
      <c r="N829" s="234"/>
      <c r="O829" s="234"/>
      <c r="P829" s="234"/>
      <c r="Q829" s="234"/>
      <c r="R829" s="234"/>
      <c r="S829" s="234"/>
      <c r="T829" s="234"/>
      <c r="U829" s="234"/>
      <c r="V829" s="234"/>
      <c r="W829" s="234"/>
      <c r="X829" s="234"/>
      <c r="Y829" s="234"/>
      <c r="Z829" s="234"/>
      <c r="AA829" s="234"/>
      <c r="AB829" s="234"/>
      <c r="AC829" s="234"/>
      <c r="AD829" s="234"/>
      <c r="AE829" s="234"/>
      <c r="AF829" s="234"/>
      <c r="AG829" s="234"/>
      <c r="AH829" s="234"/>
    </row>
    <row r="830" spans="1:34" ht="15.75" customHeight="1">
      <c r="A830" s="234"/>
      <c r="B830" s="234"/>
      <c r="C830" s="234"/>
      <c r="D830" s="234"/>
      <c r="E830" s="234"/>
      <c r="F830" s="234"/>
      <c r="G830" s="234"/>
      <c r="H830" s="234"/>
      <c r="I830" s="234"/>
      <c r="J830" s="300"/>
      <c r="K830" s="300"/>
      <c r="L830" s="234"/>
      <c r="M830" s="234"/>
      <c r="N830" s="234"/>
      <c r="O830" s="234"/>
      <c r="P830" s="234"/>
      <c r="Q830" s="234"/>
      <c r="R830" s="234"/>
      <c r="S830" s="234"/>
      <c r="T830" s="234"/>
      <c r="U830" s="234"/>
      <c r="V830" s="234"/>
      <c r="W830" s="234"/>
      <c r="X830" s="234"/>
      <c r="Y830" s="234"/>
      <c r="Z830" s="234"/>
      <c r="AA830" s="234"/>
      <c r="AB830" s="234"/>
      <c r="AC830" s="234"/>
      <c r="AD830" s="234"/>
      <c r="AE830" s="234"/>
      <c r="AF830" s="234"/>
      <c r="AG830" s="234"/>
      <c r="AH830" s="234"/>
    </row>
    <row r="831" spans="1:34" ht="15.75" customHeight="1">
      <c r="A831" s="234"/>
      <c r="B831" s="234"/>
      <c r="C831" s="234"/>
      <c r="D831" s="234"/>
      <c r="E831" s="234"/>
      <c r="F831" s="234"/>
      <c r="G831" s="234"/>
      <c r="H831" s="234"/>
      <c r="I831" s="234"/>
      <c r="J831" s="300"/>
      <c r="K831" s="300"/>
      <c r="L831" s="234"/>
      <c r="M831" s="234"/>
      <c r="N831" s="234"/>
      <c r="O831" s="234"/>
      <c r="P831" s="234"/>
      <c r="Q831" s="234"/>
      <c r="R831" s="234"/>
      <c r="S831" s="234"/>
      <c r="T831" s="234"/>
      <c r="U831" s="234"/>
      <c r="V831" s="234"/>
      <c r="W831" s="234"/>
      <c r="X831" s="234"/>
      <c r="Y831" s="234"/>
      <c r="Z831" s="234"/>
      <c r="AA831" s="234"/>
      <c r="AB831" s="234"/>
      <c r="AC831" s="234"/>
      <c r="AD831" s="234"/>
      <c r="AE831" s="234"/>
      <c r="AF831" s="234"/>
      <c r="AG831" s="234"/>
      <c r="AH831" s="234"/>
    </row>
    <row r="832" spans="1:34" ht="15.75" customHeight="1">
      <c r="A832" s="234"/>
      <c r="B832" s="234"/>
      <c r="C832" s="234"/>
      <c r="D832" s="234"/>
      <c r="E832" s="234"/>
      <c r="F832" s="234"/>
      <c r="G832" s="234"/>
      <c r="H832" s="234"/>
      <c r="I832" s="234"/>
      <c r="J832" s="300"/>
      <c r="K832" s="300"/>
      <c r="L832" s="234"/>
      <c r="M832" s="234"/>
      <c r="N832" s="234"/>
      <c r="O832" s="234"/>
      <c r="P832" s="234"/>
      <c r="Q832" s="234"/>
      <c r="R832" s="234"/>
      <c r="S832" s="234"/>
      <c r="T832" s="234"/>
      <c r="U832" s="234"/>
      <c r="V832" s="234"/>
      <c r="W832" s="234"/>
      <c r="X832" s="234"/>
      <c r="Y832" s="234"/>
      <c r="Z832" s="234"/>
      <c r="AA832" s="234"/>
      <c r="AB832" s="234"/>
      <c r="AC832" s="234"/>
      <c r="AD832" s="234"/>
      <c r="AE832" s="234"/>
      <c r="AF832" s="234"/>
      <c r="AG832" s="234"/>
      <c r="AH832" s="234"/>
    </row>
    <row r="833" spans="1:34" ht="15.75" customHeight="1">
      <c r="A833" s="234"/>
      <c r="B833" s="234"/>
      <c r="C833" s="234"/>
      <c r="D833" s="234"/>
      <c r="E833" s="234"/>
      <c r="F833" s="234"/>
      <c r="G833" s="234"/>
      <c r="H833" s="234"/>
      <c r="I833" s="234"/>
      <c r="J833" s="300"/>
      <c r="K833" s="300"/>
      <c r="L833" s="234"/>
      <c r="M833" s="234"/>
      <c r="N833" s="234"/>
      <c r="O833" s="234"/>
      <c r="P833" s="234"/>
      <c r="Q833" s="234"/>
      <c r="R833" s="234"/>
      <c r="S833" s="234"/>
      <c r="T833" s="234"/>
      <c r="U833" s="234"/>
      <c r="V833" s="234"/>
      <c r="W833" s="234"/>
      <c r="X833" s="234"/>
      <c r="Y833" s="234"/>
      <c r="Z833" s="234"/>
      <c r="AA833" s="234"/>
      <c r="AB833" s="234"/>
      <c r="AC833" s="234"/>
      <c r="AD833" s="234"/>
      <c r="AE833" s="234"/>
      <c r="AF833" s="234"/>
      <c r="AG833" s="234"/>
      <c r="AH833" s="234"/>
    </row>
    <row r="834" spans="1:34" ht="15.75" customHeight="1">
      <c r="A834" s="234"/>
      <c r="B834" s="234"/>
      <c r="C834" s="234"/>
      <c r="D834" s="234"/>
      <c r="E834" s="234"/>
      <c r="F834" s="234"/>
      <c r="G834" s="234"/>
      <c r="H834" s="234"/>
      <c r="I834" s="234"/>
      <c r="J834" s="300"/>
      <c r="K834" s="300"/>
      <c r="L834" s="234"/>
      <c r="M834" s="234"/>
      <c r="N834" s="234"/>
      <c r="O834" s="234"/>
      <c r="P834" s="234"/>
      <c r="Q834" s="234"/>
      <c r="R834" s="234"/>
      <c r="S834" s="234"/>
      <c r="T834" s="234"/>
      <c r="U834" s="234"/>
      <c r="V834" s="234"/>
      <c r="W834" s="234"/>
      <c r="X834" s="234"/>
      <c r="Y834" s="234"/>
      <c r="Z834" s="234"/>
      <c r="AA834" s="234"/>
      <c r="AB834" s="234"/>
      <c r="AC834" s="234"/>
      <c r="AD834" s="234"/>
      <c r="AE834" s="234"/>
      <c r="AF834" s="234"/>
      <c r="AG834" s="234"/>
      <c r="AH834" s="234"/>
    </row>
    <row r="835" spans="1:34" ht="15.75" customHeight="1">
      <c r="A835" s="234"/>
      <c r="B835" s="234"/>
      <c r="C835" s="234"/>
      <c r="D835" s="234"/>
      <c r="E835" s="234"/>
      <c r="F835" s="234"/>
      <c r="G835" s="234"/>
      <c r="H835" s="234"/>
      <c r="I835" s="234"/>
      <c r="J835" s="300"/>
      <c r="K835" s="300"/>
      <c r="L835" s="234"/>
      <c r="M835" s="234"/>
      <c r="N835" s="234"/>
      <c r="O835" s="234"/>
      <c r="P835" s="234"/>
      <c r="Q835" s="234"/>
      <c r="R835" s="234"/>
      <c r="S835" s="234"/>
      <c r="T835" s="234"/>
      <c r="U835" s="234"/>
      <c r="V835" s="234"/>
      <c r="W835" s="234"/>
      <c r="X835" s="234"/>
      <c r="Y835" s="234"/>
      <c r="Z835" s="234"/>
      <c r="AA835" s="234"/>
      <c r="AB835" s="234"/>
      <c r="AC835" s="234"/>
      <c r="AD835" s="234"/>
      <c r="AE835" s="234"/>
      <c r="AF835" s="234"/>
      <c r="AG835" s="234"/>
      <c r="AH835" s="234"/>
    </row>
    <row r="836" spans="1:34" ht="15.75" customHeight="1">
      <c r="A836" s="234"/>
      <c r="B836" s="234"/>
      <c r="C836" s="234"/>
      <c r="D836" s="234"/>
      <c r="E836" s="234"/>
      <c r="F836" s="234"/>
      <c r="G836" s="234"/>
      <c r="H836" s="234"/>
      <c r="I836" s="234"/>
      <c r="J836" s="300"/>
      <c r="K836" s="300"/>
      <c r="L836" s="234"/>
      <c r="M836" s="234"/>
      <c r="N836" s="234"/>
      <c r="O836" s="234"/>
      <c r="P836" s="234"/>
      <c r="Q836" s="234"/>
      <c r="R836" s="234"/>
      <c r="S836" s="234"/>
      <c r="T836" s="234"/>
      <c r="U836" s="234"/>
      <c r="V836" s="234"/>
      <c r="W836" s="234"/>
      <c r="X836" s="234"/>
      <c r="Y836" s="234"/>
      <c r="Z836" s="234"/>
      <c r="AA836" s="234"/>
      <c r="AB836" s="234"/>
      <c r="AC836" s="234"/>
      <c r="AD836" s="234"/>
      <c r="AE836" s="234"/>
      <c r="AF836" s="234"/>
      <c r="AG836" s="234"/>
      <c r="AH836" s="234"/>
    </row>
    <row r="837" spans="1:34" ht="15.75" customHeight="1">
      <c r="A837" s="234"/>
      <c r="B837" s="234"/>
      <c r="C837" s="234"/>
      <c r="D837" s="234"/>
      <c r="E837" s="234"/>
      <c r="F837" s="234"/>
      <c r="G837" s="234"/>
      <c r="H837" s="234"/>
      <c r="I837" s="234"/>
      <c r="J837" s="300"/>
      <c r="K837" s="300"/>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row>
    <row r="838" spans="1:34" ht="15.75" customHeight="1">
      <c r="A838" s="234"/>
      <c r="B838" s="234"/>
      <c r="C838" s="234"/>
      <c r="D838" s="234"/>
      <c r="E838" s="234"/>
      <c r="F838" s="234"/>
      <c r="G838" s="234"/>
      <c r="H838" s="234"/>
      <c r="I838" s="234"/>
      <c r="J838" s="300"/>
      <c r="K838" s="300"/>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row>
    <row r="839" spans="1:34" ht="15.75" customHeight="1">
      <c r="A839" s="234"/>
      <c r="B839" s="234"/>
      <c r="C839" s="234"/>
      <c r="D839" s="234"/>
      <c r="E839" s="234"/>
      <c r="F839" s="234"/>
      <c r="G839" s="234"/>
      <c r="H839" s="234"/>
      <c r="I839" s="234"/>
      <c r="J839" s="300"/>
      <c r="K839" s="300"/>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row>
    <row r="840" spans="1:34" ht="15.75" customHeight="1">
      <c r="A840" s="234"/>
      <c r="B840" s="234"/>
      <c r="C840" s="234"/>
      <c r="D840" s="234"/>
      <c r="E840" s="234"/>
      <c r="F840" s="234"/>
      <c r="G840" s="234"/>
      <c r="H840" s="234"/>
      <c r="I840" s="234"/>
      <c r="J840" s="300"/>
      <c r="K840" s="300"/>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row>
    <row r="841" spans="1:34" ht="15.75" customHeight="1">
      <c r="A841" s="234"/>
      <c r="B841" s="234"/>
      <c r="C841" s="234"/>
      <c r="D841" s="234"/>
      <c r="E841" s="234"/>
      <c r="F841" s="234"/>
      <c r="G841" s="234"/>
      <c r="H841" s="234"/>
      <c r="I841" s="234"/>
      <c r="J841" s="300"/>
      <c r="K841" s="300"/>
      <c r="L841" s="234"/>
      <c r="M841" s="234"/>
      <c r="N841" s="234"/>
      <c r="O841" s="234"/>
      <c r="P841" s="234"/>
      <c r="Q841" s="234"/>
      <c r="R841" s="234"/>
      <c r="S841" s="234"/>
      <c r="T841" s="234"/>
      <c r="U841" s="234"/>
      <c r="V841" s="234"/>
      <c r="W841" s="234"/>
      <c r="X841" s="234"/>
      <c r="Y841" s="234"/>
      <c r="Z841" s="234"/>
      <c r="AA841" s="234"/>
      <c r="AB841" s="234"/>
      <c r="AC841" s="234"/>
      <c r="AD841" s="234"/>
      <c r="AE841" s="234"/>
      <c r="AF841" s="234"/>
      <c r="AG841" s="234"/>
      <c r="AH841" s="234"/>
    </row>
    <row r="842" spans="1:34" ht="15.75" customHeight="1">
      <c r="A842" s="234"/>
      <c r="B842" s="234"/>
      <c r="C842" s="234"/>
      <c r="D842" s="234"/>
      <c r="E842" s="234"/>
      <c r="F842" s="234"/>
      <c r="G842" s="234"/>
      <c r="H842" s="234"/>
      <c r="I842" s="234"/>
      <c r="J842" s="300"/>
      <c r="K842" s="300"/>
      <c r="L842" s="234"/>
      <c r="M842" s="234"/>
      <c r="N842" s="234"/>
      <c r="O842" s="234"/>
      <c r="P842" s="234"/>
      <c r="Q842" s="234"/>
      <c r="R842" s="234"/>
      <c r="S842" s="234"/>
      <c r="T842" s="234"/>
      <c r="U842" s="234"/>
      <c r="V842" s="234"/>
      <c r="W842" s="234"/>
      <c r="X842" s="234"/>
      <c r="Y842" s="234"/>
      <c r="Z842" s="234"/>
      <c r="AA842" s="234"/>
      <c r="AB842" s="234"/>
      <c r="AC842" s="234"/>
      <c r="AD842" s="234"/>
      <c r="AE842" s="234"/>
      <c r="AF842" s="234"/>
      <c r="AG842" s="234"/>
      <c r="AH842" s="234"/>
    </row>
    <row r="843" spans="1:34" ht="15.75" customHeight="1">
      <c r="A843" s="234"/>
      <c r="B843" s="234"/>
      <c r="C843" s="234"/>
      <c r="D843" s="234"/>
      <c r="E843" s="234"/>
      <c r="F843" s="234"/>
      <c r="G843" s="234"/>
      <c r="H843" s="234"/>
      <c r="I843" s="234"/>
      <c r="J843" s="300"/>
      <c r="K843" s="300"/>
      <c r="L843" s="234"/>
      <c r="M843" s="234"/>
      <c r="N843" s="234"/>
      <c r="O843" s="234"/>
      <c r="P843" s="234"/>
      <c r="Q843" s="234"/>
      <c r="R843" s="234"/>
      <c r="S843" s="234"/>
      <c r="T843" s="234"/>
      <c r="U843" s="234"/>
      <c r="V843" s="234"/>
      <c r="W843" s="234"/>
      <c r="X843" s="234"/>
      <c r="Y843" s="234"/>
      <c r="Z843" s="234"/>
      <c r="AA843" s="234"/>
      <c r="AB843" s="234"/>
      <c r="AC843" s="234"/>
      <c r="AD843" s="234"/>
      <c r="AE843" s="234"/>
      <c r="AF843" s="234"/>
      <c r="AG843" s="234"/>
      <c r="AH843" s="234"/>
    </row>
    <row r="844" spans="1:34" ht="15.75" customHeight="1">
      <c r="A844" s="234"/>
      <c r="B844" s="234"/>
      <c r="C844" s="234"/>
      <c r="D844" s="234"/>
      <c r="E844" s="234"/>
      <c r="F844" s="234"/>
      <c r="G844" s="234"/>
      <c r="H844" s="234"/>
      <c r="I844" s="234"/>
      <c r="J844" s="300"/>
      <c r="K844" s="300"/>
      <c r="L844" s="234"/>
      <c r="M844" s="234"/>
      <c r="N844" s="234"/>
      <c r="O844" s="234"/>
      <c r="P844" s="234"/>
      <c r="Q844" s="234"/>
      <c r="R844" s="234"/>
      <c r="S844" s="234"/>
      <c r="T844" s="234"/>
      <c r="U844" s="234"/>
      <c r="V844" s="234"/>
      <c r="W844" s="234"/>
      <c r="X844" s="234"/>
      <c r="Y844" s="234"/>
      <c r="Z844" s="234"/>
      <c r="AA844" s="234"/>
      <c r="AB844" s="234"/>
      <c r="AC844" s="234"/>
      <c r="AD844" s="234"/>
      <c r="AE844" s="234"/>
      <c r="AF844" s="234"/>
      <c r="AG844" s="234"/>
      <c r="AH844" s="234"/>
    </row>
    <row r="845" spans="1:34" ht="15.75" customHeight="1">
      <c r="A845" s="234"/>
      <c r="B845" s="234"/>
      <c r="C845" s="234"/>
      <c r="D845" s="234"/>
      <c r="E845" s="234"/>
      <c r="F845" s="234"/>
      <c r="G845" s="234"/>
      <c r="H845" s="234"/>
      <c r="I845" s="234"/>
      <c r="J845" s="300"/>
      <c r="K845" s="300"/>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row>
    <row r="846" spans="1:34" ht="15.75" customHeight="1">
      <c r="A846" s="234"/>
      <c r="B846" s="234"/>
      <c r="C846" s="234"/>
      <c r="D846" s="234"/>
      <c r="E846" s="234"/>
      <c r="F846" s="234"/>
      <c r="G846" s="234"/>
      <c r="H846" s="234"/>
      <c r="I846" s="234"/>
      <c r="J846" s="300"/>
      <c r="K846" s="300"/>
      <c r="L846" s="234"/>
      <c r="M846" s="234"/>
      <c r="N846" s="234"/>
      <c r="O846" s="234"/>
      <c r="P846" s="234"/>
      <c r="Q846" s="234"/>
      <c r="R846" s="234"/>
      <c r="S846" s="234"/>
      <c r="T846" s="234"/>
      <c r="U846" s="234"/>
      <c r="V846" s="234"/>
      <c r="W846" s="234"/>
      <c r="X846" s="234"/>
      <c r="Y846" s="234"/>
      <c r="Z846" s="234"/>
      <c r="AA846" s="234"/>
      <c r="AB846" s="234"/>
      <c r="AC846" s="234"/>
      <c r="AD846" s="234"/>
      <c r="AE846" s="234"/>
      <c r="AF846" s="234"/>
      <c r="AG846" s="234"/>
      <c r="AH846" s="234"/>
    </row>
    <row r="847" spans="1:34" ht="15.75" customHeight="1">
      <c r="A847" s="234"/>
      <c r="B847" s="234"/>
      <c r="C847" s="234"/>
      <c r="D847" s="234"/>
      <c r="E847" s="234"/>
      <c r="F847" s="234"/>
      <c r="G847" s="234"/>
      <c r="H847" s="234"/>
      <c r="I847" s="234"/>
      <c r="J847" s="300"/>
      <c r="K847" s="300"/>
      <c r="L847" s="234"/>
      <c r="M847" s="234"/>
      <c r="N847" s="234"/>
      <c r="O847" s="234"/>
      <c r="P847" s="234"/>
      <c r="Q847" s="234"/>
      <c r="R847" s="234"/>
      <c r="S847" s="234"/>
      <c r="T847" s="234"/>
      <c r="U847" s="234"/>
      <c r="V847" s="234"/>
      <c r="W847" s="234"/>
      <c r="X847" s="234"/>
      <c r="Y847" s="234"/>
      <c r="Z847" s="234"/>
      <c r="AA847" s="234"/>
      <c r="AB847" s="234"/>
      <c r="AC847" s="234"/>
      <c r="AD847" s="234"/>
      <c r="AE847" s="234"/>
      <c r="AF847" s="234"/>
      <c r="AG847" s="234"/>
      <c r="AH847" s="234"/>
    </row>
    <row r="848" spans="1:34" ht="15.75" customHeight="1">
      <c r="A848" s="234"/>
      <c r="B848" s="234"/>
      <c r="C848" s="234"/>
      <c r="D848" s="234"/>
      <c r="E848" s="234"/>
      <c r="F848" s="234"/>
      <c r="G848" s="234"/>
      <c r="H848" s="234"/>
      <c r="I848" s="234"/>
      <c r="J848" s="300"/>
      <c r="K848" s="300"/>
      <c r="L848" s="234"/>
      <c r="M848" s="234"/>
      <c r="N848" s="234"/>
      <c r="O848" s="234"/>
      <c r="P848" s="234"/>
      <c r="Q848" s="234"/>
      <c r="R848" s="234"/>
      <c r="S848" s="234"/>
      <c r="T848" s="234"/>
      <c r="U848" s="234"/>
      <c r="V848" s="234"/>
      <c r="W848" s="234"/>
      <c r="X848" s="234"/>
      <c r="Y848" s="234"/>
      <c r="Z848" s="234"/>
      <c r="AA848" s="234"/>
      <c r="AB848" s="234"/>
      <c r="AC848" s="234"/>
      <c r="AD848" s="234"/>
      <c r="AE848" s="234"/>
      <c r="AF848" s="234"/>
      <c r="AG848" s="234"/>
      <c r="AH848" s="234"/>
    </row>
    <row r="849" spans="1:34" ht="15.75" customHeight="1">
      <c r="A849" s="234"/>
      <c r="B849" s="234"/>
      <c r="C849" s="234"/>
      <c r="D849" s="234"/>
      <c r="E849" s="234"/>
      <c r="F849" s="234"/>
      <c r="G849" s="234"/>
      <c r="H849" s="234"/>
      <c r="I849" s="234"/>
      <c r="J849" s="300"/>
      <c r="K849" s="300"/>
      <c r="L849" s="234"/>
      <c r="M849" s="234"/>
      <c r="N849" s="234"/>
      <c r="O849" s="234"/>
      <c r="P849" s="234"/>
      <c r="Q849" s="234"/>
      <c r="R849" s="234"/>
      <c r="S849" s="234"/>
      <c r="T849" s="234"/>
      <c r="U849" s="234"/>
      <c r="V849" s="234"/>
      <c r="W849" s="234"/>
      <c r="X849" s="234"/>
      <c r="Y849" s="234"/>
      <c r="Z849" s="234"/>
      <c r="AA849" s="234"/>
      <c r="AB849" s="234"/>
      <c r="AC849" s="234"/>
      <c r="AD849" s="234"/>
      <c r="AE849" s="234"/>
      <c r="AF849" s="234"/>
      <c r="AG849" s="234"/>
      <c r="AH849" s="234"/>
    </row>
    <row r="850" spans="1:34" ht="15.75" customHeight="1">
      <c r="A850" s="234"/>
      <c r="B850" s="234"/>
      <c r="C850" s="234"/>
      <c r="D850" s="234"/>
      <c r="E850" s="234"/>
      <c r="F850" s="234"/>
      <c r="G850" s="234"/>
      <c r="H850" s="234"/>
      <c r="I850" s="234"/>
      <c r="J850" s="300"/>
      <c r="K850" s="300"/>
      <c r="L850" s="234"/>
      <c r="M850" s="234"/>
      <c r="N850" s="234"/>
      <c r="O850" s="234"/>
      <c r="P850" s="234"/>
      <c r="Q850" s="234"/>
      <c r="R850" s="234"/>
      <c r="S850" s="234"/>
      <c r="T850" s="234"/>
      <c r="U850" s="234"/>
      <c r="V850" s="234"/>
      <c r="W850" s="234"/>
      <c r="X850" s="234"/>
      <c r="Y850" s="234"/>
      <c r="Z850" s="234"/>
      <c r="AA850" s="234"/>
      <c r="AB850" s="234"/>
      <c r="AC850" s="234"/>
      <c r="AD850" s="234"/>
      <c r="AE850" s="234"/>
      <c r="AF850" s="234"/>
      <c r="AG850" s="234"/>
      <c r="AH850" s="234"/>
    </row>
    <row r="851" spans="1:34" ht="15.75" customHeight="1">
      <c r="A851" s="234"/>
      <c r="B851" s="234"/>
      <c r="C851" s="234"/>
      <c r="D851" s="234"/>
      <c r="E851" s="234"/>
      <c r="F851" s="234"/>
      <c r="G851" s="234"/>
      <c r="H851" s="234"/>
      <c r="I851" s="234"/>
      <c r="J851" s="300"/>
      <c r="K851" s="300"/>
      <c r="L851" s="234"/>
      <c r="M851" s="234"/>
      <c r="N851" s="234"/>
      <c r="O851" s="234"/>
      <c r="P851" s="234"/>
      <c r="Q851" s="234"/>
      <c r="R851" s="234"/>
      <c r="S851" s="234"/>
      <c r="T851" s="234"/>
      <c r="U851" s="234"/>
      <c r="V851" s="234"/>
      <c r="W851" s="234"/>
      <c r="X851" s="234"/>
      <c r="Y851" s="234"/>
      <c r="Z851" s="234"/>
      <c r="AA851" s="234"/>
      <c r="AB851" s="234"/>
      <c r="AC851" s="234"/>
      <c r="AD851" s="234"/>
      <c r="AE851" s="234"/>
      <c r="AF851" s="234"/>
      <c r="AG851" s="234"/>
      <c r="AH851" s="234"/>
    </row>
    <row r="852" spans="1:34" ht="15.75" customHeight="1">
      <c r="A852" s="234"/>
      <c r="B852" s="234"/>
      <c r="C852" s="234"/>
      <c r="D852" s="234"/>
      <c r="E852" s="234"/>
      <c r="F852" s="234"/>
      <c r="G852" s="234"/>
      <c r="H852" s="234"/>
      <c r="I852" s="234"/>
      <c r="J852" s="300"/>
      <c r="K852" s="300"/>
      <c r="L852" s="234"/>
      <c r="M852" s="234"/>
      <c r="N852" s="234"/>
      <c r="O852" s="234"/>
      <c r="P852" s="234"/>
      <c r="Q852" s="234"/>
      <c r="R852" s="234"/>
      <c r="S852" s="234"/>
      <c r="T852" s="234"/>
      <c r="U852" s="234"/>
      <c r="V852" s="234"/>
      <c r="W852" s="234"/>
      <c r="X852" s="234"/>
      <c r="Y852" s="234"/>
      <c r="Z852" s="234"/>
      <c r="AA852" s="234"/>
      <c r="AB852" s="234"/>
      <c r="AC852" s="234"/>
      <c r="AD852" s="234"/>
      <c r="AE852" s="234"/>
      <c r="AF852" s="234"/>
      <c r="AG852" s="234"/>
      <c r="AH852" s="234"/>
    </row>
    <row r="853" spans="1:34" ht="15.75" customHeight="1">
      <c r="A853" s="234"/>
      <c r="B853" s="234"/>
      <c r="C853" s="234"/>
      <c r="D853" s="234"/>
      <c r="E853" s="234"/>
      <c r="F853" s="234"/>
      <c r="G853" s="234"/>
      <c r="H853" s="234"/>
      <c r="I853" s="234"/>
      <c r="J853" s="300"/>
      <c r="K853" s="300"/>
      <c r="L853" s="234"/>
      <c r="M853" s="234"/>
      <c r="N853" s="234"/>
      <c r="O853" s="234"/>
      <c r="P853" s="234"/>
      <c r="Q853" s="234"/>
      <c r="R853" s="234"/>
      <c r="S853" s="234"/>
      <c r="T853" s="234"/>
      <c r="U853" s="234"/>
      <c r="V853" s="234"/>
      <c r="W853" s="234"/>
      <c r="X853" s="234"/>
      <c r="Y853" s="234"/>
      <c r="Z853" s="234"/>
      <c r="AA853" s="234"/>
      <c r="AB853" s="234"/>
      <c r="AC853" s="234"/>
      <c r="AD853" s="234"/>
      <c r="AE853" s="234"/>
      <c r="AF853" s="234"/>
      <c r="AG853" s="234"/>
      <c r="AH853" s="234"/>
    </row>
    <row r="854" spans="1:34" ht="15.75" customHeight="1">
      <c r="A854" s="234"/>
      <c r="B854" s="234"/>
      <c r="C854" s="234"/>
      <c r="D854" s="234"/>
      <c r="E854" s="234"/>
      <c r="F854" s="234"/>
      <c r="G854" s="234"/>
      <c r="H854" s="234"/>
      <c r="I854" s="234"/>
      <c r="J854" s="300"/>
      <c r="K854" s="300"/>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row>
    <row r="855" spans="1:34" ht="15.75" customHeight="1">
      <c r="A855" s="234"/>
      <c r="B855" s="234"/>
      <c r="C855" s="234"/>
      <c r="D855" s="234"/>
      <c r="E855" s="234"/>
      <c r="F855" s="234"/>
      <c r="G855" s="234"/>
      <c r="H855" s="234"/>
      <c r="I855" s="234"/>
      <c r="J855" s="300"/>
      <c r="K855" s="300"/>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c r="AH855" s="234"/>
    </row>
    <row r="856" spans="1:34" ht="15.75" customHeight="1">
      <c r="A856" s="234"/>
      <c r="B856" s="234"/>
      <c r="C856" s="234"/>
      <c r="D856" s="234"/>
      <c r="E856" s="234"/>
      <c r="F856" s="234"/>
      <c r="G856" s="234"/>
      <c r="H856" s="234"/>
      <c r="I856" s="234"/>
      <c r="J856" s="300"/>
      <c r="K856" s="300"/>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row>
    <row r="857" spans="1:34" ht="15.75" customHeight="1">
      <c r="A857" s="234"/>
      <c r="B857" s="234"/>
      <c r="C857" s="234"/>
      <c r="D857" s="234"/>
      <c r="E857" s="234"/>
      <c r="F857" s="234"/>
      <c r="G857" s="234"/>
      <c r="H857" s="234"/>
      <c r="I857" s="234"/>
      <c r="J857" s="300"/>
      <c r="K857" s="300"/>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row>
    <row r="858" spans="1:34" ht="15.75" customHeight="1">
      <c r="A858" s="234"/>
      <c r="B858" s="234"/>
      <c r="C858" s="234"/>
      <c r="D858" s="234"/>
      <c r="E858" s="234"/>
      <c r="F858" s="234"/>
      <c r="G858" s="234"/>
      <c r="H858" s="234"/>
      <c r="I858" s="234"/>
      <c r="J858" s="300"/>
      <c r="K858" s="300"/>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c r="AH858" s="234"/>
    </row>
    <row r="859" spans="1:34" ht="15.75" customHeight="1">
      <c r="A859" s="234"/>
      <c r="B859" s="234"/>
      <c r="C859" s="234"/>
      <c r="D859" s="234"/>
      <c r="E859" s="234"/>
      <c r="F859" s="234"/>
      <c r="G859" s="234"/>
      <c r="H859" s="234"/>
      <c r="I859" s="234"/>
      <c r="J859" s="300"/>
      <c r="K859" s="300"/>
      <c r="L859" s="234"/>
      <c r="M859" s="234"/>
      <c r="N859" s="234"/>
      <c r="O859" s="234"/>
      <c r="P859" s="234"/>
      <c r="Q859" s="234"/>
      <c r="R859" s="234"/>
      <c r="S859" s="234"/>
      <c r="T859" s="234"/>
      <c r="U859" s="234"/>
      <c r="V859" s="234"/>
      <c r="W859" s="234"/>
      <c r="X859" s="234"/>
      <c r="Y859" s="234"/>
      <c r="Z859" s="234"/>
      <c r="AA859" s="234"/>
      <c r="AB859" s="234"/>
      <c r="AC859" s="234"/>
      <c r="AD859" s="234"/>
      <c r="AE859" s="234"/>
      <c r="AF859" s="234"/>
      <c r="AG859" s="234"/>
      <c r="AH859" s="234"/>
    </row>
    <row r="860" spans="1:34" ht="15.75" customHeight="1">
      <c r="A860" s="234"/>
      <c r="B860" s="234"/>
      <c r="C860" s="234"/>
      <c r="D860" s="234"/>
      <c r="E860" s="234"/>
      <c r="F860" s="234"/>
      <c r="G860" s="234"/>
      <c r="H860" s="234"/>
      <c r="I860" s="234"/>
      <c r="J860" s="300"/>
      <c r="K860" s="300"/>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row>
    <row r="861" spans="1:34" ht="15.75" customHeight="1">
      <c r="A861" s="234"/>
      <c r="B861" s="234"/>
      <c r="C861" s="234"/>
      <c r="D861" s="234"/>
      <c r="E861" s="234"/>
      <c r="F861" s="234"/>
      <c r="G861" s="234"/>
      <c r="H861" s="234"/>
      <c r="I861" s="234"/>
      <c r="J861" s="300"/>
      <c r="K861" s="300"/>
      <c r="L861" s="234"/>
      <c r="M861" s="234"/>
      <c r="N861" s="234"/>
      <c r="O861" s="234"/>
      <c r="P861" s="234"/>
      <c r="Q861" s="234"/>
      <c r="R861" s="234"/>
      <c r="S861" s="234"/>
      <c r="T861" s="234"/>
      <c r="U861" s="234"/>
      <c r="V861" s="234"/>
      <c r="W861" s="234"/>
      <c r="X861" s="234"/>
      <c r="Y861" s="234"/>
      <c r="Z861" s="234"/>
      <c r="AA861" s="234"/>
      <c r="AB861" s="234"/>
      <c r="AC861" s="234"/>
      <c r="AD861" s="234"/>
      <c r="AE861" s="234"/>
      <c r="AF861" s="234"/>
      <c r="AG861" s="234"/>
      <c r="AH861" s="234"/>
    </row>
    <row r="862" spans="1:34" ht="15.75" customHeight="1">
      <c r="A862" s="234"/>
      <c r="B862" s="234"/>
      <c r="C862" s="234"/>
      <c r="D862" s="234"/>
      <c r="E862" s="234"/>
      <c r="F862" s="234"/>
      <c r="G862" s="234"/>
      <c r="H862" s="234"/>
      <c r="I862" s="234"/>
      <c r="J862" s="300"/>
      <c r="K862" s="300"/>
      <c r="L862" s="234"/>
      <c r="M862" s="234"/>
      <c r="N862" s="234"/>
      <c r="O862" s="234"/>
      <c r="P862" s="234"/>
      <c r="Q862" s="234"/>
      <c r="R862" s="234"/>
      <c r="S862" s="234"/>
      <c r="T862" s="234"/>
      <c r="U862" s="234"/>
      <c r="V862" s="234"/>
      <c r="W862" s="234"/>
      <c r="X862" s="234"/>
      <c r="Y862" s="234"/>
      <c r="Z862" s="234"/>
      <c r="AA862" s="234"/>
      <c r="AB862" s="234"/>
      <c r="AC862" s="234"/>
      <c r="AD862" s="234"/>
      <c r="AE862" s="234"/>
      <c r="AF862" s="234"/>
      <c r="AG862" s="234"/>
      <c r="AH862" s="234"/>
    </row>
    <row r="863" spans="1:34" ht="15.75" customHeight="1">
      <c r="A863" s="234"/>
      <c r="B863" s="234"/>
      <c r="C863" s="234"/>
      <c r="D863" s="234"/>
      <c r="E863" s="234"/>
      <c r="F863" s="234"/>
      <c r="G863" s="234"/>
      <c r="H863" s="234"/>
      <c r="I863" s="234"/>
      <c r="J863" s="300"/>
      <c r="K863" s="300"/>
      <c r="L863" s="234"/>
      <c r="M863" s="234"/>
      <c r="N863" s="234"/>
      <c r="O863" s="234"/>
      <c r="P863" s="234"/>
      <c r="Q863" s="234"/>
      <c r="R863" s="234"/>
      <c r="S863" s="234"/>
      <c r="T863" s="234"/>
      <c r="U863" s="234"/>
      <c r="V863" s="234"/>
      <c r="W863" s="234"/>
      <c r="X863" s="234"/>
      <c r="Y863" s="234"/>
      <c r="Z863" s="234"/>
      <c r="AA863" s="234"/>
      <c r="AB863" s="234"/>
      <c r="AC863" s="234"/>
      <c r="AD863" s="234"/>
      <c r="AE863" s="234"/>
      <c r="AF863" s="234"/>
      <c r="AG863" s="234"/>
      <c r="AH863" s="234"/>
    </row>
    <row r="864" spans="1:34" ht="15.75" customHeight="1">
      <c r="A864" s="234"/>
      <c r="B864" s="234"/>
      <c r="C864" s="234"/>
      <c r="D864" s="234"/>
      <c r="E864" s="234"/>
      <c r="F864" s="234"/>
      <c r="G864" s="234"/>
      <c r="H864" s="234"/>
      <c r="I864" s="234"/>
      <c r="J864" s="300"/>
      <c r="K864" s="300"/>
      <c r="L864" s="234"/>
      <c r="M864" s="234"/>
      <c r="N864" s="234"/>
      <c r="O864" s="234"/>
      <c r="P864" s="234"/>
      <c r="Q864" s="234"/>
      <c r="R864" s="234"/>
      <c r="S864" s="234"/>
      <c r="T864" s="234"/>
      <c r="U864" s="234"/>
      <c r="V864" s="234"/>
      <c r="W864" s="234"/>
      <c r="X864" s="234"/>
      <c r="Y864" s="234"/>
      <c r="Z864" s="234"/>
      <c r="AA864" s="234"/>
      <c r="AB864" s="234"/>
      <c r="AC864" s="234"/>
      <c r="AD864" s="234"/>
      <c r="AE864" s="234"/>
      <c r="AF864" s="234"/>
      <c r="AG864" s="234"/>
      <c r="AH864" s="234"/>
    </row>
    <row r="865" spans="1:34" ht="15.75" customHeight="1">
      <c r="A865" s="234"/>
      <c r="B865" s="234"/>
      <c r="C865" s="234"/>
      <c r="D865" s="234"/>
      <c r="E865" s="234"/>
      <c r="F865" s="234"/>
      <c r="G865" s="234"/>
      <c r="H865" s="234"/>
      <c r="I865" s="234"/>
      <c r="J865" s="300"/>
      <c r="K865" s="300"/>
      <c r="L865" s="234"/>
      <c r="M865" s="234"/>
      <c r="N865" s="234"/>
      <c r="O865" s="234"/>
      <c r="P865" s="234"/>
      <c r="Q865" s="234"/>
      <c r="R865" s="234"/>
      <c r="S865" s="234"/>
      <c r="T865" s="234"/>
      <c r="U865" s="234"/>
      <c r="V865" s="234"/>
      <c r="W865" s="234"/>
      <c r="X865" s="234"/>
      <c r="Y865" s="234"/>
      <c r="Z865" s="234"/>
      <c r="AA865" s="234"/>
      <c r="AB865" s="234"/>
      <c r="AC865" s="234"/>
      <c r="AD865" s="234"/>
      <c r="AE865" s="234"/>
      <c r="AF865" s="234"/>
      <c r="AG865" s="234"/>
      <c r="AH865" s="234"/>
    </row>
    <row r="866" spans="1:34" ht="15.75" customHeight="1">
      <c r="A866" s="234"/>
      <c r="B866" s="234"/>
      <c r="C866" s="234"/>
      <c r="D866" s="234"/>
      <c r="E866" s="234"/>
      <c r="F866" s="234"/>
      <c r="G866" s="234"/>
      <c r="H866" s="234"/>
      <c r="I866" s="234"/>
      <c r="J866" s="300"/>
      <c r="K866" s="300"/>
      <c r="L866" s="234"/>
      <c r="M866" s="234"/>
      <c r="N866" s="234"/>
      <c r="O866" s="234"/>
      <c r="P866" s="234"/>
      <c r="Q866" s="234"/>
      <c r="R866" s="234"/>
      <c r="S866" s="234"/>
      <c r="T866" s="234"/>
      <c r="U866" s="234"/>
      <c r="V866" s="234"/>
      <c r="W866" s="234"/>
      <c r="X866" s="234"/>
      <c r="Y866" s="234"/>
      <c r="Z866" s="234"/>
      <c r="AA866" s="234"/>
      <c r="AB866" s="234"/>
      <c r="AC866" s="234"/>
      <c r="AD866" s="234"/>
      <c r="AE866" s="234"/>
      <c r="AF866" s="234"/>
      <c r="AG866" s="234"/>
      <c r="AH866" s="234"/>
    </row>
    <row r="867" spans="1:34" ht="15.75" customHeight="1">
      <c r="A867" s="234"/>
      <c r="B867" s="234"/>
      <c r="C867" s="234"/>
      <c r="D867" s="234"/>
      <c r="E867" s="234"/>
      <c r="F867" s="234"/>
      <c r="G867" s="234"/>
      <c r="H867" s="234"/>
      <c r="I867" s="234"/>
      <c r="J867" s="300"/>
      <c r="K867" s="300"/>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row>
    <row r="868" spans="1:34" ht="15.75" customHeight="1">
      <c r="A868" s="234"/>
      <c r="B868" s="234"/>
      <c r="C868" s="234"/>
      <c r="D868" s="234"/>
      <c r="E868" s="234"/>
      <c r="F868" s="234"/>
      <c r="G868" s="234"/>
      <c r="H868" s="234"/>
      <c r="I868" s="234"/>
      <c r="J868" s="300"/>
      <c r="K868" s="300"/>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row>
    <row r="869" spans="1:34" ht="15.75" customHeight="1">
      <c r="A869" s="234"/>
      <c r="B869" s="234"/>
      <c r="C869" s="234"/>
      <c r="D869" s="234"/>
      <c r="E869" s="234"/>
      <c r="F869" s="234"/>
      <c r="G869" s="234"/>
      <c r="H869" s="234"/>
      <c r="I869" s="234"/>
      <c r="J869" s="300"/>
      <c r="K869" s="300"/>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row>
    <row r="870" spans="1:34" ht="15.75" customHeight="1">
      <c r="A870" s="234"/>
      <c r="B870" s="234"/>
      <c r="C870" s="234"/>
      <c r="D870" s="234"/>
      <c r="E870" s="234"/>
      <c r="F870" s="234"/>
      <c r="G870" s="234"/>
      <c r="H870" s="234"/>
      <c r="I870" s="234"/>
      <c r="J870" s="300"/>
      <c r="K870" s="300"/>
      <c r="L870" s="234"/>
      <c r="M870" s="234"/>
      <c r="N870" s="234"/>
      <c r="O870" s="234"/>
      <c r="P870" s="234"/>
      <c r="Q870" s="234"/>
      <c r="R870" s="234"/>
      <c r="S870" s="234"/>
      <c r="T870" s="234"/>
      <c r="U870" s="234"/>
      <c r="V870" s="234"/>
      <c r="W870" s="234"/>
      <c r="X870" s="234"/>
      <c r="Y870" s="234"/>
      <c r="Z870" s="234"/>
      <c r="AA870" s="234"/>
      <c r="AB870" s="234"/>
      <c r="AC870" s="234"/>
      <c r="AD870" s="234"/>
      <c r="AE870" s="234"/>
      <c r="AF870" s="234"/>
      <c r="AG870" s="234"/>
      <c r="AH870" s="234"/>
    </row>
    <row r="871" spans="1:34" ht="15.75" customHeight="1">
      <c r="A871" s="234"/>
      <c r="B871" s="234"/>
      <c r="C871" s="234"/>
      <c r="D871" s="234"/>
      <c r="E871" s="234"/>
      <c r="F871" s="234"/>
      <c r="G871" s="234"/>
      <c r="H871" s="234"/>
      <c r="I871" s="234"/>
      <c r="J871" s="300"/>
      <c r="K871" s="300"/>
      <c r="L871" s="234"/>
      <c r="M871" s="234"/>
      <c r="N871" s="234"/>
      <c r="O871" s="234"/>
      <c r="P871" s="234"/>
      <c r="Q871" s="234"/>
      <c r="R871" s="234"/>
      <c r="S871" s="234"/>
      <c r="T871" s="234"/>
      <c r="U871" s="234"/>
      <c r="V871" s="234"/>
      <c r="W871" s="234"/>
      <c r="X871" s="234"/>
      <c r="Y871" s="234"/>
      <c r="Z871" s="234"/>
      <c r="AA871" s="234"/>
      <c r="AB871" s="234"/>
      <c r="AC871" s="234"/>
      <c r="AD871" s="234"/>
      <c r="AE871" s="234"/>
      <c r="AF871" s="234"/>
      <c r="AG871" s="234"/>
      <c r="AH871" s="234"/>
    </row>
    <row r="872" spans="1:34" ht="15.75" customHeight="1">
      <c r="A872" s="234"/>
      <c r="B872" s="234"/>
      <c r="C872" s="234"/>
      <c r="D872" s="234"/>
      <c r="E872" s="234"/>
      <c r="F872" s="234"/>
      <c r="G872" s="234"/>
      <c r="H872" s="234"/>
      <c r="I872" s="234"/>
      <c r="J872" s="300"/>
      <c r="K872" s="300"/>
      <c r="L872" s="234"/>
      <c r="M872" s="234"/>
      <c r="N872" s="234"/>
      <c r="O872" s="234"/>
      <c r="P872" s="234"/>
      <c r="Q872" s="234"/>
      <c r="R872" s="234"/>
      <c r="S872" s="234"/>
      <c r="T872" s="234"/>
      <c r="U872" s="234"/>
      <c r="V872" s="234"/>
      <c r="W872" s="234"/>
      <c r="X872" s="234"/>
      <c r="Y872" s="234"/>
      <c r="Z872" s="234"/>
      <c r="AA872" s="234"/>
      <c r="AB872" s="234"/>
      <c r="AC872" s="234"/>
      <c r="AD872" s="234"/>
      <c r="AE872" s="234"/>
      <c r="AF872" s="234"/>
      <c r="AG872" s="234"/>
      <c r="AH872" s="234"/>
    </row>
    <row r="873" spans="1:34" ht="15.75" customHeight="1">
      <c r="A873" s="234"/>
      <c r="B873" s="234"/>
      <c r="C873" s="234"/>
      <c r="D873" s="234"/>
      <c r="E873" s="234"/>
      <c r="F873" s="234"/>
      <c r="G873" s="234"/>
      <c r="H873" s="234"/>
      <c r="I873" s="234"/>
      <c r="J873" s="300"/>
      <c r="K873" s="300"/>
      <c r="L873" s="234"/>
      <c r="M873" s="234"/>
      <c r="N873" s="234"/>
      <c r="O873" s="234"/>
      <c r="P873" s="234"/>
      <c r="Q873" s="234"/>
      <c r="R873" s="234"/>
      <c r="S873" s="234"/>
      <c r="T873" s="234"/>
      <c r="U873" s="234"/>
      <c r="V873" s="234"/>
      <c r="W873" s="234"/>
      <c r="X873" s="234"/>
      <c r="Y873" s="234"/>
      <c r="Z873" s="234"/>
      <c r="AA873" s="234"/>
      <c r="AB873" s="234"/>
      <c r="AC873" s="234"/>
      <c r="AD873" s="234"/>
      <c r="AE873" s="234"/>
      <c r="AF873" s="234"/>
      <c r="AG873" s="234"/>
      <c r="AH873" s="234"/>
    </row>
    <row r="874" spans="1:34" ht="15.75" customHeight="1">
      <c r="A874" s="234"/>
      <c r="B874" s="234"/>
      <c r="C874" s="234"/>
      <c r="D874" s="234"/>
      <c r="E874" s="234"/>
      <c r="F874" s="234"/>
      <c r="G874" s="234"/>
      <c r="H874" s="234"/>
      <c r="I874" s="234"/>
      <c r="J874" s="300"/>
      <c r="K874" s="300"/>
      <c r="L874" s="234"/>
      <c r="M874" s="234"/>
      <c r="N874" s="234"/>
      <c r="O874" s="234"/>
      <c r="P874" s="234"/>
      <c r="Q874" s="234"/>
      <c r="R874" s="234"/>
      <c r="S874" s="234"/>
      <c r="T874" s="234"/>
      <c r="U874" s="234"/>
      <c r="V874" s="234"/>
      <c r="W874" s="234"/>
      <c r="X874" s="234"/>
      <c r="Y874" s="234"/>
      <c r="Z874" s="234"/>
      <c r="AA874" s="234"/>
      <c r="AB874" s="234"/>
      <c r="AC874" s="234"/>
      <c r="AD874" s="234"/>
      <c r="AE874" s="234"/>
      <c r="AF874" s="234"/>
      <c r="AG874" s="234"/>
      <c r="AH874" s="234"/>
    </row>
    <row r="875" spans="1:34" ht="15.75" customHeight="1">
      <c r="A875" s="234"/>
      <c r="B875" s="234"/>
      <c r="C875" s="234"/>
      <c r="D875" s="234"/>
      <c r="E875" s="234"/>
      <c r="F875" s="234"/>
      <c r="G875" s="234"/>
      <c r="H875" s="234"/>
      <c r="I875" s="234"/>
      <c r="J875" s="300"/>
      <c r="K875" s="300"/>
      <c r="L875" s="234"/>
      <c r="M875" s="234"/>
      <c r="N875" s="234"/>
      <c r="O875" s="234"/>
      <c r="P875" s="234"/>
      <c r="Q875" s="234"/>
      <c r="R875" s="234"/>
      <c r="S875" s="234"/>
      <c r="T875" s="234"/>
      <c r="U875" s="234"/>
      <c r="V875" s="234"/>
      <c r="W875" s="234"/>
      <c r="X875" s="234"/>
      <c r="Y875" s="234"/>
      <c r="Z875" s="234"/>
      <c r="AA875" s="234"/>
      <c r="AB875" s="234"/>
      <c r="AC875" s="234"/>
      <c r="AD875" s="234"/>
      <c r="AE875" s="234"/>
      <c r="AF875" s="234"/>
      <c r="AG875" s="234"/>
      <c r="AH875" s="234"/>
    </row>
    <row r="876" spans="1:34" ht="15.75" customHeight="1">
      <c r="A876" s="234"/>
      <c r="B876" s="234"/>
      <c r="C876" s="234"/>
      <c r="D876" s="234"/>
      <c r="E876" s="234"/>
      <c r="F876" s="234"/>
      <c r="G876" s="234"/>
      <c r="H876" s="234"/>
      <c r="I876" s="234"/>
      <c r="J876" s="300"/>
      <c r="K876" s="300"/>
      <c r="L876" s="234"/>
      <c r="M876" s="234"/>
      <c r="N876" s="234"/>
      <c r="O876" s="234"/>
      <c r="P876" s="234"/>
      <c r="Q876" s="234"/>
      <c r="R876" s="234"/>
      <c r="S876" s="234"/>
      <c r="T876" s="234"/>
      <c r="U876" s="234"/>
      <c r="V876" s="234"/>
      <c r="W876" s="234"/>
      <c r="X876" s="234"/>
      <c r="Y876" s="234"/>
      <c r="Z876" s="234"/>
      <c r="AA876" s="234"/>
      <c r="AB876" s="234"/>
      <c r="AC876" s="234"/>
      <c r="AD876" s="234"/>
      <c r="AE876" s="234"/>
      <c r="AF876" s="234"/>
      <c r="AG876" s="234"/>
      <c r="AH876" s="234"/>
    </row>
    <row r="877" spans="1:34" ht="15.75" customHeight="1">
      <c r="A877" s="234"/>
      <c r="B877" s="234"/>
      <c r="C877" s="234"/>
      <c r="D877" s="234"/>
      <c r="E877" s="234"/>
      <c r="F877" s="234"/>
      <c r="G877" s="234"/>
      <c r="H877" s="234"/>
      <c r="I877" s="234"/>
      <c r="J877" s="300"/>
      <c r="K877" s="300"/>
      <c r="L877" s="234"/>
      <c r="M877" s="234"/>
      <c r="N877" s="234"/>
      <c r="O877" s="234"/>
      <c r="P877" s="234"/>
      <c r="Q877" s="234"/>
      <c r="R877" s="234"/>
      <c r="S877" s="234"/>
      <c r="T877" s="234"/>
      <c r="U877" s="234"/>
      <c r="V877" s="234"/>
      <c r="W877" s="234"/>
      <c r="X877" s="234"/>
      <c r="Y877" s="234"/>
      <c r="Z877" s="234"/>
      <c r="AA877" s="234"/>
      <c r="AB877" s="234"/>
      <c r="AC877" s="234"/>
      <c r="AD877" s="234"/>
      <c r="AE877" s="234"/>
      <c r="AF877" s="234"/>
      <c r="AG877" s="234"/>
      <c r="AH877" s="234"/>
    </row>
    <row r="878" spans="1:34" ht="15.75" customHeight="1">
      <c r="A878" s="234"/>
      <c r="B878" s="234"/>
      <c r="C878" s="234"/>
      <c r="D878" s="234"/>
      <c r="E878" s="234"/>
      <c r="F878" s="234"/>
      <c r="G878" s="234"/>
      <c r="H878" s="234"/>
      <c r="I878" s="234"/>
      <c r="J878" s="300"/>
      <c r="K878" s="300"/>
      <c r="L878" s="234"/>
      <c r="M878" s="234"/>
      <c r="N878" s="234"/>
      <c r="O878" s="234"/>
      <c r="P878" s="234"/>
      <c r="Q878" s="234"/>
      <c r="R878" s="234"/>
      <c r="S878" s="234"/>
      <c r="T878" s="234"/>
      <c r="U878" s="234"/>
      <c r="V878" s="234"/>
      <c r="W878" s="234"/>
      <c r="X878" s="234"/>
      <c r="Y878" s="234"/>
      <c r="Z878" s="234"/>
      <c r="AA878" s="234"/>
      <c r="AB878" s="234"/>
      <c r="AC878" s="234"/>
      <c r="AD878" s="234"/>
      <c r="AE878" s="234"/>
      <c r="AF878" s="234"/>
      <c r="AG878" s="234"/>
      <c r="AH878" s="234"/>
    </row>
    <row r="879" spans="1:34" ht="15.75" customHeight="1">
      <c r="A879" s="234"/>
      <c r="B879" s="234"/>
      <c r="C879" s="234"/>
      <c r="D879" s="234"/>
      <c r="E879" s="234"/>
      <c r="F879" s="234"/>
      <c r="G879" s="234"/>
      <c r="H879" s="234"/>
      <c r="I879" s="234"/>
      <c r="J879" s="300"/>
      <c r="K879" s="300"/>
      <c r="L879" s="234"/>
      <c r="M879" s="234"/>
      <c r="N879" s="234"/>
      <c r="O879" s="234"/>
      <c r="P879" s="234"/>
      <c r="Q879" s="234"/>
      <c r="R879" s="234"/>
      <c r="S879" s="234"/>
      <c r="T879" s="234"/>
      <c r="U879" s="234"/>
      <c r="V879" s="234"/>
      <c r="W879" s="234"/>
      <c r="X879" s="234"/>
      <c r="Y879" s="234"/>
      <c r="Z879" s="234"/>
      <c r="AA879" s="234"/>
      <c r="AB879" s="234"/>
      <c r="AC879" s="234"/>
      <c r="AD879" s="234"/>
      <c r="AE879" s="234"/>
      <c r="AF879" s="234"/>
      <c r="AG879" s="234"/>
      <c r="AH879" s="234"/>
    </row>
    <row r="880" spans="1:34" ht="15.75" customHeight="1">
      <c r="A880" s="234"/>
      <c r="B880" s="234"/>
      <c r="C880" s="234"/>
      <c r="D880" s="234"/>
      <c r="E880" s="234"/>
      <c r="F880" s="234"/>
      <c r="G880" s="234"/>
      <c r="H880" s="234"/>
      <c r="I880" s="234"/>
      <c r="J880" s="300"/>
      <c r="K880" s="300"/>
      <c r="L880" s="234"/>
      <c r="M880" s="234"/>
      <c r="N880" s="234"/>
      <c r="O880" s="234"/>
      <c r="P880" s="234"/>
      <c r="Q880" s="234"/>
      <c r="R880" s="234"/>
      <c r="S880" s="234"/>
      <c r="T880" s="234"/>
      <c r="U880" s="234"/>
      <c r="V880" s="234"/>
      <c r="W880" s="234"/>
      <c r="X880" s="234"/>
      <c r="Y880" s="234"/>
      <c r="Z880" s="234"/>
      <c r="AA880" s="234"/>
      <c r="AB880" s="234"/>
      <c r="AC880" s="234"/>
      <c r="AD880" s="234"/>
      <c r="AE880" s="234"/>
      <c r="AF880" s="234"/>
      <c r="AG880" s="234"/>
      <c r="AH880" s="234"/>
    </row>
    <row r="881" spans="1:34" ht="15.75" customHeight="1">
      <c r="A881" s="234"/>
      <c r="B881" s="234"/>
      <c r="C881" s="234"/>
      <c r="D881" s="234"/>
      <c r="E881" s="234"/>
      <c r="F881" s="234"/>
      <c r="G881" s="234"/>
      <c r="H881" s="234"/>
      <c r="I881" s="234"/>
      <c r="J881" s="300"/>
      <c r="K881" s="300"/>
      <c r="L881" s="234"/>
      <c r="M881" s="234"/>
      <c r="N881" s="234"/>
      <c r="O881" s="234"/>
      <c r="P881" s="234"/>
      <c r="Q881" s="234"/>
      <c r="R881" s="234"/>
      <c r="S881" s="234"/>
      <c r="T881" s="234"/>
      <c r="U881" s="234"/>
      <c r="V881" s="234"/>
      <c r="W881" s="234"/>
      <c r="X881" s="234"/>
      <c r="Y881" s="234"/>
      <c r="Z881" s="234"/>
      <c r="AA881" s="234"/>
      <c r="AB881" s="234"/>
      <c r="AC881" s="234"/>
      <c r="AD881" s="234"/>
      <c r="AE881" s="234"/>
      <c r="AF881" s="234"/>
      <c r="AG881" s="234"/>
      <c r="AH881" s="234"/>
    </row>
    <row r="882" spans="1:34" ht="15.75" customHeight="1">
      <c r="A882" s="234"/>
      <c r="B882" s="234"/>
      <c r="C882" s="234"/>
      <c r="D882" s="234"/>
      <c r="E882" s="234"/>
      <c r="F882" s="234"/>
      <c r="G882" s="234"/>
      <c r="H882" s="234"/>
      <c r="I882" s="234"/>
      <c r="J882" s="300"/>
      <c r="K882" s="300"/>
      <c r="L882" s="234"/>
      <c r="M882" s="234"/>
      <c r="N882" s="234"/>
      <c r="O882" s="234"/>
      <c r="P882" s="234"/>
      <c r="Q882" s="234"/>
      <c r="R882" s="234"/>
      <c r="S882" s="234"/>
      <c r="T882" s="234"/>
      <c r="U882" s="234"/>
      <c r="V882" s="234"/>
      <c r="W882" s="234"/>
      <c r="X882" s="234"/>
      <c r="Y882" s="234"/>
      <c r="Z882" s="234"/>
      <c r="AA882" s="234"/>
      <c r="AB882" s="234"/>
      <c r="AC882" s="234"/>
      <c r="AD882" s="234"/>
      <c r="AE882" s="234"/>
      <c r="AF882" s="234"/>
      <c r="AG882" s="234"/>
      <c r="AH882" s="234"/>
    </row>
    <row r="883" spans="1:34" ht="15.75" customHeight="1">
      <c r="A883" s="234"/>
      <c r="B883" s="234"/>
      <c r="C883" s="234"/>
      <c r="D883" s="234"/>
      <c r="E883" s="234"/>
      <c r="F883" s="234"/>
      <c r="G883" s="234"/>
      <c r="H883" s="234"/>
      <c r="I883" s="234"/>
      <c r="J883" s="300"/>
      <c r="K883" s="300"/>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row>
    <row r="884" spans="1:34" ht="15.75" customHeight="1">
      <c r="A884" s="234"/>
      <c r="B884" s="234"/>
      <c r="C884" s="234"/>
      <c r="D884" s="234"/>
      <c r="E884" s="234"/>
      <c r="F884" s="234"/>
      <c r="G884" s="234"/>
      <c r="H884" s="234"/>
      <c r="I884" s="234"/>
      <c r="J884" s="300"/>
      <c r="K884" s="300"/>
      <c r="L884" s="234"/>
      <c r="M884" s="234"/>
      <c r="N884" s="234"/>
      <c r="O884" s="234"/>
      <c r="P884" s="234"/>
      <c r="Q884" s="234"/>
      <c r="R884" s="234"/>
      <c r="S884" s="234"/>
      <c r="T884" s="234"/>
      <c r="U884" s="234"/>
      <c r="V884" s="234"/>
      <c r="W884" s="234"/>
      <c r="X884" s="234"/>
      <c r="Y884" s="234"/>
      <c r="Z884" s="234"/>
      <c r="AA884" s="234"/>
      <c r="AB884" s="234"/>
      <c r="AC884" s="234"/>
      <c r="AD884" s="234"/>
      <c r="AE884" s="234"/>
      <c r="AF884" s="234"/>
      <c r="AG884" s="234"/>
      <c r="AH884" s="234"/>
    </row>
    <row r="885" spans="1:34" ht="15.75" customHeight="1">
      <c r="A885" s="234"/>
      <c r="B885" s="234"/>
      <c r="C885" s="234"/>
      <c r="D885" s="234"/>
      <c r="E885" s="234"/>
      <c r="F885" s="234"/>
      <c r="G885" s="234"/>
      <c r="H885" s="234"/>
      <c r="I885" s="234"/>
      <c r="J885" s="300"/>
      <c r="K885" s="300"/>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row>
    <row r="886" spans="1:34" ht="15.75" customHeight="1">
      <c r="A886" s="234"/>
      <c r="B886" s="234"/>
      <c r="C886" s="234"/>
      <c r="D886" s="234"/>
      <c r="E886" s="234"/>
      <c r="F886" s="234"/>
      <c r="G886" s="234"/>
      <c r="H886" s="234"/>
      <c r="I886" s="234"/>
      <c r="J886" s="300"/>
      <c r="K886" s="300"/>
      <c r="L886" s="234"/>
      <c r="M886" s="234"/>
      <c r="N886" s="234"/>
      <c r="O886" s="234"/>
      <c r="P886" s="234"/>
      <c r="Q886" s="234"/>
      <c r="R886" s="234"/>
      <c r="S886" s="234"/>
      <c r="T886" s="234"/>
      <c r="U886" s="234"/>
      <c r="V886" s="234"/>
      <c r="W886" s="234"/>
      <c r="X886" s="234"/>
      <c r="Y886" s="234"/>
      <c r="Z886" s="234"/>
      <c r="AA886" s="234"/>
      <c r="AB886" s="234"/>
      <c r="AC886" s="234"/>
      <c r="AD886" s="234"/>
      <c r="AE886" s="234"/>
      <c r="AF886" s="234"/>
      <c r="AG886" s="234"/>
      <c r="AH886" s="234"/>
    </row>
    <row r="887" spans="1:34" ht="15.75" customHeight="1">
      <c r="A887" s="234"/>
      <c r="B887" s="234"/>
      <c r="C887" s="234"/>
      <c r="D887" s="234"/>
      <c r="E887" s="234"/>
      <c r="F887" s="234"/>
      <c r="G887" s="234"/>
      <c r="H887" s="234"/>
      <c r="I887" s="234"/>
      <c r="J887" s="300"/>
      <c r="K887" s="300"/>
      <c r="L887" s="234"/>
      <c r="M887" s="234"/>
      <c r="N887" s="234"/>
      <c r="O887" s="234"/>
      <c r="P887" s="234"/>
      <c r="Q887" s="234"/>
      <c r="R887" s="234"/>
      <c r="S887" s="234"/>
      <c r="T887" s="234"/>
      <c r="U887" s="234"/>
      <c r="V887" s="234"/>
      <c r="W887" s="234"/>
      <c r="X887" s="234"/>
      <c r="Y887" s="234"/>
      <c r="Z887" s="234"/>
      <c r="AA887" s="234"/>
      <c r="AB887" s="234"/>
      <c r="AC887" s="234"/>
      <c r="AD887" s="234"/>
      <c r="AE887" s="234"/>
      <c r="AF887" s="234"/>
      <c r="AG887" s="234"/>
      <c r="AH887" s="234"/>
    </row>
    <row r="888" spans="1:34" ht="15.75" customHeight="1">
      <c r="A888" s="234"/>
      <c r="B888" s="234"/>
      <c r="C888" s="234"/>
      <c r="D888" s="234"/>
      <c r="E888" s="234"/>
      <c r="F888" s="234"/>
      <c r="G888" s="234"/>
      <c r="H888" s="234"/>
      <c r="I888" s="234"/>
      <c r="J888" s="300"/>
      <c r="K888" s="300"/>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row>
    <row r="889" spans="1:34" ht="15.75" customHeight="1">
      <c r="A889" s="234"/>
      <c r="B889" s="234"/>
      <c r="C889" s="234"/>
      <c r="D889" s="234"/>
      <c r="E889" s="234"/>
      <c r="F889" s="234"/>
      <c r="G889" s="234"/>
      <c r="H889" s="234"/>
      <c r="I889" s="234"/>
      <c r="J889" s="300"/>
      <c r="K889" s="300"/>
      <c r="L889" s="234"/>
      <c r="M889" s="234"/>
      <c r="N889" s="234"/>
      <c r="O889" s="234"/>
      <c r="P889" s="234"/>
      <c r="Q889" s="234"/>
      <c r="R889" s="234"/>
      <c r="S889" s="234"/>
      <c r="T889" s="234"/>
      <c r="U889" s="234"/>
      <c r="V889" s="234"/>
      <c r="W889" s="234"/>
      <c r="X889" s="234"/>
      <c r="Y889" s="234"/>
      <c r="Z889" s="234"/>
      <c r="AA889" s="234"/>
      <c r="AB889" s="234"/>
      <c r="AC889" s="234"/>
      <c r="AD889" s="234"/>
      <c r="AE889" s="234"/>
      <c r="AF889" s="234"/>
      <c r="AG889" s="234"/>
      <c r="AH889" s="234"/>
    </row>
    <row r="890" spans="1:34" ht="15.75" customHeight="1">
      <c r="A890" s="234"/>
      <c r="B890" s="234"/>
      <c r="C890" s="234"/>
      <c r="D890" s="234"/>
      <c r="E890" s="234"/>
      <c r="F890" s="234"/>
      <c r="G890" s="234"/>
      <c r="H890" s="234"/>
      <c r="I890" s="234"/>
      <c r="J890" s="300"/>
      <c r="K890" s="300"/>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row>
    <row r="891" spans="1:34" ht="15.75" customHeight="1">
      <c r="A891" s="234"/>
      <c r="B891" s="234"/>
      <c r="C891" s="234"/>
      <c r="D891" s="234"/>
      <c r="E891" s="234"/>
      <c r="F891" s="234"/>
      <c r="G891" s="234"/>
      <c r="H891" s="234"/>
      <c r="I891" s="234"/>
      <c r="J891" s="300"/>
      <c r="K891" s="300"/>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row>
    <row r="892" spans="1:34" ht="15.75" customHeight="1">
      <c r="A892" s="234"/>
      <c r="B892" s="234"/>
      <c r="C892" s="234"/>
      <c r="D892" s="234"/>
      <c r="E892" s="234"/>
      <c r="F892" s="234"/>
      <c r="G892" s="234"/>
      <c r="H892" s="234"/>
      <c r="I892" s="234"/>
      <c r="J892" s="300"/>
      <c r="K892" s="300"/>
      <c r="L892" s="234"/>
      <c r="M892" s="234"/>
      <c r="N892" s="234"/>
      <c r="O892" s="234"/>
      <c r="P892" s="234"/>
      <c r="Q892" s="234"/>
      <c r="R892" s="234"/>
      <c r="S892" s="234"/>
      <c r="T892" s="234"/>
      <c r="U892" s="234"/>
      <c r="V892" s="234"/>
      <c r="W892" s="234"/>
      <c r="X892" s="234"/>
      <c r="Y892" s="234"/>
      <c r="Z892" s="234"/>
      <c r="AA892" s="234"/>
      <c r="AB892" s="234"/>
      <c r="AC892" s="234"/>
      <c r="AD892" s="234"/>
      <c r="AE892" s="234"/>
      <c r="AF892" s="234"/>
      <c r="AG892" s="234"/>
      <c r="AH892" s="234"/>
    </row>
    <row r="893" spans="1:34" ht="15.75" customHeight="1">
      <c r="A893" s="234"/>
      <c r="B893" s="234"/>
      <c r="C893" s="234"/>
      <c r="D893" s="234"/>
      <c r="E893" s="234"/>
      <c r="F893" s="234"/>
      <c r="G893" s="234"/>
      <c r="H893" s="234"/>
      <c r="I893" s="234"/>
      <c r="J893" s="300"/>
      <c r="K893" s="300"/>
      <c r="L893" s="234"/>
      <c r="M893" s="234"/>
      <c r="N893" s="234"/>
      <c r="O893" s="234"/>
      <c r="P893" s="234"/>
      <c r="Q893" s="234"/>
      <c r="R893" s="234"/>
      <c r="S893" s="234"/>
      <c r="T893" s="234"/>
      <c r="U893" s="234"/>
      <c r="V893" s="234"/>
      <c r="W893" s="234"/>
      <c r="X893" s="234"/>
      <c r="Y893" s="234"/>
      <c r="Z893" s="234"/>
      <c r="AA893" s="234"/>
      <c r="AB893" s="234"/>
      <c r="AC893" s="234"/>
      <c r="AD893" s="234"/>
      <c r="AE893" s="234"/>
      <c r="AF893" s="234"/>
      <c r="AG893" s="234"/>
      <c r="AH893" s="234"/>
    </row>
    <row r="894" spans="1:34" ht="15.75" customHeight="1">
      <c r="A894" s="234"/>
      <c r="B894" s="234"/>
      <c r="C894" s="234"/>
      <c r="D894" s="234"/>
      <c r="E894" s="234"/>
      <c r="F894" s="234"/>
      <c r="G894" s="234"/>
      <c r="H894" s="234"/>
      <c r="I894" s="234"/>
      <c r="J894" s="300"/>
      <c r="K894" s="300"/>
      <c r="L894" s="234"/>
      <c r="M894" s="234"/>
      <c r="N894" s="234"/>
      <c r="O894" s="234"/>
      <c r="P894" s="234"/>
      <c r="Q894" s="234"/>
      <c r="R894" s="234"/>
      <c r="S894" s="234"/>
      <c r="T894" s="234"/>
      <c r="U894" s="234"/>
      <c r="V894" s="234"/>
      <c r="W894" s="234"/>
      <c r="X894" s="234"/>
      <c r="Y894" s="234"/>
      <c r="Z894" s="234"/>
      <c r="AA894" s="234"/>
      <c r="AB894" s="234"/>
      <c r="AC894" s="234"/>
      <c r="AD894" s="234"/>
      <c r="AE894" s="234"/>
      <c r="AF894" s="234"/>
      <c r="AG894" s="234"/>
      <c r="AH894" s="234"/>
    </row>
    <row r="895" spans="1:34" ht="15.75" customHeight="1">
      <c r="A895" s="234"/>
      <c r="B895" s="234"/>
      <c r="C895" s="234"/>
      <c r="D895" s="234"/>
      <c r="E895" s="234"/>
      <c r="F895" s="234"/>
      <c r="G895" s="234"/>
      <c r="H895" s="234"/>
      <c r="I895" s="234"/>
      <c r="J895" s="300"/>
      <c r="K895" s="300"/>
      <c r="L895" s="234"/>
      <c r="M895" s="234"/>
      <c r="N895" s="234"/>
      <c r="O895" s="234"/>
      <c r="P895" s="234"/>
      <c r="Q895" s="234"/>
      <c r="R895" s="234"/>
      <c r="S895" s="234"/>
      <c r="T895" s="234"/>
      <c r="U895" s="234"/>
      <c r="V895" s="234"/>
      <c r="W895" s="234"/>
      <c r="X895" s="234"/>
      <c r="Y895" s="234"/>
      <c r="Z895" s="234"/>
      <c r="AA895" s="234"/>
      <c r="AB895" s="234"/>
      <c r="AC895" s="234"/>
      <c r="AD895" s="234"/>
      <c r="AE895" s="234"/>
      <c r="AF895" s="234"/>
      <c r="AG895" s="234"/>
      <c r="AH895" s="234"/>
    </row>
    <row r="896" spans="1:34" ht="15.75" customHeight="1">
      <c r="A896" s="234"/>
      <c r="B896" s="234"/>
      <c r="C896" s="234"/>
      <c r="D896" s="234"/>
      <c r="E896" s="234"/>
      <c r="F896" s="234"/>
      <c r="G896" s="234"/>
      <c r="H896" s="234"/>
      <c r="I896" s="234"/>
      <c r="J896" s="300"/>
      <c r="K896" s="300"/>
      <c r="L896" s="234"/>
      <c r="M896" s="234"/>
      <c r="N896" s="234"/>
      <c r="O896" s="234"/>
      <c r="P896" s="234"/>
      <c r="Q896" s="234"/>
      <c r="R896" s="234"/>
      <c r="S896" s="234"/>
      <c r="T896" s="234"/>
      <c r="U896" s="234"/>
      <c r="V896" s="234"/>
      <c r="W896" s="234"/>
      <c r="X896" s="234"/>
      <c r="Y896" s="234"/>
      <c r="Z896" s="234"/>
      <c r="AA896" s="234"/>
      <c r="AB896" s="234"/>
      <c r="AC896" s="234"/>
      <c r="AD896" s="234"/>
      <c r="AE896" s="234"/>
      <c r="AF896" s="234"/>
      <c r="AG896" s="234"/>
      <c r="AH896" s="234"/>
    </row>
    <row r="897" spans="1:34" ht="15.75" customHeight="1">
      <c r="A897" s="234"/>
      <c r="B897" s="234"/>
      <c r="C897" s="234"/>
      <c r="D897" s="234"/>
      <c r="E897" s="234"/>
      <c r="F897" s="234"/>
      <c r="G897" s="234"/>
      <c r="H897" s="234"/>
      <c r="I897" s="234"/>
      <c r="J897" s="300"/>
      <c r="K897" s="300"/>
      <c r="L897" s="234"/>
      <c r="M897" s="234"/>
      <c r="N897" s="234"/>
      <c r="O897" s="234"/>
      <c r="P897" s="234"/>
      <c r="Q897" s="234"/>
      <c r="R897" s="234"/>
      <c r="S897" s="234"/>
      <c r="T897" s="234"/>
      <c r="U897" s="234"/>
      <c r="V897" s="234"/>
      <c r="W897" s="234"/>
      <c r="X897" s="234"/>
      <c r="Y897" s="234"/>
      <c r="Z897" s="234"/>
      <c r="AA897" s="234"/>
      <c r="AB897" s="234"/>
      <c r="AC897" s="234"/>
      <c r="AD897" s="234"/>
      <c r="AE897" s="234"/>
      <c r="AF897" s="234"/>
      <c r="AG897" s="234"/>
      <c r="AH897" s="234"/>
    </row>
    <row r="898" spans="1:34" ht="15.75" customHeight="1">
      <c r="A898" s="234"/>
      <c r="B898" s="234"/>
      <c r="C898" s="234"/>
      <c r="D898" s="234"/>
      <c r="E898" s="234"/>
      <c r="F898" s="234"/>
      <c r="G898" s="234"/>
      <c r="H898" s="234"/>
      <c r="I898" s="234"/>
      <c r="J898" s="300"/>
      <c r="K898" s="300"/>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row>
    <row r="899" spans="1:34" ht="15.75" customHeight="1">
      <c r="A899" s="234"/>
      <c r="B899" s="234"/>
      <c r="C899" s="234"/>
      <c r="D899" s="234"/>
      <c r="E899" s="234"/>
      <c r="F899" s="234"/>
      <c r="G899" s="234"/>
      <c r="H899" s="234"/>
      <c r="I899" s="234"/>
      <c r="J899" s="300"/>
      <c r="K899" s="300"/>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row>
    <row r="900" spans="1:34" ht="15.75" customHeight="1">
      <c r="A900" s="234"/>
      <c r="B900" s="234"/>
      <c r="C900" s="234"/>
      <c r="D900" s="234"/>
      <c r="E900" s="234"/>
      <c r="F900" s="234"/>
      <c r="G900" s="234"/>
      <c r="H900" s="234"/>
      <c r="I900" s="234"/>
      <c r="J900" s="300"/>
      <c r="K900" s="300"/>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row>
    <row r="901" spans="1:34" ht="15.75" customHeight="1">
      <c r="A901" s="234"/>
      <c r="B901" s="234"/>
      <c r="C901" s="234"/>
      <c r="D901" s="234"/>
      <c r="E901" s="234"/>
      <c r="F901" s="234"/>
      <c r="G901" s="234"/>
      <c r="H901" s="234"/>
      <c r="I901" s="234"/>
      <c r="J901" s="300"/>
      <c r="K901" s="300"/>
      <c r="L901" s="234"/>
      <c r="M901" s="234"/>
      <c r="N901" s="234"/>
      <c r="O901" s="234"/>
      <c r="P901" s="234"/>
      <c r="Q901" s="234"/>
      <c r="R901" s="234"/>
      <c r="S901" s="234"/>
      <c r="T901" s="234"/>
      <c r="U901" s="234"/>
      <c r="V901" s="234"/>
      <c r="W901" s="234"/>
      <c r="X901" s="234"/>
      <c r="Y901" s="234"/>
      <c r="Z901" s="234"/>
      <c r="AA901" s="234"/>
      <c r="AB901" s="234"/>
      <c r="AC901" s="234"/>
      <c r="AD901" s="234"/>
      <c r="AE901" s="234"/>
      <c r="AF901" s="234"/>
      <c r="AG901" s="234"/>
      <c r="AH901" s="234"/>
    </row>
    <row r="902" spans="1:34" ht="15.75" customHeight="1">
      <c r="A902" s="234"/>
      <c r="B902" s="234"/>
      <c r="C902" s="234"/>
      <c r="D902" s="234"/>
      <c r="E902" s="234"/>
      <c r="F902" s="234"/>
      <c r="G902" s="234"/>
      <c r="H902" s="234"/>
      <c r="I902" s="234"/>
      <c r="J902" s="300"/>
      <c r="K902" s="300"/>
      <c r="L902" s="234"/>
      <c r="M902" s="234"/>
      <c r="N902" s="234"/>
      <c r="O902" s="234"/>
      <c r="P902" s="234"/>
      <c r="Q902" s="234"/>
      <c r="R902" s="234"/>
      <c r="S902" s="234"/>
      <c r="T902" s="234"/>
      <c r="U902" s="234"/>
      <c r="V902" s="234"/>
      <c r="W902" s="234"/>
      <c r="X902" s="234"/>
      <c r="Y902" s="234"/>
      <c r="Z902" s="234"/>
      <c r="AA902" s="234"/>
      <c r="AB902" s="234"/>
      <c r="AC902" s="234"/>
      <c r="AD902" s="234"/>
      <c r="AE902" s="234"/>
      <c r="AF902" s="234"/>
      <c r="AG902" s="234"/>
      <c r="AH902" s="234"/>
    </row>
    <row r="903" spans="1:34" ht="15.75" customHeight="1">
      <c r="A903" s="234"/>
      <c r="B903" s="234"/>
      <c r="C903" s="234"/>
      <c r="D903" s="234"/>
      <c r="E903" s="234"/>
      <c r="F903" s="234"/>
      <c r="G903" s="234"/>
      <c r="H903" s="234"/>
      <c r="I903" s="234"/>
      <c r="J903" s="300"/>
      <c r="K903" s="300"/>
      <c r="L903" s="234"/>
      <c r="M903" s="234"/>
      <c r="N903" s="234"/>
      <c r="O903" s="234"/>
      <c r="P903" s="234"/>
      <c r="Q903" s="234"/>
      <c r="R903" s="234"/>
      <c r="S903" s="234"/>
      <c r="T903" s="234"/>
      <c r="U903" s="234"/>
      <c r="V903" s="234"/>
      <c r="W903" s="234"/>
      <c r="X903" s="234"/>
      <c r="Y903" s="234"/>
      <c r="Z903" s="234"/>
      <c r="AA903" s="234"/>
      <c r="AB903" s="234"/>
      <c r="AC903" s="234"/>
      <c r="AD903" s="234"/>
      <c r="AE903" s="234"/>
      <c r="AF903" s="234"/>
      <c r="AG903" s="234"/>
      <c r="AH903" s="234"/>
    </row>
    <row r="904" spans="1:34" ht="15.75" customHeight="1">
      <c r="A904" s="234"/>
      <c r="B904" s="234"/>
      <c r="C904" s="234"/>
      <c r="D904" s="234"/>
      <c r="E904" s="234"/>
      <c r="F904" s="234"/>
      <c r="G904" s="234"/>
      <c r="H904" s="234"/>
      <c r="I904" s="234"/>
      <c r="J904" s="300"/>
      <c r="K904" s="300"/>
      <c r="L904" s="234"/>
      <c r="M904" s="234"/>
      <c r="N904" s="234"/>
      <c r="O904" s="234"/>
      <c r="P904" s="234"/>
      <c r="Q904" s="234"/>
      <c r="R904" s="234"/>
      <c r="S904" s="234"/>
      <c r="T904" s="234"/>
      <c r="U904" s="234"/>
      <c r="V904" s="234"/>
      <c r="W904" s="234"/>
      <c r="X904" s="234"/>
      <c r="Y904" s="234"/>
      <c r="Z904" s="234"/>
      <c r="AA904" s="234"/>
      <c r="AB904" s="234"/>
      <c r="AC904" s="234"/>
      <c r="AD904" s="234"/>
      <c r="AE904" s="234"/>
      <c r="AF904" s="234"/>
      <c r="AG904" s="234"/>
      <c r="AH904" s="234"/>
    </row>
    <row r="905" spans="1:34" ht="15.75" customHeight="1">
      <c r="A905" s="234"/>
      <c r="B905" s="234"/>
      <c r="C905" s="234"/>
      <c r="D905" s="234"/>
      <c r="E905" s="234"/>
      <c r="F905" s="234"/>
      <c r="G905" s="234"/>
      <c r="H905" s="234"/>
      <c r="I905" s="234"/>
      <c r="J905" s="300"/>
      <c r="K905" s="300"/>
      <c r="L905" s="234"/>
      <c r="M905" s="234"/>
      <c r="N905" s="234"/>
      <c r="O905" s="234"/>
      <c r="P905" s="234"/>
      <c r="Q905" s="234"/>
      <c r="R905" s="234"/>
      <c r="S905" s="234"/>
      <c r="T905" s="234"/>
      <c r="U905" s="234"/>
      <c r="V905" s="234"/>
      <c r="W905" s="234"/>
      <c r="X905" s="234"/>
      <c r="Y905" s="234"/>
      <c r="Z905" s="234"/>
      <c r="AA905" s="234"/>
      <c r="AB905" s="234"/>
      <c r="AC905" s="234"/>
      <c r="AD905" s="234"/>
      <c r="AE905" s="234"/>
      <c r="AF905" s="234"/>
      <c r="AG905" s="234"/>
      <c r="AH905" s="234"/>
    </row>
    <row r="906" spans="1:34" ht="15.75" customHeight="1">
      <c r="A906" s="234"/>
      <c r="B906" s="234"/>
      <c r="C906" s="234"/>
      <c r="D906" s="234"/>
      <c r="E906" s="234"/>
      <c r="F906" s="234"/>
      <c r="G906" s="234"/>
      <c r="H906" s="234"/>
      <c r="I906" s="234"/>
      <c r="J906" s="300"/>
      <c r="K906" s="300"/>
      <c r="L906" s="234"/>
      <c r="M906" s="234"/>
      <c r="N906" s="234"/>
      <c r="O906" s="234"/>
      <c r="P906" s="234"/>
      <c r="Q906" s="234"/>
      <c r="R906" s="234"/>
      <c r="S906" s="234"/>
      <c r="T906" s="234"/>
      <c r="U906" s="234"/>
      <c r="V906" s="234"/>
      <c r="W906" s="234"/>
      <c r="X906" s="234"/>
      <c r="Y906" s="234"/>
      <c r="Z906" s="234"/>
      <c r="AA906" s="234"/>
      <c r="AB906" s="234"/>
      <c r="AC906" s="234"/>
      <c r="AD906" s="234"/>
      <c r="AE906" s="234"/>
      <c r="AF906" s="234"/>
      <c r="AG906" s="234"/>
      <c r="AH906" s="234"/>
    </row>
    <row r="907" spans="1:34" ht="15.75" customHeight="1">
      <c r="A907" s="234"/>
      <c r="B907" s="234"/>
      <c r="C907" s="234"/>
      <c r="D907" s="234"/>
      <c r="E907" s="234"/>
      <c r="F907" s="234"/>
      <c r="G907" s="234"/>
      <c r="H907" s="234"/>
      <c r="I907" s="234"/>
      <c r="J907" s="300"/>
      <c r="K907" s="300"/>
      <c r="L907" s="234"/>
      <c r="M907" s="234"/>
      <c r="N907" s="234"/>
      <c r="O907" s="234"/>
      <c r="P907" s="234"/>
      <c r="Q907" s="234"/>
      <c r="R907" s="234"/>
      <c r="S907" s="234"/>
      <c r="T907" s="234"/>
      <c r="U907" s="234"/>
      <c r="V907" s="234"/>
      <c r="W907" s="234"/>
      <c r="X907" s="234"/>
      <c r="Y907" s="234"/>
      <c r="Z907" s="234"/>
      <c r="AA907" s="234"/>
      <c r="AB907" s="234"/>
      <c r="AC907" s="234"/>
      <c r="AD907" s="234"/>
      <c r="AE907" s="234"/>
      <c r="AF907" s="234"/>
      <c r="AG907" s="234"/>
      <c r="AH907" s="234"/>
    </row>
    <row r="908" spans="1:34" ht="15.75" customHeight="1">
      <c r="A908" s="234"/>
      <c r="B908" s="234"/>
      <c r="C908" s="234"/>
      <c r="D908" s="234"/>
      <c r="E908" s="234"/>
      <c r="F908" s="234"/>
      <c r="G908" s="234"/>
      <c r="H908" s="234"/>
      <c r="I908" s="234"/>
      <c r="J908" s="300"/>
      <c r="K908" s="300"/>
      <c r="L908" s="234"/>
      <c r="M908" s="234"/>
      <c r="N908" s="234"/>
      <c r="O908" s="234"/>
      <c r="P908" s="234"/>
      <c r="Q908" s="234"/>
      <c r="R908" s="234"/>
      <c r="S908" s="234"/>
      <c r="T908" s="234"/>
      <c r="U908" s="234"/>
      <c r="V908" s="234"/>
      <c r="W908" s="234"/>
      <c r="X908" s="234"/>
      <c r="Y908" s="234"/>
      <c r="Z908" s="234"/>
      <c r="AA908" s="234"/>
      <c r="AB908" s="234"/>
      <c r="AC908" s="234"/>
      <c r="AD908" s="234"/>
      <c r="AE908" s="234"/>
      <c r="AF908" s="234"/>
      <c r="AG908" s="234"/>
      <c r="AH908" s="234"/>
    </row>
    <row r="909" spans="1:34" ht="15.75" customHeight="1">
      <c r="A909" s="234"/>
      <c r="B909" s="234"/>
      <c r="C909" s="234"/>
      <c r="D909" s="234"/>
      <c r="E909" s="234"/>
      <c r="F909" s="234"/>
      <c r="G909" s="234"/>
      <c r="H909" s="234"/>
      <c r="I909" s="234"/>
      <c r="J909" s="300"/>
      <c r="K909" s="300"/>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row>
    <row r="910" spans="1:34" ht="15.75" customHeight="1">
      <c r="A910" s="234"/>
      <c r="B910" s="234"/>
      <c r="C910" s="234"/>
      <c r="D910" s="234"/>
      <c r="E910" s="234"/>
      <c r="F910" s="234"/>
      <c r="G910" s="234"/>
      <c r="H910" s="234"/>
      <c r="I910" s="234"/>
      <c r="J910" s="300"/>
      <c r="K910" s="300"/>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row>
    <row r="911" spans="1:34" ht="15.75" customHeight="1">
      <c r="A911" s="234"/>
      <c r="B911" s="234"/>
      <c r="C911" s="234"/>
      <c r="D911" s="234"/>
      <c r="E911" s="234"/>
      <c r="F911" s="234"/>
      <c r="G911" s="234"/>
      <c r="H911" s="234"/>
      <c r="I911" s="234"/>
      <c r="J911" s="300"/>
      <c r="K911" s="300"/>
      <c r="L911" s="234"/>
      <c r="M911" s="234"/>
      <c r="N911" s="234"/>
      <c r="O911" s="234"/>
      <c r="P911" s="234"/>
      <c r="Q911" s="234"/>
      <c r="R911" s="234"/>
      <c r="S911" s="234"/>
      <c r="T911" s="234"/>
      <c r="U911" s="234"/>
      <c r="V911" s="234"/>
      <c r="W911" s="234"/>
      <c r="X911" s="234"/>
      <c r="Y911" s="234"/>
      <c r="Z911" s="234"/>
      <c r="AA911" s="234"/>
      <c r="AB911" s="234"/>
      <c r="AC911" s="234"/>
      <c r="AD911" s="234"/>
      <c r="AE911" s="234"/>
      <c r="AF911" s="234"/>
      <c r="AG911" s="234"/>
      <c r="AH911" s="234"/>
    </row>
    <row r="912" spans="1:34" ht="15.75" customHeight="1">
      <c r="A912" s="234"/>
      <c r="B912" s="234"/>
      <c r="C912" s="234"/>
      <c r="D912" s="234"/>
      <c r="E912" s="234"/>
      <c r="F912" s="234"/>
      <c r="G912" s="234"/>
      <c r="H912" s="234"/>
      <c r="I912" s="234"/>
      <c r="J912" s="300"/>
      <c r="K912" s="300"/>
      <c r="L912" s="234"/>
      <c r="M912" s="234"/>
      <c r="N912" s="234"/>
      <c r="O912" s="234"/>
      <c r="P912" s="234"/>
      <c r="Q912" s="234"/>
      <c r="R912" s="234"/>
      <c r="S912" s="234"/>
      <c r="T912" s="234"/>
      <c r="U912" s="234"/>
      <c r="V912" s="234"/>
      <c r="W912" s="234"/>
      <c r="X912" s="234"/>
      <c r="Y912" s="234"/>
      <c r="Z912" s="234"/>
      <c r="AA912" s="234"/>
      <c r="AB912" s="234"/>
      <c r="AC912" s="234"/>
      <c r="AD912" s="234"/>
      <c r="AE912" s="234"/>
      <c r="AF912" s="234"/>
      <c r="AG912" s="234"/>
      <c r="AH912" s="234"/>
    </row>
    <row r="913" spans="1:34" ht="15.75" customHeight="1">
      <c r="A913" s="234"/>
      <c r="B913" s="234"/>
      <c r="C913" s="234"/>
      <c r="D913" s="234"/>
      <c r="E913" s="234"/>
      <c r="F913" s="234"/>
      <c r="G913" s="234"/>
      <c r="H913" s="234"/>
      <c r="I913" s="234"/>
      <c r="J913" s="300"/>
      <c r="K913" s="300"/>
      <c r="L913" s="234"/>
      <c r="M913" s="234"/>
      <c r="N913" s="234"/>
      <c r="O913" s="234"/>
      <c r="P913" s="234"/>
      <c r="Q913" s="234"/>
      <c r="R913" s="234"/>
      <c r="S913" s="234"/>
      <c r="T913" s="234"/>
      <c r="U913" s="234"/>
      <c r="V913" s="234"/>
      <c r="W913" s="234"/>
      <c r="X913" s="234"/>
      <c r="Y913" s="234"/>
      <c r="Z913" s="234"/>
      <c r="AA913" s="234"/>
      <c r="AB913" s="234"/>
      <c r="AC913" s="234"/>
      <c r="AD913" s="234"/>
      <c r="AE913" s="234"/>
      <c r="AF913" s="234"/>
      <c r="AG913" s="234"/>
      <c r="AH913" s="234"/>
    </row>
    <row r="914" spans="1:34" ht="15.75" customHeight="1">
      <c r="A914" s="234"/>
      <c r="B914" s="234"/>
      <c r="C914" s="234"/>
      <c r="D914" s="234"/>
      <c r="E914" s="234"/>
      <c r="F914" s="234"/>
      <c r="G914" s="234"/>
      <c r="H914" s="234"/>
      <c r="I914" s="234"/>
      <c r="J914" s="300"/>
      <c r="K914" s="300"/>
      <c r="L914" s="234"/>
      <c r="M914" s="234"/>
      <c r="N914" s="234"/>
      <c r="O914" s="234"/>
      <c r="P914" s="234"/>
      <c r="Q914" s="234"/>
      <c r="R914" s="234"/>
      <c r="S914" s="234"/>
      <c r="T914" s="234"/>
      <c r="U914" s="234"/>
      <c r="V914" s="234"/>
      <c r="W914" s="234"/>
      <c r="X914" s="234"/>
      <c r="Y914" s="234"/>
      <c r="Z914" s="234"/>
      <c r="AA914" s="234"/>
      <c r="AB914" s="234"/>
      <c r="AC914" s="234"/>
      <c r="AD914" s="234"/>
      <c r="AE914" s="234"/>
      <c r="AF914" s="234"/>
      <c r="AG914" s="234"/>
      <c r="AH914" s="234"/>
    </row>
    <row r="915" spans="1:34" ht="15.75" customHeight="1">
      <c r="A915" s="234"/>
      <c r="B915" s="234"/>
      <c r="C915" s="234"/>
      <c r="D915" s="234"/>
      <c r="E915" s="234"/>
      <c r="F915" s="234"/>
      <c r="G915" s="234"/>
      <c r="H915" s="234"/>
      <c r="I915" s="234"/>
      <c r="J915" s="300"/>
      <c r="K915" s="300"/>
      <c r="L915" s="234"/>
      <c r="M915" s="234"/>
      <c r="N915" s="234"/>
      <c r="O915" s="234"/>
      <c r="P915" s="234"/>
      <c r="Q915" s="234"/>
      <c r="R915" s="234"/>
      <c r="S915" s="234"/>
      <c r="T915" s="234"/>
      <c r="U915" s="234"/>
      <c r="V915" s="234"/>
      <c r="W915" s="234"/>
      <c r="X915" s="234"/>
      <c r="Y915" s="234"/>
      <c r="Z915" s="234"/>
      <c r="AA915" s="234"/>
      <c r="AB915" s="234"/>
      <c r="AC915" s="234"/>
      <c r="AD915" s="234"/>
      <c r="AE915" s="234"/>
      <c r="AF915" s="234"/>
      <c r="AG915" s="234"/>
      <c r="AH915" s="234"/>
    </row>
    <row r="916" spans="1:34" ht="15.75" customHeight="1">
      <c r="A916" s="234"/>
      <c r="B916" s="234"/>
      <c r="C916" s="234"/>
      <c r="D916" s="234"/>
      <c r="E916" s="234"/>
      <c r="F916" s="234"/>
      <c r="G916" s="234"/>
      <c r="H916" s="234"/>
      <c r="I916" s="234"/>
      <c r="J916" s="300"/>
      <c r="K916" s="300"/>
      <c r="L916" s="234"/>
      <c r="M916" s="234"/>
      <c r="N916" s="234"/>
      <c r="O916" s="234"/>
      <c r="P916" s="234"/>
      <c r="Q916" s="234"/>
      <c r="R916" s="234"/>
      <c r="S916" s="234"/>
      <c r="T916" s="234"/>
      <c r="U916" s="234"/>
      <c r="V916" s="234"/>
      <c r="W916" s="234"/>
      <c r="X916" s="234"/>
      <c r="Y916" s="234"/>
      <c r="Z916" s="234"/>
      <c r="AA916" s="234"/>
      <c r="AB916" s="234"/>
      <c r="AC916" s="234"/>
      <c r="AD916" s="234"/>
      <c r="AE916" s="234"/>
      <c r="AF916" s="234"/>
      <c r="AG916" s="234"/>
      <c r="AH916" s="234"/>
    </row>
    <row r="917" spans="1:34" ht="15.75" customHeight="1">
      <c r="A917" s="234"/>
      <c r="B917" s="234"/>
      <c r="C917" s="234"/>
      <c r="D917" s="234"/>
      <c r="E917" s="234"/>
      <c r="F917" s="234"/>
      <c r="G917" s="234"/>
      <c r="H917" s="234"/>
      <c r="I917" s="234"/>
      <c r="J917" s="300"/>
      <c r="K917" s="300"/>
      <c r="L917" s="234"/>
      <c r="M917" s="234"/>
      <c r="N917" s="234"/>
      <c r="O917" s="234"/>
      <c r="P917" s="234"/>
      <c r="Q917" s="234"/>
      <c r="R917" s="234"/>
      <c r="S917" s="234"/>
      <c r="T917" s="234"/>
      <c r="U917" s="234"/>
      <c r="V917" s="234"/>
      <c r="W917" s="234"/>
      <c r="X917" s="234"/>
      <c r="Y917" s="234"/>
      <c r="Z917" s="234"/>
      <c r="AA917" s="234"/>
      <c r="AB917" s="234"/>
      <c r="AC917" s="234"/>
      <c r="AD917" s="234"/>
      <c r="AE917" s="234"/>
      <c r="AF917" s="234"/>
      <c r="AG917" s="234"/>
      <c r="AH917" s="234"/>
    </row>
    <row r="918" spans="1:34" ht="15.75" customHeight="1">
      <c r="A918" s="234"/>
      <c r="B918" s="234"/>
      <c r="C918" s="234"/>
      <c r="D918" s="234"/>
      <c r="E918" s="234"/>
      <c r="F918" s="234"/>
      <c r="G918" s="234"/>
      <c r="H918" s="234"/>
      <c r="I918" s="234"/>
      <c r="J918" s="300"/>
      <c r="K918" s="300"/>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row>
    <row r="919" spans="1:34" ht="15.75" customHeight="1">
      <c r="A919" s="234"/>
      <c r="B919" s="234"/>
      <c r="C919" s="234"/>
      <c r="D919" s="234"/>
      <c r="E919" s="234"/>
      <c r="F919" s="234"/>
      <c r="G919" s="234"/>
      <c r="H919" s="234"/>
      <c r="I919" s="234"/>
      <c r="J919" s="300"/>
      <c r="K919" s="300"/>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row>
    <row r="920" spans="1:34" ht="15.75" customHeight="1">
      <c r="A920" s="234"/>
      <c r="B920" s="234"/>
      <c r="C920" s="234"/>
      <c r="D920" s="234"/>
      <c r="E920" s="234"/>
      <c r="F920" s="234"/>
      <c r="G920" s="234"/>
      <c r="H920" s="234"/>
      <c r="I920" s="234"/>
      <c r="J920" s="300"/>
      <c r="K920" s="300"/>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row>
    <row r="921" spans="1:34" ht="15.75" customHeight="1">
      <c r="A921" s="234"/>
      <c r="B921" s="234"/>
      <c r="C921" s="234"/>
      <c r="D921" s="234"/>
      <c r="E921" s="234"/>
      <c r="F921" s="234"/>
      <c r="G921" s="234"/>
      <c r="H921" s="234"/>
      <c r="I921" s="234"/>
      <c r="J921" s="300"/>
      <c r="K921" s="300"/>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row>
    <row r="922" spans="1:34" ht="15.75" customHeight="1">
      <c r="A922" s="234"/>
      <c r="B922" s="234"/>
      <c r="C922" s="234"/>
      <c r="D922" s="234"/>
      <c r="E922" s="234"/>
      <c r="F922" s="234"/>
      <c r="G922" s="234"/>
      <c r="H922" s="234"/>
      <c r="I922" s="234"/>
      <c r="J922" s="300"/>
      <c r="K922" s="300"/>
      <c r="L922" s="234"/>
      <c r="M922" s="234"/>
      <c r="N922" s="234"/>
      <c r="O922" s="234"/>
      <c r="P922" s="234"/>
      <c r="Q922" s="234"/>
      <c r="R922" s="234"/>
      <c r="S922" s="234"/>
      <c r="T922" s="234"/>
      <c r="U922" s="234"/>
      <c r="V922" s="234"/>
      <c r="W922" s="234"/>
      <c r="X922" s="234"/>
      <c r="Y922" s="234"/>
      <c r="Z922" s="234"/>
      <c r="AA922" s="234"/>
      <c r="AB922" s="234"/>
      <c r="AC922" s="234"/>
      <c r="AD922" s="234"/>
      <c r="AE922" s="234"/>
      <c r="AF922" s="234"/>
      <c r="AG922" s="234"/>
      <c r="AH922" s="234"/>
    </row>
    <row r="923" spans="1:34" ht="15.75" customHeight="1">
      <c r="A923" s="234"/>
      <c r="B923" s="234"/>
      <c r="C923" s="234"/>
      <c r="D923" s="234"/>
      <c r="E923" s="234"/>
      <c r="F923" s="234"/>
      <c r="G923" s="234"/>
      <c r="H923" s="234"/>
      <c r="I923" s="234"/>
      <c r="J923" s="300"/>
      <c r="K923" s="300"/>
      <c r="L923" s="234"/>
      <c r="M923" s="234"/>
      <c r="N923" s="234"/>
      <c r="O923" s="234"/>
      <c r="P923" s="234"/>
      <c r="Q923" s="234"/>
      <c r="R923" s="234"/>
      <c r="S923" s="234"/>
      <c r="T923" s="234"/>
      <c r="U923" s="234"/>
      <c r="V923" s="234"/>
      <c r="W923" s="234"/>
      <c r="X923" s="234"/>
      <c r="Y923" s="234"/>
      <c r="Z923" s="234"/>
      <c r="AA923" s="234"/>
      <c r="AB923" s="234"/>
      <c r="AC923" s="234"/>
      <c r="AD923" s="234"/>
      <c r="AE923" s="234"/>
      <c r="AF923" s="234"/>
      <c r="AG923" s="234"/>
      <c r="AH923" s="234"/>
    </row>
    <row r="924" spans="1:34" ht="15.75" customHeight="1">
      <c r="A924" s="234"/>
      <c r="B924" s="234"/>
      <c r="C924" s="234"/>
      <c r="D924" s="234"/>
      <c r="E924" s="234"/>
      <c r="F924" s="234"/>
      <c r="G924" s="234"/>
      <c r="H924" s="234"/>
      <c r="I924" s="234"/>
      <c r="J924" s="300"/>
      <c r="K924" s="300"/>
      <c r="L924" s="234"/>
      <c r="M924" s="234"/>
      <c r="N924" s="234"/>
      <c r="O924" s="234"/>
      <c r="P924" s="234"/>
      <c r="Q924" s="234"/>
      <c r="R924" s="234"/>
      <c r="S924" s="234"/>
      <c r="T924" s="234"/>
      <c r="U924" s="234"/>
      <c r="V924" s="234"/>
      <c r="W924" s="234"/>
      <c r="X924" s="234"/>
      <c r="Y924" s="234"/>
      <c r="Z924" s="234"/>
      <c r="AA924" s="234"/>
      <c r="AB924" s="234"/>
      <c r="AC924" s="234"/>
      <c r="AD924" s="234"/>
      <c r="AE924" s="234"/>
      <c r="AF924" s="234"/>
      <c r="AG924" s="234"/>
      <c r="AH924" s="234"/>
    </row>
    <row r="925" spans="1:34" ht="15.75" customHeight="1">
      <c r="A925" s="234"/>
      <c r="B925" s="234"/>
      <c r="C925" s="234"/>
      <c r="D925" s="234"/>
      <c r="E925" s="234"/>
      <c r="F925" s="234"/>
      <c r="G925" s="234"/>
      <c r="H925" s="234"/>
      <c r="I925" s="234"/>
      <c r="J925" s="300"/>
      <c r="K925" s="300"/>
      <c r="L925" s="234"/>
      <c r="M925" s="234"/>
      <c r="N925" s="234"/>
      <c r="O925" s="234"/>
      <c r="P925" s="234"/>
      <c r="Q925" s="234"/>
      <c r="R925" s="234"/>
      <c r="S925" s="234"/>
      <c r="T925" s="234"/>
      <c r="U925" s="234"/>
      <c r="V925" s="234"/>
      <c r="W925" s="234"/>
      <c r="X925" s="234"/>
      <c r="Y925" s="234"/>
      <c r="Z925" s="234"/>
      <c r="AA925" s="234"/>
      <c r="AB925" s="234"/>
      <c r="AC925" s="234"/>
      <c r="AD925" s="234"/>
      <c r="AE925" s="234"/>
      <c r="AF925" s="234"/>
      <c r="AG925" s="234"/>
      <c r="AH925" s="234"/>
    </row>
    <row r="926" spans="1:34" ht="15.75" customHeight="1">
      <c r="A926" s="234"/>
      <c r="B926" s="234"/>
      <c r="C926" s="234"/>
      <c r="D926" s="234"/>
      <c r="E926" s="234"/>
      <c r="F926" s="234"/>
      <c r="G926" s="234"/>
      <c r="H926" s="234"/>
      <c r="I926" s="234"/>
      <c r="J926" s="300"/>
      <c r="K926" s="300"/>
      <c r="L926" s="234"/>
      <c r="M926" s="234"/>
      <c r="N926" s="234"/>
      <c r="O926" s="234"/>
      <c r="P926" s="234"/>
      <c r="Q926" s="234"/>
      <c r="R926" s="234"/>
      <c r="S926" s="234"/>
      <c r="T926" s="234"/>
      <c r="U926" s="234"/>
      <c r="V926" s="234"/>
      <c r="W926" s="234"/>
      <c r="X926" s="234"/>
      <c r="Y926" s="234"/>
      <c r="Z926" s="234"/>
      <c r="AA926" s="234"/>
      <c r="AB926" s="234"/>
      <c r="AC926" s="234"/>
      <c r="AD926" s="234"/>
      <c r="AE926" s="234"/>
      <c r="AF926" s="234"/>
      <c r="AG926" s="234"/>
      <c r="AH926" s="234"/>
    </row>
    <row r="927" spans="1:34" ht="15.75" customHeight="1">
      <c r="A927" s="234"/>
      <c r="B927" s="234"/>
      <c r="C927" s="234"/>
      <c r="D927" s="234"/>
      <c r="E927" s="234"/>
      <c r="F927" s="234"/>
      <c r="G927" s="234"/>
      <c r="H927" s="234"/>
      <c r="I927" s="234"/>
      <c r="J927" s="300"/>
      <c r="K927" s="300"/>
      <c r="L927" s="234"/>
      <c r="M927" s="234"/>
      <c r="N927" s="234"/>
      <c r="O927" s="234"/>
      <c r="P927" s="234"/>
      <c r="Q927" s="234"/>
      <c r="R927" s="234"/>
      <c r="S927" s="234"/>
      <c r="T927" s="234"/>
      <c r="U927" s="234"/>
      <c r="V927" s="234"/>
      <c r="W927" s="234"/>
      <c r="X927" s="234"/>
      <c r="Y927" s="234"/>
      <c r="Z927" s="234"/>
      <c r="AA927" s="234"/>
      <c r="AB927" s="234"/>
      <c r="AC927" s="234"/>
      <c r="AD927" s="234"/>
      <c r="AE927" s="234"/>
      <c r="AF927" s="234"/>
      <c r="AG927" s="234"/>
      <c r="AH927" s="234"/>
    </row>
    <row r="928" spans="1:34" ht="15.75" customHeight="1">
      <c r="A928" s="234"/>
      <c r="B928" s="234"/>
      <c r="C928" s="234"/>
      <c r="D928" s="234"/>
      <c r="E928" s="234"/>
      <c r="F928" s="234"/>
      <c r="G928" s="234"/>
      <c r="H928" s="234"/>
      <c r="I928" s="234"/>
      <c r="J928" s="300"/>
      <c r="K928" s="300"/>
      <c r="L928" s="234"/>
      <c r="M928" s="234"/>
      <c r="N928" s="234"/>
      <c r="O928" s="234"/>
      <c r="P928" s="234"/>
      <c r="Q928" s="234"/>
      <c r="R928" s="234"/>
      <c r="S928" s="234"/>
      <c r="T928" s="234"/>
      <c r="U928" s="234"/>
      <c r="V928" s="234"/>
      <c r="W928" s="234"/>
      <c r="X928" s="234"/>
      <c r="Y928" s="234"/>
      <c r="Z928" s="234"/>
      <c r="AA928" s="234"/>
      <c r="AB928" s="234"/>
      <c r="AC928" s="234"/>
      <c r="AD928" s="234"/>
      <c r="AE928" s="234"/>
      <c r="AF928" s="234"/>
      <c r="AG928" s="234"/>
      <c r="AH928" s="234"/>
    </row>
    <row r="929" spans="1:34" ht="15.75" customHeight="1">
      <c r="A929" s="234"/>
      <c r="B929" s="234"/>
      <c r="C929" s="234"/>
      <c r="D929" s="234"/>
      <c r="E929" s="234"/>
      <c r="F929" s="234"/>
      <c r="G929" s="234"/>
      <c r="H929" s="234"/>
      <c r="I929" s="234"/>
      <c r="J929" s="300"/>
      <c r="K929" s="300"/>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row>
    <row r="930" spans="1:34" ht="15.75" customHeight="1">
      <c r="A930" s="234"/>
      <c r="B930" s="234"/>
      <c r="C930" s="234"/>
      <c r="D930" s="234"/>
      <c r="E930" s="234"/>
      <c r="F930" s="234"/>
      <c r="G930" s="234"/>
      <c r="H930" s="234"/>
      <c r="I930" s="234"/>
      <c r="J930" s="300"/>
      <c r="K930" s="300"/>
      <c r="L930" s="234"/>
      <c r="M930" s="234"/>
      <c r="N930" s="234"/>
      <c r="O930" s="234"/>
      <c r="P930" s="234"/>
      <c r="Q930" s="234"/>
      <c r="R930" s="234"/>
      <c r="S930" s="234"/>
      <c r="T930" s="234"/>
      <c r="U930" s="234"/>
      <c r="V930" s="234"/>
      <c r="W930" s="234"/>
      <c r="X930" s="234"/>
      <c r="Y930" s="234"/>
      <c r="Z930" s="234"/>
      <c r="AA930" s="234"/>
      <c r="AB930" s="234"/>
      <c r="AC930" s="234"/>
      <c r="AD930" s="234"/>
      <c r="AE930" s="234"/>
      <c r="AF930" s="234"/>
      <c r="AG930" s="234"/>
      <c r="AH930" s="234"/>
    </row>
    <row r="931" spans="1:34" ht="15.75" customHeight="1">
      <c r="A931" s="234"/>
      <c r="B931" s="234"/>
      <c r="C931" s="234"/>
      <c r="D931" s="234"/>
      <c r="E931" s="234"/>
      <c r="F931" s="234"/>
      <c r="G931" s="234"/>
      <c r="H931" s="234"/>
      <c r="I931" s="234"/>
      <c r="J931" s="300"/>
      <c r="K931" s="300"/>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row>
    <row r="932" spans="1:34" ht="15.75" customHeight="1">
      <c r="A932" s="234"/>
      <c r="B932" s="234"/>
      <c r="C932" s="234"/>
      <c r="D932" s="234"/>
      <c r="E932" s="234"/>
      <c r="F932" s="234"/>
      <c r="G932" s="234"/>
      <c r="H932" s="234"/>
      <c r="I932" s="234"/>
      <c r="J932" s="300"/>
      <c r="K932" s="300"/>
      <c r="L932" s="234"/>
      <c r="M932" s="234"/>
      <c r="N932" s="234"/>
      <c r="O932" s="234"/>
      <c r="P932" s="234"/>
      <c r="Q932" s="234"/>
      <c r="R932" s="234"/>
      <c r="S932" s="234"/>
      <c r="T932" s="234"/>
      <c r="U932" s="234"/>
      <c r="V932" s="234"/>
      <c r="W932" s="234"/>
      <c r="X932" s="234"/>
      <c r="Y932" s="234"/>
      <c r="Z932" s="234"/>
      <c r="AA932" s="234"/>
      <c r="AB932" s="234"/>
      <c r="AC932" s="234"/>
      <c r="AD932" s="234"/>
      <c r="AE932" s="234"/>
      <c r="AF932" s="234"/>
      <c r="AG932" s="234"/>
      <c r="AH932" s="234"/>
    </row>
    <row r="933" spans="1:34" ht="15.75" customHeight="1">
      <c r="A933" s="234"/>
      <c r="B933" s="234"/>
      <c r="C933" s="234"/>
      <c r="D933" s="234"/>
      <c r="E933" s="234"/>
      <c r="F933" s="234"/>
      <c r="G933" s="234"/>
      <c r="H933" s="234"/>
      <c r="I933" s="234"/>
      <c r="J933" s="300"/>
      <c r="K933" s="300"/>
      <c r="L933" s="234"/>
      <c r="M933" s="234"/>
      <c r="N933" s="234"/>
      <c r="O933" s="234"/>
      <c r="P933" s="234"/>
      <c r="Q933" s="234"/>
      <c r="R933" s="234"/>
      <c r="S933" s="234"/>
      <c r="T933" s="234"/>
      <c r="U933" s="234"/>
      <c r="V933" s="234"/>
      <c r="W933" s="234"/>
      <c r="X933" s="234"/>
      <c r="Y933" s="234"/>
      <c r="Z933" s="234"/>
      <c r="AA933" s="234"/>
      <c r="AB933" s="234"/>
      <c r="AC933" s="234"/>
      <c r="AD933" s="234"/>
      <c r="AE933" s="234"/>
      <c r="AF933" s="234"/>
      <c r="AG933" s="234"/>
      <c r="AH933" s="234"/>
    </row>
    <row r="934" spans="1:34" ht="15.75" customHeight="1">
      <c r="A934" s="234"/>
      <c r="B934" s="234"/>
      <c r="C934" s="234"/>
      <c r="D934" s="234"/>
      <c r="E934" s="234"/>
      <c r="F934" s="234"/>
      <c r="G934" s="234"/>
      <c r="H934" s="234"/>
      <c r="I934" s="234"/>
      <c r="J934" s="300"/>
      <c r="K934" s="300"/>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row>
    <row r="935" spans="1:34" ht="15.75" customHeight="1">
      <c r="A935" s="234"/>
      <c r="B935" s="234"/>
      <c r="C935" s="234"/>
      <c r="D935" s="234"/>
      <c r="E935" s="234"/>
      <c r="F935" s="234"/>
      <c r="G935" s="234"/>
      <c r="H935" s="234"/>
      <c r="I935" s="234"/>
      <c r="J935" s="300"/>
      <c r="K935" s="300"/>
      <c r="L935" s="234"/>
      <c r="M935" s="234"/>
      <c r="N935" s="234"/>
      <c r="O935" s="234"/>
      <c r="P935" s="234"/>
      <c r="Q935" s="234"/>
      <c r="R935" s="234"/>
      <c r="S935" s="234"/>
      <c r="T935" s="234"/>
      <c r="U935" s="234"/>
      <c r="V935" s="234"/>
      <c r="W935" s="234"/>
      <c r="X935" s="234"/>
      <c r="Y935" s="234"/>
      <c r="Z935" s="234"/>
      <c r="AA935" s="234"/>
      <c r="AB935" s="234"/>
      <c r="AC935" s="234"/>
      <c r="AD935" s="234"/>
      <c r="AE935" s="234"/>
      <c r="AF935" s="234"/>
      <c r="AG935" s="234"/>
      <c r="AH935" s="234"/>
    </row>
    <row r="936" spans="1:34" ht="15.75" customHeight="1">
      <c r="A936" s="234"/>
      <c r="B936" s="234"/>
      <c r="C936" s="234"/>
      <c r="D936" s="234"/>
      <c r="E936" s="234"/>
      <c r="F936" s="234"/>
      <c r="G936" s="234"/>
      <c r="H936" s="234"/>
      <c r="I936" s="234"/>
      <c r="J936" s="300"/>
      <c r="K936" s="300"/>
      <c r="L936" s="234"/>
      <c r="M936" s="234"/>
      <c r="N936" s="234"/>
      <c r="O936" s="234"/>
      <c r="P936" s="234"/>
      <c r="Q936" s="234"/>
      <c r="R936" s="234"/>
      <c r="S936" s="234"/>
      <c r="T936" s="234"/>
      <c r="U936" s="234"/>
      <c r="V936" s="234"/>
      <c r="W936" s="234"/>
      <c r="X936" s="234"/>
      <c r="Y936" s="234"/>
      <c r="Z936" s="234"/>
      <c r="AA936" s="234"/>
      <c r="AB936" s="234"/>
      <c r="AC936" s="234"/>
      <c r="AD936" s="234"/>
      <c r="AE936" s="234"/>
      <c r="AF936" s="234"/>
      <c r="AG936" s="234"/>
      <c r="AH936" s="234"/>
    </row>
    <row r="937" spans="1:34" ht="15.75" customHeight="1">
      <c r="A937" s="234"/>
      <c r="B937" s="234"/>
      <c r="C937" s="234"/>
      <c r="D937" s="234"/>
      <c r="E937" s="234"/>
      <c r="F937" s="234"/>
      <c r="G937" s="234"/>
      <c r="H937" s="234"/>
      <c r="I937" s="234"/>
      <c r="J937" s="300"/>
      <c r="K937" s="300"/>
      <c r="L937" s="234"/>
      <c r="M937" s="234"/>
      <c r="N937" s="234"/>
      <c r="O937" s="234"/>
      <c r="P937" s="234"/>
      <c r="Q937" s="234"/>
      <c r="R937" s="234"/>
      <c r="S937" s="234"/>
      <c r="T937" s="234"/>
      <c r="U937" s="234"/>
      <c r="V937" s="234"/>
      <c r="W937" s="234"/>
      <c r="X937" s="234"/>
      <c r="Y937" s="234"/>
      <c r="Z937" s="234"/>
      <c r="AA937" s="234"/>
      <c r="AB937" s="234"/>
      <c r="AC937" s="234"/>
      <c r="AD937" s="234"/>
      <c r="AE937" s="234"/>
      <c r="AF937" s="234"/>
      <c r="AG937" s="234"/>
      <c r="AH937" s="234"/>
    </row>
    <row r="938" spans="1:34" ht="15.75" customHeight="1">
      <c r="A938" s="234"/>
      <c r="B938" s="234"/>
      <c r="C938" s="234"/>
      <c r="D938" s="234"/>
      <c r="E938" s="234"/>
      <c r="F938" s="234"/>
      <c r="G938" s="234"/>
      <c r="H938" s="234"/>
      <c r="I938" s="234"/>
      <c r="J938" s="300"/>
      <c r="K938" s="300"/>
      <c r="L938" s="234"/>
      <c r="M938" s="234"/>
      <c r="N938" s="234"/>
      <c r="O938" s="234"/>
      <c r="P938" s="234"/>
      <c r="Q938" s="234"/>
      <c r="R938" s="234"/>
      <c r="S938" s="234"/>
      <c r="T938" s="234"/>
      <c r="U938" s="234"/>
      <c r="V938" s="234"/>
      <c r="W938" s="234"/>
      <c r="X938" s="234"/>
      <c r="Y938" s="234"/>
      <c r="Z938" s="234"/>
      <c r="AA938" s="234"/>
      <c r="AB938" s="234"/>
      <c r="AC938" s="234"/>
      <c r="AD938" s="234"/>
      <c r="AE938" s="234"/>
      <c r="AF938" s="234"/>
      <c r="AG938" s="234"/>
      <c r="AH938" s="234"/>
    </row>
    <row r="939" spans="1:34" ht="15.75" customHeight="1">
      <c r="A939" s="234"/>
      <c r="B939" s="234"/>
      <c r="C939" s="234"/>
      <c r="D939" s="234"/>
      <c r="E939" s="234"/>
      <c r="F939" s="234"/>
      <c r="G939" s="234"/>
      <c r="H939" s="234"/>
      <c r="I939" s="234"/>
      <c r="J939" s="300"/>
      <c r="K939" s="300"/>
      <c r="L939" s="234"/>
      <c r="M939" s="234"/>
      <c r="N939" s="234"/>
      <c r="O939" s="234"/>
      <c r="P939" s="234"/>
      <c r="Q939" s="234"/>
      <c r="R939" s="234"/>
      <c r="S939" s="234"/>
      <c r="T939" s="234"/>
      <c r="U939" s="234"/>
      <c r="V939" s="234"/>
      <c r="W939" s="234"/>
      <c r="X939" s="234"/>
      <c r="Y939" s="234"/>
      <c r="Z939" s="234"/>
      <c r="AA939" s="234"/>
      <c r="AB939" s="234"/>
      <c r="AC939" s="234"/>
      <c r="AD939" s="234"/>
      <c r="AE939" s="234"/>
      <c r="AF939" s="234"/>
      <c r="AG939" s="234"/>
      <c r="AH939" s="234"/>
    </row>
    <row r="940" spans="1:34" ht="15.75" customHeight="1">
      <c r="A940" s="234"/>
      <c r="B940" s="234"/>
      <c r="C940" s="234"/>
      <c r="D940" s="234"/>
      <c r="E940" s="234"/>
      <c r="F940" s="234"/>
      <c r="G940" s="234"/>
      <c r="H940" s="234"/>
      <c r="I940" s="234"/>
      <c r="J940" s="300"/>
      <c r="K940" s="300"/>
      <c r="L940" s="234"/>
      <c r="M940" s="234"/>
      <c r="N940" s="234"/>
      <c r="O940" s="234"/>
      <c r="P940" s="234"/>
      <c r="Q940" s="234"/>
      <c r="R940" s="234"/>
      <c r="S940" s="234"/>
      <c r="T940" s="234"/>
      <c r="U940" s="234"/>
      <c r="V940" s="234"/>
      <c r="W940" s="234"/>
      <c r="X940" s="234"/>
      <c r="Y940" s="234"/>
      <c r="Z940" s="234"/>
      <c r="AA940" s="234"/>
      <c r="AB940" s="234"/>
      <c r="AC940" s="234"/>
      <c r="AD940" s="234"/>
      <c r="AE940" s="234"/>
      <c r="AF940" s="234"/>
      <c r="AG940" s="234"/>
      <c r="AH940" s="234"/>
    </row>
    <row r="941" spans="1:34" ht="15.75" customHeight="1">
      <c r="A941" s="234"/>
      <c r="B941" s="234"/>
      <c r="C941" s="234"/>
      <c r="D941" s="234"/>
      <c r="E941" s="234"/>
      <c r="F941" s="234"/>
      <c r="G941" s="234"/>
      <c r="H941" s="234"/>
      <c r="I941" s="234"/>
      <c r="J941" s="300"/>
      <c r="K941" s="300"/>
      <c r="L941" s="234"/>
      <c r="M941" s="234"/>
      <c r="N941" s="234"/>
      <c r="O941" s="234"/>
      <c r="P941" s="234"/>
      <c r="Q941" s="234"/>
      <c r="R941" s="234"/>
      <c r="S941" s="234"/>
      <c r="T941" s="234"/>
      <c r="U941" s="234"/>
      <c r="V941" s="234"/>
      <c r="W941" s="234"/>
      <c r="X941" s="234"/>
      <c r="Y941" s="234"/>
      <c r="Z941" s="234"/>
      <c r="AA941" s="234"/>
      <c r="AB941" s="234"/>
      <c r="AC941" s="234"/>
      <c r="AD941" s="234"/>
      <c r="AE941" s="234"/>
      <c r="AF941" s="234"/>
      <c r="AG941" s="234"/>
      <c r="AH941" s="234"/>
    </row>
    <row r="942" spans="1:34" ht="15.75" customHeight="1">
      <c r="A942" s="234"/>
      <c r="B942" s="234"/>
      <c r="C942" s="234"/>
      <c r="D942" s="234"/>
      <c r="E942" s="234"/>
      <c r="F942" s="234"/>
      <c r="G942" s="234"/>
      <c r="H942" s="234"/>
      <c r="I942" s="234"/>
      <c r="J942" s="300"/>
      <c r="K942" s="300"/>
      <c r="L942" s="234"/>
      <c r="M942" s="234"/>
      <c r="N942" s="234"/>
      <c r="O942" s="234"/>
      <c r="P942" s="234"/>
      <c r="Q942" s="234"/>
      <c r="R942" s="234"/>
      <c r="S942" s="234"/>
      <c r="T942" s="234"/>
      <c r="U942" s="234"/>
      <c r="V942" s="234"/>
      <c r="W942" s="234"/>
      <c r="X942" s="234"/>
      <c r="Y942" s="234"/>
      <c r="Z942" s="234"/>
      <c r="AA942" s="234"/>
      <c r="AB942" s="234"/>
      <c r="AC942" s="234"/>
      <c r="AD942" s="234"/>
      <c r="AE942" s="234"/>
      <c r="AF942" s="234"/>
      <c r="AG942" s="234"/>
      <c r="AH942" s="234"/>
    </row>
    <row r="943" spans="1:34" ht="15.75" customHeight="1">
      <c r="A943" s="234"/>
      <c r="B943" s="234"/>
      <c r="C943" s="234"/>
      <c r="D943" s="234"/>
      <c r="E943" s="234"/>
      <c r="F943" s="234"/>
      <c r="G943" s="234"/>
      <c r="H943" s="234"/>
      <c r="I943" s="234"/>
      <c r="J943" s="300"/>
      <c r="K943" s="300"/>
      <c r="L943" s="234"/>
      <c r="M943" s="234"/>
      <c r="N943" s="234"/>
      <c r="O943" s="234"/>
      <c r="P943" s="234"/>
      <c r="Q943" s="234"/>
      <c r="R943" s="234"/>
      <c r="S943" s="234"/>
      <c r="T943" s="234"/>
      <c r="U943" s="234"/>
      <c r="V943" s="234"/>
      <c r="W943" s="234"/>
      <c r="X943" s="234"/>
      <c r="Y943" s="234"/>
      <c r="Z943" s="234"/>
      <c r="AA943" s="234"/>
      <c r="AB943" s="234"/>
      <c r="AC943" s="234"/>
      <c r="AD943" s="234"/>
      <c r="AE943" s="234"/>
      <c r="AF943" s="234"/>
      <c r="AG943" s="234"/>
      <c r="AH943" s="234"/>
    </row>
    <row r="944" spans="1:34" ht="15.75" customHeight="1">
      <c r="A944" s="234"/>
      <c r="B944" s="234"/>
      <c r="C944" s="234"/>
      <c r="D944" s="234"/>
      <c r="E944" s="234"/>
      <c r="F944" s="234"/>
      <c r="G944" s="234"/>
      <c r="H944" s="234"/>
      <c r="I944" s="234"/>
      <c r="J944" s="300"/>
      <c r="K944" s="300"/>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row>
    <row r="945" spans="1:34" ht="15.75" customHeight="1">
      <c r="A945" s="234"/>
      <c r="B945" s="234"/>
      <c r="C945" s="234"/>
      <c r="D945" s="234"/>
      <c r="E945" s="234"/>
      <c r="F945" s="234"/>
      <c r="G945" s="234"/>
      <c r="H945" s="234"/>
      <c r="I945" s="234"/>
      <c r="J945" s="300"/>
      <c r="K945" s="300"/>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row>
    <row r="946" spans="1:34" ht="15.75" customHeight="1">
      <c r="A946" s="234"/>
      <c r="B946" s="234"/>
      <c r="C946" s="234"/>
      <c r="D946" s="234"/>
      <c r="E946" s="234"/>
      <c r="F946" s="234"/>
      <c r="G946" s="234"/>
      <c r="H946" s="234"/>
      <c r="I946" s="234"/>
      <c r="J946" s="300"/>
      <c r="K946" s="300"/>
      <c r="L946" s="234"/>
      <c r="M946" s="234"/>
      <c r="N946" s="234"/>
      <c r="O946" s="234"/>
      <c r="P946" s="234"/>
      <c r="Q946" s="234"/>
      <c r="R946" s="234"/>
      <c r="S946" s="234"/>
      <c r="T946" s="234"/>
      <c r="U946" s="234"/>
      <c r="V946" s="234"/>
      <c r="W946" s="234"/>
      <c r="X946" s="234"/>
      <c r="Y946" s="234"/>
      <c r="Z946" s="234"/>
      <c r="AA946" s="234"/>
      <c r="AB946" s="234"/>
      <c r="AC946" s="234"/>
      <c r="AD946" s="234"/>
      <c r="AE946" s="234"/>
      <c r="AF946" s="234"/>
      <c r="AG946" s="234"/>
      <c r="AH946" s="234"/>
    </row>
    <row r="947" spans="1:34" ht="15.75" customHeight="1">
      <c r="A947" s="234"/>
      <c r="B947" s="234"/>
      <c r="C947" s="234"/>
      <c r="D947" s="234"/>
      <c r="E947" s="234"/>
      <c r="F947" s="234"/>
      <c r="G947" s="234"/>
      <c r="H947" s="234"/>
      <c r="I947" s="234"/>
      <c r="J947" s="300"/>
      <c r="K947" s="300"/>
      <c r="L947" s="234"/>
      <c r="M947" s="234"/>
      <c r="N947" s="234"/>
      <c r="O947" s="234"/>
      <c r="P947" s="234"/>
      <c r="Q947" s="234"/>
      <c r="R947" s="234"/>
      <c r="S947" s="234"/>
      <c r="T947" s="234"/>
      <c r="U947" s="234"/>
      <c r="V947" s="234"/>
      <c r="W947" s="234"/>
      <c r="X947" s="234"/>
      <c r="Y947" s="234"/>
      <c r="Z947" s="234"/>
      <c r="AA947" s="234"/>
      <c r="AB947" s="234"/>
      <c r="AC947" s="234"/>
      <c r="AD947" s="234"/>
      <c r="AE947" s="234"/>
      <c r="AF947" s="234"/>
      <c r="AG947" s="234"/>
      <c r="AH947" s="234"/>
    </row>
    <row r="948" spans="1:34" ht="15.75" customHeight="1">
      <c r="A948" s="234"/>
      <c r="B948" s="234"/>
      <c r="C948" s="234"/>
      <c r="D948" s="234"/>
      <c r="E948" s="234"/>
      <c r="F948" s="234"/>
      <c r="G948" s="234"/>
      <c r="H948" s="234"/>
      <c r="I948" s="234"/>
      <c r="J948" s="300"/>
      <c r="K948" s="300"/>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row>
    <row r="949" spans="1:34" ht="15.75" customHeight="1">
      <c r="A949" s="234"/>
      <c r="B949" s="234"/>
      <c r="C949" s="234"/>
      <c r="D949" s="234"/>
      <c r="E949" s="234"/>
      <c r="F949" s="234"/>
      <c r="G949" s="234"/>
      <c r="H949" s="234"/>
      <c r="I949" s="234"/>
      <c r="J949" s="300"/>
      <c r="K949" s="300"/>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row>
    <row r="950" spans="1:34" ht="15.75" customHeight="1">
      <c r="A950" s="234"/>
      <c r="B950" s="234"/>
      <c r="C950" s="234"/>
      <c r="D950" s="234"/>
      <c r="E950" s="234"/>
      <c r="F950" s="234"/>
      <c r="G950" s="234"/>
      <c r="H950" s="234"/>
      <c r="I950" s="234"/>
      <c r="J950" s="300"/>
      <c r="K950" s="300"/>
      <c r="L950" s="234"/>
      <c r="M950" s="234"/>
      <c r="N950" s="234"/>
      <c r="O950" s="234"/>
      <c r="P950" s="234"/>
      <c r="Q950" s="234"/>
      <c r="R950" s="234"/>
      <c r="S950" s="234"/>
      <c r="T950" s="234"/>
      <c r="U950" s="234"/>
      <c r="V950" s="234"/>
      <c r="W950" s="234"/>
      <c r="X950" s="234"/>
      <c r="Y950" s="234"/>
      <c r="Z950" s="234"/>
      <c r="AA950" s="234"/>
      <c r="AB950" s="234"/>
      <c r="AC950" s="234"/>
      <c r="AD950" s="234"/>
      <c r="AE950" s="234"/>
      <c r="AF950" s="234"/>
      <c r="AG950" s="234"/>
      <c r="AH950" s="234"/>
    </row>
    <row r="951" spans="1:34" ht="15.75" customHeight="1">
      <c r="A951" s="234"/>
      <c r="B951" s="234"/>
      <c r="C951" s="234"/>
      <c r="D951" s="234"/>
      <c r="E951" s="234"/>
      <c r="F951" s="234"/>
      <c r="G951" s="234"/>
      <c r="H951" s="234"/>
      <c r="I951" s="234"/>
      <c r="J951" s="300"/>
      <c r="K951" s="300"/>
      <c r="L951" s="234"/>
      <c r="M951" s="234"/>
      <c r="N951" s="234"/>
      <c r="O951" s="234"/>
      <c r="P951" s="234"/>
      <c r="Q951" s="234"/>
      <c r="R951" s="234"/>
      <c r="S951" s="234"/>
      <c r="T951" s="234"/>
      <c r="U951" s="234"/>
      <c r="V951" s="234"/>
      <c r="W951" s="234"/>
      <c r="X951" s="234"/>
      <c r="Y951" s="234"/>
      <c r="Z951" s="234"/>
      <c r="AA951" s="234"/>
      <c r="AB951" s="234"/>
      <c r="AC951" s="234"/>
      <c r="AD951" s="234"/>
      <c r="AE951" s="234"/>
      <c r="AF951" s="234"/>
      <c r="AG951" s="234"/>
      <c r="AH951" s="234"/>
    </row>
    <row r="952" spans="1:34" ht="15.75" customHeight="1">
      <c r="A952" s="234"/>
      <c r="B952" s="234"/>
      <c r="C952" s="234"/>
      <c r="D952" s="234"/>
      <c r="E952" s="234"/>
      <c r="F952" s="234"/>
      <c r="G952" s="234"/>
      <c r="H952" s="234"/>
      <c r="I952" s="234"/>
      <c r="J952" s="300"/>
      <c r="K952" s="300"/>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row>
    <row r="953" spans="1:34" ht="15.75" customHeight="1">
      <c r="A953" s="234"/>
      <c r="B953" s="234"/>
      <c r="C953" s="234"/>
      <c r="D953" s="234"/>
      <c r="E953" s="234"/>
      <c r="F953" s="234"/>
      <c r="G953" s="234"/>
      <c r="H953" s="234"/>
      <c r="I953" s="234"/>
      <c r="J953" s="300"/>
      <c r="K953" s="300"/>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row>
    <row r="954" spans="1:34" ht="15.75" customHeight="1">
      <c r="A954" s="234"/>
      <c r="B954" s="234"/>
      <c r="C954" s="234"/>
      <c r="D954" s="234"/>
      <c r="E954" s="234"/>
      <c r="F954" s="234"/>
      <c r="G954" s="234"/>
      <c r="H954" s="234"/>
      <c r="I954" s="234"/>
      <c r="J954" s="300"/>
      <c r="K954" s="300"/>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row>
    <row r="955" spans="1:34" ht="15.75" customHeight="1">
      <c r="A955" s="234"/>
      <c r="B955" s="234"/>
      <c r="C955" s="234"/>
      <c r="D955" s="234"/>
      <c r="E955" s="234"/>
      <c r="F955" s="234"/>
      <c r="G955" s="234"/>
      <c r="H955" s="234"/>
      <c r="I955" s="234"/>
      <c r="J955" s="300"/>
      <c r="K955" s="300"/>
      <c r="L955" s="234"/>
      <c r="M955" s="234"/>
      <c r="N955" s="234"/>
      <c r="O955" s="234"/>
      <c r="P955" s="234"/>
      <c r="Q955" s="234"/>
      <c r="R955" s="234"/>
      <c r="S955" s="234"/>
      <c r="T955" s="234"/>
      <c r="U955" s="234"/>
      <c r="V955" s="234"/>
      <c r="W955" s="234"/>
      <c r="X955" s="234"/>
      <c r="Y955" s="234"/>
      <c r="Z955" s="234"/>
      <c r="AA955" s="234"/>
      <c r="AB955" s="234"/>
      <c r="AC955" s="234"/>
      <c r="AD955" s="234"/>
      <c r="AE955" s="234"/>
      <c r="AF955" s="234"/>
      <c r="AG955" s="234"/>
      <c r="AH955" s="234"/>
    </row>
    <row r="956" spans="1:34" ht="15.75" customHeight="1">
      <c r="A956" s="234"/>
      <c r="B956" s="234"/>
      <c r="C956" s="234"/>
      <c r="D956" s="234"/>
      <c r="E956" s="234"/>
      <c r="F956" s="234"/>
      <c r="G956" s="234"/>
      <c r="H956" s="234"/>
      <c r="I956" s="234"/>
      <c r="J956" s="300"/>
      <c r="K956" s="300"/>
      <c r="L956" s="234"/>
      <c r="M956" s="234"/>
      <c r="N956" s="234"/>
      <c r="O956" s="234"/>
      <c r="P956" s="234"/>
      <c r="Q956" s="234"/>
      <c r="R956" s="234"/>
      <c r="S956" s="234"/>
      <c r="T956" s="234"/>
      <c r="U956" s="234"/>
      <c r="V956" s="234"/>
      <c r="W956" s="234"/>
      <c r="X956" s="234"/>
      <c r="Y956" s="234"/>
      <c r="Z956" s="234"/>
      <c r="AA956" s="234"/>
      <c r="AB956" s="234"/>
      <c r="AC956" s="234"/>
      <c r="AD956" s="234"/>
      <c r="AE956" s="234"/>
      <c r="AF956" s="234"/>
      <c r="AG956" s="234"/>
      <c r="AH956" s="234"/>
    </row>
    <row r="957" spans="1:34" ht="15.75" customHeight="1">
      <c r="A957" s="234"/>
      <c r="B957" s="234"/>
      <c r="C957" s="234"/>
      <c r="D957" s="234"/>
      <c r="E957" s="234"/>
      <c r="F957" s="234"/>
      <c r="G957" s="234"/>
      <c r="H957" s="234"/>
      <c r="I957" s="234"/>
      <c r="J957" s="300"/>
      <c r="K957" s="300"/>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row>
    <row r="958" spans="1:34" ht="15.75" customHeight="1">
      <c r="A958" s="234"/>
      <c r="B958" s="234"/>
      <c r="C958" s="234"/>
      <c r="D958" s="234"/>
      <c r="E958" s="234"/>
      <c r="F958" s="234"/>
      <c r="G958" s="234"/>
      <c r="H958" s="234"/>
      <c r="I958" s="234"/>
      <c r="J958" s="300"/>
      <c r="K958" s="300"/>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row>
    <row r="959" spans="1:34" ht="15.75" customHeight="1">
      <c r="A959" s="234"/>
      <c r="B959" s="234"/>
      <c r="C959" s="234"/>
      <c r="D959" s="234"/>
      <c r="E959" s="234"/>
      <c r="F959" s="234"/>
      <c r="G959" s="234"/>
      <c r="H959" s="234"/>
      <c r="I959" s="234"/>
      <c r="J959" s="300"/>
      <c r="K959" s="300"/>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row>
    <row r="960" spans="1:34" ht="15.75" customHeight="1">
      <c r="A960" s="234"/>
      <c r="B960" s="234"/>
      <c r="C960" s="234"/>
      <c r="D960" s="234"/>
      <c r="E960" s="234"/>
      <c r="F960" s="234"/>
      <c r="G960" s="234"/>
      <c r="H960" s="234"/>
      <c r="I960" s="234"/>
      <c r="J960" s="300"/>
      <c r="K960" s="300"/>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row>
    <row r="961" spans="1:34" ht="15.75" customHeight="1">
      <c r="A961" s="234"/>
      <c r="B961" s="234"/>
      <c r="C961" s="234"/>
      <c r="D961" s="234"/>
      <c r="E961" s="234"/>
      <c r="F961" s="234"/>
      <c r="G961" s="234"/>
      <c r="H961" s="234"/>
      <c r="I961" s="234"/>
      <c r="J961" s="300"/>
      <c r="K961" s="300"/>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row>
    <row r="962" spans="1:34" ht="15.75" customHeight="1">
      <c r="A962" s="234"/>
      <c r="B962" s="234"/>
      <c r="C962" s="234"/>
      <c r="D962" s="234"/>
      <c r="E962" s="234"/>
      <c r="F962" s="234"/>
      <c r="G962" s="234"/>
      <c r="H962" s="234"/>
      <c r="I962" s="234"/>
      <c r="J962" s="300"/>
      <c r="K962" s="300"/>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row>
    <row r="963" spans="1:34" ht="15.75" customHeight="1">
      <c r="A963" s="234"/>
      <c r="B963" s="234"/>
      <c r="C963" s="234"/>
      <c r="D963" s="234"/>
      <c r="E963" s="234"/>
      <c r="F963" s="234"/>
      <c r="G963" s="234"/>
      <c r="H963" s="234"/>
      <c r="I963" s="234"/>
      <c r="J963" s="300"/>
      <c r="K963" s="300"/>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row>
    <row r="964" spans="1:34" ht="15.75" customHeight="1">
      <c r="A964" s="234"/>
      <c r="B964" s="234"/>
      <c r="C964" s="234"/>
      <c r="D964" s="234"/>
      <c r="E964" s="234"/>
      <c r="F964" s="234"/>
      <c r="G964" s="234"/>
      <c r="H964" s="234"/>
      <c r="I964" s="234"/>
      <c r="J964" s="300"/>
      <c r="K964" s="300"/>
      <c r="L964" s="234"/>
      <c r="M964" s="234"/>
      <c r="N964" s="234"/>
      <c r="O964" s="234"/>
      <c r="P964" s="234"/>
      <c r="Q964" s="234"/>
      <c r="R964" s="234"/>
      <c r="S964" s="234"/>
      <c r="T964" s="234"/>
      <c r="U964" s="234"/>
      <c r="V964" s="234"/>
      <c r="W964" s="234"/>
      <c r="X964" s="234"/>
      <c r="Y964" s="234"/>
      <c r="Z964" s="234"/>
      <c r="AA964" s="234"/>
      <c r="AB964" s="234"/>
      <c r="AC964" s="234"/>
      <c r="AD964" s="234"/>
      <c r="AE964" s="234"/>
      <c r="AF964" s="234"/>
      <c r="AG964" s="234"/>
      <c r="AH964" s="234"/>
    </row>
    <row r="965" spans="1:34" ht="15.75" customHeight="1">
      <c r="A965" s="234"/>
      <c r="B965" s="234"/>
      <c r="C965" s="234"/>
      <c r="D965" s="234"/>
      <c r="E965" s="234"/>
      <c r="F965" s="234"/>
      <c r="G965" s="234"/>
      <c r="H965" s="234"/>
      <c r="I965" s="234"/>
      <c r="J965" s="300"/>
      <c r="K965" s="300"/>
      <c r="L965" s="234"/>
      <c r="M965" s="234"/>
      <c r="N965" s="234"/>
      <c r="O965" s="234"/>
      <c r="P965" s="234"/>
      <c r="Q965" s="234"/>
      <c r="R965" s="234"/>
      <c r="S965" s="234"/>
      <c r="T965" s="234"/>
      <c r="U965" s="234"/>
      <c r="V965" s="234"/>
      <c r="W965" s="234"/>
      <c r="X965" s="234"/>
      <c r="Y965" s="234"/>
      <c r="Z965" s="234"/>
      <c r="AA965" s="234"/>
      <c r="AB965" s="234"/>
      <c r="AC965" s="234"/>
      <c r="AD965" s="234"/>
      <c r="AE965" s="234"/>
      <c r="AF965" s="234"/>
      <c r="AG965" s="234"/>
      <c r="AH965" s="234"/>
    </row>
    <row r="966" spans="1:34" ht="15.75" customHeight="1">
      <c r="A966" s="234"/>
      <c r="B966" s="234"/>
      <c r="C966" s="234"/>
      <c r="D966" s="234"/>
      <c r="E966" s="234"/>
      <c r="F966" s="234"/>
      <c r="G966" s="234"/>
      <c r="H966" s="234"/>
      <c r="I966" s="234"/>
      <c r="J966" s="300"/>
      <c r="K966" s="300"/>
      <c r="L966" s="234"/>
      <c r="M966" s="234"/>
      <c r="N966" s="234"/>
      <c r="O966" s="234"/>
      <c r="P966" s="234"/>
      <c r="Q966" s="234"/>
      <c r="R966" s="234"/>
      <c r="S966" s="234"/>
      <c r="T966" s="234"/>
      <c r="U966" s="234"/>
      <c r="V966" s="234"/>
      <c r="W966" s="234"/>
      <c r="X966" s="234"/>
      <c r="Y966" s="234"/>
      <c r="Z966" s="234"/>
      <c r="AA966" s="234"/>
      <c r="AB966" s="234"/>
      <c r="AC966" s="234"/>
      <c r="AD966" s="234"/>
      <c r="AE966" s="234"/>
      <c r="AF966" s="234"/>
      <c r="AG966" s="234"/>
      <c r="AH966" s="234"/>
    </row>
    <row r="967" spans="1:34" ht="15.75" customHeight="1">
      <c r="A967" s="234"/>
      <c r="B967" s="234"/>
      <c r="C967" s="234"/>
      <c r="D967" s="234"/>
      <c r="E967" s="234"/>
      <c r="F967" s="234"/>
      <c r="G967" s="234"/>
      <c r="H967" s="234"/>
      <c r="I967" s="234"/>
      <c r="J967" s="300"/>
      <c r="K967" s="300"/>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row>
    <row r="968" spans="1:34" ht="15.75" customHeight="1">
      <c r="A968" s="234"/>
      <c r="B968" s="234"/>
      <c r="C968" s="234"/>
      <c r="D968" s="234"/>
      <c r="E968" s="234"/>
      <c r="F968" s="234"/>
      <c r="G968" s="234"/>
      <c r="H968" s="234"/>
      <c r="I968" s="234"/>
      <c r="J968" s="300"/>
      <c r="K968" s="300"/>
      <c r="L968" s="234"/>
      <c r="M968" s="234"/>
      <c r="N968" s="234"/>
      <c r="O968" s="234"/>
      <c r="P968" s="234"/>
      <c r="Q968" s="234"/>
      <c r="R968" s="234"/>
      <c r="S968" s="234"/>
      <c r="T968" s="234"/>
      <c r="U968" s="234"/>
      <c r="V968" s="234"/>
      <c r="W968" s="234"/>
      <c r="X968" s="234"/>
      <c r="Y968" s="234"/>
      <c r="Z968" s="234"/>
      <c r="AA968" s="234"/>
      <c r="AB968" s="234"/>
      <c r="AC968" s="234"/>
      <c r="AD968" s="234"/>
      <c r="AE968" s="234"/>
      <c r="AF968" s="234"/>
      <c r="AG968" s="234"/>
      <c r="AH968" s="234"/>
    </row>
    <row r="969" spans="1:34" ht="15.75" customHeight="1">
      <c r="A969" s="234"/>
      <c r="B969" s="234"/>
      <c r="C969" s="234"/>
      <c r="D969" s="234"/>
      <c r="E969" s="234"/>
      <c r="F969" s="234"/>
      <c r="G969" s="234"/>
      <c r="H969" s="234"/>
      <c r="I969" s="234"/>
      <c r="J969" s="300"/>
      <c r="K969" s="300"/>
      <c r="L969" s="234"/>
      <c r="M969" s="234"/>
      <c r="N969" s="234"/>
      <c r="O969" s="234"/>
      <c r="P969" s="234"/>
      <c r="Q969" s="234"/>
      <c r="R969" s="234"/>
      <c r="S969" s="234"/>
      <c r="T969" s="234"/>
      <c r="U969" s="234"/>
      <c r="V969" s="234"/>
      <c r="W969" s="234"/>
      <c r="X969" s="234"/>
      <c r="Y969" s="234"/>
      <c r="Z969" s="234"/>
      <c r="AA969" s="234"/>
      <c r="AB969" s="234"/>
      <c r="AC969" s="234"/>
      <c r="AD969" s="234"/>
      <c r="AE969" s="234"/>
      <c r="AF969" s="234"/>
      <c r="AG969" s="234"/>
      <c r="AH969" s="234"/>
    </row>
    <row r="970" spans="1:34" ht="15.75" customHeight="1">
      <c r="A970" s="234"/>
      <c r="B970" s="234"/>
      <c r="C970" s="234"/>
      <c r="D970" s="234"/>
      <c r="E970" s="234"/>
      <c r="F970" s="234"/>
      <c r="G970" s="234"/>
      <c r="H970" s="234"/>
      <c r="I970" s="234"/>
      <c r="J970" s="300"/>
      <c r="K970" s="300"/>
      <c r="L970" s="234"/>
      <c r="M970" s="234"/>
      <c r="N970" s="234"/>
      <c r="O970" s="234"/>
      <c r="P970" s="234"/>
      <c r="Q970" s="234"/>
      <c r="R970" s="234"/>
      <c r="S970" s="234"/>
      <c r="T970" s="234"/>
      <c r="U970" s="234"/>
      <c r="V970" s="234"/>
      <c r="W970" s="234"/>
      <c r="X970" s="234"/>
      <c r="Y970" s="234"/>
      <c r="Z970" s="234"/>
      <c r="AA970" s="234"/>
      <c r="AB970" s="234"/>
      <c r="AC970" s="234"/>
      <c r="AD970" s="234"/>
      <c r="AE970" s="234"/>
      <c r="AF970" s="234"/>
      <c r="AG970" s="234"/>
      <c r="AH970" s="234"/>
    </row>
    <row r="971" spans="1:34" ht="15.75" customHeight="1">
      <c r="A971" s="234"/>
      <c r="B971" s="234"/>
      <c r="C971" s="234"/>
      <c r="D971" s="234"/>
      <c r="E971" s="234"/>
      <c r="F971" s="234"/>
      <c r="G971" s="234"/>
      <c r="H971" s="234"/>
      <c r="I971" s="234"/>
      <c r="J971" s="300"/>
      <c r="K971" s="300"/>
      <c r="L971" s="234"/>
      <c r="M971" s="234"/>
      <c r="N971" s="234"/>
      <c r="O971" s="234"/>
      <c r="P971" s="234"/>
      <c r="Q971" s="234"/>
      <c r="R971" s="234"/>
      <c r="S971" s="234"/>
      <c r="T971" s="234"/>
      <c r="U971" s="234"/>
      <c r="V971" s="234"/>
      <c r="W971" s="234"/>
      <c r="X971" s="234"/>
      <c r="Y971" s="234"/>
      <c r="Z971" s="234"/>
      <c r="AA971" s="234"/>
      <c r="AB971" s="234"/>
      <c r="AC971" s="234"/>
      <c r="AD971" s="234"/>
      <c r="AE971" s="234"/>
      <c r="AF971" s="234"/>
      <c r="AG971" s="234"/>
      <c r="AH971" s="234"/>
    </row>
    <row r="972" spans="1:34" ht="15.75" customHeight="1">
      <c r="A972" s="234"/>
      <c r="B972" s="234"/>
      <c r="C972" s="234"/>
      <c r="D972" s="234"/>
      <c r="E972" s="234"/>
      <c r="F972" s="234"/>
      <c r="G972" s="234"/>
      <c r="H972" s="234"/>
      <c r="I972" s="234"/>
      <c r="J972" s="300"/>
      <c r="K972" s="300"/>
      <c r="L972" s="234"/>
      <c r="M972" s="234"/>
      <c r="N972" s="234"/>
      <c r="O972" s="234"/>
      <c r="P972" s="234"/>
      <c r="Q972" s="234"/>
      <c r="R972" s="234"/>
      <c r="S972" s="234"/>
      <c r="T972" s="234"/>
      <c r="U972" s="234"/>
      <c r="V972" s="234"/>
      <c r="W972" s="234"/>
      <c r="X972" s="234"/>
      <c r="Y972" s="234"/>
      <c r="Z972" s="234"/>
      <c r="AA972" s="234"/>
      <c r="AB972" s="234"/>
      <c r="AC972" s="234"/>
      <c r="AD972" s="234"/>
      <c r="AE972" s="234"/>
      <c r="AF972" s="234"/>
      <c r="AG972" s="234"/>
      <c r="AH972" s="234"/>
    </row>
    <row r="973" spans="1:34" ht="15.75" customHeight="1">
      <c r="A973" s="234"/>
      <c r="B973" s="234"/>
      <c r="C973" s="234"/>
      <c r="D973" s="234"/>
      <c r="E973" s="234"/>
      <c r="F973" s="234"/>
      <c r="G973" s="234"/>
      <c r="H973" s="234"/>
      <c r="I973" s="234"/>
      <c r="J973" s="300"/>
      <c r="K973" s="300"/>
      <c r="L973" s="234"/>
      <c r="M973" s="234"/>
      <c r="N973" s="234"/>
      <c r="O973" s="234"/>
      <c r="P973" s="234"/>
      <c r="Q973" s="234"/>
      <c r="R973" s="234"/>
      <c r="S973" s="234"/>
      <c r="T973" s="234"/>
      <c r="U973" s="234"/>
      <c r="V973" s="234"/>
      <c r="W973" s="234"/>
      <c r="X973" s="234"/>
      <c r="Y973" s="234"/>
      <c r="Z973" s="234"/>
      <c r="AA973" s="234"/>
      <c r="AB973" s="234"/>
      <c r="AC973" s="234"/>
      <c r="AD973" s="234"/>
      <c r="AE973" s="234"/>
      <c r="AF973" s="234"/>
      <c r="AG973" s="234"/>
      <c r="AH973" s="234"/>
    </row>
    <row r="974" spans="1:34" ht="15.75" customHeight="1">
      <c r="A974" s="234"/>
      <c r="B974" s="234"/>
      <c r="C974" s="234"/>
      <c r="D974" s="234"/>
      <c r="E974" s="234"/>
      <c r="F974" s="234"/>
      <c r="G974" s="234"/>
      <c r="H974" s="234"/>
      <c r="I974" s="234"/>
      <c r="J974" s="300"/>
      <c r="K974" s="300"/>
      <c r="L974" s="234"/>
      <c r="M974" s="234"/>
      <c r="N974" s="234"/>
      <c r="O974" s="234"/>
      <c r="P974" s="234"/>
      <c r="Q974" s="234"/>
      <c r="R974" s="234"/>
      <c r="S974" s="234"/>
      <c r="T974" s="234"/>
      <c r="U974" s="234"/>
      <c r="V974" s="234"/>
      <c r="W974" s="234"/>
      <c r="X974" s="234"/>
      <c r="Y974" s="234"/>
      <c r="Z974" s="234"/>
      <c r="AA974" s="234"/>
      <c r="AB974" s="234"/>
      <c r="AC974" s="234"/>
      <c r="AD974" s="234"/>
      <c r="AE974" s="234"/>
      <c r="AF974" s="234"/>
      <c r="AG974" s="234"/>
      <c r="AH974" s="234"/>
    </row>
    <row r="975" spans="1:34" ht="15.75" customHeight="1">
      <c r="A975" s="234"/>
      <c r="B975" s="234"/>
      <c r="C975" s="234"/>
      <c r="D975" s="234"/>
      <c r="E975" s="234"/>
      <c r="F975" s="234"/>
      <c r="G975" s="234"/>
      <c r="H975" s="234"/>
      <c r="I975" s="234"/>
      <c r="J975" s="300"/>
      <c r="K975" s="300"/>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row>
    <row r="976" spans="1:34" ht="15.75" customHeight="1">
      <c r="A976" s="234"/>
      <c r="B976" s="234"/>
      <c r="C976" s="234"/>
      <c r="D976" s="234"/>
      <c r="E976" s="234"/>
      <c r="F976" s="234"/>
      <c r="G976" s="234"/>
      <c r="H976" s="234"/>
      <c r="I976" s="234"/>
      <c r="J976" s="300"/>
      <c r="K976" s="300"/>
      <c r="L976" s="234"/>
      <c r="M976" s="234"/>
      <c r="N976" s="234"/>
      <c r="O976" s="234"/>
      <c r="P976" s="234"/>
      <c r="Q976" s="234"/>
      <c r="R976" s="234"/>
      <c r="S976" s="234"/>
      <c r="T976" s="234"/>
      <c r="U976" s="234"/>
      <c r="V976" s="234"/>
      <c r="W976" s="234"/>
      <c r="X976" s="234"/>
      <c r="Y976" s="234"/>
      <c r="Z976" s="234"/>
      <c r="AA976" s="234"/>
      <c r="AB976" s="234"/>
      <c r="AC976" s="234"/>
      <c r="AD976" s="234"/>
      <c r="AE976" s="234"/>
      <c r="AF976" s="234"/>
      <c r="AG976" s="234"/>
      <c r="AH976" s="234"/>
    </row>
    <row r="977" spans="1:34" ht="15.75" customHeight="1">
      <c r="A977" s="234"/>
      <c r="B977" s="234"/>
      <c r="C977" s="234"/>
      <c r="D977" s="234"/>
      <c r="E977" s="234"/>
      <c r="F977" s="234"/>
      <c r="G977" s="234"/>
      <c r="H977" s="234"/>
      <c r="I977" s="234"/>
      <c r="J977" s="300"/>
      <c r="K977" s="300"/>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row>
    <row r="978" spans="1:34" ht="15.75" customHeight="1">
      <c r="A978" s="234"/>
      <c r="B978" s="234"/>
      <c r="C978" s="234"/>
      <c r="D978" s="234"/>
      <c r="E978" s="234"/>
      <c r="F978" s="234"/>
      <c r="G978" s="234"/>
      <c r="H978" s="234"/>
      <c r="I978" s="234"/>
      <c r="J978" s="300"/>
      <c r="K978" s="300"/>
      <c r="L978" s="234"/>
      <c r="M978" s="234"/>
      <c r="N978" s="234"/>
      <c r="O978" s="234"/>
      <c r="P978" s="234"/>
      <c r="Q978" s="234"/>
      <c r="R978" s="234"/>
      <c r="S978" s="234"/>
      <c r="T978" s="234"/>
      <c r="U978" s="234"/>
      <c r="V978" s="234"/>
      <c r="W978" s="234"/>
      <c r="X978" s="234"/>
      <c r="Y978" s="234"/>
      <c r="Z978" s="234"/>
      <c r="AA978" s="234"/>
      <c r="AB978" s="234"/>
      <c r="AC978" s="234"/>
      <c r="AD978" s="234"/>
      <c r="AE978" s="234"/>
      <c r="AF978" s="234"/>
      <c r="AG978" s="234"/>
      <c r="AH978" s="234"/>
    </row>
    <row r="979" spans="1:34" ht="15.75" customHeight="1">
      <c r="A979" s="234"/>
      <c r="B979" s="234"/>
      <c r="C979" s="234"/>
      <c r="D979" s="234"/>
      <c r="E979" s="234"/>
      <c r="F979" s="234"/>
      <c r="G979" s="234"/>
      <c r="H979" s="234"/>
      <c r="I979" s="234"/>
      <c r="J979" s="300"/>
      <c r="K979" s="300"/>
      <c r="L979" s="234"/>
      <c r="M979" s="234"/>
      <c r="N979" s="234"/>
      <c r="O979" s="234"/>
      <c r="P979" s="234"/>
      <c r="Q979" s="234"/>
      <c r="R979" s="234"/>
      <c r="S979" s="234"/>
      <c r="T979" s="234"/>
      <c r="U979" s="234"/>
      <c r="V979" s="234"/>
      <c r="W979" s="234"/>
      <c r="X979" s="234"/>
      <c r="Y979" s="234"/>
      <c r="Z979" s="234"/>
      <c r="AA979" s="234"/>
      <c r="AB979" s="234"/>
      <c r="AC979" s="234"/>
      <c r="AD979" s="234"/>
      <c r="AE979" s="234"/>
      <c r="AF979" s="234"/>
      <c r="AG979" s="234"/>
      <c r="AH979" s="234"/>
    </row>
    <row r="980" spans="1:34" ht="15.75" customHeight="1">
      <c r="A980" s="234"/>
      <c r="B980" s="234"/>
      <c r="C980" s="234"/>
      <c r="D980" s="234"/>
      <c r="E980" s="234"/>
      <c r="F980" s="234"/>
      <c r="G980" s="234"/>
      <c r="H980" s="234"/>
      <c r="I980" s="234"/>
      <c r="J980" s="300"/>
      <c r="K980" s="300"/>
      <c r="L980" s="234"/>
      <c r="M980" s="234"/>
      <c r="N980" s="234"/>
      <c r="O980" s="234"/>
      <c r="P980" s="234"/>
      <c r="Q980" s="234"/>
      <c r="R980" s="234"/>
      <c r="S980" s="234"/>
      <c r="T980" s="234"/>
      <c r="U980" s="234"/>
      <c r="V980" s="234"/>
      <c r="W980" s="234"/>
      <c r="X980" s="234"/>
      <c r="Y980" s="234"/>
      <c r="Z980" s="234"/>
      <c r="AA980" s="234"/>
      <c r="AB980" s="234"/>
      <c r="AC980" s="234"/>
      <c r="AD980" s="234"/>
      <c r="AE980" s="234"/>
      <c r="AF980" s="234"/>
      <c r="AG980" s="234"/>
      <c r="AH980" s="234"/>
    </row>
    <row r="981" spans="1:34" ht="15.75" customHeight="1">
      <c r="A981" s="234"/>
      <c r="B981" s="234"/>
      <c r="C981" s="234"/>
      <c r="D981" s="234"/>
      <c r="E981" s="234"/>
      <c r="F981" s="234"/>
      <c r="G981" s="234"/>
      <c r="H981" s="234"/>
      <c r="I981" s="234"/>
      <c r="J981" s="300"/>
      <c r="K981" s="300"/>
      <c r="L981" s="234"/>
      <c r="M981" s="234"/>
      <c r="N981" s="234"/>
      <c r="O981" s="234"/>
      <c r="P981" s="234"/>
      <c r="Q981" s="234"/>
      <c r="R981" s="234"/>
      <c r="S981" s="234"/>
      <c r="T981" s="234"/>
      <c r="U981" s="234"/>
      <c r="V981" s="234"/>
      <c r="W981" s="234"/>
      <c r="X981" s="234"/>
      <c r="Y981" s="234"/>
      <c r="Z981" s="234"/>
      <c r="AA981" s="234"/>
      <c r="AB981" s="234"/>
      <c r="AC981" s="234"/>
      <c r="AD981" s="234"/>
      <c r="AE981" s="234"/>
      <c r="AF981" s="234"/>
      <c r="AG981" s="234"/>
      <c r="AH981" s="234"/>
    </row>
    <row r="982" spans="1:34" ht="15.75" customHeight="1">
      <c r="A982" s="234"/>
      <c r="B982" s="234"/>
      <c r="C982" s="234"/>
      <c r="D982" s="234"/>
      <c r="E982" s="234"/>
      <c r="F982" s="234"/>
      <c r="G982" s="234"/>
      <c r="H982" s="234"/>
      <c r="I982" s="234"/>
      <c r="J982" s="300"/>
      <c r="K982" s="300"/>
      <c r="L982" s="234"/>
      <c r="M982" s="234"/>
      <c r="N982" s="234"/>
      <c r="O982" s="234"/>
      <c r="P982" s="234"/>
      <c r="Q982" s="234"/>
      <c r="R982" s="234"/>
      <c r="S982" s="234"/>
      <c r="T982" s="234"/>
      <c r="U982" s="234"/>
      <c r="V982" s="234"/>
      <c r="W982" s="234"/>
      <c r="X982" s="234"/>
      <c r="Y982" s="234"/>
      <c r="Z982" s="234"/>
      <c r="AA982" s="234"/>
      <c r="AB982" s="234"/>
      <c r="AC982" s="234"/>
      <c r="AD982" s="234"/>
      <c r="AE982" s="234"/>
      <c r="AF982" s="234"/>
      <c r="AG982" s="234"/>
      <c r="AH982" s="234"/>
    </row>
    <row r="983" spans="1:34" ht="15.75" customHeight="1">
      <c r="A983" s="234"/>
      <c r="B983" s="234"/>
      <c r="C983" s="234"/>
      <c r="D983" s="234"/>
      <c r="E983" s="234"/>
      <c r="F983" s="234"/>
      <c r="G983" s="234"/>
      <c r="H983" s="234"/>
      <c r="I983" s="234"/>
      <c r="J983" s="300"/>
      <c r="K983" s="300"/>
      <c r="L983" s="234"/>
      <c r="M983" s="234"/>
      <c r="N983" s="234"/>
      <c r="O983" s="234"/>
      <c r="P983" s="234"/>
      <c r="Q983" s="234"/>
      <c r="R983" s="234"/>
      <c r="S983" s="234"/>
      <c r="T983" s="234"/>
      <c r="U983" s="234"/>
      <c r="V983" s="234"/>
      <c r="W983" s="234"/>
      <c r="X983" s="234"/>
      <c r="Y983" s="234"/>
      <c r="Z983" s="234"/>
      <c r="AA983" s="234"/>
      <c r="AB983" s="234"/>
      <c r="AC983" s="234"/>
      <c r="AD983" s="234"/>
      <c r="AE983" s="234"/>
      <c r="AF983" s="234"/>
      <c r="AG983" s="234"/>
      <c r="AH983" s="234"/>
    </row>
    <row r="984" spans="1:34" ht="15.75" customHeight="1">
      <c r="A984" s="234"/>
      <c r="B984" s="234"/>
      <c r="C984" s="234"/>
      <c r="D984" s="234"/>
      <c r="E984" s="234"/>
      <c r="F984" s="234"/>
      <c r="G984" s="234"/>
      <c r="H984" s="234"/>
      <c r="I984" s="234"/>
      <c r="J984" s="300"/>
      <c r="K984" s="300"/>
      <c r="L984" s="234"/>
      <c r="M984" s="234"/>
      <c r="N984" s="234"/>
      <c r="O984" s="234"/>
      <c r="P984" s="234"/>
      <c r="Q984" s="234"/>
      <c r="R984" s="234"/>
      <c r="S984" s="234"/>
      <c r="T984" s="234"/>
      <c r="U984" s="234"/>
      <c r="V984" s="234"/>
      <c r="W984" s="234"/>
      <c r="X984" s="234"/>
      <c r="Y984" s="234"/>
      <c r="Z984" s="234"/>
      <c r="AA984" s="234"/>
      <c r="AB984" s="234"/>
      <c r="AC984" s="234"/>
      <c r="AD984" s="234"/>
      <c r="AE984" s="234"/>
      <c r="AF984" s="234"/>
      <c r="AG984" s="234"/>
      <c r="AH984" s="234"/>
    </row>
    <row r="985" spans="1:34" ht="15.75" customHeight="1">
      <c r="A985" s="234"/>
      <c r="B985" s="234"/>
      <c r="C985" s="234"/>
      <c r="D985" s="234"/>
      <c r="E985" s="234"/>
      <c r="F985" s="234"/>
      <c r="G985" s="234"/>
      <c r="H985" s="234"/>
      <c r="I985" s="234"/>
      <c r="J985" s="300"/>
      <c r="K985" s="300"/>
      <c r="L985" s="234"/>
      <c r="M985" s="234"/>
      <c r="N985" s="234"/>
      <c r="O985" s="234"/>
      <c r="P985" s="234"/>
      <c r="Q985" s="234"/>
      <c r="R985" s="234"/>
      <c r="S985" s="234"/>
      <c r="T985" s="234"/>
      <c r="U985" s="234"/>
      <c r="V985" s="234"/>
      <c r="W985" s="234"/>
      <c r="X985" s="234"/>
      <c r="Y985" s="234"/>
      <c r="Z985" s="234"/>
      <c r="AA985" s="234"/>
      <c r="AB985" s="234"/>
      <c r="AC985" s="234"/>
      <c r="AD985" s="234"/>
      <c r="AE985" s="234"/>
      <c r="AF985" s="234"/>
      <c r="AG985" s="234"/>
      <c r="AH985" s="234"/>
    </row>
    <row r="986" spans="1:34" ht="15.75" customHeight="1">
      <c r="A986" s="234"/>
      <c r="B986" s="234"/>
      <c r="C986" s="234"/>
      <c r="D986" s="234"/>
      <c r="E986" s="234"/>
      <c r="F986" s="234"/>
      <c r="G986" s="234"/>
      <c r="H986" s="234"/>
      <c r="I986" s="234"/>
      <c r="J986" s="300"/>
      <c r="K986" s="300"/>
      <c r="L986" s="234"/>
      <c r="M986" s="234"/>
      <c r="N986" s="234"/>
      <c r="O986" s="234"/>
      <c r="P986" s="234"/>
      <c r="Q986" s="234"/>
      <c r="R986" s="234"/>
      <c r="S986" s="234"/>
      <c r="T986" s="234"/>
      <c r="U986" s="234"/>
      <c r="V986" s="234"/>
      <c r="W986" s="234"/>
      <c r="X986" s="234"/>
      <c r="Y986" s="234"/>
      <c r="Z986" s="234"/>
      <c r="AA986" s="234"/>
      <c r="AB986" s="234"/>
      <c r="AC986" s="234"/>
      <c r="AD986" s="234"/>
      <c r="AE986" s="234"/>
      <c r="AF986" s="234"/>
      <c r="AG986" s="234"/>
      <c r="AH986" s="234"/>
    </row>
    <row r="987" spans="1:34" ht="15.75" customHeight="1">
      <c r="A987" s="234"/>
      <c r="B987" s="234"/>
      <c r="C987" s="234"/>
      <c r="D987" s="234"/>
      <c r="E987" s="234"/>
      <c r="F987" s="234"/>
      <c r="G987" s="234"/>
      <c r="H987" s="234"/>
      <c r="I987" s="234"/>
      <c r="J987" s="300"/>
      <c r="K987" s="300"/>
      <c r="L987" s="234"/>
      <c r="M987" s="234"/>
      <c r="N987" s="234"/>
      <c r="O987" s="234"/>
      <c r="P987" s="234"/>
      <c r="Q987" s="234"/>
      <c r="R987" s="234"/>
      <c r="S987" s="234"/>
      <c r="T987" s="234"/>
      <c r="U987" s="234"/>
      <c r="V987" s="234"/>
      <c r="W987" s="234"/>
      <c r="X987" s="234"/>
      <c r="Y987" s="234"/>
      <c r="Z987" s="234"/>
      <c r="AA987" s="234"/>
      <c r="AB987" s="234"/>
      <c r="AC987" s="234"/>
      <c r="AD987" s="234"/>
      <c r="AE987" s="234"/>
      <c r="AF987" s="234"/>
      <c r="AG987" s="234"/>
      <c r="AH987" s="234"/>
    </row>
    <row r="988" spans="1:34" ht="15.75" customHeight="1">
      <c r="A988" s="234"/>
      <c r="B988" s="234"/>
      <c r="C988" s="234"/>
      <c r="D988" s="234"/>
      <c r="E988" s="234"/>
      <c r="F988" s="234"/>
      <c r="G988" s="234"/>
      <c r="H988" s="234"/>
      <c r="I988" s="234"/>
      <c r="J988" s="300"/>
      <c r="K988" s="300"/>
      <c r="L988" s="234"/>
      <c r="M988" s="234"/>
      <c r="N988" s="234"/>
      <c r="O988" s="234"/>
      <c r="P988" s="234"/>
      <c r="Q988" s="234"/>
      <c r="R988" s="234"/>
      <c r="S988" s="234"/>
      <c r="T988" s="234"/>
      <c r="U988" s="234"/>
      <c r="V988" s="234"/>
      <c r="W988" s="234"/>
      <c r="X988" s="234"/>
      <c r="Y988" s="234"/>
      <c r="Z988" s="234"/>
      <c r="AA988" s="234"/>
      <c r="AB988" s="234"/>
      <c r="AC988" s="234"/>
      <c r="AD988" s="234"/>
      <c r="AE988" s="234"/>
      <c r="AF988" s="234"/>
      <c r="AG988" s="234"/>
      <c r="AH988" s="234"/>
    </row>
    <row r="989" spans="1:34" ht="15.75" customHeight="1">
      <c r="A989" s="234"/>
      <c r="B989" s="234"/>
      <c r="C989" s="234"/>
      <c r="D989" s="234"/>
      <c r="E989" s="234"/>
      <c r="F989" s="234"/>
      <c r="G989" s="234"/>
      <c r="H989" s="234"/>
      <c r="I989" s="234"/>
      <c r="J989" s="300"/>
      <c r="K989" s="300"/>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row>
    <row r="990" spans="1:34" ht="15.75" customHeight="1">
      <c r="A990" s="234"/>
      <c r="B990" s="234"/>
      <c r="C990" s="234"/>
      <c r="D990" s="234"/>
      <c r="E990" s="234"/>
      <c r="F990" s="234"/>
      <c r="G990" s="234"/>
      <c r="H990" s="234"/>
      <c r="I990" s="234"/>
      <c r="J990" s="300"/>
      <c r="K990" s="300"/>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row>
    <row r="991" spans="1:34" ht="15.75" customHeight="1">
      <c r="A991" s="234"/>
      <c r="B991" s="234"/>
      <c r="C991" s="234"/>
      <c r="D991" s="234"/>
      <c r="E991" s="234"/>
      <c r="F991" s="234"/>
      <c r="G991" s="234"/>
      <c r="H991" s="234"/>
      <c r="I991" s="234"/>
      <c r="J991" s="300"/>
      <c r="K991" s="300"/>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row>
    <row r="992" spans="1:34" ht="15.75" customHeight="1">
      <c r="A992" s="234"/>
      <c r="B992" s="234"/>
      <c r="C992" s="234"/>
      <c r="D992" s="234"/>
      <c r="E992" s="234"/>
      <c r="F992" s="234"/>
      <c r="G992" s="234"/>
      <c r="H992" s="234"/>
      <c r="I992" s="234"/>
      <c r="J992" s="300"/>
      <c r="K992" s="300"/>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row>
    <row r="993" spans="1:34" ht="15.75" customHeight="1">
      <c r="A993" s="234"/>
      <c r="B993" s="234"/>
      <c r="C993" s="234"/>
      <c r="D993" s="234"/>
      <c r="E993" s="234"/>
      <c r="F993" s="234"/>
      <c r="G993" s="234"/>
      <c r="H993" s="234"/>
      <c r="I993" s="234"/>
      <c r="J993" s="300"/>
      <c r="K993" s="300"/>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row>
    <row r="994" spans="1:34" ht="15.75" customHeight="1">
      <c r="A994" s="234"/>
      <c r="B994" s="234"/>
      <c r="C994" s="234"/>
      <c r="D994" s="234"/>
      <c r="E994" s="234"/>
      <c r="F994" s="234"/>
      <c r="G994" s="234"/>
      <c r="H994" s="234"/>
      <c r="I994" s="234"/>
      <c r="J994" s="300"/>
      <c r="K994" s="300"/>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row>
    <row r="995" spans="1:34" ht="15.75" customHeight="1">
      <c r="A995" s="234"/>
      <c r="B995" s="234"/>
      <c r="C995" s="234"/>
      <c r="D995" s="234"/>
      <c r="E995" s="234"/>
      <c r="F995" s="234"/>
      <c r="G995" s="234"/>
      <c r="H995" s="234"/>
      <c r="I995" s="234"/>
      <c r="J995" s="300"/>
      <c r="K995" s="300"/>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row>
    <row r="996" spans="1:34" ht="15.75" customHeight="1">
      <c r="A996" s="234"/>
      <c r="B996" s="234"/>
      <c r="C996" s="234"/>
      <c r="D996" s="234"/>
      <c r="E996" s="234"/>
      <c r="F996" s="234"/>
      <c r="G996" s="234"/>
      <c r="H996" s="234"/>
      <c r="I996" s="234"/>
      <c r="J996" s="300"/>
      <c r="K996" s="300"/>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row>
    <row r="997" spans="1:34" ht="15.75" customHeight="1">
      <c r="A997" s="234"/>
      <c r="B997" s="234"/>
      <c r="C997" s="234"/>
      <c r="D997" s="234"/>
      <c r="E997" s="234"/>
      <c r="F997" s="234"/>
      <c r="G997" s="234"/>
      <c r="H997" s="234"/>
      <c r="I997" s="234"/>
      <c r="J997" s="300"/>
      <c r="K997" s="300"/>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row>
    <row r="998" spans="1:34" ht="15.75" customHeight="1">
      <c r="A998" s="234"/>
      <c r="B998" s="234"/>
      <c r="C998" s="234"/>
      <c r="D998" s="234"/>
      <c r="E998" s="234"/>
      <c r="F998" s="234"/>
      <c r="G998" s="234"/>
      <c r="H998" s="234"/>
      <c r="I998" s="234"/>
      <c r="J998" s="300"/>
      <c r="K998" s="300"/>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row>
    <row r="999" spans="1:34" ht="15.75" customHeight="1">
      <c r="A999" s="234"/>
      <c r="B999" s="234"/>
      <c r="C999" s="234"/>
      <c r="D999" s="234"/>
      <c r="E999" s="234"/>
      <c r="F999" s="234"/>
      <c r="G999" s="234"/>
      <c r="H999" s="234"/>
      <c r="I999" s="234"/>
      <c r="J999" s="300"/>
      <c r="K999" s="300"/>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row>
    <row r="1000" spans="1:34" ht="15.75" customHeight="1">
      <c r="A1000" s="234"/>
      <c r="B1000" s="234"/>
      <c r="C1000" s="234"/>
      <c r="D1000" s="234"/>
      <c r="E1000" s="234"/>
      <c r="F1000" s="234"/>
      <c r="G1000" s="234"/>
      <c r="H1000" s="234"/>
      <c r="I1000" s="234"/>
      <c r="J1000" s="300"/>
      <c r="K1000" s="300"/>
      <c r="L1000" s="234"/>
      <c r="M1000" s="234"/>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c r="AH1000" s="234"/>
    </row>
  </sheetData>
  <mergeCells count="119">
    <mergeCell ref="A1:A4"/>
    <mergeCell ref="B1:H2"/>
    <mergeCell ref="I1:L1"/>
    <mergeCell ref="M1:N4"/>
    <mergeCell ref="I2:L2"/>
    <mergeCell ref="B3:H4"/>
    <mergeCell ref="I3:L3"/>
    <mergeCell ref="I4:L4"/>
    <mergeCell ref="B11:F11"/>
    <mergeCell ref="K11:M11"/>
    <mergeCell ref="B12:F12"/>
    <mergeCell ref="K12:M12"/>
    <mergeCell ref="B13:F13"/>
    <mergeCell ref="K13:M13"/>
    <mergeCell ref="A5:N5"/>
    <mergeCell ref="A6:N6"/>
    <mergeCell ref="B7:N7"/>
    <mergeCell ref="B8:F8"/>
    <mergeCell ref="G8:I13"/>
    <mergeCell ref="J8:N8"/>
    <mergeCell ref="B9:F9"/>
    <mergeCell ref="K9:M9"/>
    <mergeCell ref="B10:F10"/>
    <mergeCell ref="K10:M10"/>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A19:A20"/>
    <mergeCell ref="C19:C20"/>
    <mergeCell ref="J19:J20"/>
    <mergeCell ref="K19:K20"/>
    <mergeCell ref="L19:L20"/>
    <mergeCell ref="M19:M20"/>
    <mergeCell ref="N19:N20"/>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N25:N26"/>
    <mergeCell ref="A27:A28"/>
    <mergeCell ref="C27:C28"/>
    <mergeCell ref="J27:J28"/>
    <mergeCell ref="K27:K28"/>
    <mergeCell ref="L27:L28"/>
    <mergeCell ref="M27:M28"/>
    <mergeCell ref="N27:N28"/>
    <mergeCell ref="A25:A26"/>
    <mergeCell ref="C25:C26"/>
    <mergeCell ref="J25:J26"/>
    <mergeCell ref="K25:K26"/>
    <mergeCell ref="L25:L26"/>
    <mergeCell ref="M25:M26"/>
    <mergeCell ref="N29:N30"/>
    <mergeCell ref="A31:A32"/>
    <mergeCell ref="C31:C32"/>
    <mergeCell ref="J31:J32"/>
    <mergeCell ref="K31:K32"/>
    <mergeCell ref="L31:L32"/>
    <mergeCell ref="M31:M32"/>
    <mergeCell ref="N31:N32"/>
    <mergeCell ref="A29:A30"/>
    <mergeCell ref="C29:C30"/>
    <mergeCell ref="J29:J30"/>
    <mergeCell ref="K29:K30"/>
    <mergeCell ref="L29:L30"/>
    <mergeCell ref="M29:M30"/>
    <mergeCell ref="A33:A34"/>
    <mergeCell ref="C33:C34"/>
    <mergeCell ref="B36:D36"/>
    <mergeCell ref="E36:H36"/>
    <mergeCell ref="A49:A50"/>
    <mergeCell ref="B49:D50"/>
    <mergeCell ref="E49:G50"/>
    <mergeCell ref="J36:N36"/>
    <mergeCell ref="A37:A38"/>
    <mergeCell ref="B37:D38"/>
    <mergeCell ref="E37:G38"/>
    <mergeCell ref="J37:N50"/>
    <mergeCell ref="A39:A40"/>
    <mergeCell ref="B39:D40"/>
    <mergeCell ref="E39:G40"/>
    <mergeCell ref="A41:A42"/>
    <mergeCell ref="B41:D42"/>
    <mergeCell ref="A51:N51"/>
    <mergeCell ref="A45:A46"/>
    <mergeCell ref="B45:D46"/>
    <mergeCell ref="E45:G46"/>
    <mergeCell ref="A47:A48"/>
    <mergeCell ref="B47:D48"/>
    <mergeCell ref="E47:G48"/>
    <mergeCell ref="E41:G42"/>
    <mergeCell ref="A43:A44"/>
    <mergeCell ref="B43:D44"/>
    <mergeCell ref="E43:G44"/>
  </mergeCells>
  <pageMargins left="0.7" right="0.7" top="0.75" bottom="0.75" header="0.3" footer="0.3"/>
  <drawing r:id="rId1"/>
  <legacyDrawing r:id="rId2"/>
  <oleObjects>
    <mc:AlternateContent xmlns:mc="http://schemas.openxmlformats.org/markup-compatibility/2006">
      <mc:Choice Requires="x14">
        <oleObject shapeId="47105" r:id="rId3">
          <objectPr defaultSize="0" autoPict="0" r:id="rId4">
            <anchor moveWithCells="1" sizeWithCells="1">
              <from>
                <xdr:col>0</xdr:col>
                <xdr:colOff>1038225</xdr:colOff>
                <xdr:row>1</xdr:row>
                <xdr:rowOff>28575</xdr:rowOff>
              </from>
              <to>
                <xdr:col>0</xdr:col>
                <xdr:colOff>3305175</xdr:colOff>
                <xdr:row>3</xdr:row>
                <xdr:rowOff>152400</xdr:rowOff>
              </to>
            </anchor>
          </objectPr>
        </oleObject>
      </mc:Choice>
      <mc:Fallback>
        <oleObject shapeId="47105"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zoomScale="60" zoomScaleNormal="60" workbookViewId="0">
      <selection sqref="A1:XFD1048576"/>
    </sheetView>
  </sheetViews>
  <sheetFormatPr baseColWidth="10" defaultColWidth="14.42578125" defaultRowHeight="15.75"/>
  <cols>
    <col min="1" max="1" width="63.28515625" style="102" customWidth="1"/>
    <col min="2" max="2" width="10.28515625" style="102" customWidth="1"/>
    <col min="3" max="3" width="17.7109375" style="102" customWidth="1"/>
    <col min="4" max="4" width="10" style="102" customWidth="1"/>
    <col min="5" max="5" width="22.5703125" style="102" customWidth="1"/>
    <col min="6" max="6" width="23" style="102" customWidth="1"/>
    <col min="7" max="7" width="10.28515625" style="102" customWidth="1"/>
    <col min="8" max="8" width="13.42578125" style="102" customWidth="1"/>
    <col min="9" max="9" width="9.5703125" style="102" customWidth="1"/>
    <col min="10" max="10" width="15.7109375" style="102" customWidth="1"/>
    <col min="11" max="11" width="14.85546875" style="102" customWidth="1"/>
    <col min="12" max="12" width="12.42578125" style="102" customWidth="1"/>
    <col min="13" max="13" width="14" style="102" customWidth="1"/>
    <col min="14" max="15" width="14.5703125" style="102" customWidth="1"/>
    <col min="16" max="16" width="33.85546875" style="102" customWidth="1"/>
    <col min="17" max="17" width="12.5703125" style="102" hidden="1" customWidth="1"/>
    <col min="18" max="18" width="24.28515625" style="102" customWidth="1"/>
    <col min="19" max="19" width="22.5703125" style="102" customWidth="1"/>
    <col min="20" max="21" width="12.5703125" style="102" customWidth="1"/>
    <col min="22" max="22" width="16.85546875" style="102" customWidth="1"/>
    <col min="23" max="23" width="12.5703125" style="102" customWidth="1"/>
    <col min="24" max="24" width="30.140625" style="102" customWidth="1"/>
    <col min="25" max="25" width="15.42578125" style="102" customWidth="1"/>
    <col min="26" max="26" width="15.85546875" style="102" customWidth="1"/>
    <col min="27" max="27" width="24.42578125" style="102" customWidth="1"/>
    <col min="28" max="28" width="17.140625" style="102" customWidth="1"/>
    <col min="29" max="34" width="12.5703125" style="102" customWidth="1"/>
    <col min="35" max="16384" width="14.42578125" style="102"/>
  </cols>
  <sheetData>
    <row r="1" spans="1:34" ht="37.5" customHeight="1">
      <c r="A1" s="230"/>
      <c r="B1" s="231" t="s">
        <v>36</v>
      </c>
      <c r="C1" s="194"/>
      <c r="D1" s="194"/>
      <c r="E1" s="194"/>
      <c r="F1" s="194"/>
      <c r="G1" s="194"/>
      <c r="H1" s="195"/>
      <c r="I1" s="232" t="s">
        <v>37</v>
      </c>
      <c r="J1" s="221"/>
      <c r="K1" s="221"/>
      <c r="L1" s="222"/>
      <c r="M1" s="233"/>
      <c r="N1" s="195"/>
      <c r="O1" s="255"/>
      <c r="P1" s="234"/>
      <c r="Q1" s="234"/>
      <c r="R1" s="234"/>
      <c r="S1" s="234"/>
      <c r="T1" s="234"/>
      <c r="U1" s="234"/>
      <c r="V1" s="234"/>
      <c r="W1" s="234"/>
      <c r="X1" s="234"/>
      <c r="Y1" s="234"/>
      <c r="Z1" s="234"/>
      <c r="AA1" s="234"/>
      <c r="AB1" s="234"/>
      <c r="AC1" s="234"/>
      <c r="AD1" s="234"/>
      <c r="AE1" s="234"/>
      <c r="AF1" s="234"/>
      <c r="AG1" s="234"/>
      <c r="AH1" s="234"/>
    </row>
    <row r="2" spans="1:34" ht="37.5" customHeight="1">
      <c r="A2" s="223"/>
      <c r="B2" s="224"/>
      <c r="C2" s="225"/>
      <c r="D2" s="225"/>
      <c r="E2" s="225"/>
      <c r="F2" s="225"/>
      <c r="G2" s="225"/>
      <c r="H2" s="226"/>
      <c r="I2" s="232" t="s">
        <v>38</v>
      </c>
      <c r="J2" s="221"/>
      <c r="K2" s="221"/>
      <c r="L2" s="222"/>
      <c r="M2" s="227"/>
      <c r="N2" s="228"/>
      <c r="O2" s="255"/>
      <c r="P2" s="234"/>
      <c r="Q2" s="234"/>
      <c r="R2" s="234"/>
      <c r="S2" s="234"/>
      <c r="T2" s="234"/>
      <c r="U2" s="234"/>
      <c r="V2" s="234"/>
      <c r="W2" s="234"/>
      <c r="X2" s="234"/>
      <c r="Y2" s="234"/>
      <c r="Z2" s="234"/>
      <c r="AA2" s="234"/>
      <c r="AB2" s="234"/>
      <c r="AC2" s="234"/>
      <c r="AD2" s="234"/>
      <c r="AE2" s="234"/>
      <c r="AF2" s="234"/>
      <c r="AG2" s="234"/>
      <c r="AH2" s="234"/>
    </row>
    <row r="3" spans="1:34" ht="33.75" customHeight="1">
      <c r="A3" s="223"/>
      <c r="B3" s="231" t="s">
        <v>39</v>
      </c>
      <c r="C3" s="194"/>
      <c r="D3" s="194"/>
      <c r="E3" s="194"/>
      <c r="F3" s="194"/>
      <c r="G3" s="194"/>
      <c r="H3" s="195"/>
      <c r="I3" s="232" t="s">
        <v>40</v>
      </c>
      <c r="J3" s="221"/>
      <c r="K3" s="221"/>
      <c r="L3" s="222"/>
      <c r="M3" s="227"/>
      <c r="N3" s="228"/>
      <c r="O3" s="255"/>
      <c r="P3" s="234"/>
      <c r="Q3" s="234"/>
      <c r="R3" s="234"/>
      <c r="S3" s="234"/>
      <c r="T3" s="234"/>
      <c r="U3" s="234"/>
      <c r="V3" s="234"/>
      <c r="W3" s="234"/>
      <c r="X3" s="234"/>
      <c r="Y3" s="234"/>
      <c r="Z3" s="234"/>
      <c r="AA3" s="234"/>
      <c r="AB3" s="234"/>
      <c r="AC3" s="234"/>
      <c r="AD3" s="234"/>
      <c r="AE3" s="234"/>
      <c r="AF3" s="234"/>
      <c r="AG3" s="234"/>
      <c r="AH3" s="234"/>
    </row>
    <row r="4" spans="1:34">
      <c r="A4" s="229"/>
      <c r="B4" s="224"/>
      <c r="C4" s="225"/>
      <c r="D4" s="225"/>
      <c r="E4" s="225"/>
      <c r="F4" s="225"/>
      <c r="G4" s="225"/>
      <c r="H4" s="226"/>
      <c r="I4" s="232" t="s">
        <v>41</v>
      </c>
      <c r="J4" s="221"/>
      <c r="K4" s="221"/>
      <c r="L4" s="222"/>
      <c r="M4" s="224"/>
      <c r="N4" s="226"/>
      <c r="O4" s="255"/>
      <c r="P4" s="234"/>
      <c r="Q4" s="234"/>
      <c r="R4" s="234"/>
      <c r="S4" s="234"/>
      <c r="T4" s="234"/>
      <c r="U4" s="234"/>
      <c r="V4" s="234"/>
      <c r="W4" s="234"/>
      <c r="X4" s="234"/>
      <c r="Y4" s="234"/>
      <c r="Z4" s="234"/>
      <c r="AA4" s="234"/>
      <c r="AB4" s="234"/>
      <c r="AC4" s="234"/>
      <c r="AD4" s="234"/>
      <c r="AE4" s="234"/>
      <c r="AF4" s="234"/>
      <c r="AG4" s="234"/>
      <c r="AH4" s="234"/>
    </row>
    <row r="5" spans="1:34">
      <c r="A5" s="384"/>
      <c r="B5" s="221"/>
      <c r="C5" s="221"/>
      <c r="D5" s="221"/>
      <c r="E5" s="221"/>
      <c r="F5" s="221"/>
      <c r="G5" s="221"/>
      <c r="H5" s="221"/>
      <c r="I5" s="221"/>
      <c r="J5" s="221"/>
      <c r="K5" s="221"/>
      <c r="L5" s="221"/>
      <c r="M5" s="221"/>
      <c r="N5" s="221"/>
      <c r="O5" s="255"/>
      <c r="P5" s="234"/>
      <c r="Q5" s="234"/>
      <c r="R5" s="234"/>
      <c r="S5" s="234"/>
      <c r="T5" s="234"/>
      <c r="U5" s="234"/>
      <c r="V5" s="234"/>
      <c r="W5" s="234"/>
      <c r="X5" s="234"/>
      <c r="Y5" s="234"/>
      <c r="Z5" s="234"/>
      <c r="AA5" s="234"/>
      <c r="AB5" s="234"/>
      <c r="AC5" s="234"/>
      <c r="AD5" s="234"/>
      <c r="AE5" s="234"/>
      <c r="AF5" s="234"/>
      <c r="AG5" s="234"/>
      <c r="AH5" s="234"/>
    </row>
    <row r="6" spans="1:34">
      <c r="A6" s="232" t="s">
        <v>323</v>
      </c>
      <c r="B6" s="221"/>
      <c r="C6" s="221"/>
      <c r="D6" s="221"/>
      <c r="E6" s="221"/>
      <c r="F6" s="221"/>
      <c r="G6" s="221"/>
      <c r="H6" s="221"/>
      <c r="I6" s="221"/>
      <c r="J6" s="221"/>
      <c r="K6" s="221"/>
      <c r="L6" s="221"/>
      <c r="M6" s="221"/>
      <c r="N6" s="222"/>
      <c r="O6" s="260"/>
      <c r="P6" s="234"/>
      <c r="Q6" s="234"/>
      <c r="R6" s="234"/>
      <c r="S6" s="234"/>
      <c r="T6" s="234"/>
      <c r="U6" s="234"/>
      <c r="V6" s="234"/>
      <c r="W6" s="234"/>
      <c r="X6" s="234"/>
      <c r="Y6" s="234"/>
      <c r="Z6" s="234"/>
      <c r="AA6" s="234"/>
      <c r="AB6" s="234"/>
      <c r="AC6" s="234"/>
      <c r="AD6" s="234"/>
      <c r="AE6" s="234"/>
      <c r="AF6" s="234"/>
      <c r="AG6" s="234"/>
      <c r="AH6" s="234"/>
    </row>
    <row r="7" spans="1:34">
      <c r="A7" s="237" t="s">
        <v>286</v>
      </c>
      <c r="B7" s="232" t="s">
        <v>302</v>
      </c>
      <c r="C7" s="221"/>
      <c r="D7" s="221"/>
      <c r="E7" s="221"/>
      <c r="F7" s="221"/>
      <c r="G7" s="221"/>
      <c r="H7" s="221"/>
      <c r="I7" s="221"/>
      <c r="J7" s="221"/>
      <c r="K7" s="221"/>
      <c r="L7" s="221"/>
      <c r="M7" s="221"/>
      <c r="N7" s="222"/>
      <c r="O7" s="260"/>
      <c r="P7" s="234"/>
      <c r="Q7" s="234"/>
      <c r="R7" s="234"/>
      <c r="S7" s="234"/>
      <c r="T7" s="234"/>
      <c r="U7" s="234"/>
      <c r="V7" s="234"/>
      <c r="W7" s="234"/>
      <c r="X7" s="234"/>
      <c r="Y7" s="234"/>
      <c r="Z7" s="234"/>
      <c r="AA7" s="234"/>
      <c r="AB7" s="234"/>
      <c r="AC7" s="234"/>
      <c r="AD7" s="234"/>
      <c r="AE7" s="234"/>
      <c r="AF7" s="234"/>
      <c r="AG7" s="234"/>
      <c r="AH7" s="234"/>
    </row>
    <row r="8" spans="1:34" ht="15.75" customHeight="1">
      <c r="A8" s="238" t="s">
        <v>32</v>
      </c>
      <c r="B8" s="239" t="s">
        <v>33</v>
      </c>
      <c r="C8" s="221"/>
      <c r="D8" s="221"/>
      <c r="E8" s="221"/>
      <c r="F8" s="222"/>
      <c r="G8" s="240" t="s">
        <v>524</v>
      </c>
      <c r="H8" s="194"/>
      <c r="I8" s="195"/>
      <c r="J8" s="241" t="s">
        <v>31</v>
      </c>
      <c r="K8" s="221"/>
      <c r="L8" s="221"/>
      <c r="M8" s="221"/>
      <c r="N8" s="222"/>
      <c r="O8" s="247"/>
      <c r="P8" s="242"/>
      <c r="Q8" s="236"/>
      <c r="R8" s="236"/>
      <c r="S8" s="234"/>
      <c r="T8" s="234"/>
      <c r="U8" s="234"/>
      <c r="V8" s="234"/>
      <c r="W8" s="234"/>
      <c r="X8" s="234"/>
      <c r="Y8" s="234"/>
      <c r="Z8" s="234"/>
      <c r="AA8" s="234"/>
      <c r="AB8" s="234"/>
      <c r="AC8" s="234"/>
      <c r="AD8" s="234"/>
      <c r="AE8" s="234"/>
      <c r="AF8" s="234"/>
      <c r="AG8" s="234"/>
      <c r="AH8" s="234"/>
    </row>
    <row r="9" spans="1:34" ht="15.75" customHeight="1">
      <c r="A9" s="243" t="s">
        <v>30</v>
      </c>
      <c r="B9" s="249" t="s">
        <v>324</v>
      </c>
      <c r="C9" s="221"/>
      <c r="D9" s="221"/>
      <c r="E9" s="221"/>
      <c r="F9" s="222"/>
      <c r="G9" s="227"/>
      <c r="H9" s="236"/>
      <c r="I9" s="228"/>
      <c r="J9" s="245" t="s">
        <v>29</v>
      </c>
      <c r="K9" s="246" t="s">
        <v>28</v>
      </c>
      <c r="L9" s="221"/>
      <c r="M9" s="222"/>
      <c r="N9" s="245" t="s">
        <v>27</v>
      </c>
      <c r="O9" s="254"/>
      <c r="P9" s="247"/>
      <c r="Q9" s="247"/>
      <c r="R9" s="247"/>
      <c r="S9" s="234"/>
      <c r="T9" s="234"/>
      <c r="U9" s="234"/>
      <c r="V9" s="234"/>
      <c r="W9" s="234"/>
      <c r="X9" s="234"/>
      <c r="Y9" s="234"/>
      <c r="Z9" s="234"/>
      <c r="AA9" s="234"/>
      <c r="AB9" s="234"/>
      <c r="AC9" s="234"/>
      <c r="AD9" s="234"/>
      <c r="AE9" s="234"/>
      <c r="AF9" s="234"/>
      <c r="AG9" s="234"/>
      <c r="AH9" s="234"/>
    </row>
    <row r="10" spans="1:34" ht="15.75" customHeight="1">
      <c r="A10" s="248" t="s">
        <v>26</v>
      </c>
      <c r="B10" s="249" t="s">
        <v>383</v>
      </c>
      <c r="C10" s="221"/>
      <c r="D10" s="221"/>
      <c r="E10" s="221"/>
      <c r="F10" s="222"/>
      <c r="G10" s="227"/>
      <c r="H10" s="236"/>
      <c r="I10" s="228"/>
      <c r="J10" s="250"/>
      <c r="K10" s="251"/>
      <c r="L10" s="221"/>
      <c r="M10" s="222"/>
      <c r="N10" s="252"/>
      <c r="O10" s="260"/>
      <c r="P10" s="260"/>
      <c r="Q10" s="260"/>
      <c r="R10" s="260"/>
      <c r="S10" s="260"/>
      <c r="T10" s="260"/>
      <c r="U10" s="260"/>
      <c r="V10" s="260"/>
      <c r="W10" s="260"/>
      <c r="X10" s="260"/>
      <c r="Y10" s="260"/>
      <c r="Z10" s="260"/>
      <c r="AA10" s="260"/>
      <c r="AB10" s="260"/>
      <c r="AC10" s="260"/>
      <c r="AD10" s="260"/>
      <c r="AE10" s="260"/>
      <c r="AF10" s="260"/>
      <c r="AG10" s="260"/>
      <c r="AH10" s="260"/>
    </row>
    <row r="11" spans="1:34" ht="42.75" customHeight="1">
      <c r="A11" s="256" t="s">
        <v>25</v>
      </c>
      <c r="B11" s="249" t="s">
        <v>428</v>
      </c>
      <c r="C11" s="221"/>
      <c r="D11" s="221"/>
      <c r="E11" s="221"/>
      <c r="F11" s="222"/>
      <c r="G11" s="227"/>
      <c r="H11" s="236"/>
      <c r="I11" s="228"/>
      <c r="J11" s="257"/>
      <c r="K11" s="258"/>
      <c r="L11" s="221"/>
      <c r="M11" s="222"/>
      <c r="N11" s="259"/>
      <c r="O11" s="260"/>
      <c r="P11" s="260"/>
      <c r="Q11" s="260"/>
      <c r="R11" s="260"/>
      <c r="S11" s="260"/>
      <c r="T11" s="260"/>
      <c r="U11" s="260"/>
      <c r="V11" s="260"/>
      <c r="W11" s="260"/>
      <c r="X11" s="260"/>
      <c r="Y11" s="260"/>
      <c r="Z11" s="260"/>
      <c r="AA11" s="260"/>
      <c r="AB11" s="260"/>
      <c r="AC11" s="260"/>
      <c r="AD11" s="260"/>
      <c r="AE11" s="260"/>
      <c r="AF11" s="260"/>
      <c r="AG11" s="260"/>
      <c r="AH11" s="260"/>
    </row>
    <row r="12" spans="1:34">
      <c r="A12" s="261" t="s">
        <v>24</v>
      </c>
      <c r="B12" s="262">
        <v>2020730010039</v>
      </c>
      <c r="C12" s="221"/>
      <c r="D12" s="221"/>
      <c r="E12" s="221"/>
      <c r="F12" s="222"/>
      <c r="G12" s="227"/>
      <c r="H12" s="236"/>
      <c r="I12" s="228"/>
      <c r="J12" s="263"/>
      <c r="K12" s="264"/>
      <c r="L12" s="221"/>
      <c r="M12" s="222"/>
      <c r="N12" s="259"/>
      <c r="O12" s="260"/>
      <c r="P12" s="260"/>
      <c r="Q12" s="260"/>
      <c r="R12" s="260"/>
      <c r="S12" s="260"/>
      <c r="T12" s="260"/>
      <c r="U12" s="260"/>
      <c r="V12" s="260"/>
      <c r="W12" s="260"/>
      <c r="X12" s="260"/>
      <c r="Y12" s="260"/>
      <c r="Z12" s="260"/>
      <c r="AA12" s="260"/>
      <c r="AB12" s="260"/>
      <c r="AC12" s="260"/>
      <c r="AD12" s="260"/>
      <c r="AE12" s="260"/>
      <c r="AF12" s="260"/>
      <c r="AG12" s="260"/>
      <c r="AH12" s="260"/>
    </row>
    <row r="13" spans="1:34" ht="31.5" customHeight="1">
      <c r="A13" s="312" t="s">
        <v>525</v>
      </c>
      <c r="B13" s="265" t="s">
        <v>526</v>
      </c>
      <c r="C13" s="221"/>
      <c r="D13" s="221"/>
      <c r="E13" s="221"/>
      <c r="F13" s="222"/>
      <c r="G13" s="224"/>
      <c r="H13" s="225"/>
      <c r="I13" s="226"/>
      <c r="J13" s="257"/>
      <c r="K13" s="264"/>
      <c r="L13" s="221"/>
      <c r="M13" s="222"/>
      <c r="N13" s="266"/>
      <c r="O13" s="260"/>
      <c r="P13" s="260"/>
      <c r="Q13" s="260"/>
      <c r="R13" s="260"/>
      <c r="S13" s="260"/>
      <c r="T13" s="260"/>
      <c r="U13" s="260"/>
      <c r="V13" s="260"/>
      <c r="W13" s="260"/>
      <c r="X13" s="260"/>
      <c r="Y13" s="260"/>
      <c r="Z13" s="260"/>
      <c r="AA13" s="260"/>
      <c r="AB13" s="260"/>
      <c r="AC13" s="260"/>
      <c r="AD13" s="260"/>
      <c r="AE13" s="260"/>
      <c r="AF13" s="260"/>
      <c r="AG13" s="260"/>
      <c r="AH13" s="260"/>
    </row>
    <row r="14" spans="1:34" ht="15.75" customHeight="1">
      <c r="A14" s="267" t="s">
        <v>23</v>
      </c>
      <c r="B14" s="268" t="s">
        <v>494</v>
      </c>
      <c r="C14" s="269" t="s">
        <v>21</v>
      </c>
      <c r="D14" s="269" t="s">
        <v>20</v>
      </c>
      <c r="E14" s="269" t="s">
        <v>42</v>
      </c>
      <c r="F14" s="270" t="s">
        <v>429</v>
      </c>
      <c r="G14" s="194"/>
      <c r="H14" s="194"/>
      <c r="I14" s="195"/>
      <c r="J14" s="270" t="s">
        <v>17</v>
      </c>
      <c r="K14" s="195"/>
      <c r="L14" s="271" t="s">
        <v>16</v>
      </c>
      <c r="M14" s="221"/>
      <c r="N14" s="222"/>
      <c r="O14" s="260"/>
      <c r="P14" s="260"/>
      <c r="Q14" s="260"/>
      <c r="R14" s="260"/>
      <c r="S14" s="260"/>
      <c r="T14" s="260"/>
      <c r="U14" s="260"/>
      <c r="V14" s="260"/>
      <c r="W14" s="260"/>
      <c r="X14" s="260"/>
      <c r="Y14" s="260"/>
      <c r="Z14" s="260"/>
      <c r="AA14" s="260"/>
      <c r="AB14" s="260"/>
      <c r="AC14" s="260"/>
      <c r="AD14" s="260"/>
      <c r="AE14" s="260"/>
      <c r="AF14" s="260"/>
      <c r="AG14" s="260"/>
      <c r="AH14" s="260"/>
    </row>
    <row r="15" spans="1:34" ht="15" customHeight="1">
      <c r="A15" s="223"/>
      <c r="B15" s="223"/>
      <c r="C15" s="223"/>
      <c r="D15" s="223"/>
      <c r="E15" s="223"/>
      <c r="F15" s="224"/>
      <c r="G15" s="225"/>
      <c r="H15" s="225"/>
      <c r="I15" s="226"/>
      <c r="J15" s="224"/>
      <c r="K15" s="226"/>
      <c r="L15" s="269" t="s">
        <v>15</v>
      </c>
      <c r="M15" s="269" t="s">
        <v>14</v>
      </c>
      <c r="N15" s="267" t="s">
        <v>13</v>
      </c>
      <c r="O15" s="319"/>
      <c r="P15" s="272"/>
      <c r="Q15" s="234"/>
      <c r="R15" s="275"/>
      <c r="S15" s="234"/>
      <c r="T15" s="274"/>
      <c r="U15" s="275"/>
      <c r="V15" s="276"/>
      <c r="W15" s="234"/>
      <c r="X15" s="234"/>
      <c r="Y15" s="234"/>
      <c r="Z15" s="234"/>
      <c r="AA15" s="234"/>
      <c r="AB15" s="234"/>
      <c r="AC15" s="234"/>
      <c r="AD15" s="234"/>
      <c r="AE15" s="234"/>
      <c r="AF15" s="234"/>
      <c r="AG15" s="234"/>
      <c r="AH15" s="234"/>
    </row>
    <row r="16" spans="1:34" ht="31.5">
      <c r="A16" s="229"/>
      <c r="B16" s="229"/>
      <c r="C16" s="229"/>
      <c r="D16" s="229"/>
      <c r="E16" s="229"/>
      <c r="F16" s="277" t="s">
        <v>12</v>
      </c>
      <c r="G16" s="277" t="s">
        <v>11</v>
      </c>
      <c r="H16" s="277" t="s">
        <v>10</v>
      </c>
      <c r="I16" s="278" t="s">
        <v>9</v>
      </c>
      <c r="J16" s="277" t="s">
        <v>8</v>
      </c>
      <c r="K16" s="279" t="s">
        <v>7</v>
      </c>
      <c r="L16" s="229"/>
      <c r="M16" s="229"/>
      <c r="N16" s="229"/>
      <c r="O16" s="319"/>
      <c r="P16" s="272"/>
      <c r="Q16" s="234"/>
      <c r="R16" s="275"/>
      <c r="S16" s="234"/>
      <c r="T16" s="274"/>
      <c r="U16" s="275"/>
      <c r="V16" s="276"/>
      <c r="W16" s="234"/>
      <c r="X16" s="234"/>
      <c r="Y16" s="234"/>
      <c r="Z16" s="234"/>
      <c r="AA16" s="234"/>
      <c r="AB16" s="234"/>
      <c r="AC16" s="234"/>
      <c r="AD16" s="234"/>
      <c r="AE16" s="234"/>
      <c r="AF16" s="234"/>
      <c r="AG16" s="234"/>
      <c r="AH16" s="234"/>
    </row>
    <row r="17" spans="1:34" ht="29.25" customHeight="1">
      <c r="A17" s="287" t="s">
        <v>430</v>
      </c>
      <c r="B17" s="257" t="s">
        <v>1</v>
      </c>
      <c r="C17" s="282" t="s">
        <v>431</v>
      </c>
      <c r="D17" s="348">
        <v>1</v>
      </c>
      <c r="E17" s="283">
        <f t="shared" ref="E17:E24" si="0">F17</f>
        <v>222616667</v>
      </c>
      <c r="F17" s="283">
        <v>222616667</v>
      </c>
      <c r="G17" s="283">
        <v>0</v>
      </c>
      <c r="H17" s="283">
        <v>0</v>
      </c>
      <c r="I17" s="283">
        <v>0</v>
      </c>
      <c r="J17" s="284">
        <v>45414</v>
      </c>
      <c r="K17" s="284">
        <v>45656</v>
      </c>
      <c r="L17" s="285">
        <f t="shared" ref="L17:M17" si="1">D18/D17</f>
        <v>0</v>
      </c>
      <c r="M17" s="285">
        <f t="shared" si="1"/>
        <v>0</v>
      </c>
      <c r="N17" s="285" t="e">
        <f>L17*L17/M17</f>
        <v>#DIV/0!</v>
      </c>
      <c r="O17" s="322"/>
      <c r="P17" s="234"/>
      <c r="Q17" s="234"/>
      <c r="R17" s="234"/>
      <c r="S17" s="234"/>
      <c r="T17" s="234"/>
      <c r="U17" s="234"/>
      <c r="V17" s="276"/>
      <c r="W17" s="234"/>
      <c r="X17" s="234"/>
      <c r="Y17" s="234"/>
      <c r="Z17" s="234"/>
      <c r="AA17" s="234"/>
      <c r="AB17" s="234"/>
      <c r="AC17" s="234"/>
      <c r="AD17" s="234"/>
      <c r="AE17" s="234"/>
      <c r="AF17" s="234"/>
      <c r="AG17" s="234"/>
      <c r="AH17" s="234"/>
    </row>
    <row r="18" spans="1:34" ht="29.25" customHeight="1">
      <c r="A18" s="229"/>
      <c r="B18" s="257" t="s">
        <v>0</v>
      </c>
      <c r="C18" s="229"/>
      <c r="D18" s="348">
        <v>0</v>
      </c>
      <c r="E18" s="283">
        <f t="shared" si="0"/>
        <v>0</v>
      </c>
      <c r="F18" s="283">
        <v>0</v>
      </c>
      <c r="G18" s="283">
        <v>0</v>
      </c>
      <c r="H18" s="283">
        <v>0</v>
      </c>
      <c r="I18" s="283">
        <v>0</v>
      </c>
      <c r="J18" s="229"/>
      <c r="K18" s="229"/>
      <c r="L18" s="229"/>
      <c r="M18" s="229"/>
      <c r="N18" s="229"/>
      <c r="O18" s="260"/>
      <c r="P18" s="234"/>
      <c r="Q18" s="234"/>
      <c r="R18" s="234"/>
      <c r="S18" s="234"/>
      <c r="T18" s="234"/>
      <c r="U18" s="234"/>
      <c r="V18" s="276"/>
      <c r="W18" s="234"/>
      <c r="X18" s="234"/>
      <c r="Y18" s="234"/>
      <c r="Z18" s="234"/>
      <c r="AA18" s="234"/>
      <c r="AB18" s="234"/>
      <c r="AC18" s="234"/>
      <c r="AD18" s="234"/>
      <c r="AE18" s="234"/>
      <c r="AF18" s="234"/>
      <c r="AG18" s="234"/>
      <c r="AH18" s="234"/>
    </row>
    <row r="19" spans="1:34" ht="25.5" customHeight="1">
      <c r="A19" s="287" t="s">
        <v>432</v>
      </c>
      <c r="B19" s="257" t="s">
        <v>1</v>
      </c>
      <c r="C19" s="282" t="s">
        <v>433</v>
      </c>
      <c r="D19" s="348">
        <v>3</v>
      </c>
      <c r="E19" s="283">
        <f t="shared" si="0"/>
        <v>60000000</v>
      </c>
      <c r="F19" s="283">
        <v>60000000</v>
      </c>
      <c r="G19" s="283">
        <v>0</v>
      </c>
      <c r="H19" s="283">
        <v>0</v>
      </c>
      <c r="I19" s="283">
        <v>0</v>
      </c>
      <c r="J19" s="284">
        <v>45346</v>
      </c>
      <c r="K19" s="284">
        <v>45656</v>
      </c>
      <c r="L19" s="285">
        <f t="shared" ref="L19:M19" si="2">D20/D19</f>
        <v>0</v>
      </c>
      <c r="M19" s="285">
        <f t="shared" si="2"/>
        <v>0.5</v>
      </c>
      <c r="N19" s="285">
        <f>L19*L19/M19</f>
        <v>0</v>
      </c>
      <c r="O19" s="322"/>
      <c r="P19" s="234"/>
      <c r="Q19" s="234"/>
      <c r="R19" s="275"/>
      <c r="S19" s="234"/>
      <c r="T19" s="234"/>
      <c r="U19" s="234"/>
      <c r="V19" s="234"/>
      <c r="W19" s="234"/>
      <c r="X19" s="234"/>
      <c r="Y19" s="234"/>
      <c r="Z19" s="234"/>
      <c r="AA19" s="234"/>
      <c r="AB19" s="234"/>
      <c r="AC19" s="234"/>
      <c r="AD19" s="234"/>
      <c r="AE19" s="234"/>
      <c r="AF19" s="234"/>
      <c r="AG19" s="234"/>
      <c r="AH19" s="234"/>
    </row>
    <row r="20" spans="1:34" ht="42" customHeight="1">
      <c r="A20" s="229"/>
      <c r="B20" s="257" t="s">
        <v>0</v>
      </c>
      <c r="C20" s="229"/>
      <c r="D20" s="348">
        <v>0</v>
      </c>
      <c r="E20" s="283">
        <f t="shared" si="0"/>
        <v>30000000</v>
      </c>
      <c r="F20" s="283">
        <f>15000000+15000000</f>
        <v>30000000</v>
      </c>
      <c r="G20" s="283">
        <v>0</v>
      </c>
      <c r="H20" s="283">
        <v>0</v>
      </c>
      <c r="I20" s="283">
        <v>0</v>
      </c>
      <c r="J20" s="229"/>
      <c r="K20" s="229"/>
      <c r="L20" s="229"/>
      <c r="M20" s="229"/>
      <c r="N20" s="229"/>
      <c r="O20" s="322"/>
      <c r="P20" s="234"/>
      <c r="Q20" s="234"/>
      <c r="R20" s="234"/>
      <c r="S20" s="234"/>
      <c r="T20" s="234"/>
      <c r="U20" s="234"/>
      <c r="V20" s="276"/>
      <c r="W20" s="234"/>
      <c r="X20" s="234"/>
      <c r="Y20" s="234"/>
      <c r="Z20" s="234"/>
      <c r="AA20" s="234"/>
      <c r="AB20" s="234"/>
      <c r="AC20" s="234"/>
      <c r="AD20" s="234"/>
      <c r="AE20" s="234"/>
      <c r="AF20" s="234"/>
      <c r="AG20" s="234"/>
      <c r="AH20" s="234"/>
    </row>
    <row r="21" spans="1:34" ht="39" customHeight="1">
      <c r="A21" s="287" t="s">
        <v>434</v>
      </c>
      <c r="B21" s="257" t="s">
        <v>1</v>
      </c>
      <c r="C21" s="282" t="s">
        <v>435</v>
      </c>
      <c r="D21" s="348">
        <v>2</v>
      </c>
      <c r="E21" s="283">
        <f t="shared" si="0"/>
        <v>24050000</v>
      </c>
      <c r="F21" s="283">
        <v>24050000</v>
      </c>
      <c r="G21" s="283">
        <v>0</v>
      </c>
      <c r="H21" s="283">
        <v>0</v>
      </c>
      <c r="I21" s="283">
        <v>0</v>
      </c>
      <c r="J21" s="284">
        <v>45353</v>
      </c>
      <c r="K21" s="284">
        <v>45656</v>
      </c>
      <c r="L21" s="285">
        <f t="shared" ref="L21:M21" si="3">D22/D21</f>
        <v>0</v>
      </c>
      <c r="M21" s="285">
        <f t="shared" si="3"/>
        <v>1</v>
      </c>
      <c r="N21" s="285">
        <f>L21*L21/M21</f>
        <v>0</v>
      </c>
      <c r="O21" s="322"/>
      <c r="P21" s="234"/>
      <c r="Q21" s="234"/>
      <c r="R21" s="234"/>
      <c r="S21" s="234"/>
      <c r="T21" s="234"/>
      <c r="U21" s="234"/>
      <c r="V21" s="234"/>
      <c r="W21" s="234"/>
      <c r="X21" s="234"/>
      <c r="Y21" s="234"/>
      <c r="Z21" s="234"/>
      <c r="AA21" s="234"/>
      <c r="AB21" s="234"/>
      <c r="AC21" s="234"/>
      <c r="AD21" s="234"/>
      <c r="AE21" s="234"/>
      <c r="AF21" s="234"/>
      <c r="AG21" s="234"/>
      <c r="AH21" s="234"/>
    </row>
    <row r="22" spans="1:34" ht="39" customHeight="1">
      <c r="A22" s="229"/>
      <c r="B22" s="257" t="s">
        <v>0</v>
      </c>
      <c r="C22" s="229"/>
      <c r="D22" s="348">
        <v>0</v>
      </c>
      <c r="E22" s="283">
        <f t="shared" si="0"/>
        <v>24050000</v>
      </c>
      <c r="F22" s="283">
        <v>24050000</v>
      </c>
      <c r="G22" s="283">
        <v>0</v>
      </c>
      <c r="H22" s="283">
        <v>0</v>
      </c>
      <c r="I22" s="283">
        <v>0</v>
      </c>
      <c r="J22" s="229"/>
      <c r="K22" s="229"/>
      <c r="L22" s="229"/>
      <c r="M22" s="229"/>
      <c r="N22" s="229"/>
      <c r="O22" s="322"/>
      <c r="P22" s="234"/>
      <c r="Q22" s="234"/>
      <c r="R22" s="234"/>
      <c r="S22" s="234"/>
      <c r="T22" s="234"/>
      <c r="U22" s="234"/>
      <c r="V22" s="234"/>
      <c r="W22" s="234"/>
      <c r="X22" s="234"/>
      <c r="Y22" s="234"/>
      <c r="Z22" s="234"/>
      <c r="AA22" s="234"/>
      <c r="AB22" s="234"/>
      <c r="AC22" s="234"/>
      <c r="AD22" s="234"/>
      <c r="AE22" s="234"/>
      <c r="AF22" s="234"/>
      <c r="AG22" s="234"/>
      <c r="AH22" s="234"/>
    </row>
    <row r="23" spans="1:34" ht="34.5" customHeight="1">
      <c r="A23" s="287" t="s">
        <v>436</v>
      </c>
      <c r="B23" s="257" t="s">
        <v>1</v>
      </c>
      <c r="C23" s="282" t="s">
        <v>437</v>
      </c>
      <c r="D23" s="347">
        <v>1</v>
      </c>
      <c r="E23" s="283">
        <f t="shared" si="0"/>
        <v>23333333</v>
      </c>
      <c r="F23" s="283">
        <v>23333333</v>
      </c>
      <c r="G23" s="283">
        <v>0</v>
      </c>
      <c r="H23" s="283">
        <v>0</v>
      </c>
      <c r="I23" s="283">
        <v>0</v>
      </c>
      <c r="J23" s="284">
        <v>45383</v>
      </c>
      <c r="K23" s="284">
        <v>45656</v>
      </c>
      <c r="L23" s="285">
        <f t="shared" ref="L23:M23" si="4">D24/D23</f>
        <v>0</v>
      </c>
      <c r="M23" s="285">
        <f t="shared" si="4"/>
        <v>1</v>
      </c>
      <c r="N23" s="285">
        <f>L23*L23/M23</f>
        <v>0</v>
      </c>
      <c r="O23" s="322"/>
      <c r="P23" s="234"/>
      <c r="Q23" s="234"/>
      <c r="R23" s="275"/>
      <c r="S23" s="234"/>
      <c r="T23" s="274"/>
      <c r="U23" s="275"/>
      <c r="V23" s="276"/>
      <c r="W23" s="234"/>
      <c r="X23" s="234"/>
      <c r="Y23" s="234"/>
      <c r="Z23" s="234"/>
      <c r="AA23" s="234"/>
      <c r="AB23" s="234"/>
      <c r="AC23" s="234"/>
      <c r="AD23" s="234"/>
      <c r="AE23" s="234"/>
      <c r="AF23" s="234"/>
      <c r="AG23" s="234"/>
      <c r="AH23" s="234"/>
    </row>
    <row r="24" spans="1:34" ht="34.5" customHeight="1">
      <c r="A24" s="229"/>
      <c r="B24" s="257" t="s">
        <v>0</v>
      </c>
      <c r="C24" s="229"/>
      <c r="D24" s="348">
        <v>0</v>
      </c>
      <c r="E24" s="283">
        <f t="shared" si="0"/>
        <v>23333333</v>
      </c>
      <c r="F24" s="283">
        <v>23333333</v>
      </c>
      <c r="G24" s="283">
        <v>0</v>
      </c>
      <c r="H24" s="283">
        <v>0</v>
      </c>
      <c r="I24" s="283">
        <v>0</v>
      </c>
      <c r="J24" s="229"/>
      <c r="K24" s="229"/>
      <c r="L24" s="229"/>
      <c r="M24" s="229"/>
      <c r="N24" s="229"/>
      <c r="O24" s="322"/>
      <c r="P24" s="234"/>
      <c r="Q24" s="234"/>
      <c r="R24" s="275"/>
      <c r="S24" s="234"/>
      <c r="T24" s="274"/>
      <c r="U24" s="275"/>
      <c r="V24" s="276"/>
      <c r="W24" s="234"/>
      <c r="X24" s="234"/>
      <c r="Y24" s="234"/>
      <c r="Z24" s="234"/>
      <c r="AA24" s="234"/>
      <c r="AB24" s="234"/>
      <c r="AC24" s="234"/>
      <c r="AD24" s="234"/>
      <c r="AE24" s="234"/>
      <c r="AF24" s="234"/>
      <c r="AG24" s="234"/>
      <c r="AH24" s="234"/>
    </row>
    <row r="25" spans="1:34" ht="15.75" customHeight="1">
      <c r="A25" s="267" t="s">
        <v>6</v>
      </c>
      <c r="B25" s="291" t="s">
        <v>1</v>
      </c>
      <c r="C25" s="282"/>
      <c r="D25" s="292"/>
      <c r="E25" s="293">
        <f t="shared" ref="E25:I25" si="5">SUM(E17+E19+E21+E23)</f>
        <v>330000000</v>
      </c>
      <c r="F25" s="293">
        <f t="shared" si="5"/>
        <v>330000000</v>
      </c>
      <c r="G25" s="293">
        <f t="shared" si="5"/>
        <v>0</v>
      </c>
      <c r="H25" s="293">
        <f t="shared" si="5"/>
        <v>0</v>
      </c>
      <c r="I25" s="293">
        <f t="shared" si="5"/>
        <v>0</v>
      </c>
      <c r="J25" s="294"/>
      <c r="K25" s="295"/>
      <c r="L25" s="295"/>
      <c r="M25" s="295"/>
      <c r="N25" s="296"/>
      <c r="O25" s="234"/>
      <c r="P25" s="234"/>
      <c r="Q25" s="234"/>
      <c r="R25" s="234"/>
      <c r="S25" s="234"/>
      <c r="T25" s="234"/>
      <c r="U25" s="234"/>
      <c r="V25" s="234"/>
      <c r="W25" s="234"/>
      <c r="X25" s="234"/>
      <c r="Y25" s="234"/>
      <c r="Z25" s="234"/>
      <c r="AA25" s="234"/>
      <c r="AB25" s="234"/>
      <c r="AC25" s="234"/>
      <c r="AD25" s="234"/>
      <c r="AE25" s="234"/>
      <c r="AF25" s="234"/>
      <c r="AG25" s="234"/>
      <c r="AH25" s="234"/>
    </row>
    <row r="26" spans="1:34" ht="15.75" customHeight="1">
      <c r="A26" s="229"/>
      <c r="B26" s="291" t="s">
        <v>0</v>
      </c>
      <c r="C26" s="229"/>
      <c r="D26" s="292"/>
      <c r="E26" s="293">
        <f t="shared" ref="E26:I26" si="6">SUM(E18+E20+E22+E24)</f>
        <v>77383333</v>
      </c>
      <c r="F26" s="293">
        <f t="shared" si="6"/>
        <v>77383333</v>
      </c>
      <c r="G26" s="293">
        <f t="shared" si="6"/>
        <v>0</v>
      </c>
      <c r="H26" s="293">
        <f t="shared" si="6"/>
        <v>0</v>
      </c>
      <c r="I26" s="293">
        <f t="shared" si="6"/>
        <v>0</v>
      </c>
      <c r="J26" s="294"/>
      <c r="K26" s="295"/>
      <c r="L26" s="295"/>
      <c r="M26" s="295"/>
      <c r="N26" s="296"/>
      <c r="O26" s="234"/>
      <c r="P26" s="234"/>
      <c r="Q26" s="234"/>
      <c r="R26" s="234"/>
      <c r="S26" s="234"/>
      <c r="T26" s="234"/>
      <c r="U26" s="234"/>
      <c r="V26" s="234"/>
      <c r="W26" s="234"/>
      <c r="X26" s="234"/>
      <c r="Y26" s="234"/>
      <c r="Z26" s="234"/>
      <c r="AA26" s="234"/>
      <c r="AB26" s="234"/>
      <c r="AC26" s="234"/>
      <c r="AD26" s="234"/>
      <c r="AE26" s="234"/>
      <c r="AF26" s="234"/>
      <c r="AG26" s="234"/>
      <c r="AH26" s="234"/>
    </row>
    <row r="27" spans="1:34" ht="39.75" customHeight="1">
      <c r="A27" s="385" t="s">
        <v>5</v>
      </c>
      <c r="B27" s="334" t="s">
        <v>4</v>
      </c>
      <c r="C27" s="221"/>
      <c r="D27" s="222"/>
      <c r="E27" s="334" t="s">
        <v>3</v>
      </c>
      <c r="F27" s="221"/>
      <c r="G27" s="221"/>
      <c r="H27" s="222"/>
      <c r="I27" s="385"/>
      <c r="J27" s="246" t="s">
        <v>2</v>
      </c>
      <c r="K27" s="221"/>
      <c r="L27" s="221"/>
      <c r="M27" s="221"/>
      <c r="N27" s="222"/>
      <c r="O27" s="234"/>
      <c r="P27" s="234"/>
      <c r="Q27" s="234"/>
      <c r="R27" s="234"/>
      <c r="S27" s="234"/>
      <c r="T27" s="234"/>
      <c r="U27" s="234"/>
      <c r="V27" s="234"/>
      <c r="W27" s="234"/>
      <c r="X27" s="234"/>
      <c r="Y27" s="234"/>
      <c r="Z27" s="234"/>
      <c r="AA27" s="234"/>
      <c r="AB27" s="234"/>
      <c r="AC27" s="234"/>
      <c r="AD27" s="234"/>
      <c r="AE27" s="234"/>
      <c r="AF27" s="234"/>
      <c r="AG27" s="234"/>
      <c r="AH27" s="234"/>
    </row>
    <row r="28" spans="1:34" ht="30.75" customHeight="1">
      <c r="A28" s="280" t="s">
        <v>527</v>
      </c>
      <c r="B28" s="303" t="s">
        <v>528</v>
      </c>
      <c r="C28" s="194"/>
      <c r="D28" s="195"/>
      <c r="E28" s="386" t="s">
        <v>438</v>
      </c>
      <c r="F28" s="194"/>
      <c r="G28" s="195"/>
      <c r="H28" s="387" t="s">
        <v>1</v>
      </c>
      <c r="I28" s="257">
        <v>1</v>
      </c>
      <c r="J28" s="388" t="s">
        <v>529</v>
      </c>
      <c r="K28" s="194"/>
      <c r="L28" s="194"/>
      <c r="M28" s="194"/>
      <c r="N28" s="195"/>
      <c r="O28" s="234"/>
      <c r="P28" s="234"/>
      <c r="Q28" s="234"/>
      <c r="R28" s="234"/>
      <c r="S28" s="234"/>
      <c r="T28" s="234"/>
      <c r="U28" s="234"/>
      <c r="V28" s="234"/>
      <c r="W28" s="234"/>
      <c r="X28" s="234"/>
      <c r="Y28" s="234"/>
      <c r="Z28" s="234"/>
      <c r="AA28" s="234"/>
      <c r="AB28" s="234"/>
      <c r="AC28" s="234"/>
      <c r="AD28" s="234"/>
      <c r="AE28" s="234"/>
      <c r="AF28" s="234"/>
      <c r="AG28" s="234"/>
      <c r="AH28" s="234"/>
    </row>
    <row r="29" spans="1:34" ht="30.75" customHeight="1">
      <c r="A29" s="229"/>
      <c r="B29" s="224"/>
      <c r="C29" s="225"/>
      <c r="D29" s="226"/>
      <c r="E29" s="224"/>
      <c r="F29" s="225"/>
      <c r="G29" s="226"/>
      <c r="H29" s="387" t="s">
        <v>0</v>
      </c>
      <c r="I29" s="257">
        <v>0</v>
      </c>
      <c r="J29" s="227"/>
      <c r="K29" s="236"/>
      <c r="L29" s="236"/>
      <c r="M29" s="236"/>
      <c r="N29" s="228"/>
      <c r="O29" s="234"/>
      <c r="P29" s="234"/>
      <c r="Q29" s="234"/>
      <c r="R29" s="234"/>
      <c r="S29" s="234"/>
      <c r="T29" s="234"/>
      <c r="U29" s="234"/>
      <c r="V29" s="234"/>
      <c r="W29" s="234"/>
      <c r="X29" s="234"/>
      <c r="Y29" s="234"/>
      <c r="Z29" s="234"/>
      <c r="AA29" s="234"/>
      <c r="AB29" s="234"/>
      <c r="AC29" s="234"/>
      <c r="AD29" s="234"/>
      <c r="AE29" s="234"/>
      <c r="AF29" s="234"/>
      <c r="AG29" s="234"/>
      <c r="AH29" s="234"/>
    </row>
    <row r="30" spans="1:34" ht="32.25" customHeight="1">
      <c r="A30" s="280" t="s">
        <v>527</v>
      </c>
      <c r="B30" s="303" t="s">
        <v>530</v>
      </c>
      <c r="C30" s="194"/>
      <c r="D30" s="195"/>
      <c r="E30" s="386" t="s">
        <v>439</v>
      </c>
      <c r="F30" s="194"/>
      <c r="G30" s="195"/>
      <c r="H30" s="387" t="s">
        <v>1</v>
      </c>
      <c r="I30" s="257">
        <v>1</v>
      </c>
      <c r="J30" s="227"/>
      <c r="K30" s="236"/>
      <c r="L30" s="236"/>
      <c r="M30" s="236"/>
      <c r="N30" s="228"/>
      <c r="O30" s="234"/>
      <c r="P30" s="234"/>
      <c r="Q30" s="234"/>
      <c r="R30" s="234"/>
      <c r="S30" s="234"/>
      <c r="T30" s="234"/>
      <c r="U30" s="234"/>
      <c r="V30" s="234"/>
      <c r="W30" s="234"/>
      <c r="X30" s="234"/>
      <c r="Y30" s="234"/>
      <c r="Z30" s="234"/>
      <c r="AA30" s="234"/>
      <c r="AB30" s="234"/>
      <c r="AC30" s="234"/>
      <c r="AD30" s="234"/>
      <c r="AE30" s="234"/>
      <c r="AF30" s="234"/>
      <c r="AG30" s="234"/>
      <c r="AH30" s="234"/>
    </row>
    <row r="31" spans="1:34" ht="32.25" customHeight="1">
      <c r="A31" s="229"/>
      <c r="B31" s="224"/>
      <c r="C31" s="225"/>
      <c r="D31" s="226"/>
      <c r="E31" s="224"/>
      <c r="F31" s="225"/>
      <c r="G31" s="226"/>
      <c r="H31" s="387" t="s">
        <v>0</v>
      </c>
      <c r="I31" s="257">
        <v>0</v>
      </c>
      <c r="J31" s="227"/>
      <c r="K31" s="236"/>
      <c r="L31" s="236"/>
      <c r="M31" s="236"/>
      <c r="N31" s="228"/>
      <c r="O31" s="234"/>
      <c r="P31" s="234"/>
      <c r="Q31" s="234"/>
      <c r="R31" s="234"/>
      <c r="S31" s="234"/>
      <c r="T31" s="234"/>
      <c r="U31" s="234"/>
      <c r="V31" s="234"/>
      <c r="W31" s="234"/>
      <c r="X31" s="234"/>
      <c r="Y31" s="234"/>
      <c r="Z31" s="234"/>
      <c r="AA31" s="234"/>
      <c r="AB31" s="234"/>
      <c r="AC31" s="234"/>
      <c r="AD31" s="234"/>
      <c r="AE31" s="234"/>
      <c r="AF31" s="234"/>
      <c r="AG31" s="234"/>
      <c r="AH31" s="234"/>
    </row>
    <row r="32" spans="1:34" ht="36.75" customHeight="1">
      <c r="A32" s="280" t="s">
        <v>527</v>
      </c>
      <c r="B32" s="303" t="s">
        <v>531</v>
      </c>
      <c r="C32" s="194"/>
      <c r="D32" s="195"/>
      <c r="E32" s="303" t="s">
        <v>440</v>
      </c>
      <c r="F32" s="194"/>
      <c r="G32" s="195"/>
      <c r="H32" s="387" t="s">
        <v>1</v>
      </c>
      <c r="I32" s="257">
        <v>1</v>
      </c>
      <c r="J32" s="227"/>
      <c r="K32" s="236"/>
      <c r="L32" s="236"/>
      <c r="M32" s="236"/>
      <c r="N32" s="228"/>
      <c r="O32" s="234"/>
      <c r="P32" s="234"/>
      <c r="Q32" s="234"/>
      <c r="R32" s="234"/>
      <c r="S32" s="234"/>
      <c r="T32" s="234"/>
      <c r="U32" s="234"/>
      <c r="V32" s="234"/>
      <c r="W32" s="234"/>
      <c r="X32" s="234"/>
      <c r="Y32" s="234"/>
      <c r="Z32" s="234"/>
      <c r="AA32" s="234"/>
      <c r="AB32" s="234"/>
      <c r="AC32" s="234"/>
      <c r="AD32" s="234"/>
      <c r="AE32" s="234"/>
      <c r="AF32" s="234"/>
      <c r="AG32" s="234"/>
      <c r="AH32" s="234"/>
    </row>
    <row r="33" spans="1:34" ht="36.75" customHeight="1">
      <c r="A33" s="229"/>
      <c r="B33" s="224"/>
      <c r="C33" s="225"/>
      <c r="D33" s="226"/>
      <c r="E33" s="224"/>
      <c r="F33" s="225"/>
      <c r="G33" s="226"/>
      <c r="H33" s="387" t="s">
        <v>0</v>
      </c>
      <c r="I33" s="257">
        <v>0</v>
      </c>
      <c r="J33" s="227"/>
      <c r="K33" s="236"/>
      <c r="L33" s="236"/>
      <c r="M33" s="236"/>
      <c r="N33" s="228"/>
      <c r="O33" s="234"/>
      <c r="P33" s="234"/>
      <c r="Q33" s="234"/>
      <c r="R33" s="234"/>
      <c r="S33" s="234"/>
      <c r="T33" s="234"/>
      <c r="U33" s="234"/>
      <c r="V33" s="234"/>
      <c r="W33" s="234"/>
      <c r="X33" s="234"/>
      <c r="Y33" s="234"/>
      <c r="Z33" s="234"/>
      <c r="AA33" s="234"/>
      <c r="AB33" s="234"/>
      <c r="AC33" s="234"/>
      <c r="AD33" s="234"/>
      <c r="AE33" s="234"/>
      <c r="AF33" s="234"/>
      <c r="AG33" s="234"/>
      <c r="AH33" s="234"/>
    </row>
    <row r="34" spans="1:34" ht="59.25" customHeight="1">
      <c r="A34" s="280" t="s">
        <v>532</v>
      </c>
      <c r="B34" s="303" t="s">
        <v>533</v>
      </c>
      <c r="C34" s="194"/>
      <c r="D34" s="195"/>
      <c r="E34" s="389" t="s">
        <v>441</v>
      </c>
      <c r="F34" s="194"/>
      <c r="G34" s="195"/>
      <c r="H34" s="387" t="s">
        <v>1</v>
      </c>
      <c r="I34" s="257">
        <v>1</v>
      </c>
      <c r="J34" s="227"/>
      <c r="K34" s="236"/>
      <c r="L34" s="236"/>
      <c r="M34" s="236"/>
      <c r="N34" s="228"/>
      <c r="O34" s="234"/>
      <c r="P34" s="234"/>
      <c r="Q34" s="234"/>
      <c r="R34" s="234"/>
      <c r="S34" s="234"/>
      <c r="T34" s="234"/>
      <c r="U34" s="234"/>
      <c r="V34" s="234"/>
      <c r="W34" s="234"/>
      <c r="X34" s="234"/>
      <c r="Y34" s="234"/>
      <c r="Z34" s="234"/>
      <c r="AA34" s="234"/>
      <c r="AB34" s="234"/>
      <c r="AC34" s="234"/>
      <c r="AD34" s="234"/>
      <c r="AE34" s="234"/>
      <c r="AF34" s="234"/>
      <c r="AG34" s="234"/>
      <c r="AH34" s="234"/>
    </row>
    <row r="35" spans="1:34" ht="59.25" customHeight="1">
      <c r="A35" s="229"/>
      <c r="B35" s="224"/>
      <c r="C35" s="225"/>
      <c r="D35" s="226"/>
      <c r="E35" s="224"/>
      <c r="F35" s="225"/>
      <c r="G35" s="226"/>
      <c r="H35" s="387" t="s">
        <v>0</v>
      </c>
      <c r="I35" s="257">
        <v>0</v>
      </c>
      <c r="J35" s="224"/>
      <c r="K35" s="225"/>
      <c r="L35" s="225"/>
      <c r="M35" s="225"/>
      <c r="N35" s="226"/>
      <c r="O35" s="234"/>
      <c r="P35" s="234"/>
      <c r="Q35" s="234"/>
      <c r="R35" s="234"/>
      <c r="S35" s="234"/>
      <c r="T35" s="234"/>
      <c r="U35" s="234"/>
      <c r="V35" s="234"/>
      <c r="W35" s="234"/>
      <c r="X35" s="234"/>
      <c r="Y35" s="234"/>
      <c r="Z35" s="234"/>
      <c r="AA35" s="234"/>
      <c r="AB35" s="234"/>
      <c r="AC35" s="234"/>
      <c r="AD35" s="234"/>
      <c r="AE35" s="234"/>
      <c r="AF35" s="234"/>
      <c r="AG35" s="234"/>
      <c r="AH35" s="234"/>
    </row>
    <row r="36" spans="1:34" ht="92.25" customHeight="1">
      <c r="A36" s="307" t="s">
        <v>442</v>
      </c>
      <c r="B36" s="221"/>
      <c r="C36" s="221"/>
      <c r="D36" s="221"/>
      <c r="E36" s="221"/>
      <c r="F36" s="221"/>
      <c r="G36" s="221"/>
      <c r="H36" s="221"/>
      <c r="I36" s="221"/>
      <c r="J36" s="221"/>
      <c r="K36" s="221"/>
      <c r="L36" s="221"/>
      <c r="M36" s="221"/>
      <c r="N36" s="222"/>
      <c r="O36" s="346"/>
      <c r="P36" s="234"/>
      <c r="Q36" s="234"/>
      <c r="R36" s="234"/>
      <c r="S36" s="234"/>
      <c r="T36" s="234"/>
      <c r="U36" s="234"/>
      <c r="V36" s="234"/>
      <c r="W36" s="234"/>
      <c r="X36" s="234"/>
      <c r="Y36" s="234"/>
      <c r="Z36" s="234"/>
      <c r="AA36" s="234"/>
      <c r="AB36" s="234"/>
      <c r="AC36" s="234"/>
      <c r="AD36" s="234"/>
      <c r="AE36" s="234"/>
      <c r="AF36" s="234"/>
      <c r="AG36" s="234"/>
      <c r="AH36" s="234"/>
    </row>
    <row r="37" spans="1:34" ht="15.75" customHeight="1">
      <c r="A37" s="234"/>
      <c r="B37" s="234"/>
      <c r="C37" s="234"/>
      <c r="D37" s="234"/>
      <c r="E37" s="234"/>
      <c r="F37" s="234"/>
      <c r="G37" s="234"/>
      <c r="H37" s="234"/>
      <c r="I37" s="234"/>
      <c r="J37" s="300"/>
      <c r="K37" s="300"/>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row>
    <row r="38" spans="1:34" ht="15.75" customHeight="1">
      <c r="A38" s="234"/>
      <c r="B38" s="234"/>
      <c r="C38" s="234"/>
      <c r="D38" s="234"/>
      <c r="E38" s="234"/>
      <c r="F38" s="234"/>
      <c r="G38" s="234"/>
      <c r="H38" s="234"/>
      <c r="I38" s="234"/>
      <c r="J38" s="300"/>
      <c r="K38" s="300"/>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row>
    <row r="39" spans="1:34" ht="15.75" customHeight="1">
      <c r="A39" s="234"/>
      <c r="B39" s="234"/>
      <c r="C39" s="234"/>
      <c r="D39" s="234"/>
      <c r="E39" s="234"/>
      <c r="F39" s="234"/>
      <c r="G39" s="234"/>
      <c r="H39" s="234"/>
      <c r="I39" s="234"/>
      <c r="J39" s="300"/>
      <c r="K39" s="300"/>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row>
    <row r="40" spans="1:34" ht="15.75" customHeight="1">
      <c r="A40" s="234"/>
      <c r="B40" s="234"/>
      <c r="C40" s="234"/>
      <c r="D40" s="234"/>
      <c r="E40" s="234"/>
      <c r="F40" s="234"/>
      <c r="G40" s="234"/>
      <c r="H40" s="234"/>
      <c r="I40" s="234"/>
      <c r="J40" s="300"/>
      <c r="K40" s="300"/>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row>
    <row r="41" spans="1:34" ht="15.75" customHeight="1">
      <c r="A41" s="234"/>
      <c r="B41" s="234"/>
      <c r="C41" s="234"/>
      <c r="D41" s="234"/>
      <c r="E41" s="234"/>
      <c r="F41" s="234"/>
      <c r="G41" s="234"/>
      <c r="H41" s="234"/>
      <c r="I41" s="234"/>
      <c r="J41" s="300"/>
      <c r="K41" s="300"/>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row>
    <row r="42" spans="1:34" ht="15.75" customHeight="1">
      <c r="A42" s="234"/>
      <c r="B42" s="234"/>
      <c r="C42" s="234"/>
      <c r="D42" s="234"/>
      <c r="E42" s="234"/>
      <c r="F42" s="234"/>
      <c r="G42" s="234"/>
      <c r="H42" s="234"/>
      <c r="I42" s="234"/>
      <c r="J42" s="300"/>
      <c r="K42" s="300"/>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row>
    <row r="43" spans="1:34" ht="15.75" customHeight="1">
      <c r="A43" s="234"/>
      <c r="B43" s="234"/>
      <c r="C43" s="234"/>
      <c r="D43" s="234"/>
      <c r="E43" s="234"/>
      <c r="F43" s="234"/>
      <c r="G43" s="234"/>
      <c r="H43" s="234"/>
      <c r="I43" s="234"/>
      <c r="J43" s="300"/>
      <c r="K43" s="300"/>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row>
    <row r="44" spans="1:34" ht="15.75" customHeight="1">
      <c r="A44" s="234"/>
      <c r="B44" s="234"/>
      <c r="C44" s="234"/>
      <c r="D44" s="234"/>
      <c r="E44" s="234"/>
      <c r="F44" s="234"/>
      <c r="G44" s="234"/>
      <c r="H44" s="234"/>
      <c r="I44" s="234"/>
      <c r="J44" s="300"/>
      <c r="K44" s="300"/>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row>
    <row r="45" spans="1:34" ht="15.75" customHeight="1">
      <c r="A45" s="234"/>
      <c r="B45" s="234"/>
      <c r="C45" s="234"/>
      <c r="D45" s="234"/>
      <c r="E45" s="234"/>
      <c r="F45" s="234"/>
      <c r="G45" s="234"/>
      <c r="H45" s="234"/>
      <c r="I45" s="234"/>
      <c r="J45" s="300"/>
      <c r="K45" s="300"/>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row>
    <row r="46" spans="1:34" ht="15.75" customHeight="1">
      <c r="A46" s="234"/>
      <c r="B46" s="234"/>
      <c r="C46" s="234"/>
      <c r="D46" s="234"/>
      <c r="E46" s="234"/>
      <c r="F46" s="234"/>
      <c r="G46" s="234"/>
      <c r="H46" s="234"/>
      <c r="I46" s="234"/>
      <c r="J46" s="300"/>
      <c r="K46" s="300"/>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row>
    <row r="47" spans="1:34" ht="15.75" customHeight="1">
      <c r="A47" s="234"/>
      <c r="B47" s="234"/>
      <c r="C47" s="234"/>
      <c r="D47" s="234"/>
      <c r="E47" s="234"/>
      <c r="F47" s="234"/>
      <c r="G47" s="234"/>
      <c r="H47" s="234"/>
      <c r="I47" s="234"/>
      <c r="J47" s="300"/>
      <c r="K47" s="300"/>
      <c r="L47" s="234"/>
      <c r="M47" s="234"/>
      <c r="N47" s="234"/>
      <c r="O47" s="234"/>
      <c r="P47" s="234"/>
      <c r="Q47" s="234"/>
      <c r="R47" s="234"/>
      <c r="S47" s="234"/>
      <c r="T47" s="234"/>
      <c r="U47" s="234"/>
      <c r="V47" s="234"/>
      <c r="W47" s="234"/>
      <c r="X47" s="234"/>
      <c r="Y47" s="234"/>
      <c r="Z47" s="234"/>
      <c r="AA47" s="234"/>
      <c r="AB47" s="234"/>
      <c r="AC47" s="234"/>
      <c r="AD47" s="234"/>
      <c r="AE47" s="234"/>
      <c r="AF47" s="234"/>
      <c r="AG47" s="234"/>
      <c r="AH47" s="234"/>
    </row>
    <row r="48" spans="1:34" ht="15.75" customHeight="1">
      <c r="A48" s="234"/>
      <c r="B48" s="234"/>
      <c r="C48" s="234"/>
      <c r="D48" s="234"/>
      <c r="E48" s="234"/>
      <c r="F48" s="234"/>
      <c r="G48" s="234"/>
      <c r="H48" s="234"/>
      <c r="I48" s="234"/>
      <c r="J48" s="300"/>
      <c r="K48" s="300"/>
      <c r="L48" s="234"/>
      <c r="M48" s="234"/>
      <c r="N48" s="234"/>
      <c r="O48" s="234"/>
      <c r="P48" s="234"/>
      <c r="Q48" s="234"/>
      <c r="R48" s="234"/>
      <c r="S48" s="234"/>
      <c r="T48" s="234"/>
      <c r="U48" s="234"/>
      <c r="V48" s="234"/>
      <c r="W48" s="234"/>
      <c r="X48" s="234"/>
      <c r="Y48" s="234"/>
      <c r="Z48" s="234"/>
      <c r="AA48" s="234"/>
      <c r="AB48" s="234"/>
      <c r="AC48" s="234"/>
      <c r="AD48" s="234"/>
      <c r="AE48" s="234"/>
      <c r="AF48" s="234"/>
      <c r="AG48" s="234"/>
      <c r="AH48" s="234"/>
    </row>
    <row r="49" spans="1:34" ht="15.75" customHeight="1">
      <c r="A49" s="234"/>
      <c r="B49" s="234"/>
      <c r="C49" s="234"/>
      <c r="D49" s="234"/>
      <c r="E49" s="234"/>
      <c r="F49" s="234"/>
      <c r="G49" s="234"/>
      <c r="H49" s="234"/>
      <c r="I49" s="234"/>
      <c r="J49" s="300"/>
      <c r="K49" s="300"/>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row>
    <row r="50" spans="1:34" ht="15.75" customHeight="1">
      <c r="A50" s="234"/>
      <c r="B50" s="234"/>
      <c r="C50" s="234"/>
      <c r="D50" s="234"/>
      <c r="E50" s="234"/>
      <c r="F50" s="234"/>
      <c r="G50" s="234"/>
      <c r="H50" s="234"/>
      <c r="I50" s="234"/>
      <c r="J50" s="300"/>
      <c r="K50" s="300"/>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row>
    <row r="51" spans="1:34" ht="15.75" customHeight="1">
      <c r="A51" s="234"/>
      <c r="B51" s="234"/>
      <c r="C51" s="234"/>
      <c r="D51" s="234"/>
      <c r="E51" s="234"/>
      <c r="F51" s="234"/>
      <c r="G51" s="234"/>
      <c r="H51" s="234"/>
      <c r="I51" s="234"/>
      <c r="J51" s="300"/>
      <c r="K51" s="300"/>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row>
    <row r="52" spans="1:34" ht="15.75" customHeight="1">
      <c r="A52" s="234"/>
      <c r="B52" s="234"/>
      <c r="C52" s="234"/>
      <c r="D52" s="234"/>
      <c r="E52" s="234"/>
      <c r="F52" s="234"/>
      <c r="G52" s="234"/>
      <c r="H52" s="234"/>
      <c r="I52" s="234"/>
      <c r="J52" s="300"/>
      <c r="K52" s="300"/>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row>
    <row r="53" spans="1:34" ht="15.75" customHeight="1">
      <c r="A53" s="234"/>
      <c r="B53" s="234"/>
      <c r="C53" s="234"/>
      <c r="D53" s="234"/>
      <c r="E53" s="234"/>
      <c r="F53" s="234"/>
      <c r="G53" s="234"/>
      <c r="H53" s="234"/>
      <c r="I53" s="234"/>
      <c r="J53" s="300"/>
      <c r="K53" s="300"/>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row>
    <row r="54" spans="1:34" ht="15.75" customHeight="1">
      <c r="A54" s="234"/>
      <c r="B54" s="234"/>
      <c r="C54" s="234"/>
      <c r="D54" s="234"/>
      <c r="E54" s="234"/>
      <c r="F54" s="234"/>
      <c r="G54" s="234"/>
      <c r="H54" s="234"/>
      <c r="I54" s="234"/>
      <c r="J54" s="300"/>
      <c r="K54" s="300"/>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row>
    <row r="55" spans="1:34" ht="15.75" customHeight="1">
      <c r="A55" s="234"/>
      <c r="B55" s="234"/>
      <c r="C55" s="234"/>
      <c r="D55" s="234"/>
      <c r="E55" s="234"/>
      <c r="F55" s="234"/>
      <c r="G55" s="234"/>
      <c r="H55" s="234"/>
      <c r="I55" s="234"/>
      <c r="J55" s="300"/>
      <c r="K55" s="300"/>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row>
    <row r="56" spans="1:34" ht="15.75" customHeight="1">
      <c r="A56" s="234"/>
      <c r="B56" s="234"/>
      <c r="C56" s="234"/>
      <c r="D56" s="234"/>
      <c r="E56" s="234"/>
      <c r="F56" s="234"/>
      <c r="G56" s="234"/>
      <c r="H56" s="234"/>
      <c r="I56" s="234"/>
      <c r="J56" s="300"/>
      <c r="K56" s="300"/>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row>
    <row r="57" spans="1:34" ht="15.75" customHeight="1">
      <c r="A57" s="234"/>
      <c r="B57" s="234"/>
      <c r="C57" s="234"/>
      <c r="D57" s="234"/>
      <c r="E57" s="234"/>
      <c r="F57" s="234"/>
      <c r="G57" s="234"/>
      <c r="H57" s="234"/>
      <c r="I57" s="234"/>
      <c r="J57" s="300"/>
      <c r="K57" s="300"/>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row>
    <row r="58" spans="1:34" ht="15.75" customHeight="1">
      <c r="A58" s="234"/>
      <c r="B58" s="234"/>
      <c r="C58" s="234"/>
      <c r="D58" s="234"/>
      <c r="E58" s="234"/>
      <c r="F58" s="234"/>
      <c r="G58" s="234"/>
      <c r="H58" s="234"/>
      <c r="I58" s="234"/>
      <c r="J58" s="300"/>
      <c r="K58" s="300"/>
      <c r="L58" s="234"/>
      <c r="M58" s="234"/>
      <c r="N58" s="234"/>
      <c r="O58" s="234"/>
      <c r="P58" s="234"/>
      <c r="Q58" s="234"/>
      <c r="R58" s="234"/>
      <c r="S58" s="234"/>
      <c r="T58" s="234"/>
      <c r="U58" s="234"/>
      <c r="V58" s="234"/>
      <c r="W58" s="234"/>
      <c r="X58" s="234"/>
      <c r="Y58" s="234"/>
      <c r="Z58" s="234"/>
      <c r="AA58" s="234"/>
      <c r="AB58" s="234"/>
      <c r="AC58" s="234"/>
      <c r="AD58" s="234"/>
      <c r="AE58" s="234"/>
      <c r="AF58" s="234"/>
      <c r="AG58" s="234"/>
      <c r="AH58" s="234"/>
    </row>
    <row r="59" spans="1:34" ht="15.75" customHeight="1">
      <c r="A59" s="234"/>
      <c r="B59" s="234"/>
      <c r="C59" s="234"/>
      <c r="D59" s="234"/>
      <c r="E59" s="234"/>
      <c r="F59" s="234"/>
      <c r="G59" s="234"/>
      <c r="H59" s="234"/>
      <c r="I59" s="234"/>
      <c r="J59" s="300"/>
      <c r="K59" s="300"/>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row>
    <row r="60" spans="1:34" ht="15.75" customHeight="1">
      <c r="A60" s="234"/>
      <c r="B60" s="234"/>
      <c r="C60" s="234"/>
      <c r="D60" s="234"/>
      <c r="E60" s="234"/>
      <c r="F60" s="234"/>
      <c r="G60" s="234"/>
      <c r="H60" s="234"/>
      <c r="I60" s="234"/>
      <c r="J60" s="300"/>
      <c r="K60" s="300"/>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row>
    <row r="61" spans="1:34" ht="15.75" customHeight="1">
      <c r="A61" s="234"/>
      <c r="B61" s="234"/>
      <c r="C61" s="234"/>
      <c r="D61" s="234"/>
      <c r="E61" s="234"/>
      <c r="F61" s="234"/>
      <c r="G61" s="234"/>
      <c r="H61" s="234"/>
      <c r="I61" s="234"/>
      <c r="J61" s="300"/>
      <c r="K61" s="300"/>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row>
    <row r="62" spans="1:34" ht="15.75" customHeight="1">
      <c r="A62" s="234"/>
      <c r="B62" s="234"/>
      <c r="C62" s="234"/>
      <c r="D62" s="234"/>
      <c r="E62" s="234"/>
      <c r="F62" s="234"/>
      <c r="G62" s="234"/>
      <c r="H62" s="234"/>
      <c r="I62" s="234"/>
      <c r="J62" s="300"/>
      <c r="K62" s="300"/>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row>
    <row r="63" spans="1:34" ht="15.75" customHeight="1">
      <c r="A63" s="234"/>
      <c r="B63" s="234"/>
      <c r="C63" s="234"/>
      <c r="D63" s="234"/>
      <c r="E63" s="234"/>
      <c r="F63" s="234"/>
      <c r="G63" s="234"/>
      <c r="H63" s="234"/>
      <c r="I63" s="234"/>
      <c r="J63" s="300"/>
      <c r="K63" s="300"/>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row>
    <row r="64" spans="1:34" ht="15.75" customHeight="1">
      <c r="A64" s="234"/>
      <c r="B64" s="234"/>
      <c r="C64" s="234"/>
      <c r="D64" s="234"/>
      <c r="E64" s="234"/>
      <c r="F64" s="234"/>
      <c r="G64" s="234"/>
      <c r="H64" s="234"/>
      <c r="I64" s="234"/>
      <c r="J64" s="300"/>
      <c r="K64" s="300"/>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row>
    <row r="65" spans="1:34" ht="15.75" customHeight="1">
      <c r="A65" s="234"/>
      <c r="B65" s="234"/>
      <c r="C65" s="234"/>
      <c r="D65" s="234"/>
      <c r="E65" s="234"/>
      <c r="F65" s="234"/>
      <c r="G65" s="234"/>
      <c r="H65" s="234"/>
      <c r="I65" s="234"/>
      <c r="J65" s="300"/>
      <c r="K65" s="300"/>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row>
    <row r="66" spans="1:34" ht="15.75" customHeight="1">
      <c r="A66" s="234"/>
      <c r="B66" s="234"/>
      <c r="C66" s="234"/>
      <c r="D66" s="234"/>
      <c r="E66" s="234"/>
      <c r="F66" s="234"/>
      <c r="G66" s="234"/>
      <c r="H66" s="234"/>
      <c r="I66" s="234"/>
      <c r="J66" s="300"/>
      <c r="K66" s="300"/>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row>
    <row r="67" spans="1:34" ht="15.75" customHeight="1">
      <c r="A67" s="234"/>
      <c r="B67" s="234"/>
      <c r="C67" s="234"/>
      <c r="D67" s="234"/>
      <c r="E67" s="234"/>
      <c r="F67" s="234"/>
      <c r="G67" s="234"/>
      <c r="H67" s="234"/>
      <c r="I67" s="234"/>
      <c r="J67" s="300"/>
      <c r="K67" s="300"/>
      <c r="L67" s="234"/>
      <c r="M67" s="234"/>
      <c r="N67" s="234"/>
      <c r="O67" s="234"/>
      <c r="P67" s="234"/>
      <c r="Q67" s="234"/>
      <c r="R67" s="234"/>
      <c r="S67" s="234"/>
      <c r="T67" s="234"/>
      <c r="U67" s="234"/>
      <c r="V67" s="234"/>
      <c r="W67" s="234"/>
      <c r="X67" s="234"/>
      <c r="Y67" s="234"/>
      <c r="Z67" s="234"/>
      <c r="AA67" s="234"/>
      <c r="AB67" s="234"/>
      <c r="AC67" s="234"/>
      <c r="AD67" s="234"/>
      <c r="AE67" s="234"/>
      <c r="AF67" s="234"/>
      <c r="AG67" s="234"/>
      <c r="AH67" s="234"/>
    </row>
    <row r="68" spans="1:34" ht="15.75" customHeight="1">
      <c r="A68" s="234"/>
      <c r="B68" s="234"/>
      <c r="C68" s="234"/>
      <c r="D68" s="234"/>
      <c r="E68" s="234"/>
      <c r="F68" s="234"/>
      <c r="G68" s="234"/>
      <c r="H68" s="234"/>
      <c r="I68" s="234"/>
      <c r="J68" s="300"/>
      <c r="K68" s="300"/>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row>
    <row r="69" spans="1:34" ht="15.75" customHeight="1">
      <c r="A69" s="234"/>
      <c r="B69" s="234"/>
      <c r="C69" s="234"/>
      <c r="D69" s="234"/>
      <c r="E69" s="234"/>
      <c r="F69" s="234"/>
      <c r="G69" s="234"/>
      <c r="H69" s="234"/>
      <c r="I69" s="234"/>
      <c r="J69" s="300"/>
      <c r="K69" s="300"/>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row>
    <row r="70" spans="1:34" ht="15.75" customHeight="1">
      <c r="A70" s="234"/>
      <c r="B70" s="234"/>
      <c r="C70" s="234"/>
      <c r="D70" s="234"/>
      <c r="E70" s="234"/>
      <c r="F70" s="234"/>
      <c r="G70" s="234"/>
      <c r="H70" s="234"/>
      <c r="I70" s="234"/>
      <c r="J70" s="300"/>
      <c r="K70" s="300"/>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row>
    <row r="71" spans="1:34" ht="15.75" customHeight="1">
      <c r="A71" s="234"/>
      <c r="B71" s="234"/>
      <c r="C71" s="234"/>
      <c r="D71" s="234"/>
      <c r="E71" s="234"/>
      <c r="F71" s="234"/>
      <c r="G71" s="234"/>
      <c r="H71" s="234"/>
      <c r="I71" s="234"/>
      <c r="J71" s="300"/>
      <c r="K71" s="300"/>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row>
    <row r="72" spans="1:34" ht="15.75" customHeight="1">
      <c r="A72" s="234"/>
      <c r="B72" s="234"/>
      <c r="C72" s="234"/>
      <c r="D72" s="234"/>
      <c r="E72" s="234"/>
      <c r="F72" s="234"/>
      <c r="G72" s="234"/>
      <c r="H72" s="234"/>
      <c r="I72" s="234"/>
      <c r="J72" s="300"/>
      <c r="K72" s="300"/>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row>
    <row r="73" spans="1:34" ht="15.75" customHeight="1">
      <c r="A73" s="234"/>
      <c r="B73" s="234"/>
      <c r="C73" s="234"/>
      <c r="D73" s="234"/>
      <c r="E73" s="234"/>
      <c r="F73" s="234"/>
      <c r="G73" s="234"/>
      <c r="H73" s="234"/>
      <c r="I73" s="234"/>
      <c r="J73" s="300"/>
      <c r="K73" s="300"/>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row>
    <row r="74" spans="1:34" ht="15.75" customHeight="1">
      <c r="A74" s="234"/>
      <c r="B74" s="234"/>
      <c r="C74" s="234"/>
      <c r="D74" s="234"/>
      <c r="E74" s="234"/>
      <c r="F74" s="234"/>
      <c r="G74" s="234"/>
      <c r="H74" s="234"/>
      <c r="I74" s="234"/>
      <c r="J74" s="300"/>
      <c r="K74" s="300"/>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row>
    <row r="75" spans="1:34" ht="15.75" customHeight="1">
      <c r="A75" s="234"/>
      <c r="B75" s="234"/>
      <c r="C75" s="234"/>
      <c r="D75" s="234"/>
      <c r="E75" s="234"/>
      <c r="F75" s="234"/>
      <c r="G75" s="234"/>
      <c r="H75" s="234"/>
      <c r="I75" s="234"/>
      <c r="J75" s="300"/>
      <c r="K75" s="300"/>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row>
    <row r="76" spans="1:34" ht="15.75" customHeight="1">
      <c r="A76" s="234"/>
      <c r="B76" s="234"/>
      <c r="C76" s="234"/>
      <c r="D76" s="234"/>
      <c r="E76" s="234"/>
      <c r="F76" s="234"/>
      <c r="G76" s="234"/>
      <c r="H76" s="234"/>
      <c r="I76" s="234"/>
      <c r="J76" s="300"/>
      <c r="K76" s="300"/>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row>
    <row r="77" spans="1:34" ht="15.75" customHeight="1">
      <c r="A77" s="234"/>
      <c r="B77" s="234"/>
      <c r="C77" s="234"/>
      <c r="D77" s="234"/>
      <c r="E77" s="234"/>
      <c r="F77" s="234"/>
      <c r="G77" s="234"/>
      <c r="H77" s="234"/>
      <c r="I77" s="234"/>
      <c r="J77" s="300"/>
      <c r="K77" s="300"/>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row>
    <row r="78" spans="1:34" ht="15.75" customHeight="1">
      <c r="A78" s="234"/>
      <c r="B78" s="234"/>
      <c r="C78" s="234"/>
      <c r="D78" s="234"/>
      <c r="E78" s="234"/>
      <c r="F78" s="234"/>
      <c r="G78" s="234"/>
      <c r="H78" s="234"/>
      <c r="I78" s="234"/>
      <c r="J78" s="300"/>
      <c r="K78" s="300"/>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row>
    <row r="79" spans="1:34" ht="15.75" customHeight="1">
      <c r="A79" s="234"/>
      <c r="B79" s="234"/>
      <c r="C79" s="234"/>
      <c r="D79" s="234"/>
      <c r="E79" s="234"/>
      <c r="F79" s="234"/>
      <c r="G79" s="234"/>
      <c r="H79" s="234"/>
      <c r="I79" s="234"/>
      <c r="J79" s="300"/>
      <c r="K79" s="300"/>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row>
    <row r="80" spans="1:34" ht="15.75" customHeight="1">
      <c r="A80" s="234"/>
      <c r="B80" s="234"/>
      <c r="C80" s="234"/>
      <c r="D80" s="234"/>
      <c r="E80" s="234"/>
      <c r="F80" s="234"/>
      <c r="G80" s="234"/>
      <c r="H80" s="234"/>
      <c r="I80" s="234"/>
      <c r="J80" s="300"/>
      <c r="K80" s="300"/>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row>
    <row r="81" spans="1:34" ht="15.75" customHeight="1">
      <c r="A81" s="234"/>
      <c r="B81" s="234"/>
      <c r="C81" s="234"/>
      <c r="D81" s="234"/>
      <c r="E81" s="234"/>
      <c r="F81" s="234"/>
      <c r="G81" s="234"/>
      <c r="H81" s="234"/>
      <c r="I81" s="234"/>
      <c r="J81" s="300"/>
      <c r="K81" s="300"/>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row>
    <row r="82" spans="1:34" ht="15.75" customHeight="1">
      <c r="A82" s="234"/>
      <c r="B82" s="234"/>
      <c r="C82" s="234"/>
      <c r="D82" s="234"/>
      <c r="E82" s="234"/>
      <c r="F82" s="234"/>
      <c r="G82" s="234"/>
      <c r="H82" s="234"/>
      <c r="I82" s="234"/>
      <c r="J82" s="300"/>
      <c r="K82" s="300"/>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row>
    <row r="83" spans="1:34" ht="15.75" customHeight="1">
      <c r="A83" s="234"/>
      <c r="B83" s="234"/>
      <c r="C83" s="234"/>
      <c r="D83" s="234"/>
      <c r="E83" s="234"/>
      <c r="F83" s="234"/>
      <c r="G83" s="234"/>
      <c r="H83" s="234"/>
      <c r="I83" s="234"/>
      <c r="J83" s="300"/>
      <c r="K83" s="300"/>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row>
    <row r="84" spans="1:34" ht="15.75" customHeight="1">
      <c r="A84" s="234"/>
      <c r="B84" s="234"/>
      <c r="C84" s="234"/>
      <c r="D84" s="234"/>
      <c r="E84" s="234"/>
      <c r="F84" s="234"/>
      <c r="G84" s="234"/>
      <c r="H84" s="234"/>
      <c r="I84" s="234"/>
      <c r="J84" s="300"/>
      <c r="K84" s="300"/>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row>
    <row r="85" spans="1:34" ht="15.75" customHeight="1">
      <c r="A85" s="234"/>
      <c r="B85" s="234"/>
      <c r="C85" s="234"/>
      <c r="D85" s="234"/>
      <c r="E85" s="234"/>
      <c r="F85" s="234"/>
      <c r="G85" s="234"/>
      <c r="H85" s="234"/>
      <c r="I85" s="234"/>
      <c r="J85" s="300"/>
      <c r="K85" s="300"/>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row>
    <row r="86" spans="1:34" ht="15.75" customHeight="1">
      <c r="A86" s="234"/>
      <c r="B86" s="234"/>
      <c r="C86" s="234"/>
      <c r="D86" s="234"/>
      <c r="E86" s="234"/>
      <c r="F86" s="234"/>
      <c r="G86" s="234"/>
      <c r="H86" s="234"/>
      <c r="I86" s="234"/>
      <c r="J86" s="300"/>
      <c r="K86" s="300"/>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row>
    <row r="87" spans="1:34" ht="15.75" customHeight="1">
      <c r="A87" s="234"/>
      <c r="B87" s="234"/>
      <c r="C87" s="234"/>
      <c r="D87" s="234"/>
      <c r="E87" s="234"/>
      <c r="F87" s="234"/>
      <c r="G87" s="234"/>
      <c r="H87" s="234"/>
      <c r="I87" s="234"/>
      <c r="J87" s="300"/>
      <c r="K87" s="300"/>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row>
    <row r="88" spans="1:34" ht="15.75" customHeight="1">
      <c r="A88" s="234"/>
      <c r="B88" s="234"/>
      <c r="C88" s="234"/>
      <c r="D88" s="234"/>
      <c r="E88" s="234"/>
      <c r="F88" s="234"/>
      <c r="G88" s="234"/>
      <c r="H88" s="234"/>
      <c r="I88" s="234"/>
      <c r="J88" s="300"/>
      <c r="K88" s="300"/>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row>
    <row r="89" spans="1:34" ht="15.75" customHeight="1">
      <c r="A89" s="234"/>
      <c r="B89" s="234"/>
      <c r="C89" s="234"/>
      <c r="D89" s="234"/>
      <c r="E89" s="234"/>
      <c r="F89" s="234"/>
      <c r="G89" s="234"/>
      <c r="H89" s="234"/>
      <c r="I89" s="234"/>
      <c r="J89" s="300"/>
      <c r="K89" s="300"/>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row>
    <row r="90" spans="1:34" ht="15.75" customHeight="1">
      <c r="A90" s="234"/>
      <c r="B90" s="234"/>
      <c r="C90" s="234"/>
      <c r="D90" s="234"/>
      <c r="E90" s="234"/>
      <c r="F90" s="234"/>
      <c r="G90" s="234"/>
      <c r="H90" s="234"/>
      <c r="I90" s="234"/>
      <c r="J90" s="300"/>
      <c r="K90" s="300"/>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row>
    <row r="91" spans="1:34" ht="15.75" customHeight="1">
      <c r="A91" s="234"/>
      <c r="B91" s="234"/>
      <c r="C91" s="234"/>
      <c r="D91" s="234"/>
      <c r="E91" s="234"/>
      <c r="F91" s="234"/>
      <c r="G91" s="234"/>
      <c r="H91" s="234"/>
      <c r="I91" s="234"/>
      <c r="J91" s="300"/>
      <c r="K91" s="300"/>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row>
    <row r="92" spans="1:34" ht="15.75" customHeight="1">
      <c r="A92" s="234"/>
      <c r="B92" s="234"/>
      <c r="C92" s="234"/>
      <c r="D92" s="234"/>
      <c r="E92" s="234"/>
      <c r="F92" s="234"/>
      <c r="G92" s="234"/>
      <c r="H92" s="234"/>
      <c r="I92" s="234"/>
      <c r="J92" s="300"/>
      <c r="K92" s="300"/>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row>
    <row r="93" spans="1:34" ht="15.75" customHeight="1">
      <c r="A93" s="234"/>
      <c r="B93" s="234"/>
      <c r="C93" s="234"/>
      <c r="D93" s="234"/>
      <c r="E93" s="234"/>
      <c r="F93" s="234"/>
      <c r="G93" s="234"/>
      <c r="H93" s="234"/>
      <c r="I93" s="234"/>
      <c r="J93" s="300"/>
      <c r="K93" s="300"/>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row>
    <row r="94" spans="1:34" ht="15.75" customHeight="1">
      <c r="A94" s="234"/>
      <c r="B94" s="234"/>
      <c r="C94" s="234"/>
      <c r="D94" s="234"/>
      <c r="E94" s="234"/>
      <c r="F94" s="234"/>
      <c r="G94" s="234"/>
      <c r="H94" s="234"/>
      <c r="I94" s="234"/>
      <c r="J94" s="300"/>
      <c r="K94" s="300"/>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row>
    <row r="95" spans="1:34" ht="15.75" customHeight="1">
      <c r="A95" s="234"/>
      <c r="B95" s="234"/>
      <c r="C95" s="234"/>
      <c r="D95" s="234"/>
      <c r="E95" s="234"/>
      <c r="F95" s="234"/>
      <c r="G95" s="234"/>
      <c r="H95" s="234"/>
      <c r="I95" s="234"/>
      <c r="J95" s="300"/>
      <c r="K95" s="300"/>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row>
    <row r="96" spans="1:34" ht="15.75" customHeight="1">
      <c r="A96" s="234"/>
      <c r="B96" s="234"/>
      <c r="C96" s="234"/>
      <c r="D96" s="234"/>
      <c r="E96" s="234"/>
      <c r="F96" s="234"/>
      <c r="G96" s="234"/>
      <c r="H96" s="234"/>
      <c r="I96" s="234"/>
      <c r="J96" s="300"/>
      <c r="K96" s="300"/>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row>
    <row r="97" spans="1:34" ht="15.75" customHeight="1">
      <c r="A97" s="234"/>
      <c r="B97" s="234"/>
      <c r="C97" s="234"/>
      <c r="D97" s="234"/>
      <c r="E97" s="234"/>
      <c r="F97" s="234"/>
      <c r="G97" s="234"/>
      <c r="H97" s="234"/>
      <c r="I97" s="234"/>
      <c r="J97" s="300"/>
      <c r="K97" s="300"/>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row>
    <row r="98" spans="1:34" ht="15.75" customHeight="1">
      <c r="A98" s="234"/>
      <c r="B98" s="234"/>
      <c r="C98" s="234"/>
      <c r="D98" s="234"/>
      <c r="E98" s="234"/>
      <c r="F98" s="234"/>
      <c r="G98" s="234"/>
      <c r="H98" s="234"/>
      <c r="I98" s="234"/>
      <c r="J98" s="300"/>
      <c r="K98" s="300"/>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row>
    <row r="99" spans="1:34" ht="15.75" customHeight="1">
      <c r="A99" s="234"/>
      <c r="B99" s="234"/>
      <c r="C99" s="234"/>
      <c r="D99" s="234"/>
      <c r="E99" s="234"/>
      <c r="F99" s="234"/>
      <c r="G99" s="234"/>
      <c r="H99" s="234"/>
      <c r="I99" s="234"/>
      <c r="J99" s="300"/>
      <c r="K99" s="300"/>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row>
    <row r="100" spans="1:34" ht="15.75" customHeight="1">
      <c r="A100" s="234"/>
      <c r="B100" s="234"/>
      <c r="C100" s="234"/>
      <c r="D100" s="234"/>
      <c r="E100" s="234"/>
      <c r="F100" s="234"/>
      <c r="G100" s="234"/>
      <c r="H100" s="234"/>
      <c r="I100" s="234"/>
      <c r="J100" s="300"/>
      <c r="K100" s="300"/>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row>
    <row r="101" spans="1:34" ht="15.75" customHeight="1">
      <c r="A101" s="234"/>
      <c r="B101" s="234"/>
      <c r="C101" s="234"/>
      <c r="D101" s="234"/>
      <c r="E101" s="234"/>
      <c r="F101" s="234"/>
      <c r="G101" s="234"/>
      <c r="H101" s="234"/>
      <c r="I101" s="234"/>
      <c r="J101" s="300"/>
      <c r="K101" s="300"/>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row>
    <row r="102" spans="1:34" ht="15.75" customHeight="1">
      <c r="A102" s="234"/>
      <c r="B102" s="234"/>
      <c r="C102" s="234"/>
      <c r="D102" s="234"/>
      <c r="E102" s="234"/>
      <c r="F102" s="234"/>
      <c r="G102" s="234"/>
      <c r="H102" s="234"/>
      <c r="I102" s="234"/>
      <c r="J102" s="300"/>
      <c r="K102" s="300"/>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row>
    <row r="103" spans="1:34" ht="15.75" customHeight="1">
      <c r="A103" s="234"/>
      <c r="B103" s="234"/>
      <c r="C103" s="234"/>
      <c r="D103" s="234"/>
      <c r="E103" s="234"/>
      <c r="F103" s="234"/>
      <c r="G103" s="234"/>
      <c r="H103" s="234"/>
      <c r="I103" s="234"/>
      <c r="J103" s="300"/>
      <c r="K103" s="300"/>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row>
    <row r="104" spans="1:34" ht="15.75" customHeight="1">
      <c r="A104" s="234"/>
      <c r="B104" s="234"/>
      <c r="C104" s="234"/>
      <c r="D104" s="234"/>
      <c r="E104" s="234"/>
      <c r="F104" s="234"/>
      <c r="G104" s="234"/>
      <c r="H104" s="234"/>
      <c r="I104" s="234"/>
      <c r="J104" s="300"/>
      <c r="K104" s="300"/>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row>
    <row r="105" spans="1:34" ht="15.75" customHeight="1">
      <c r="A105" s="234"/>
      <c r="B105" s="234"/>
      <c r="C105" s="234"/>
      <c r="D105" s="234"/>
      <c r="E105" s="234"/>
      <c r="F105" s="234"/>
      <c r="G105" s="234"/>
      <c r="H105" s="234"/>
      <c r="I105" s="234"/>
      <c r="J105" s="300"/>
      <c r="K105" s="300"/>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row>
    <row r="106" spans="1:34" ht="15.75" customHeight="1">
      <c r="A106" s="234"/>
      <c r="B106" s="234"/>
      <c r="C106" s="234"/>
      <c r="D106" s="234"/>
      <c r="E106" s="234"/>
      <c r="F106" s="234"/>
      <c r="G106" s="234"/>
      <c r="H106" s="234"/>
      <c r="I106" s="234"/>
      <c r="J106" s="300"/>
      <c r="K106" s="300"/>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row>
    <row r="107" spans="1:34" ht="15.75" customHeight="1">
      <c r="A107" s="234"/>
      <c r="B107" s="234"/>
      <c r="C107" s="234"/>
      <c r="D107" s="234"/>
      <c r="E107" s="234"/>
      <c r="F107" s="234"/>
      <c r="G107" s="234"/>
      <c r="H107" s="234"/>
      <c r="I107" s="234"/>
      <c r="J107" s="300"/>
      <c r="K107" s="300"/>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row>
    <row r="108" spans="1:34" ht="15.75" customHeight="1">
      <c r="A108" s="234"/>
      <c r="B108" s="234"/>
      <c r="C108" s="234"/>
      <c r="D108" s="234"/>
      <c r="E108" s="234"/>
      <c r="F108" s="234"/>
      <c r="G108" s="234"/>
      <c r="H108" s="234"/>
      <c r="I108" s="234"/>
      <c r="J108" s="300"/>
      <c r="K108" s="300"/>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row>
    <row r="109" spans="1:34" ht="15.75" customHeight="1">
      <c r="A109" s="234"/>
      <c r="B109" s="234"/>
      <c r="C109" s="234"/>
      <c r="D109" s="234"/>
      <c r="E109" s="234"/>
      <c r="F109" s="234"/>
      <c r="G109" s="234"/>
      <c r="H109" s="234"/>
      <c r="I109" s="234"/>
      <c r="J109" s="300"/>
      <c r="K109" s="300"/>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row>
    <row r="110" spans="1:34" ht="15.75" customHeight="1">
      <c r="A110" s="234"/>
      <c r="B110" s="234"/>
      <c r="C110" s="234"/>
      <c r="D110" s="234"/>
      <c r="E110" s="234"/>
      <c r="F110" s="234"/>
      <c r="G110" s="234"/>
      <c r="H110" s="234"/>
      <c r="I110" s="234"/>
      <c r="J110" s="300"/>
      <c r="K110" s="300"/>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row>
    <row r="111" spans="1:34" ht="15.75" customHeight="1">
      <c r="A111" s="234"/>
      <c r="B111" s="234"/>
      <c r="C111" s="234"/>
      <c r="D111" s="234"/>
      <c r="E111" s="234"/>
      <c r="F111" s="234"/>
      <c r="G111" s="234"/>
      <c r="H111" s="234"/>
      <c r="I111" s="234"/>
      <c r="J111" s="300"/>
      <c r="K111" s="300"/>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row>
    <row r="112" spans="1:34" ht="15.75" customHeight="1">
      <c r="A112" s="234"/>
      <c r="B112" s="234"/>
      <c r="C112" s="234"/>
      <c r="D112" s="234"/>
      <c r="E112" s="234"/>
      <c r="F112" s="234"/>
      <c r="G112" s="234"/>
      <c r="H112" s="234"/>
      <c r="I112" s="234"/>
      <c r="J112" s="300"/>
      <c r="K112" s="300"/>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row>
    <row r="113" spans="1:34" ht="15.75" customHeight="1">
      <c r="A113" s="234"/>
      <c r="B113" s="234"/>
      <c r="C113" s="234"/>
      <c r="D113" s="234"/>
      <c r="E113" s="234"/>
      <c r="F113" s="234"/>
      <c r="G113" s="234"/>
      <c r="H113" s="234"/>
      <c r="I113" s="234"/>
      <c r="J113" s="300"/>
      <c r="K113" s="300"/>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row>
    <row r="114" spans="1:34" ht="15.75" customHeight="1">
      <c r="A114" s="234"/>
      <c r="B114" s="234"/>
      <c r="C114" s="234"/>
      <c r="D114" s="234"/>
      <c r="E114" s="234"/>
      <c r="F114" s="234"/>
      <c r="G114" s="234"/>
      <c r="H114" s="234"/>
      <c r="I114" s="234"/>
      <c r="J114" s="300"/>
      <c r="K114" s="300"/>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row>
    <row r="115" spans="1:34" ht="15.75" customHeight="1">
      <c r="A115" s="234"/>
      <c r="B115" s="234"/>
      <c r="C115" s="234"/>
      <c r="D115" s="234"/>
      <c r="E115" s="234"/>
      <c r="F115" s="234"/>
      <c r="G115" s="234"/>
      <c r="H115" s="234"/>
      <c r="I115" s="234"/>
      <c r="J115" s="300"/>
      <c r="K115" s="300"/>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row>
    <row r="116" spans="1:34" ht="15.75" customHeight="1">
      <c r="A116" s="234"/>
      <c r="B116" s="234"/>
      <c r="C116" s="234"/>
      <c r="D116" s="234"/>
      <c r="E116" s="234"/>
      <c r="F116" s="234"/>
      <c r="G116" s="234"/>
      <c r="H116" s="234"/>
      <c r="I116" s="234"/>
      <c r="J116" s="300"/>
      <c r="K116" s="300"/>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row>
    <row r="117" spans="1:34" ht="15.75" customHeight="1">
      <c r="A117" s="234"/>
      <c r="B117" s="234"/>
      <c r="C117" s="234"/>
      <c r="D117" s="234"/>
      <c r="E117" s="234"/>
      <c r="F117" s="234"/>
      <c r="G117" s="234"/>
      <c r="H117" s="234"/>
      <c r="I117" s="234"/>
      <c r="J117" s="300"/>
      <c r="K117" s="300"/>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row>
    <row r="118" spans="1:34" ht="15.75" customHeight="1">
      <c r="A118" s="234"/>
      <c r="B118" s="234"/>
      <c r="C118" s="234"/>
      <c r="D118" s="234"/>
      <c r="E118" s="234"/>
      <c r="F118" s="234"/>
      <c r="G118" s="234"/>
      <c r="H118" s="234"/>
      <c r="I118" s="234"/>
      <c r="J118" s="300"/>
      <c r="K118" s="300"/>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row>
    <row r="119" spans="1:34" ht="15.75" customHeight="1">
      <c r="A119" s="234"/>
      <c r="B119" s="234"/>
      <c r="C119" s="234"/>
      <c r="D119" s="234"/>
      <c r="E119" s="234"/>
      <c r="F119" s="234"/>
      <c r="G119" s="234"/>
      <c r="H119" s="234"/>
      <c r="I119" s="234"/>
      <c r="J119" s="300"/>
      <c r="K119" s="300"/>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row>
    <row r="120" spans="1:34" ht="15.75" customHeight="1">
      <c r="A120" s="234"/>
      <c r="B120" s="234"/>
      <c r="C120" s="234"/>
      <c r="D120" s="234"/>
      <c r="E120" s="234"/>
      <c r="F120" s="234"/>
      <c r="G120" s="234"/>
      <c r="H120" s="234"/>
      <c r="I120" s="234"/>
      <c r="J120" s="300"/>
      <c r="K120" s="300"/>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row>
    <row r="121" spans="1:34" ht="15.75" customHeight="1">
      <c r="A121" s="234"/>
      <c r="B121" s="234"/>
      <c r="C121" s="234"/>
      <c r="D121" s="234"/>
      <c r="E121" s="234"/>
      <c r="F121" s="234"/>
      <c r="G121" s="234"/>
      <c r="H121" s="234"/>
      <c r="I121" s="234"/>
      <c r="J121" s="300"/>
      <c r="K121" s="300"/>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row>
    <row r="122" spans="1:34" ht="15.75" customHeight="1">
      <c r="A122" s="234"/>
      <c r="B122" s="234"/>
      <c r="C122" s="234"/>
      <c r="D122" s="234"/>
      <c r="E122" s="234"/>
      <c r="F122" s="234"/>
      <c r="G122" s="234"/>
      <c r="H122" s="234"/>
      <c r="I122" s="234"/>
      <c r="J122" s="300"/>
      <c r="K122" s="300"/>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row>
    <row r="123" spans="1:34" ht="15.75" customHeight="1">
      <c r="A123" s="234"/>
      <c r="B123" s="234"/>
      <c r="C123" s="234"/>
      <c r="D123" s="234"/>
      <c r="E123" s="234"/>
      <c r="F123" s="234"/>
      <c r="G123" s="234"/>
      <c r="H123" s="234"/>
      <c r="I123" s="234"/>
      <c r="J123" s="300"/>
      <c r="K123" s="300"/>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row>
    <row r="124" spans="1:34" ht="15.75" customHeight="1">
      <c r="A124" s="234"/>
      <c r="B124" s="234"/>
      <c r="C124" s="234"/>
      <c r="D124" s="234"/>
      <c r="E124" s="234"/>
      <c r="F124" s="234"/>
      <c r="G124" s="234"/>
      <c r="H124" s="234"/>
      <c r="I124" s="234"/>
      <c r="J124" s="300"/>
      <c r="K124" s="300"/>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row>
    <row r="125" spans="1:34" ht="15.75" customHeight="1">
      <c r="A125" s="234"/>
      <c r="B125" s="234"/>
      <c r="C125" s="234"/>
      <c r="D125" s="234"/>
      <c r="E125" s="234"/>
      <c r="F125" s="234"/>
      <c r="G125" s="234"/>
      <c r="H125" s="234"/>
      <c r="I125" s="234"/>
      <c r="J125" s="300"/>
      <c r="K125" s="300"/>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row>
    <row r="126" spans="1:34" ht="15.75" customHeight="1">
      <c r="A126" s="234"/>
      <c r="B126" s="234"/>
      <c r="C126" s="234"/>
      <c r="D126" s="234"/>
      <c r="E126" s="234"/>
      <c r="F126" s="234"/>
      <c r="G126" s="234"/>
      <c r="H126" s="234"/>
      <c r="I126" s="234"/>
      <c r="J126" s="300"/>
      <c r="K126" s="300"/>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row>
    <row r="127" spans="1:34" ht="15.75" customHeight="1">
      <c r="A127" s="234"/>
      <c r="B127" s="234"/>
      <c r="C127" s="234"/>
      <c r="D127" s="234"/>
      <c r="E127" s="234"/>
      <c r="F127" s="234"/>
      <c r="G127" s="234"/>
      <c r="H127" s="234"/>
      <c r="I127" s="234"/>
      <c r="J127" s="300"/>
      <c r="K127" s="300"/>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row>
    <row r="128" spans="1:34" ht="15.75" customHeight="1">
      <c r="A128" s="234"/>
      <c r="B128" s="234"/>
      <c r="C128" s="234"/>
      <c r="D128" s="234"/>
      <c r="E128" s="234"/>
      <c r="F128" s="234"/>
      <c r="G128" s="234"/>
      <c r="H128" s="234"/>
      <c r="I128" s="234"/>
      <c r="J128" s="300"/>
      <c r="K128" s="300"/>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row>
    <row r="129" spans="1:34" ht="15.75" customHeight="1">
      <c r="A129" s="234"/>
      <c r="B129" s="234"/>
      <c r="C129" s="234"/>
      <c r="D129" s="234"/>
      <c r="E129" s="234"/>
      <c r="F129" s="234"/>
      <c r="G129" s="234"/>
      <c r="H129" s="234"/>
      <c r="I129" s="234"/>
      <c r="J129" s="300"/>
      <c r="K129" s="300"/>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row>
    <row r="130" spans="1:34" ht="15.75" customHeight="1">
      <c r="A130" s="234"/>
      <c r="B130" s="234"/>
      <c r="C130" s="234"/>
      <c r="D130" s="234"/>
      <c r="E130" s="234"/>
      <c r="F130" s="234"/>
      <c r="G130" s="234"/>
      <c r="H130" s="234"/>
      <c r="I130" s="234"/>
      <c r="J130" s="300"/>
      <c r="K130" s="300"/>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row>
    <row r="131" spans="1:34" ht="15.75" customHeight="1">
      <c r="A131" s="234"/>
      <c r="B131" s="234"/>
      <c r="C131" s="234"/>
      <c r="D131" s="234"/>
      <c r="E131" s="234"/>
      <c r="F131" s="234"/>
      <c r="G131" s="234"/>
      <c r="H131" s="234"/>
      <c r="I131" s="234"/>
      <c r="J131" s="300"/>
      <c r="K131" s="300"/>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row>
    <row r="132" spans="1:34" ht="15.75" customHeight="1">
      <c r="A132" s="234"/>
      <c r="B132" s="234"/>
      <c r="C132" s="234"/>
      <c r="D132" s="234"/>
      <c r="E132" s="234"/>
      <c r="F132" s="234"/>
      <c r="G132" s="234"/>
      <c r="H132" s="234"/>
      <c r="I132" s="234"/>
      <c r="J132" s="300"/>
      <c r="K132" s="300"/>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row>
    <row r="133" spans="1:34" ht="15.75" customHeight="1">
      <c r="A133" s="234"/>
      <c r="B133" s="234"/>
      <c r="C133" s="234"/>
      <c r="D133" s="234"/>
      <c r="E133" s="234"/>
      <c r="F133" s="234"/>
      <c r="G133" s="234"/>
      <c r="H133" s="234"/>
      <c r="I133" s="234"/>
      <c r="J133" s="300"/>
      <c r="K133" s="300"/>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row>
    <row r="134" spans="1:34" ht="15.75" customHeight="1">
      <c r="A134" s="234"/>
      <c r="B134" s="234"/>
      <c r="C134" s="234"/>
      <c r="D134" s="234"/>
      <c r="E134" s="234"/>
      <c r="F134" s="234"/>
      <c r="G134" s="234"/>
      <c r="H134" s="234"/>
      <c r="I134" s="234"/>
      <c r="J134" s="300"/>
      <c r="K134" s="300"/>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row>
    <row r="135" spans="1:34" ht="15.75" customHeight="1">
      <c r="A135" s="234"/>
      <c r="B135" s="234"/>
      <c r="C135" s="234"/>
      <c r="D135" s="234"/>
      <c r="E135" s="234"/>
      <c r="F135" s="234"/>
      <c r="G135" s="234"/>
      <c r="H135" s="234"/>
      <c r="I135" s="234"/>
      <c r="J135" s="300"/>
      <c r="K135" s="300"/>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row>
    <row r="136" spans="1:34" ht="15.75" customHeight="1">
      <c r="A136" s="234"/>
      <c r="B136" s="234"/>
      <c r="C136" s="234"/>
      <c r="D136" s="234"/>
      <c r="E136" s="234"/>
      <c r="F136" s="234"/>
      <c r="G136" s="234"/>
      <c r="H136" s="234"/>
      <c r="I136" s="234"/>
      <c r="J136" s="300"/>
      <c r="K136" s="300"/>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row>
    <row r="137" spans="1:34" ht="15.75" customHeight="1">
      <c r="A137" s="234"/>
      <c r="B137" s="234"/>
      <c r="C137" s="234"/>
      <c r="D137" s="234"/>
      <c r="E137" s="234"/>
      <c r="F137" s="234"/>
      <c r="G137" s="234"/>
      <c r="H137" s="234"/>
      <c r="I137" s="234"/>
      <c r="J137" s="300"/>
      <c r="K137" s="300"/>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row>
    <row r="138" spans="1:34" ht="15.75" customHeight="1">
      <c r="A138" s="234"/>
      <c r="B138" s="234"/>
      <c r="C138" s="234"/>
      <c r="D138" s="234"/>
      <c r="E138" s="234"/>
      <c r="F138" s="234"/>
      <c r="G138" s="234"/>
      <c r="H138" s="234"/>
      <c r="I138" s="234"/>
      <c r="J138" s="300"/>
      <c r="K138" s="300"/>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row>
    <row r="139" spans="1:34" ht="15.75" customHeight="1">
      <c r="A139" s="234"/>
      <c r="B139" s="234"/>
      <c r="C139" s="234"/>
      <c r="D139" s="234"/>
      <c r="E139" s="234"/>
      <c r="F139" s="234"/>
      <c r="G139" s="234"/>
      <c r="H139" s="234"/>
      <c r="I139" s="234"/>
      <c r="J139" s="300"/>
      <c r="K139" s="300"/>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row>
    <row r="140" spans="1:34" ht="15.75" customHeight="1">
      <c r="A140" s="234"/>
      <c r="B140" s="234"/>
      <c r="C140" s="234"/>
      <c r="D140" s="234"/>
      <c r="E140" s="234"/>
      <c r="F140" s="234"/>
      <c r="G140" s="234"/>
      <c r="H140" s="234"/>
      <c r="I140" s="234"/>
      <c r="J140" s="300"/>
      <c r="K140" s="300"/>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row>
    <row r="141" spans="1:34" ht="15.75" customHeight="1">
      <c r="A141" s="234"/>
      <c r="B141" s="234"/>
      <c r="C141" s="234"/>
      <c r="D141" s="234"/>
      <c r="E141" s="234"/>
      <c r="F141" s="234"/>
      <c r="G141" s="234"/>
      <c r="H141" s="234"/>
      <c r="I141" s="234"/>
      <c r="J141" s="300"/>
      <c r="K141" s="300"/>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row>
    <row r="142" spans="1:34" ht="15.75" customHeight="1">
      <c r="A142" s="234"/>
      <c r="B142" s="234"/>
      <c r="C142" s="234"/>
      <c r="D142" s="234"/>
      <c r="E142" s="234"/>
      <c r="F142" s="234"/>
      <c r="G142" s="234"/>
      <c r="H142" s="234"/>
      <c r="I142" s="234"/>
      <c r="J142" s="300"/>
      <c r="K142" s="300"/>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row>
    <row r="143" spans="1:34" ht="15.75" customHeight="1">
      <c r="A143" s="234"/>
      <c r="B143" s="234"/>
      <c r="C143" s="234"/>
      <c r="D143" s="234"/>
      <c r="E143" s="234"/>
      <c r="F143" s="234"/>
      <c r="G143" s="234"/>
      <c r="H143" s="234"/>
      <c r="I143" s="234"/>
      <c r="J143" s="300"/>
      <c r="K143" s="300"/>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row>
    <row r="144" spans="1:34" ht="15.75" customHeight="1">
      <c r="A144" s="234"/>
      <c r="B144" s="234"/>
      <c r="C144" s="234"/>
      <c r="D144" s="234"/>
      <c r="E144" s="234"/>
      <c r="F144" s="234"/>
      <c r="G144" s="234"/>
      <c r="H144" s="234"/>
      <c r="I144" s="234"/>
      <c r="J144" s="300"/>
      <c r="K144" s="300"/>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row>
    <row r="145" spans="1:34" ht="15.75" customHeight="1">
      <c r="A145" s="234"/>
      <c r="B145" s="234"/>
      <c r="C145" s="234"/>
      <c r="D145" s="234"/>
      <c r="E145" s="234"/>
      <c r="F145" s="234"/>
      <c r="G145" s="234"/>
      <c r="H145" s="234"/>
      <c r="I145" s="234"/>
      <c r="J145" s="300"/>
      <c r="K145" s="300"/>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row>
    <row r="146" spans="1:34" ht="15.75" customHeight="1">
      <c r="A146" s="234"/>
      <c r="B146" s="234"/>
      <c r="C146" s="234"/>
      <c r="D146" s="234"/>
      <c r="E146" s="234"/>
      <c r="F146" s="234"/>
      <c r="G146" s="234"/>
      <c r="H146" s="234"/>
      <c r="I146" s="234"/>
      <c r="J146" s="300"/>
      <c r="K146" s="300"/>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row>
    <row r="147" spans="1:34" ht="15.75" customHeight="1">
      <c r="A147" s="234"/>
      <c r="B147" s="234"/>
      <c r="C147" s="234"/>
      <c r="D147" s="234"/>
      <c r="E147" s="234"/>
      <c r="F147" s="234"/>
      <c r="G147" s="234"/>
      <c r="H147" s="234"/>
      <c r="I147" s="234"/>
      <c r="J147" s="300"/>
      <c r="K147" s="300"/>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row>
    <row r="148" spans="1:34" ht="15.75" customHeight="1">
      <c r="A148" s="234"/>
      <c r="B148" s="234"/>
      <c r="C148" s="234"/>
      <c r="D148" s="234"/>
      <c r="E148" s="234"/>
      <c r="F148" s="234"/>
      <c r="G148" s="234"/>
      <c r="H148" s="234"/>
      <c r="I148" s="234"/>
      <c r="J148" s="300"/>
      <c r="K148" s="300"/>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row>
    <row r="149" spans="1:34" ht="15.75" customHeight="1">
      <c r="A149" s="234"/>
      <c r="B149" s="234"/>
      <c r="C149" s="234"/>
      <c r="D149" s="234"/>
      <c r="E149" s="234"/>
      <c r="F149" s="234"/>
      <c r="G149" s="234"/>
      <c r="H149" s="234"/>
      <c r="I149" s="234"/>
      <c r="J149" s="300"/>
      <c r="K149" s="300"/>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row>
    <row r="150" spans="1:34" ht="15.75" customHeight="1">
      <c r="A150" s="234"/>
      <c r="B150" s="234"/>
      <c r="C150" s="234"/>
      <c r="D150" s="234"/>
      <c r="E150" s="234"/>
      <c r="F150" s="234"/>
      <c r="G150" s="234"/>
      <c r="H150" s="234"/>
      <c r="I150" s="234"/>
      <c r="J150" s="300"/>
      <c r="K150" s="300"/>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row>
    <row r="151" spans="1:34" ht="15.75" customHeight="1">
      <c r="A151" s="234"/>
      <c r="B151" s="234"/>
      <c r="C151" s="234"/>
      <c r="D151" s="234"/>
      <c r="E151" s="234"/>
      <c r="F151" s="234"/>
      <c r="G151" s="234"/>
      <c r="H151" s="234"/>
      <c r="I151" s="234"/>
      <c r="J151" s="300"/>
      <c r="K151" s="300"/>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row>
    <row r="152" spans="1:34" ht="15.75" customHeight="1">
      <c r="A152" s="234"/>
      <c r="B152" s="234"/>
      <c r="C152" s="234"/>
      <c r="D152" s="234"/>
      <c r="E152" s="234"/>
      <c r="F152" s="234"/>
      <c r="G152" s="234"/>
      <c r="H152" s="234"/>
      <c r="I152" s="234"/>
      <c r="J152" s="300"/>
      <c r="K152" s="300"/>
      <c r="L152" s="234"/>
      <c r="M152" s="234"/>
      <c r="N152" s="234"/>
      <c r="O152" s="234"/>
      <c r="P152" s="234"/>
      <c r="Q152" s="234"/>
      <c r="R152" s="234"/>
      <c r="S152" s="234"/>
      <c r="T152" s="234"/>
      <c r="U152" s="234"/>
      <c r="V152" s="234"/>
      <c r="W152" s="234"/>
      <c r="X152" s="234"/>
      <c r="Y152" s="234"/>
      <c r="Z152" s="234"/>
      <c r="AA152" s="234"/>
      <c r="AB152" s="234"/>
      <c r="AC152" s="234"/>
      <c r="AD152" s="234"/>
      <c r="AE152" s="234"/>
      <c r="AF152" s="234"/>
      <c r="AG152" s="234"/>
      <c r="AH152" s="234"/>
    </row>
    <row r="153" spans="1:34" ht="15.75" customHeight="1">
      <c r="A153" s="234"/>
      <c r="B153" s="234"/>
      <c r="C153" s="234"/>
      <c r="D153" s="234"/>
      <c r="E153" s="234"/>
      <c r="F153" s="234"/>
      <c r="G153" s="234"/>
      <c r="H153" s="234"/>
      <c r="I153" s="234"/>
      <c r="J153" s="300"/>
      <c r="K153" s="300"/>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row>
    <row r="154" spans="1:34" ht="15.75" customHeight="1">
      <c r="A154" s="234"/>
      <c r="B154" s="234"/>
      <c r="C154" s="234"/>
      <c r="D154" s="234"/>
      <c r="E154" s="234"/>
      <c r="F154" s="234"/>
      <c r="G154" s="234"/>
      <c r="H154" s="234"/>
      <c r="I154" s="234"/>
      <c r="J154" s="300"/>
      <c r="K154" s="300"/>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row>
    <row r="155" spans="1:34" ht="15.75" customHeight="1">
      <c r="A155" s="234"/>
      <c r="B155" s="234"/>
      <c r="C155" s="234"/>
      <c r="D155" s="234"/>
      <c r="E155" s="234"/>
      <c r="F155" s="234"/>
      <c r="G155" s="234"/>
      <c r="H155" s="234"/>
      <c r="I155" s="234"/>
      <c r="J155" s="300"/>
      <c r="K155" s="300"/>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row>
    <row r="156" spans="1:34" ht="15.75" customHeight="1">
      <c r="A156" s="234"/>
      <c r="B156" s="234"/>
      <c r="C156" s="234"/>
      <c r="D156" s="234"/>
      <c r="E156" s="234"/>
      <c r="F156" s="234"/>
      <c r="G156" s="234"/>
      <c r="H156" s="234"/>
      <c r="I156" s="234"/>
      <c r="J156" s="300"/>
      <c r="K156" s="300"/>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row>
    <row r="157" spans="1:34" ht="15.75" customHeight="1">
      <c r="A157" s="234"/>
      <c r="B157" s="234"/>
      <c r="C157" s="234"/>
      <c r="D157" s="234"/>
      <c r="E157" s="234"/>
      <c r="F157" s="234"/>
      <c r="G157" s="234"/>
      <c r="H157" s="234"/>
      <c r="I157" s="234"/>
      <c r="J157" s="300"/>
      <c r="K157" s="300"/>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row>
    <row r="158" spans="1:34" ht="15.75" customHeight="1">
      <c r="A158" s="234"/>
      <c r="B158" s="234"/>
      <c r="C158" s="234"/>
      <c r="D158" s="234"/>
      <c r="E158" s="234"/>
      <c r="F158" s="234"/>
      <c r="G158" s="234"/>
      <c r="H158" s="234"/>
      <c r="I158" s="234"/>
      <c r="J158" s="300"/>
      <c r="K158" s="300"/>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row>
    <row r="159" spans="1:34" ht="15.75" customHeight="1">
      <c r="A159" s="234"/>
      <c r="B159" s="234"/>
      <c r="C159" s="234"/>
      <c r="D159" s="234"/>
      <c r="E159" s="234"/>
      <c r="F159" s="234"/>
      <c r="G159" s="234"/>
      <c r="H159" s="234"/>
      <c r="I159" s="234"/>
      <c r="J159" s="300"/>
      <c r="K159" s="300"/>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row>
    <row r="160" spans="1:34" ht="15.75" customHeight="1">
      <c r="A160" s="234"/>
      <c r="B160" s="234"/>
      <c r="C160" s="234"/>
      <c r="D160" s="234"/>
      <c r="E160" s="234"/>
      <c r="F160" s="234"/>
      <c r="G160" s="234"/>
      <c r="H160" s="234"/>
      <c r="I160" s="234"/>
      <c r="J160" s="300"/>
      <c r="K160" s="300"/>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row>
    <row r="161" spans="1:34" ht="15.75" customHeight="1">
      <c r="A161" s="234"/>
      <c r="B161" s="234"/>
      <c r="C161" s="234"/>
      <c r="D161" s="234"/>
      <c r="E161" s="234"/>
      <c r="F161" s="234"/>
      <c r="G161" s="234"/>
      <c r="H161" s="234"/>
      <c r="I161" s="234"/>
      <c r="J161" s="300"/>
      <c r="K161" s="300"/>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row>
    <row r="162" spans="1:34" ht="15.75" customHeight="1">
      <c r="A162" s="234"/>
      <c r="B162" s="234"/>
      <c r="C162" s="234"/>
      <c r="D162" s="234"/>
      <c r="E162" s="234"/>
      <c r="F162" s="234"/>
      <c r="G162" s="234"/>
      <c r="H162" s="234"/>
      <c r="I162" s="234"/>
      <c r="J162" s="300"/>
      <c r="K162" s="300"/>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row>
    <row r="163" spans="1:34" ht="15.75" customHeight="1">
      <c r="A163" s="234"/>
      <c r="B163" s="234"/>
      <c r="C163" s="234"/>
      <c r="D163" s="234"/>
      <c r="E163" s="234"/>
      <c r="F163" s="234"/>
      <c r="G163" s="234"/>
      <c r="H163" s="234"/>
      <c r="I163" s="234"/>
      <c r="J163" s="300"/>
      <c r="K163" s="300"/>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row>
    <row r="164" spans="1:34" ht="15.75" customHeight="1">
      <c r="A164" s="234"/>
      <c r="B164" s="234"/>
      <c r="C164" s="234"/>
      <c r="D164" s="234"/>
      <c r="E164" s="234"/>
      <c r="F164" s="234"/>
      <c r="G164" s="234"/>
      <c r="H164" s="234"/>
      <c r="I164" s="234"/>
      <c r="J164" s="300"/>
      <c r="K164" s="300"/>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row>
    <row r="165" spans="1:34" ht="15.75" customHeight="1">
      <c r="A165" s="234"/>
      <c r="B165" s="234"/>
      <c r="C165" s="234"/>
      <c r="D165" s="234"/>
      <c r="E165" s="234"/>
      <c r="F165" s="234"/>
      <c r="G165" s="234"/>
      <c r="H165" s="234"/>
      <c r="I165" s="234"/>
      <c r="J165" s="300"/>
      <c r="K165" s="300"/>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row>
    <row r="166" spans="1:34" ht="15.75" customHeight="1">
      <c r="A166" s="234"/>
      <c r="B166" s="234"/>
      <c r="C166" s="234"/>
      <c r="D166" s="234"/>
      <c r="E166" s="234"/>
      <c r="F166" s="234"/>
      <c r="G166" s="234"/>
      <c r="H166" s="234"/>
      <c r="I166" s="234"/>
      <c r="J166" s="300"/>
      <c r="K166" s="300"/>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row>
    <row r="167" spans="1:34" ht="15.75" customHeight="1">
      <c r="A167" s="234"/>
      <c r="B167" s="234"/>
      <c r="C167" s="234"/>
      <c r="D167" s="234"/>
      <c r="E167" s="234"/>
      <c r="F167" s="234"/>
      <c r="G167" s="234"/>
      <c r="H167" s="234"/>
      <c r="I167" s="234"/>
      <c r="J167" s="300"/>
      <c r="K167" s="300"/>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row>
    <row r="168" spans="1:34" ht="15.75" customHeight="1">
      <c r="A168" s="234"/>
      <c r="B168" s="234"/>
      <c r="C168" s="234"/>
      <c r="D168" s="234"/>
      <c r="E168" s="234"/>
      <c r="F168" s="234"/>
      <c r="G168" s="234"/>
      <c r="H168" s="234"/>
      <c r="I168" s="234"/>
      <c r="J168" s="300"/>
      <c r="K168" s="300"/>
      <c r="L168" s="234"/>
      <c r="M168" s="234"/>
      <c r="N168" s="234"/>
      <c r="O168" s="234"/>
      <c r="P168" s="234"/>
      <c r="Q168" s="234"/>
      <c r="R168" s="234"/>
      <c r="S168" s="234"/>
      <c r="T168" s="234"/>
      <c r="U168" s="234"/>
      <c r="V168" s="234"/>
      <c r="W168" s="234"/>
      <c r="X168" s="234"/>
      <c r="Y168" s="234"/>
      <c r="Z168" s="234"/>
      <c r="AA168" s="234"/>
      <c r="AB168" s="234"/>
      <c r="AC168" s="234"/>
      <c r="AD168" s="234"/>
      <c r="AE168" s="234"/>
      <c r="AF168" s="234"/>
      <c r="AG168" s="234"/>
      <c r="AH168" s="234"/>
    </row>
    <row r="169" spans="1:34" ht="15.75" customHeight="1">
      <c r="A169" s="234"/>
      <c r="B169" s="234"/>
      <c r="C169" s="234"/>
      <c r="D169" s="234"/>
      <c r="E169" s="234"/>
      <c r="F169" s="234"/>
      <c r="G169" s="234"/>
      <c r="H169" s="234"/>
      <c r="I169" s="234"/>
      <c r="J169" s="300"/>
      <c r="K169" s="300"/>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row>
    <row r="170" spans="1:34" ht="15.75" customHeight="1">
      <c r="A170" s="234"/>
      <c r="B170" s="234"/>
      <c r="C170" s="234"/>
      <c r="D170" s="234"/>
      <c r="E170" s="234"/>
      <c r="F170" s="234"/>
      <c r="G170" s="234"/>
      <c r="H170" s="234"/>
      <c r="I170" s="234"/>
      <c r="J170" s="300"/>
      <c r="K170" s="300"/>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row>
    <row r="171" spans="1:34" ht="15.75" customHeight="1">
      <c r="A171" s="234"/>
      <c r="B171" s="234"/>
      <c r="C171" s="234"/>
      <c r="D171" s="234"/>
      <c r="E171" s="234"/>
      <c r="F171" s="234"/>
      <c r="G171" s="234"/>
      <c r="H171" s="234"/>
      <c r="I171" s="234"/>
      <c r="J171" s="300"/>
      <c r="K171" s="300"/>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row>
    <row r="172" spans="1:34" ht="15.75" customHeight="1">
      <c r="A172" s="234"/>
      <c r="B172" s="234"/>
      <c r="C172" s="234"/>
      <c r="D172" s="234"/>
      <c r="E172" s="234"/>
      <c r="F172" s="234"/>
      <c r="G172" s="234"/>
      <c r="H172" s="234"/>
      <c r="I172" s="234"/>
      <c r="J172" s="300"/>
      <c r="K172" s="300"/>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row>
    <row r="173" spans="1:34" ht="15.75" customHeight="1">
      <c r="A173" s="234"/>
      <c r="B173" s="234"/>
      <c r="C173" s="234"/>
      <c r="D173" s="234"/>
      <c r="E173" s="234"/>
      <c r="F173" s="234"/>
      <c r="G173" s="234"/>
      <c r="H173" s="234"/>
      <c r="I173" s="234"/>
      <c r="J173" s="300"/>
      <c r="K173" s="300"/>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34"/>
      <c r="AH173" s="234"/>
    </row>
    <row r="174" spans="1:34" ht="15.75" customHeight="1">
      <c r="A174" s="234"/>
      <c r="B174" s="234"/>
      <c r="C174" s="234"/>
      <c r="D174" s="234"/>
      <c r="E174" s="234"/>
      <c r="F174" s="234"/>
      <c r="G174" s="234"/>
      <c r="H174" s="234"/>
      <c r="I174" s="234"/>
      <c r="J174" s="300"/>
      <c r="K174" s="300"/>
      <c r="L174" s="234"/>
      <c r="M174" s="234"/>
      <c r="N174" s="234"/>
      <c r="O174" s="234"/>
      <c r="P174" s="234"/>
      <c r="Q174" s="234"/>
      <c r="R174" s="234"/>
      <c r="S174" s="234"/>
      <c r="T174" s="234"/>
      <c r="U174" s="234"/>
      <c r="V174" s="234"/>
      <c r="W174" s="234"/>
      <c r="X174" s="234"/>
      <c r="Y174" s="234"/>
      <c r="Z174" s="234"/>
      <c r="AA174" s="234"/>
      <c r="AB174" s="234"/>
      <c r="AC174" s="234"/>
      <c r="AD174" s="234"/>
      <c r="AE174" s="234"/>
      <c r="AF174" s="234"/>
      <c r="AG174" s="234"/>
      <c r="AH174" s="234"/>
    </row>
    <row r="175" spans="1:34" ht="15.75" customHeight="1">
      <c r="A175" s="234"/>
      <c r="B175" s="234"/>
      <c r="C175" s="234"/>
      <c r="D175" s="234"/>
      <c r="E175" s="234"/>
      <c r="F175" s="234"/>
      <c r="G175" s="234"/>
      <c r="H175" s="234"/>
      <c r="I175" s="234"/>
      <c r="J175" s="300"/>
      <c r="K175" s="300"/>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row>
    <row r="176" spans="1:34" ht="15.75" customHeight="1">
      <c r="A176" s="234"/>
      <c r="B176" s="234"/>
      <c r="C176" s="234"/>
      <c r="D176" s="234"/>
      <c r="E176" s="234"/>
      <c r="F176" s="234"/>
      <c r="G176" s="234"/>
      <c r="H176" s="234"/>
      <c r="I176" s="234"/>
      <c r="J176" s="300"/>
      <c r="K176" s="300"/>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row>
    <row r="177" spans="1:34" ht="15.75" customHeight="1">
      <c r="A177" s="234"/>
      <c r="B177" s="234"/>
      <c r="C177" s="234"/>
      <c r="D177" s="234"/>
      <c r="E177" s="234"/>
      <c r="F177" s="234"/>
      <c r="G177" s="234"/>
      <c r="H177" s="234"/>
      <c r="I177" s="234"/>
      <c r="J177" s="300"/>
      <c r="K177" s="300"/>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row>
    <row r="178" spans="1:34" ht="15.75" customHeight="1">
      <c r="A178" s="234"/>
      <c r="B178" s="234"/>
      <c r="C178" s="234"/>
      <c r="D178" s="234"/>
      <c r="E178" s="234"/>
      <c r="F178" s="234"/>
      <c r="G178" s="234"/>
      <c r="H178" s="234"/>
      <c r="I178" s="234"/>
      <c r="J178" s="300"/>
      <c r="K178" s="300"/>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row>
    <row r="179" spans="1:34" ht="15.75" customHeight="1">
      <c r="A179" s="234"/>
      <c r="B179" s="234"/>
      <c r="C179" s="234"/>
      <c r="D179" s="234"/>
      <c r="E179" s="234"/>
      <c r="F179" s="234"/>
      <c r="G179" s="234"/>
      <c r="H179" s="234"/>
      <c r="I179" s="234"/>
      <c r="J179" s="300"/>
      <c r="K179" s="300"/>
      <c r="L179" s="234"/>
      <c r="M179" s="234"/>
      <c r="N179" s="234"/>
      <c r="O179" s="234"/>
      <c r="P179" s="234"/>
      <c r="Q179" s="234"/>
      <c r="R179" s="234"/>
      <c r="S179" s="234"/>
      <c r="T179" s="234"/>
      <c r="U179" s="234"/>
      <c r="V179" s="234"/>
      <c r="W179" s="234"/>
      <c r="X179" s="234"/>
      <c r="Y179" s="234"/>
      <c r="Z179" s="234"/>
      <c r="AA179" s="234"/>
      <c r="AB179" s="234"/>
      <c r="AC179" s="234"/>
      <c r="AD179" s="234"/>
      <c r="AE179" s="234"/>
      <c r="AF179" s="234"/>
      <c r="AG179" s="234"/>
      <c r="AH179" s="234"/>
    </row>
    <row r="180" spans="1:34" ht="15.75" customHeight="1">
      <c r="A180" s="234"/>
      <c r="B180" s="234"/>
      <c r="C180" s="234"/>
      <c r="D180" s="234"/>
      <c r="E180" s="234"/>
      <c r="F180" s="234"/>
      <c r="G180" s="234"/>
      <c r="H180" s="234"/>
      <c r="I180" s="234"/>
      <c r="J180" s="300"/>
      <c r="K180" s="300"/>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row>
    <row r="181" spans="1:34" ht="15.75" customHeight="1">
      <c r="A181" s="234"/>
      <c r="B181" s="234"/>
      <c r="C181" s="234"/>
      <c r="D181" s="234"/>
      <c r="E181" s="234"/>
      <c r="F181" s="234"/>
      <c r="G181" s="234"/>
      <c r="H181" s="234"/>
      <c r="I181" s="234"/>
      <c r="J181" s="300"/>
      <c r="K181" s="300"/>
      <c r="L181" s="234"/>
      <c r="M181" s="234"/>
      <c r="N181" s="234"/>
      <c r="O181" s="234"/>
      <c r="P181" s="234"/>
      <c r="Q181" s="234"/>
      <c r="R181" s="234"/>
      <c r="S181" s="234"/>
      <c r="T181" s="234"/>
      <c r="U181" s="234"/>
      <c r="V181" s="234"/>
      <c r="W181" s="234"/>
      <c r="X181" s="234"/>
      <c r="Y181" s="234"/>
      <c r="Z181" s="234"/>
      <c r="AA181" s="234"/>
      <c r="AB181" s="234"/>
      <c r="AC181" s="234"/>
      <c r="AD181" s="234"/>
      <c r="AE181" s="234"/>
      <c r="AF181" s="234"/>
      <c r="AG181" s="234"/>
      <c r="AH181" s="234"/>
    </row>
    <row r="182" spans="1:34" ht="15.75" customHeight="1">
      <c r="A182" s="234"/>
      <c r="B182" s="234"/>
      <c r="C182" s="234"/>
      <c r="D182" s="234"/>
      <c r="E182" s="234"/>
      <c r="F182" s="234"/>
      <c r="G182" s="234"/>
      <c r="H182" s="234"/>
      <c r="I182" s="234"/>
      <c r="J182" s="300"/>
      <c r="K182" s="300"/>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row>
    <row r="183" spans="1:34" ht="15.75" customHeight="1">
      <c r="A183" s="234"/>
      <c r="B183" s="234"/>
      <c r="C183" s="234"/>
      <c r="D183" s="234"/>
      <c r="E183" s="234"/>
      <c r="F183" s="234"/>
      <c r="G183" s="234"/>
      <c r="H183" s="234"/>
      <c r="I183" s="234"/>
      <c r="J183" s="300"/>
      <c r="K183" s="300"/>
      <c r="L183" s="234"/>
      <c r="M183" s="234"/>
      <c r="N183" s="234"/>
      <c r="O183" s="234"/>
      <c r="P183" s="234"/>
      <c r="Q183" s="234"/>
      <c r="R183" s="234"/>
      <c r="S183" s="234"/>
      <c r="T183" s="234"/>
      <c r="U183" s="234"/>
      <c r="V183" s="234"/>
      <c r="W183" s="234"/>
      <c r="X183" s="234"/>
      <c r="Y183" s="234"/>
      <c r="Z183" s="234"/>
      <c r="AA183" s="234"/>
      <c r="AB183" s="234"/>
      <c r="AC183" s="234"/>
      <c r="AD183" s="234"/>
      <c r="AE183" s="234"/>
      <c r="AF183" s="234"/>
      <c r="AG183" s="234"/>
      <c r="AH183" s="234"/>
    </row>
    <row r="184" spans="1:34" ht="15.75" customHeight="1">
      <c r="A184" s="234"/>
      <c r="B184" s="234"/>
      <c r="C184" s="234"/>
      <c r="D184" s="234"/>
      <c r="E184" s="234"/>
      <c r="F184" s="234"/>
      <c r="G184" s="234"/>
      <c r="H184" s="234"/>
      <c r="I184" s="234"/>
      <c r="J184" s="300"/>
      <c r="K184" s="300"/>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34"/>
      <c r="AH184" s="234"/>
    </row>
    <row r="185" spans="1:34" ht="15.75" customHeight="1">
      <c r="A185" s="234"/>
      <c r="B185" s="234"/>
      <c r="C185" s="234"/>
      <c r="D185" s="234"/>
      <c r="E185" s="234"/>
      <c r="F185" s="234"/>
      <c r="G185" s="234"/>
      <c r="H185" s="234"/>
      <c r="I185" s="234"/>
      <c r="J185" s="300"/>
      <c r="K185" s="300"/>
      <c r="L185" s="234"/>
      <c r="M185" s="234"/>
      <c r="N185" s="234"/>
      <c r="O185" s="234"/>
      <c r="P185" s="234"/>
      <c r="Q185" s="234"/>
      <c r="R185" s="234"/>
      <c r="S185" s="234"/>
      <c r="T185" s="234"/>
      <c r="U185" s="234"/>
      <c r="V185" s="234"/>
      <c r="W185" s="234"/>
      <c r="X185" s="234"/>
      <c r="Y185" s="234"/>
      <c r="Z185" s="234"/>
      <c r="AA185" s="234"/>
      <c r="AB185" s="234"/>
      <c r="AC185" s="234"/>
      <c r="AD185" s="234"/>
      <c r="AE185" s="234"/>
      <c r="AF185" s="234"/>
      <c r="AG185" s="234"/>
      <c r="AH185" s="234"/>
    </row>
    <row r="186" spans="1:34" ht="15.75" customHeight="1">
      <c r="A186" s="234"/>
      <c r="B186" s="234"/>
      <c r="C186" s="234"/>
      <c r="D186" s="234"/>
      <c r="E186" s="234"/>
      <c r="F186" s="234"/>
      <c r="G186" s="234"/>
      <c r="H186" s="234"/>
      <c r="I186" s="234"/>
      <c r="J186" s="300"/>
      <c r="K186" s="300"/>
      <c r="L186" s="234"/>
      <c r="M186" s="234"/>
      <c r="N186" s="234"/>
      <c r="O186" s="234"/>
      <c r="P186" s="234"/>
      <c r="Q186" s="234"/>
      <c r="R186" s="234"/>
      <c r="S186" s="234"/>
      <c r="T186" s="234"/>
      <c r="U186" s="234"/>
      <c r="V186" s="234"/>
      <c r="W186" s="234"/>
      <c r="X186" s="234"/>
      <c r="Y186" s="234"/>
      <c r="Z186" s="234"/>
      <c r="AA186" s="234"/>
      <c r="AB186" s="234"/>
      <c r="AC186" s="234"/>
      <c r="AD186" s="234"/>
      <c r="AE186" s="234"/>
      <c r="AF186" s="234"/>
      <c r="AG186" s="234"/>
      <c r="AH186" s="234"/>
    </row>
    <row r="187" spans="1:34" ht="15.75" customHeight="1">
      <c r="A187" s="234"/>
      <c r="B187" s="234"/>
      <c r="C187" s="234"/>
      <c r="D187" s="234"/>
      <c r="E187" s="234"/>
      <c r="F187" s="234"/>
      <c r="G187" s="234"/>
      <c r="H187" s="234"/>
      <c r="I187" s="234"/>
      <c r="J187" s="300"/>
      <c r="K187" s="300"/>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row>
    <row r="188" spans="1:34" ht="15.75" customHeight="1">
      <c r="A188" s="234"/>
      <c r="B188" s="234"/>
      <c r="C188" s="234"/>
      <c r="D188" s="234"/>
      <c r="E188" s="234"/>
      <c r="F188" s="234"/>
      <c r="G188" s="234"/>
      <c r="H188" s="234"/>
      <c r="I188" s="234"/>
      <c r="J188" s="300"/>
      <c r="K188" s="300"/>
      <c r="L188" s="234"/>
      <c r="M188" s="234"/>
      <c r="N188" s="234"/>
      <c r="O188" s="234"/>
      <c r="P188" s="234"/>
      <c r="Q188" s="234"/>
      <c r="R188" s="234"/>
      <c r="S188" s="234"/>
      <c r="T188" s="234"/>
      <c r="U188" s="234"/>
      <c r="V188" s="234"/>
      <c r="W188" s="234"/>
      <c r="X188" s="234"/>
      <c r="Y188" s="234"/>
      <c r="Z188" s="234"/>
      <c r="AA188" s="234"/>
      <c r="AB188" s="234"/>
      <c r="AC188" s="234"/>
      <c r="AD188" s="234"/>
      <c r="AE188" s="234"/>
      <c r="AF188" s="234"/>
      <c r="AG188" s="234"/>
      <c r="AH188" s="234"/>
    </row>
    <row r="189" spans="1:34" ht="15.75" customHeight="1">
      <c r="A189" s="234"/>
      <c r="B189" s="234"/>
      <c r="C189" s="234"/>
      <c r="D189" s="234"/>
      <c r="E189" s="234"/>
      <c r="F189" s="234"/>
      <c r="G189" s="234"/>
      <c r="H189" s="234"/>
      <c r="I189" s="234"/>
      <c r="J189" s="300"/>
      <c r="K189" s="300"/>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row>
    <row r="190" spans="1:34" ht="15.75" customHeight="1">
      <c r="A190" s="234"/>
      <c r="B190" s="234"/>
      <c r="C190" s="234"/>
      <c r="D190" s="234"/>
      <c r="E190" s="234"/>
      <c r="F190" s="234"/>
      <c r="G190" s="234"/>
      <c r="H190" s="234"/>
      <c r="I190" s="234"/>
      <c r="J190" s="300"/>
      <c r="K190" s="300"/>
      <c r="L190" s="234"/>
      <c r="M190" s="234"/>
      <c r="N190" s="234"/>
      <c r="O190" s="234"/>
      <c r="P190" s="234"/>
      <c r="Q190" s="234"/>
      <c r="R190" s="234"/>
      <c r="S190" s="234"/>
      <c r="T190" s="234"/>
      <c r="U190" s="234"/>
      <c r="V190" s="234"/>
      <c r="W190" s="234"/>
      <c r="X190" s="234"/>
      <c r="Y190" s="234"/>
      <c r="Z190" s="234"/>
      <c r="AA190" s="234"/>
      <c r="AB190" s="234"/>
      <c r="AC190" s="234"/>
      <c r="AD190" s="234"/>
      <c r="AE190" s="234"/>
      <c r="AF190" s="234"/>
      <c r="AG190" s="234"/>
      <c r="AH190" s="234"/>
    </row>
    <row r="191" spans="1:34" ht="15.75" customHeight="1">
      <c r="A191" s="234"/>
      <c r="B191" s="234"/>
      <c r="C191" s="234"/>
      <c r="D191" s="234"/>
      <c r="E191" s="234"/>
      <c r="F191" s="234"/>
      <c r="G191" s="234"/>
      <c r="H191" s="234"/>
      <c r="I191" s="234"/>
      <c r="J191" s="300"/>
      <c r="K191" s="300"/>
      <c r="L191" s="234"/>
      <c r="M191" s="234"/>
      <c r="N191" s="234"/>
      <c r="O191" s="234"/>
      <c r="P191" s="234"/>
      <c r="Q191" s="234"/>
      <c r="R191" s="234"/>
      <c r="S191" s="234"/>
      <c r="T191" s="234"/>
      <c r="U191" s="234"/>
      <c r="V191" s="234"/>
      <c r="W191" s="234"/>
      <c r="X191" s="234"/>
      <c r="Y191" s="234"/>
      <c r="Z191" s="234"/>
      <c r="AA191" s="234"/>
      <c r="AB191" s="234"/>
      <c r="AC191" s="234"/>
      <c r="AD191" s="234"/>
      <c r="AE191" s="234"/>
      <c r="AF191" s="234"/>
      <c r="AG191" s="234"/>
      <c r="AH191" s="234"/>
    </row>
    <row r="192" spans="1:34" ht="15.75" customHeight="1">
      <c r="A192" s="234"/>
      <c r="B192" s="234"/>
      <c r="C192" s="234"/>
      <c r="D192" s="234"/>
      <c r="E192" s="234"/>
      <c r="F192" s="234"/>
      <c r="G192" s="234"/>
      <c r="H192" s="234"/>
      <c r="I192" s="234"/>
      <c r="J192" s="300"/>
      <c r="K192" s="300"/>
      <c r="L192" s="234"/>
      <c r="M192" s="234"/>
      <c r="N192" s="234"/>
      <c r="O192" s="234"/>
      <c r="P192" s="234"/>
      <c r="Q192" s="234"/>
      <c r="R192" s="234"/>
      <c r="S192" s="234"/>
      <c r="T192" s="234"/>
      <c r="U192" s="234"/>
      <c r="V192" s="234"/>
      <c r="W192" s="234"/>
      <c r="X192" s="234"/>
      <c r="Y192" s="234"/>
      <c r="Z192" s="234"/>
      <c r="AA192" s="234"/>
      <c r="AB192" s="234"/>
      <c r="AC192" s="234"/>
      <c r="AD192" s="234"/>
      <c r="AE192" s="234"/>
      <c r="AF192" s="234"/>
      <c r="AG192" s="234"/>
      <c r="AH192" s="234"/>
    </row>
    <row r="193" spans="1:34" ht="15.75" customHeight="1">
      <c r="A193" s="234"/>
      <c r="B193" s="234"/>
      <c r="C193" s="234"/>
      <c r="D193" s="234"/>
      <c r="E193" s="234"/>
      <c r="F193" s="234"/>
      <c r="G193" s="234"/>
      <c r="H193" s="234"/>
      <c r="I193" s="234"/>
      <c r="J193" s="300"/>
      <c r="K193" s="300"/>
      <c r="L193" s="234"/>
      <c r="M193" s="234"/>
      <c r="N193" s="234"/>
      <c r="O193" s="234"/>
      <c r="P193" s="234"/>
      <c r="Q193" s="234"/>
      <c r="R193" s="234"/>
      <c r="S193" s="234"/>
      <c r="T193" s="234"/>
      <c r="U193" s="234"/>
      <c r="V193" s="234"/>
      <c r="W193" s="234"/>
      <c r="X193" s="234"/>
      <c r="Y193" s="234"/>
      <c r="Z193" s="234"/>
      <c r="AA193" s="234"/>
      <c r="AB193" s="234"/>
      <c r="AC193" s="234"/>
      <c r="AD193" s="234"/>
      <c r="AE193" s="234"/>
      <c r="AF193" s="234"/>
      <c r="AG193" s="234"/>
      <c r="AH193" s="234"/>
    </row>
    <row r="194" spans="1:34" ht="15.75" customHeight="1">
      <c r="A194" s="234"/>
      <c r="B194" s="234"/>
      <c r="C194" s="234"/>
      <c r="D194" s="234"/>
      <c r="E194" s="234"/>
      <c r="F194" s="234"/>
      <c r="G194" s="234"/>
      <c r="H194" s="234"/>
      <c r="I194" s="234"/>
      <c r="J194" s="300"/>
      <c r="K194" s="300"/>
      <c r="L194" s="234"/>
      <c r="M194" s="234"/>
      <c r="N194" s="234"/>
      <c r="O194" s="234"/>
      <c r="P194" s="234"/>
      <c r="Q194" s="234"/>
      <c r="R194" s="234"/>
      <c r="S194" s="234"/>
      <c r="T194" s="234"/>
      <c r="U194" s="234"/>
      <c r="V194" s="234"/>
      <c r="W194" s="234"/>
      <c r="X194" s="234"/>
      <c r="Y194" s="234"/>
      <c r="Z194" s="234"/>
      <c r="AA194" s="234"/>
      <c r="AB194" s="234"/>
      <c r="AC194" s="234"/>
      <c r="AD194" s="234"/>
      <c r="AE194" s="234"/>
      <c r="AF194" s="234"/>
      <c r="AG194" s="234"/>
      <c r="AH194" s="234"/>
    </row>
    <row r="195" spans="1:34" ht="15.75" customHeight="1">
      <c r="A195" s="234"/>
      <c r="B195" s="234"/>
      <c r="C195" s="234"/>
      <c r="D195" s="234"/>
      <c r="E195" s="234"/>
      <c r="F195" s="234"/>
      <c r="G195" s="234"/>
      <c r="H195" s="234"/>
      <c r="I195" s="234"/>
      <c r="J195" s="300"/>
      <c r="K195" s="300"/>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row>
    <row r="196" spans="1:34" ht="15.75" customHeight="1">
      <c r="A196" s="234"/>
      <c r="B196" s="234"/>
      <c r="C196" s="234"/>
      <c r="D196" s="234"/>
      <c r="E196" s="234"/>
      <c r="F196" s="234"/>
      <c r="G196" s="234"/>
      <c r="H196" s="234"/>
      <c r="I196" s="234"/>
      <c r="J196" s="300"/>
      <c r="K196" s="300"/>
      <c r="L196" s="234"/>
      <c r="M196" s="234"/>
      <c r="N196" s="234"/>
      <c r="O196" s="234"/>
      <c r="P196" s="234"/>
      <c r="Q196" s="234"/>
      <c r="R196" s="234"/>
      <c r="S196" s="234"/>
      <c r="T196" s="234"/>
      <c r="U196" s="234"/>
      <c r="V196" s="234"/>
      <c r="W196" s="234"/>
      <c r="X196" s="234"/>
      <c r="Y196" s="234"/>
      <c r="Z196" s="234"/>
      <c r="AA196" s="234"/>
      <c r="AB196" s="234"/>
      <c r="AC196" s="234"/>
      <c r="AD196" s="234"/>
      <c r="AE196" s="234"/>
      <c r="AF196" s="234"/>
      <c r="AG196" s="234"/>
      <c r="AH196" s="234"/>
    </row>
    <row r="197" spans="1:34" ht="15.75" customHeight="1">
      <c r="A197" s="234"/>
      <c r="B197" s="234"/>
      <c r="C197" s="234"/>
      <c r="D197" s="234"/>
      <c r="E197" s="234"/>
      <c r="F197" s="234"/>
      <c r="G197" s="234"/>
      <c r="H197" s="234"/>
      <c r="I197" s="234"/>
      <c r="J197" s="300"/>
      <c r="K197" s="300"/>
      <c r="L197" s="234"/>
      <c r="M197" s="234"/>
      <c r="N197" s="234"/>
      <c r="O197" s="234"/>
      <c r="P197" s="234"/>
      <c r="Q197" s="234"/>
      <c r="R197" s="234"/>
      <c r="S197" s="234"/>
      <c r="T197" s="234"/>
      <c r="U197" s="234"/>
      <c r="V197" s="234"/>
      <c r="W197" s="234"/>
      <c r="X197" s="234"/>
      <c r="Y197" s="234"/>
      <c r="Z197" s="234"/>
      <c r="AA197" s="234"/>
      <c r="AB197" s="234"/>
      <c r="AC197" s="234"/>
      <c r="AD197" s="234"/>
      <c r="AE197" s="234"/>
      <c r="AF197" s="234"/>
      <c r="AG197" s="234"/>
      <c r="AH197" s="234"/>
    </row>
    <row r="198" spans="1:34" ht="15.75" customHeight="1">
      <c r="A198" s="234"/>
      <c r="B198" s="234"/>
      <c r="C198" s="234"/>
      <c r="D198" s="234"/>
      <c r="E198" s="234"/>
      <c r="F198" s="234"/>
      <c r="G198" s="234"/>
      <c r="H198" s="234"/>
      <c r="I198" s="234"/>
      <c r="J198" s="300"/>
      <c r="K198" s="300"/>
      <c r="L198" s="234"/>
      <c r="M198" s="234"/>
      <c r="N198" s="234"/>
      <c r="O198" s="234"/>
      <c r="P198" s="234"/>
      <c r="Q198" s="234"/>
      <c r="R198" s="234"/>
      <c r="S198" s="234"/>
      <c r="T198" s="234"/>
      <c r="U198" s="234"/>
      <c r="V198" s="234"/>
      <c r="W198" s="234"/>
      <c r="X198" s="234"/>
      <c r="Y198" s="234"/>
      <c r="Z198" s="234"/>
      <c r="AA198" s="234"/>
      <c r="AB198" s="234"/>
      <c r="AC198" s="234"/>
      <c r="AD198" s="234"/>
      <c r="AE198" s="234"/>
      <c r="AF198" s="234"/>
      <c r="AG198" s="234"/>
      <c r="AH198" s="234"/>
    </row>
    <row r="199" spans="1:34" ht="15.75" customHeight="1">
      <c r="A199" s="234"/>
      <c r="B199" s="234"/>
      <c r="C199" s="234"/>
      <c r="D199" s="234"/>
      <c r="E199" s="234"/>
      <c r="F199" s="234"/>
      <c r="G199" s="234"/>
      <c r="H199" s="234"/>
      <c r="I199" s="234"/>
      <c r="J199" s="300"/>
      <c r="K199" s="300"/>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row>
    <row r="200" spans="1:34" ht="15.75" customHeight="1">
      <c r="A200" s="234"/>
      <c r="B200" s="234"/>
      <c r="C200" s="234"/>
      <c r="D200" s="234"/>
      <c r="E200" s="234"/>
      <c r="F200" s="234"/>
      <c r="G200" s="234"/>
      <c r="H200" s="234"/>
      <c r="I200" s="234"/>
      <c r="J200" s="300"/>
      <c r="K200" s="300"/>
      <c r="L200" s="234"/>
      <c r="M200" s="234"/>
      <c r="N200" s="234"/>
      <c r="O200" s="234"/>
      <c r="P200" s="234"/>
      <c r="Q200" s="234"/>
      <c r="R200" s="234"/>
      <c r="S200" s="234"/>
      <c r="T200" s="234"/>
      <c r="U200" s="234"/>
      <c r="V200" s="234"/>
      <c r="W200" s="234"/>
      <c r="X200" s="234"/>
      <c r="Y200" s="234"/>
      <c r="Z200" s="234"/>
      <c r="AA200" s="234"/>
      <c r="AB200" s="234"/>
      <c r="AC200" s="234"/>
      <c r="AD200" s="234"/>
      <c r="AE200" s="234"/>
      <c r="AF200" s="234"/>
      <c r="AG200" s="234"/>
      <c r="AH200" s="234"/>
    </row>
    <row r="201" spans="1:34" ht="15.75" customHeight="1">
      <c r="A201" s="234"/>
      <c r="B201" s="234"/>
      <c r="C201" s="234"/>
      <c r="D201" s="234"/>
      <c r="E201" s="234"/>
      <c r="F201" s="234"/>
      <c r="G201" s="234"/>
      <c r="H201" s="234"/>
      <c r="I201" s="234"/>
      <c r="J201" s="300"/>
      <c r="K201" s="300"/>
      <c r="L201" s="234"/>
      <c r="M201" s="234"/>
      <c r="N201" s="234"/>
      <c r="O201" s="234"/>
      <c r="P201" s="234"/>
      <c r="Q201" s="234"/>
      <c r="R201" s="234"/>
      <c r="S201" s="234"/>
      <c r="T201" s="234"/>
      <c r="U201" s="234"/>
      <c r="V201" s="234"/>
      <c r="W201" s="234"/>
      <c r="X201" s="234"/>
      <c r="Y201" s="234"/>
      <c r="Z201" s="234"/>
      <c r="AA201" s="234"/>
      <c r="AB201" s="234"/>
      <c r="AC201" s="234"/>
      <c r="AD201" s="234"/>
      <c r="AE201" s="234"/>
      <c r="AF201" s="234"/>
      <c r="AG201" s="234"/>
      <c r="AH201" s="234"/>
    </row>
    <row r="202" spans="1:34" ht="15.75" customHeight="1">
      <c r="A202" s="234"/>
      <c r="B202" s="234"/>
      <c r="C202" s="234"/>
      <c r="D202" s="234"/>
      <c r="E202" s="234"/>
      <c r="F202" s="234"/>
      <c r="G202" s="234"/>
      <c r="H202" s="234"/>
      <c r="I202" s="234"/>
      <c r="J202" s="300"/>
      <c r="K202" s="300"/>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row>
    <row r="203" spans="1:34" ht="15.75" customHeight="1">
      <c r="A203" s="234"/>
      <c r="B203" s="234"/>
      <c r="C203" s="234"/>
      <c r="D203" s="234"/>
      <c r="E203" s="234"/>
      <c r="F203" s="234"/>
      <c r="G203" s="234"/>
      <c r="H203" s="234"/>
      <c r="I203" s="234"/>
      <c r="J203" s="300"/>
      <c r="K203" s="300"/>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row>
    <row r="204" spans="1:34" ht="15.75" customHeight="1">
      <c r="A204" s="234"/>
      <c r="B204" s="234"/>
      <c r="C204" s="234"/>
      <c r="D204" s="234"/>
      <c r="E204" s="234"/>
      <c r="F204" s="234"/>
      <c r="G204" s="234"/>
      <c r="H204" s="234"/>
      <c r="I204" s="234"/>
      <c r="J204" s="300"/>
      <c r="K204" s="300"/>
      <c r="L204" s="234"/>
      <c r="M204" s="234"/>
      <c r="N204" s="234"/>
      <c r="O204" s="234"/>
      <c r="P204" s="234"/>
      <c r="Q204" s="234"/>
      <c r="R204" s="234"/>
      <c r="S204" s="234"/>
      <c r="T204" s="234"/>
      <c r="U204" s="234"/>
      <c r="V204" s="234"/>
      <c r="W204" s="234"/>
      <c r="X204" s="234"/>
      <c r="Y204" s="234"/>
      <c r="Z204" s="234"/>
      <c r="AA204" s="234"/>
      <c r="AB204" s="234"/>
      <c r="AC204" s="234"/>
      <c r="AD204" s="234"/>
      <c r="AE204" s="234"/>
      <c r="AF204" s="234"/>
      <c r="AG204" s="234"/>
      <c r="AH204" s="234"/>
    </row>
    <row r="205" spans="1:34" ht="15.75" customHeight="1">
      <c r="A205" s="234"/>
      <c r="B205" s="234"/>
      <c r="C205" s="234"/>
      <c r="D205" s="234"/>
      <c r="E205" s="234"/>
      <c r="F205" s="234"/>
      <c r="G205" s="234"/>
      <c r="H205" s="234"/>
      <c r="I205" s="234"/>
      <c r="J205" s="300"/>
      <c r="K205" s="300"/>
      <c r="L205" s="234"/>
      <c r="M205" s="234"/>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row>
    <row r="206" spans="1:34" ht="15.75" customHeight="1">
      <c r="A206" s="234"/>
      <c r="B206" s="234"/>
      <c r="C206" s="234"/>
      <c r="D206" s="234"/>
      <c r="E206" s="234"/>
      <c r="F206" s="234"/>
      <c r="G206" s="234"/>
      <c r="H206" s="234"/>
      <c r="I206" s="234"/>
      <c r="J206" s="300"/>
      <c r="K206" s="300"/>
      <c r="L206" s="234"/>
      <c r="M206" s="234"/>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row>
    <row r="207" spans="1:34" ht="15.75" customHeight="1">
      <c r="A207" s="234"/>
      <c r="B207" s="234"/>
      <c r="C207" s="234"/>
      <c r="D207" s="234"/>
      <c r="E207" s="234"/>
      <c r="F207" s="234"/>
      <c r="G207" s="234"/>
      <c r="H207" s="234"/>
      <c r="I207" s="234"/>
      <c r="J207" s="300"/>
      <c r="K207" s="300"/>
      <c r="L207" s="234"/>
      <c r="M207" s="234"/>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row>
    <row r="208" spans="1:34" ht="15.75" customHeight="1">
      <c r="A208" s="234"/>
      <c r="B208" s="234"/>
      <c r="C208" s="234"/>
      <c r="D208" s="234"/>
      <c r="E208" s="234"/>
      <c r="F208" s="234"/>
      <c r="G208" s="234"/>
      <c r="H208" s="234"/>
      <c r="I208" s="234"/>
      <c r="J208" s="300"/>
      <c r="K208" s="300"/>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row>
    <row r="209" spans="1:34" ht="15.75" customHeight="1">
      <c r="A209" s="234"/>
      <c r="B209" s="234"/>
      <c r="C209" s="234"/>
      <c r="D209" s="234"/>
      <c r="E209" s="234"/>
      <c r="F209" s="234"/>
      <c r="G209" s="234"/>
      <c r="H209" s="234"/>
      <c r="I209" s="234"/>
      <c r="J209" s="300"/>
      <c r="K209" s="300"/>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row>
    <row r="210" spans="1:34" ht="15.75" customHeight="1">
      <c r="A210" s="234"/>
      <c r="B210" s="234"/>
      <c r="C210" s="234"/>
      <c r="D210" s="234"/>
      <c r="E210" s="234"/>
      <c r="F210" s="234"/>
      <c r="G210" s="234"/>
      <c r="H210" s="234"/>
      <c r="I210" s="234"/>
      <c r="J210" s="300"/>
      <c r="K210" s="300"/>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row>
    <row r="211" spans="1:34" ht="15.75" customHeight="1">
      <c r="A211" s="234"/>
      <c r="B211" s="234"/>
      <c r="C211" s="234"/>
      <c r="D211" s="234"/>
      <c r="E211" s="234"/>
      <c r="F211" s="234"/>
      <c r="G211" s="234"/>
      <c r="H211" s="234"/>
      <c r="I211" s="234"/>
      <c r="J211" s="300"/>
      <c r="K211" s="300"/>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row>
    <row r="212" spans="1:34" ht="15.75" customHeight="1">
      <c r="A212" s="234"/>
      <c r="B212" s="234"/>
      <c r="C212" s="234"/>
      <c r="D212" s="234"/>
      <c r="E212" s="234"/>
      <c r="F212" s="234"/>
      <c r="G212" s="234"/>
      <c r="H212" s="234"/>
      <c r="I212" s="234"/>
      <c r="J212" s="300"/>
      <c r="K212" s="300"/>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row>
    <row r="213" spans="1:34" ht="15.75" customHeight="1">
      <c r="A213" s="234"/>
      <c r="B213" s="234"/>
      <c r="C213" s="234"/>
      <c r="D213" s="234"/>
      <c r="E213" s="234"/>
      <c r="F213" s="234"/>
      <c r="G213" s="234"/>
      <c r="H213" s="234"/>
      <c r="I213" s="234"/>
      <c r="J213" s="300"/>
      <c r="K213" s="300"/>
      <c r="L213" s="234"/>
      <c r="M213" s="234"/>
      <c r="N213" s="234"/>
      <c r="O213" s="234"/>
      <c r="P213" s="234"/>
      <c r="Q213" s="234"/>
      <c r="R213" s="234"/>
      <c r="S213" s="234"/>
      <c r="T213" s="234"/>
      <c r="U213" s="234"/>
      <c r="V213" s="234"/>
      <c r="W213" s="234"/>
      <c r="X213" s="234"/>
      <c r="Y213" s="234"/>
      <c r="Z213" s="234"/>
      <c r="AA213" s="234"/>
      <c r="AB213" s="234"/>
      <c r="AC213" s="234"/>
      <c r="AD213" s="234"/>
      <c r="AE213" s="234"/>
      <c r="AF213" s="234"/>
      <c r="AG213" s="234"/>
      <c r="AH213" s="234"/>
    </row>
    <row r="214" spans="1:34" ht="15.75" customHeight="1">
      <c r="A214" s="234"/>
      <c r="B214" s="234"/>
      <c r="C214" s="234"/>
      <c r="D214" s="234"/>
      <c r="E214" s="234"/>
      <c r="F214" s="234"/>
      <c r="G214" s="234"/>
      <c r="H214" s="234"/>
      <c r="I214" s="234"/>
      <c r="J214" s="300"/>
      <c r="K214" s="300"/>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row>
    <row r="215" spans="1:34" ht="15.75" customHeight="1">
      <c r="A215" s="234"/>
      <c r="B215" s="234"/>
      <c r="C215" s="234"/>
      <c r="D215" s="234"/>
      <c r="E215" s="234"/>
      <c r="F215" s="234"/>
      <c r="G215" s="234"/>
      <c r="H215" s="234"/>
      <c r="I215" s="234"/>
      <c r="J215" s="300"/>
      <c r="K215" s="300"/>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row>
    <row r="216" spans="1:34" ht="15.75" customHeight="1">
      <c r="A216" s="234"/>
      <c r="B216" s="234"/>
      <c r="C216" s="234"/>
      <c r="D216" s="234"/>
      <c r="E216" s="234"/>
      <c r="F216" s="234"/>
      <c r="G216" s="234"/>
      <c r="H216" s="234"/>
      <c r="I216" s="234"/>
      <c r="J216" s="300"/>
      <c r="K216" s="300"/>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row>
    <row r="217" spans="1:34" ht="15.75" customHeight="1">
      <c r="A217" s="234"/>
      <c r="B217" s="234"/>
      <c r="C217" s="234"/>
      <c r="D217" s="234"/>
      <c r="E217" s="234"/>
      <c r="F217" s="234"/>
      <c r="G217" s="234"/>
      <c r="H217" s="234"/>
      <c r="I217" s="234"/>
      <c r="J217" s="300"/>
      <c r="K217" s="300"/>
      <c r="L217" s="234"/>
      <c r="M217" s="234"/>
      <c r="N217" s="234"/>
      <c r="O217" s="234"/>
      <c r="P217" s="234"/>
      <c r="Q217" s="234"/>
      <c r="R217" s="234"/>
      <c r="S217" s="234"/>
      <c r="T217" s="234"/>
      <c r="U217" s="234"/>
      <c r="V217" s="234"/>
      <c r="W217" s="234"/>
      <c r="X217" s="234"/>
      <c r="Y217" s="234"/>
      <c r="Z217" s="234"/>
      <c r="AA217" s="234"/>
      <c r="AB217" s="234"/>
      <c r="AC217" s="234"/>
      <c r="AD217" s="234"/>
      <c r="AE217" s="234"/>
      <c r="AF217" s="234"/>
      <c r="AG217" s="234"/>
      <c r="AH217" s="234"/>
    </row>
    <row r="218" spans="1:34" ht="15.75" customHeight="1">
      <c r="A218" s="234"/>
      <c r="B218" s="234"/>
      <c r="C218" s="234"/>
      <c r="D218" s="234"/>
      <c r="E218" s="234"/>
      <c r="F218" s="234"/>
      <c r="G218" s="234"/>
      <c r="H218" s="234"/>
      <c r="I218" s="234"/>
      <c r="J218" s="300"/>
      <c r="K218" s="300"/>
      <c r="L218" s="234"/>
      <c r="M218" s="234"/>
      <c r="N218" s="234"/>
      <c r="O218" s="234"/>
      <c r="P218" s="234"/>
      <c r="Q218" s="234"/>
      <c r="R218" s="234"/>
      <c r="S218" s="234"/>
      <c r="T218" s="234"/>
      <c r="U218" s="234"/>
      <c r="V218" s="234"/>
      <c r="W218" s="234"/>
      <c r="X218" s="234"/>
      <c r="Y218" s="234"/>
      <c r="Z218" s="234"/>
      <c r="AA218" s="234"/>
      <c r="AB218" s="234"/>
      <c r="AC218" s="234"/>
      <c r="AD218" s="234"/>
      <c r="AE218" s="234"/>
      <c r="AF218" s="234"/>
      <c r="AG218" s="234"/>
      <c r="AH218" s="234"/>
    </row>
    <row r="219" spans="1:34" ht="15.75" customHeight="1">
      <c r="A219" s="234"/>
      <c r="B219" s="234"/>
      <c r="C219" s="234"/>
      <c r="D219" s="234"/>
      <c r="E219" s="234"/>
      <c r="F219" s="234"/>
      <c r="G219" s="234"/>
      <c r="H219" s="234"/>
      <c r="I219" s="234"/>
      <c r="J219" s="300"/>
      <c r="K219" s="300"/>
      <c r="L219" s="234"/>
      <c r="M219" s="234"/>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row>
    <row r="220" spans="1:34" ht="15.75" customHeight="1">
      <c r="A220" s="234"/>
      <c r="B220" s="234"/>
      <c r="C220" s="234"/>
      <c r="D220" s="234"/>
      <c r="E220" s="234"/>
      <c r="F220" s="234"/>
      <c r="G220" s="234"/>
      <c r="H220" s="234"/>
      <c r="I220" s="234"/>
      <c r="J220" s="300"/>
      <c r="K220" s="300"/>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row>
    <row r="221" spans="1:34" ht="15.75" customHeight="1">
      <c r="A221" s="234"/>
      <c r="B221" s="234"/>
      <c r="C221" s="234"/>
      <c r="D221" s="234"/>
      <c r="E221" s="234"/>
      <c r="F221" s="234"/>
      <c r="G221" s="234"/>
      <c r="H221" s="234"/>
      <c r="I221" s="234"/>
      <c r="J221" s="300"/>
      <c r="K221" s="300"/>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row>
    <row r="222" spans="1:34" ht="15.75" customHeight="1">
      <c r="A222" s="234"/>
      <c r="B222" s="234"/>
      <c r="C222" s="234"/>
      <c r="D222" s="234"/>
      <c r="E222" s="234"/>
      <c r="F222" s="234"/>
      <c r="G222" s="234"/>
      <c r="H222" s="234"/>
      <c r="I222" s="234"/>
      <c r="J222" s="300"/>
      <c r="K222" s="300"/>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row>
    <row r="223" spans="1:34" ht="15.75" customHeight="1">
      <c r="A223" s="234"/>
      <c r="B223" s="234"/>
      <c r="C223" s="234"/>
      <c r="D223" s="234"/>
      <c r="E223" s="234"/>
      <c r="F223" s="234"/>
      <c r="G223" s="234"/>
      <c r="H223" s="234"/>
      <c r="I223" s="234"/>
      <c r="J223" s="300"/>
      <c r="K223" s="300"/>
      <c r="L223" s="234"/>
      <c r="M223" s="234"/>
      <c r="N223" s="234"/>
      <c r="O223" s="234"/>
      <c r="P223" s="234"/>
      <c r="Q223" s="234"/>
      <c r="R223" s="234"/>
      <c r="S223" s="234"/>
      <c r="T223" s="234"/>
      <c r="U223" s="234"/>
      <c r="V223" s="234"/>
      <c r="W223" s="234"/>
      <c r="X223" s="234"/>
      <c r="Y223" s="234"/>
      <c r="Z223" s="234"/>
      <c r="AA223" s="234"/>
      <c r="AB223" s="234"/>
      <c r="AC223" s="234"/>
      <c r="AD223" s="234"/>
      <c r="AE223" s="234"/>
      <c r="AF223" s="234"/>
      <c r="AG223" s="234"/>
      <c r="AH223" s="234"/>
    </row>
    <row r="224" spans="1:34" ht="15.75" customHeight="1">
      <c r="A224" s="234"/>
      <c r="B224" s="234"/>
      <c r="C224" s="234"/>
      <c r="D224" s="234"/>
      <c r="E224" s="234"/>
      <c r="F224" s="234"/>
      <c r="G224" s="234"/>
      <c r="H224" s="234"/>
      <c r="I224" s="234"/>
      <c r="J224" s="300"/>
      <c r="K224" s="300"/>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row>
    <row r="225" spans="1:34" ht="15.75" customHeight="1">
      <c r="A225" s="234"/>
      <c r="B225" s="234"/>
      <c r="C225" s="234"/>
      <c r="D225" s="234"/>
      <c r="E225" s="234"/>
      <c r="F225" s="234"/>
      <c r="G225" s="234"/>
      <c r="H225" s="234"/>
      <c r="I225" s="234"/>
      <c r="J225" s="300"/>
      <c r="K225" s="300"/>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row>
    <row r="226" spans="1:34" ht="15.75" customHeight="1">
      <c r="A226" s="234"/>
      <c r="B226" s="234"/>
      <c r="C226" s="234"/>
      <c r="D226" s="234"/>
      <c r="E226" s="234"/>
      <c r="F226" s="234"/>
      <c r="G226" s="234"/>
      <c r="H226" s="234"/>
      <c r="I226" s="234"/>
      <c r="J226" s="300"/>
      <c r="K226" s="300"/>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row>
    <row r="227" spans="1:34" ht="15.75" customHeight="1">
      <c r="A227" s="234"/>
      <c r="B227" s="234"/>
      <c r="C227" s="234"/>
      <c r="D227" s="234"/>
      <c r="E227" s="234"/>
      <c r="F227" s="234"/>
      <c r="G227" s="234"/>
      <c r="H227" s="234"/>
      <c r="I227" s="234"/>
      <c r="J227" s="300"/>
      <c r="K227" s="300"/>
      <c r="L227" s="234"/>
      <c r="M227" s="234"/>
      <c r="N227" s="234"/>
      <c r="O227" s="234"/>
      <c r="P227" s="234"/>
      <c r="Q227" s="234"/>
      <c r="R227" s="234"/>
      <c r="S227" s="234"/>
      <c r="T227" s="234"/>
      <c r="U227" s="234"/>
      <c r="V227" s="234"/>
      <c r="W227" s="234"/>
      <c r="X227" s="234"/>
      <c r="Y227" s="234"/>
      <c r="Z227" s="234"/>
      <c r="AA227" s="234"/>
      <c r="AB227" s="234"/>
      <c r="AC227" s="234"/>
      <c r="AD227" s="234"/>
      <c r="AE227" s="234"/>
      <c r="AF227" s="234"/>
      <c r="AG227" s="234"/>
      <c r="AH227" s="234"/>
    </row>
    <row r="228" spans="1:34" ht="15.75" customHeight="1">
      <c r="A228" s="234"/>
      <c r="B228" s="234"/>
      <c r="C228" s="234"/>
      <c r="D228" s="234"/>
      <c r="E228" s="234"/>
      <c r="F228" s="234"/>
      <c r="G228" s="234"/>
      <c r="H228" s="234"/>
      <c r="I228" s="234"/>
      <c r="J228" s="300"/>
      <c r="K228" s="300"/>
      <c r="L228" s="234"/>
      <c r="M228" s="234"/>
      <c r="N228" s="234"/>
      <c r="O228" s="234"/>
      <c r="P228" s="234"/>
      <c r="Q228" s="234"/>
      <c r="R228" s="234"/>
      <c r="S228" s="234"/>
      <c r="T228" s="234"/>
      <c r="U228" s="234"/>
      <c r="V228" s="234"/>
      <c r="W228" s="234"/>
      <c r="X228" s="234"/>
      <c r="Y228" s="234"/>
      <c r="Z228" s="234"/>
      <c r="AA228" s="234"/>
      <c r="AB228" s="234"/>
      <c r="AC228" s="234"/>
      <c r="AD228" s="234"/>
      <c r="AE228" s="234"/>
      <c r="AF228" s="234"/>
      <c r="AG228" s="234"/>
      <c r="AH228" s="234"/>
    </row>
    <row r="229" spans="1:34" ht="15.75" customHeight="1">
      <c r="A229" s="234"/>
      <c r="B229" s="234"/>
      <c r="C229" s="234"/>
      <c r="D229" s="234"/>
      <c r="E229" s="234"/>
      <c r="F229" s="234"/>
      <c r="G229" s="234"/>
      <c r="H229" s="234"/>
      <c r="I229" s="234"/>
      <c r="J229" s="300"/>
      <c r="K229" s="300"/>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row>
    <row r="230" spans="1:34" ht="15.75" customHeight="1">
      <c r="A230" s="234"/>
      <c r="B230" s="234"/>
      <c r="C230" s="234"/>
      <c r="D230" s="234"/>
      <c r="E230" s="234"/>
      <c r="F230" s="234"/>
      <c r="G230" s="234"/>
      <c r="H230" s="234"/>
      <c r="I230" s="234"/>
      <c r="J230" s="300"/>
      <c r="K230" s="300"/>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row>
    <row r="231" spans="1:34" ht="15.75" customHeight="1">
      <c r="A231" s="234"/>
      <c r="B231" s="234"/>
      <c r="C231" s="234"/>
      <c r="D231" s="234"/>
      <c r="E231" s="234"/>
      <c r="F231" s="234"/>
      <c r="G231" s="234"/>
      <c r="H231" s="234"/>
      <c r="I231" s="234"/>
      <c r="J231" s="300"/>
      <c r="K231" s="300"/>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row>
    <row r="232" spans="1:34" ht="15.75" customHeight="1">
      <c r="A232" s="234"/>
      <c r="B232" s="234"/>
      <c r="C232" s="234"/>
      <c r="D232" s="234"/>
      <c r="E232" s="234"/>
      <c r="F232" s="234"/>
      <c r="G232" s="234"/>
      <c r="H232" s="234"/>
      <c r="I232" s="234"/>
      <c r="J232" s="300"/>
      <c r="K232" s="300"/>
      <c r="L232" s="234"/>
      <c r="M232" s="234"/>
      <c r="N232" s="234"/>
      <c r="O232" s="234"/>
      <c r="P232" s="234"/>
      <c r="Q232" s="234"/>
      <c r="R232" s="234"/>
      <c r="S232" s="234"/>
      <c r="T232" s="234"/>
      <c r="U232" s="234"/>
      <c r="V232" s="234"/>
      <c r="W232" s="234"/>
      <c r="X232" s="234"/>
      <c r="Y232" s="234"/>
      <c r="Z232" s="234"/>
      <c r="AA232" s="234"/>
      <c r="AB232" s="234"/>
      <c r="AC232" s="234"/>
      <c r="AD232" s="234"/>
      <c r="AE232" s="234"/>
      <c r="AF232" s="234"/>
      <c r="AG232" s="234"/>
      <c r="AH232" s="234"/>
    </row>
    <row r="233" spans="1:34" ht="15.75" customHeight="1">
      <c r="A233" s="234"/>
      <c r="B233" s="234"/>
      <c r="C233" s="234"/>
      <c r="D233" s="234"/>
      <c r="E233" s="234"/>
      <c r="F233" s="234"/>
      <c r="G233" s="234"/>
      <c r="H233" s="234"/>
      <c r="I233" s="234"/>
      <c r="J233" s="300"/>
      <c r="K233" s="300"/>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row>
    <row r="234" spans="1:34" ht="15.75" customHeight="1">
      <c r="A234" s="234"/>
      <c r="B234" s="234"/>
      <c r="C234" s="234"/>
      <c r="D234" s="234"/>
      <c r="E234" s="234"/>
      <c r="F234" s="234"/>
      <c r="G234" s="234"/>
      <c r="H234" s="234"/>
      <c r="I234" s="234"/>
      <c r="J234" s="300"/>
      <c r="K234" s="300"/>
      <c r="L234" s="234"/>
      <c r="M234" s="234"/>
      <c r="N234" s="234"/>
      <c r="O234" s="234"/>
      <c r="P234" s="234"/>
      <c r="Q234" s="234"/>
      <c r="R234" s="234"/>
      <c r="S234" s="234"/>
      <c r="T234" s="234"/>
      <c r="U234" s="234"/>
      <c r="V234" s="234"/>
      <c r="W234" s="234"/>
      <c r="X234" s="234"/>
      <c r="Y234" s="234"/>
      <c r="Z234" s="234"/>
      <c r="AA234" s="234"/>
      <c r="AB234" s="234"/>
      <c r="AC234" s="234"/>
      <c r="AD234" s="234"/>
      <c r="AE234" s="234"/>
      <c r="AF234" s="234"/>
      <c r="AG234" s="234"/>
      <c r="AH234" s="234"/>
    </row>
    <row r="235" spans="1:34" ht="15.75" customHeight="1">
      <c r="A235" s="234"/>
      <c r="B235" s="234"/>
      <c r="C235" s="234"/>
      <c r="D235" s="234"/>
      <c r="E235" s="234"/>
      <c r="F235" s="234"/>
      <c r="G235" s="234"/>
      <c r="H235" s="234"/>
      <c r="I235" s="234"/>
      <c r="J235" s="300"/>
      <c r="K235" s="300"/>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row>
    <row r="236" spans="1:34" ht="15.75" customHeight="1">
      <c r="A236" s="234"/>
      <c r="B236" s="234"/>
      <c r="C236" s="234"/>
      <c r="D236" s="234"/>
      <c r="E236" s="234"/>
      <c r="F236" s="234"/>
      <c r="G236" s="234"/>
      <c r="H236" s="234"/>
      <c r="I236" s="234"/>
      <c r="J236" s="300"/>
      <c r="K236" s="300"/>
      <c r="L236" s="234"/>
      <c r="M236" s="234"/>
      <c r="N236" s="234"/>
      <c r="O236" s="234"/>
      <c r="P236" s="234"/>
      <c r="Q236" s="234"/>
      <c r="R236" s="234"/>
      <c r="S236" s="234"/>
      <c r="T236" s="234"/>
      <c r="U236" s="234"/>
      <c r="V236" s="234"/>
      <c r="W236" s="234"/>
      <c r="X236" s="234"/>
      <c r="Y236" s="234"/>
      <c r="Z236" s="234"/>
      <c r="AA236" s="234"/>
      <c r="AB236" s="234"/>
      <c r="AC236" s="234"/>
      <c r="AD236" s="234"/>
      <c r="AE236" s="234"/>
      <c r="AF236" s="234"/>
      <c r="AG236" s="234"/>
      <c r="AH236" s="234"/>
    </row>
    <row r="237" spans="1:34" ht="15.75" customHeight="1">
      <c r="A237" s="234"/>
      <c r="B237" s="234"/>
      <c r="C237" s="234"/>
      <c r="D237" s="234"/>
      <c r="E237" s="234"/>
      <c r="F237" s="234"/>
      <c r="G237" s="234"/>
      <c r="H237" s="234"/>
      <c r="I237" s="234"/>
      <c r="J237" s="300"/>
      <c r="K237" s="300"/>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row>
    <row r="238" spans="1:34" ht="15.75" customHeight="1">
      <c r="A238" s="234"/>
      <c r="B238" s="234"/>
      <c r="C238" s="234"/>
      <c r="D238" s="234"/>
      <c r="E238" s="234"/>
      <c r="F238" s="234"/>
      <c r="G238" s="234"/>
      <c r="H238" s="234"/>
      <c r="I238" s="234"/>
      <c r="J238" s="300"/>
      <c r="K238" s="300"/>
      <c r="L238" s="234"/>
      <c r="M238" s="234"/>
      <c r="N238" s="234"/>
      <c r="O238" s="234"/>
      <c r="P238" s="234"/>
      <c r="Q238" s="234"/>
      <c r="R238" s="234"/>
      <c r="S238" s="234"/>
      <c r="T238" s="234"/>
      <c r="U238" s="234"/>
      <c r="V238" s="234"/>
      <c r="W238" s="234"/>
      <c r="X238" s="234"/>
      <c r="Y238" s="234"/>
      <c r="Z238" s="234"/>
      <c r="AA238" s="234"/>
      <c r="AB238" s="234"/>
      <c r="AC238" s="234"/>
      <c r="AD238" s="234"/>
      <c r="AE238" s="234"/>
      <c r="AF238" s="234"/>
      <c r="AG238" s="234"/>
      <c r="AH238" s="234"/>
    </row>
    <row r="239" spans="1:34" ht="15.75" customHeight="1">
      <c r="A239" s="234"/>
      <c r="B239" s="234"/>
      <c r="C239" s="234"/>
      <c r="D239" s="234"/>
      <c r="E239" s="234"/>
      <c r="F239" s="234"/>
      <c r="G239" s="234"/>
      <c r="H239" s="234"/>
      <c r="I239" s="234"/>
      <c r="J239" s="300"/>
      <c r="K239" s="300"/>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row>
    <row r="240" spans="1:34" ht="15.75" customHeight="1">
      <c r="A240" s="234"/>
      <c r="B240" s="234"/>
      <c r="C240" s="234"/>
      <c r="D240" s="234"/>
      <c r="E240" s="234"/>
      <c r="F240" s="234"/>
      <c r="G240" s="234"/>
      <c r="H240" s="234"/>
      <c r="I240" s="234"/>
      <c r="J240" s="300"/>
      <c r="K240" s="300"/>
      <c r="L240" s="234"/>
      <c r="M240" s="234"/>
      <c r="N240" s="234"/>
      <c r="O240" s="234"/>
      <c r="P240" s="234"/>
      <c r="Q240" s="234"/>
      <c r="R240" s="234"/>
      <c r="S240" s="234"/>
      <c r="T240" s="234"/>
      <c r="U240" s="234"/>
      <c r="V240" s="234"/>
      <c r="W240" s="234"/>
      <c r="X240" s="234"/>
      <c r="Y240" s="234"/>
      <c r="Z240" s="234"/>
      <c r="AA240" s="234"/>
      <c r="AB240" s="234"/>
      <c r="AC240" s="234"/>
      <c r="AD240" s="234"/>
      <c r="AE240" s="234"/>
      <c r="AF240" s="234"/>
      <c r="AG240" s="234"/>
      <c r="AH240" s="234"/>
    </row>
    <row r="241" spans="1:34" ht="15.75" customHeight="1">
      <c r="A241" s="234"/>
      <c r="B241" s="234"/>
      <c r="C241" s="234"/>
      <c r="D241" s="234"/>
      <c r="E241" s="234"/>
      <c r="F241" s="234"/>
      <c r="G241" s="234"/>
      <c r="H241" s="234"/>
      <c r="I241" s="234"/>
      <c r="J241" s="300"/>
      <c r="K241" s="300"/>
      <c r="L241" s="234"/>
      <c r="M241" s="234"/>
      <c r="N241" s="234"/>
      <c r="O241" s="234"/>
      <c r="P241" s="234"/>
      <c r="Q241" s="234"/>
      <c r="R241" s="234"/>
      <c r="S241" s="234"/>
      <c r="T241" s="234"/>
      <c r="U241" s="234"/>
      <c r="V241" s="234"/>
      <c r="W241" s="234"/>
      <c r="X241" s="234"/>
      <c r="Y241" s="234"/>
      <c r="Z241" s="234"/>
      <c r="AA241" s="234"/>
      <c r="AB241" s="234"/>
      <c r="AC241" s="234"/>
      <c r="AD241" s="234"/>
      <c r="AE241" s="234"/>
      <c r="AF241" s="234"/>
      <c r="AG241" s="234"/>
      <c r="AH241" s="234"/>
    </row>
    <row r="242" spans="1:34" ht="15.75" customHeight="1">
      <c r="A242" s="234"/>
      <c r="B242" s="234"/>
      <c r="C242" s="234"/>
      <c r="D242" s="234"/>
      <c r="E242" s="234"/>
      <c r="F242" s="234"/>
      <c r="G242" s="234"/>
      <c r="H242" s="234"/>
      <c r="I242" s="234"/>
      <c r="J242" s="300"/>
      <c r="K242" s="300"/>
      <c r="L242" s="234"/>
      <c r="M242" s="234"/>
      <c r="N242" s="234"/>
      <c r="O242" s="234"/>
      <c r="P242" s="234"/>
      <c r="Q242" s="234"/>
      <c r="R242" s="234"/>
      <c r="S242" s="234"/>
      <c r="T242" s="234"/>
      <c r="U242" s="234"/>
      <c r="V242" s="234"/>
      <c r="W242" s="234"/>
      <c r="X242" s="234"/>
      <c r="Y242" s="234"/>
      <c r="Z242" s="234"/>
      <c r="AA242" s="234"/>
      <c r="AB242" s="234"/>
      <c r="AC242" s="234"/>
      <c r="AD242" s="234"/>
      <c r="AE242" s="234"/>
      <c r="AF242" s="234"/>
      <c r="AG242" s="234"/>
      <c r="AH242" s="234"/>
    </row>
    <row r="243" spans="1:34" ht="15.75" customHeight="1">
      <c r="A243" s="234"/>
      <c r="B243" s="234"/>
      <c r="C243" s="234"/>
      <c r="D243" s="234"/>
      <c r="E243" s="234"/>
      <c r="F243" s="234"/>
      <c r="G243" s="234"/>
      <c r="H243" s="234"/>
      <c r="I243" s="234"/>
      <c r="J243" s="300"/>
      <c r="K243" s="300"/>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row>
    <row r="244" spans="1:34" ht="15.75" customHeight="1">
      <c r="A244" s="234"/>
      <c r="B244" s="234"/>
      <c r="C244" s="234"/>
      <c r="D244" s="234"/>
      <c r="E244" s="234"/>
      <c r="F244" s="234"/>
      <c r="G244" s="234"/>
      <c r="H244" s="234"/>
      <c r="I244" s="234"/>
      <c r="J244" s="300"/>
      <c r="K244" s="300"/>
      <c r="L244" s="234"/>
      <c r="M244" s="234"/>
      <c r="N244" s="234"/>
      <c r="O244" s="234"/>
      <c r="P244" s="234"/>
      <c r="Q244" s="234"/>
      <c r="R244" s="234"/>
      <c r="S244" s="234"/>
      <c r="T244" s="234"/>
      <c r="U244" s="234"/>
      <c r="V244" s="234"/>
      <c r="W244" s="234"/>
      <c r="X244" s="234"/>
      <c r="Y244" s="234"/>
      <c r="Z244" s="234"/>
      <c r="AA244" s="234"/>
      <c r="AB244" s="234"/>
      <c r="AC244" s="234"/>
      <c r="AD244" s="234"/>
      <c r="AE244" s="234"/>
      <c r="AF244" s="234"/>
      <c r="AG244" s="234"/>
      <c r="AH244" s="234"/>
    </row>
    <row r="245" spans="1:34" ht="15.75" customHeight="1">
      <c r="A245" s="234"/>
      <c r="B245" s="234"/>
      <c r="C245" s="234"/>
      <c r="D245" s="234"/>
      <c r="E245" s="234"/>
      <c r="F245" s="234"/>
      <c r="G245" s="234"/>
      <c r="H245" s="234"/>
      <c r="I245" s="234"/>
      <c r="J245" s="300"/>
      <c r="K245" s="300"/>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row>
    <row r="246" spans="1:34" ht="15.75" customHeight="1">
      <c r="A246" s="234"/>
      <c r="B246" s="234"/>
      <c r="C246" s="234"/>
      <c r="D246" s="234"/>
      <c r="E246" s="234"/>
      <c r="F246" s="234"/>
      <c r="G246" s="234"/>
      <c r="H246" s="234"/>
      <c r="I246" s="234"/>
      <c r="J246" s="300"/>
      <c r="K246" s="300"/>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row>
    <row r="247" spans="1:34" ht="15.75" customHeight="1">
      <c r="A247" s="234"/>
      <c r="B247" s="234"/>
      <c r="C247" s="234"/>
      <c r="D247" s="234"/>
      <c r="E247" s="234"/>
      <c r="F247" s="234"/>
      <c r="G247" s="234"/>
      <c r="H247" s="234"/>
      <c r="I247" s="234"/>
      <c r="J247" s="300"/>
      <c r="K247" s="300"/>
      <c r="L247" s="234"/>
      <c r="M247" s="234"/>
      <c r="N247" s="234"/>
      <c r="O247" s="234"/>
      <c r="P247" s="234"/>
      <c r="Q247" s="234"/>
      <c r="R247" s="234"/>
      <c r="S247" s="234"/>
      <c r="T247" s="234"/>
      <c r="U247" s="234"/>
      <c r="V247" s="234"/>
      <c r="W247" s="234"/>
      <c r="X247" s="234"/>
      <c r="Y247" s="234"/>
      <c r="Z247" s="234"/>
      <c r="AA247" s="234"/>
      <c r="AB247" s="234"/>
      <c r="AC247" s="234"/>
      <c r="AD247" s="234"/>
      <c r="AE247" s="234"/>
      <c r="AF247" s="234"/>
      <c r="AG247" s="234"/>
      <c r="AH247" s="234"/>
    </row>
    <row r="248" spans="1:34" ht="15.75" customHeight="1">
      <c r="A248" s="234"/>
      <c r="B248" s="234"/>
      <c r="C248" s="234"/>
      <c r="D248" s="234"/>
      <c r="E248" s="234"/>
      <c r="F248" s="234"/>
      <c r="G248" s="234"/>
      <c r="H248" s="234"/>
      <c r="I248" s="234"/>
      <c r="J248" s="300"/>
      <c r="K248" s="300"/>
      <c r="L248" s="234"/>
      <c r="M248" s="234"/>
      <c r="N248" s="234"/>
      <c r="O248" s="234"/>
      <c r="P248" s="234"/>
      <c r="Q248" s="234"/>
      <c r="R248" s="234"/>
      <c r="S248" s="234"/>
      <c r="T248" s="234"/>
      <c r="U248" s="234"/>
      <c r="V248" s="234"/>
      <c r="W248" s="234"/>
      <c r="X248" s="234"/>
      <c r="Y248" s="234"/>
      <c r="Z248" s="234"/>
      <c r="AA248" s="234"/>
      <c r="AB248" s="234"/>
      <c r="AC248" s="234"/>
      <c r="AD248" s="234"/>
      <c r="AE248" s="234"/>
      <c r="AF248" s="234"/>
      <c r="AG248" s="234"/>
      <c r="AH248" s="234"/>
    </row>
    <row r="249" spans="1:34" ht="15.75" customHeight="1">
      <c r="A249" s="234"/>
      <c r="B249" s="234"/>
      <c r="C249" s="234"/>
      <c r="D249" s="234"/>
      <c r="E249" s="234"/>
      <c r="F249" s="234"/>
      <c r="G249" s="234"/>
      <c r="H249" s="234"/>
      <c r="I249" s="234"/>
      <c r="J249" s="300"/>
      <c r="K249" s="300"/>
      <c r="L249" s="234"/>
      <c r="M249" s="234"/>
      <c r="N249" s="234"/>
      <c r="O249" s="234"/>
      <c r="P249" s="234"/>
      <c r="Q249" s="234"/>
      <c r="R249" s="234"/>
      <c r="S249" s="234"/>
      <c r="T249" s="234"/>
      <c r="U249" s="234"/>
      <c r="V249" s="234"/>
      <c r="W249" s="234"/>
      <c r="X249" s="234"/>
      <c r="Y249" s="234"/>
      <c r="Z249" s="234"/>
      <c r="AA249" s="234"/>
      <c r="AB249" s="234"/>
      <c r="AC249" s="234"/>
      <c r="AD249" s="234"/>
      <c r="AE249" s="234"/>
      <c r="AF249" s="234"/>
      <c r="AG249" s="234"/>
      <c r="AH249" s="234"/>
    </row>
    <row r="250" spans="1:34" ht="15.75" customHeight="1">
      <c r="A250" s="234"/>
      <c r="B250" s="234"/>
      <c r="C250" s="234"/>
      <c r="D250" s="234"/>
      <c r="E250" s="234"/>
      <c r="F250" s="234"/>
      <c r="G250" s="234"/>
      <c r="H250" s="234"/>
      <c r="I250" s="234"/>
      <c r="J250" s="300"/>
      <c r="K250" s="300"/>
      <c r="L250" s="234"/>
      <c r="M250" s="234"/>
      <c r="N250" s="234"/>
      <c r="O250" s="234"/>
      <c r="P250" s="234"/>
      <c r="Q250" s="234"/>
      <c r="R250" s="234"/>
      <c r="S250" s="234"/>
      <c r="T250" s="234"/>
      <c r="U250" s="234"/>
      <c r="V250" s="234"/>
      <c r="W250" s="234"/>
      <c r="X250" s="234"/>
      <c r="Y250" s="234"/>
      <c r="Z250" s="234"/>
      <c r="AA250" s="234"/>
      <c r="AB250" s="234"/>
      <c r="AC250" s="234"/>
      <c r="AD250" s="234"/>
      <c r="AE250" s="234"/>
      <c r="AF250" s="234"/>
      <c r="AG250" s="234"/>
      <c r="AH250" s="234"/>
    </row>
    <row r="251" spans="1:34" ht="15.75" customHeight="1">
      <c r="A251" s="234"/>
      <c r="B251" s="234"/>
      <c r="C251" s="234"/>
      <c r="D251" s="234"/>
      <c r="E251" s="234"/>
      <c r="F251" s="234"/>
      <c r="G251" s="234"/>
      <c r="H251" s="234"/>
      <c r="I251" s="234"/>
      <c r="J251" s="300"/>
      <c r="K251" s="300"/>
      <c r="L251" s="234"/>
      <c r="M251" s="234"/>
      <c r="N251" s="234"/>
      <c r="O251" s="234"/>
      <c r="P251" s="234"/>
      <c r="Q251" s="234"/>
      <c r="R251" s="234"/>
      <c r="S251" s="234"/>
      <c r="T251" s="234"/>
      <c r="U251" s="234"/>
      <c r="V251" s="234"/>
      <c r="W251" s="234"/>
      <c r="X251" s="234"/>
      <c r="Y251" s="234"/>
      <c r="Z251" s="234"/>
      <c r="AA251" s="234"/>
      <c r="AB251" s="234"/>
      <c r="AC251" s="234"/>
      <c r="AD251" s="234"/>
      <c r="AE251" s="234"/>
      <c r="AF251" s="234"/>
      <c r="AG251" s="234"/>
      <c r="AH251" s="234"/>
    </row>
    <row r="252" spans="1:34" ht="15.75" customHeight="1">
      <c r="A252" s="234"/>
      <c r="B252" s="234"/>
      <c r="C252" s="234"/>
      <c r="D252" s="234"/>
      <c r="E252" s="234"/>
      <c r="F252" s="234"/>
      <c r="G252" s="234"/>
      <c r="H252" s="234"/>
      <c r="I252" s="234"/>
      <c r="J252" s="300"/>
      <c r="K252" s="300"/>
      <c r="L252" s="234"/>
      <c r="M252" s="234"/>
      <c r="N252" s="234"/>
      <c r="O252" s="234"/>
      <c r="P252" s="234"/>
      <c r="Q252" s="234"/>
      <c r="R252" s="234"/>
      <c r="S252" s="234"/>
      <c r="T252" s="234"/>
      <c r="U252" s="234"/>
      <c r="V252" s="234"/>
      <c r="W252" s="234"/>
      <c r="X252" s="234"/>
      <c r="Y252" s="234"/>
      <c r="Z252" s="234"/>
      <c r="AA252" s="234"/>
      <c r="AB252" s="234"/>
      <c r="AC252" s="234"/>
      <c r="AD252" s="234"/>
      <c r="AE252" s="234"/>
      <c r="AF252" s="234"/>
      <c r="AG252" s="234"/>
      <c r="AH252" s="234"/>
    </row>
    <row r="253" spans="1:34" ht="15.75" customHeight="1">
      <c r="A253" s="234"/>
      <c r="B253" s="234"/>
      <c r="C253" s="234"/>
      <c r="D253" s="234"/>
      <c r="E253" s="234"/>
      <c r="F253" s="234"/>
      <c r="G253" s="234"/>
      <c r="H253" s="234"/>
      <c r="I253" s="234"/>
      <c r="J253" s="300"/>
      <c r="K253" s="300"/>
      <c r="L253" s="234"/>
      <c r="M253" s="234"/>
      <c r="N253" s="234"/>
      <c r="O253" s="234"/>
      <c r="P253" s="234"/>
      <c r="Q253" s="234"/>
      <c r="R253" s="234"/>
      <c r="S253" s="234"/>
      <c r="T253" s="234"/>
      <c r="U253" s="234"/>
      <c r="V253" s="234"/>
      <c r="W253" s="234"/>
      <c r="X253" s="234"/>
      <c r="Y253" s="234"/>
      <c r="Z253" s="234"/>
      <c r="AA253" s="234"/>
      <c r="AB253" s="234"/>
      <c r="AC253" s="234"/>
      <c r="AD253" s="234"/>
      <c r="AE253" s="234"/>
      <c r="AF253" s="234"/>
      <c r="AG253" s="234"/>
      <c r="AH253" s="234"/>
    </row>
    <row r="254" spans="1:34" ht="15.75" customHeight="1">
      <c r="A254" s="234"/>
      <c r="B254" s="234"/>
      <c r="C254" s="234"/>
      <c r="D254" s="234"/>
      <c r="E254" s="234"/>
      <c r="F254" s="234"/>
      <c r="G254" s="234"/>
      <c r="H254" s="234"/>
      <c r="I254" s="234"/>
      <c r="J254" s="300"/>
      <c r="K254" s="300"/>
      <c r="L254" s="234"/>
      <c r="M254" s="234"/>
      <c r="N254" s="234"/>
      <c r="O254" s="234"/>
      <c r="P254" s="234"/>
      <c r="Q254" s="234"/>
      <c r="R254" s="234"/>
      <c r="S254" s="234"/>
      <c r="T254" s="234"/>
      <c r="U254" s="234"/>
      <c r="V254" s="234"/>
      <c r="W254" s="234"/>
      <c r="X254" s="234"/>
      <c r="Y254" s="234"/>
      <c r="Z254" s="234"/>
      <c r="AA254" s="234"/>
      <c r="AB254" s="234"/>
      <c r="AC254" s="234"/>
      <c r="AD254" s="234"/>
      <c r="AE254" s="234"/>
      <c r="AF254" s="234"/>
      <c r="AG254" s="234"/>
      <c r="AH254" s="234"/>
    </row>
    <row r="255" spans="1:34" ht="15.75" customHeight="1">
      <c r="A255" s="234"/>
      <c r="B255" s="234"/>
      <c r="C255" s="234"/>
      <c r="D255" s="234"/>
      <c r="E255" s="234"/>
      <c r="F255" s="234"/>
      <c r="G255" s="234"/>
      <c r="H255" s="234"/>
      <c r="I255" s="234"/>
      <c r="J255" s="300"/>
      <c r="K255" s="300"/>
      <c r="L255" s="234"/>
      <c r="M255" s="234"/>
      <c r="N255" s="234"/>
      <c r="O255" s="234"/>
      <c r="P255" s="234"/>
      <c r="Q255" s="234"/>
      <c r="R255" s="234"/>
      <c r="S255" s="234"/>
      <c r="T255" s="234"/>
      <c r="U255" s="234"/>
      <c r="V255" s="234"/>
      <c r="W255" s="234"/>
      <c r="X255" s="234"/>
      <c r="Y255" s="234"/>
      <c r="Z255" s="234"/>
      <c r="AA255" s="234"/>
      <c r="AB255" s="234"/>
      <c r="AC255" s="234"/>
      <c r="AD255" s="234"/>
      <c r="AE255" s="234"/>
      <c r="AF255" s="234"/>
      <c r="AG255" s="234"/>
      <c r="AH255" s="234"/>
    </row>
    <row r="256" spans="1:34" ht="15.75" customHeight="1">
      <c r="A256" s="234"/>
      <c r="B256" s="234"/>
      <c r="C256" s="234"/>
      <c r="D256" s="234"/>
      <c r="E256" s="234"/>
      <c r="F256" s="234"/>
      <c r="G256" s="234"/>
      <c r="H256" s="234"/>
      <c r="I256" s="234"/>
      <c r="J256" s="300"/>
      <c r="K256" s="300"/>
      <c r="L256" s="234"/>
      <c r="M256" s="234"/>
      <c r="N256" s="234"/>
      <c r="O256" s="234"/>
      <c r="P256" s="234"/>
      <c r="Q256" s="234"/>
      <c r="R256" s="234"/>
      <c r="S256" s="234"/>
      <c r="T256" s="234"/>
      <c r="U256" s="234"/>
      <c r="V256" s="234"/>
      <c r="W256" s="234"/>
      <c r="X256" s="234"/>
      <c r="Y256" s="234"/>
      <c r="Z256" s="234"/>
      <c r="AA256" s="234"/>
      <c r="AB256" s="234"/>
      <c r="AC256" s="234"/>
      <c r="AD256" s="234"/>
      <c r="AE256" s="234"/>
      <c r="AF256" s="234"/>
      <c r="AG256" s="234"/>
      <c r="AH256" s="234"/>
    </row>
    <row r="257" spans="1:34" ht="15.75" customHeight="1">
      <c r="A257" s="234"/>
      <c r="B257" s="234"/>
      <c r="C257" s="234"/>
      <c r="D257" s="234"/>
      <c r="E257" s="234"/>
      <c r="F257" s="234"/>
      <c r="G257" s="234"/>
      <c r="H257" s="234"/>
      <c r="I257" s="234"/>
      <c r="J257" s="300"/>
      <c r="K257" s="300"/>
      <c r="L257" s="234"/>
      <c r="M257" s="234"/>
      <c r="N257" s="234"/>
      <c r="O257" s="234"/>
      <c r="P257" s="234"/>
      <c r="Q257" s="234"/>
      <c r="R257" s="234"/>
      <c r="S257" s="234"/>
      <c r="T257" s="234"/>
      <c r="U257" s="234"/>
      <c r="V257" s="234"/>
      <c r="W257" s="234"/>
      <c r="X257" s="234"/>
      <c r="Y257" s="234"/>
      <c r="Z257" s="234"/>
      <c r="AA257" s="234"/>
      <c r="AB257" s="234"/>
      <c r="AC257" s="234"/>
      <c r="AD257" s="234"/>
      <c r="AE257" s="234"/>
      <c r="AF257" s="234"/>
      <c r="AG257" s="234"/>
      <c r="AH257" s="234"/>
    </row>
    <row r="258" spans="1:34" ht="15.75" customHeight="1">
      <c r="A258" s="234"/>
      <c r="B258" s="234"/>
      <c r="C258" s="234"/>
      <c r="D258" s="234"/>
      <c r="E258" s="234"/>
      <c r="F258" s="234"/>
      <c r="G258" s="234"/>
      <c r="H258" s="234"/>
      <c r="I258" s="234"/>
      <c r="J258" s="300"/>
      <c r="K258" s="300"/>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row>
    <row r="259" spans="1:34" ht="15.75" customHeight="1">
      <c r="A259" s="234"/>
      <c r="B259" s="234"/>
      <c r="C259" s="234"/>
      <c r="D259" s="234"/>
      <c r="E259" s="234"/>
      <c r="F259" s="234"/>
      <c r="G259" s="234"/>
      <c r="H259" s="234"/>
      <c r="I259" s="234"/>
      <c r="J259" s="300"/>
      <c r="K259" s="300"/>
      <c r="L259" s="234"/>
      <c r="M259" s="234"/>
      <c r="N259" s="234"/>
      <c r="O259" s="234"/>
      <c r="P259" s="234"/>
      <c r="Q259" s="234"/>
      <c r="R259" s="234"/>
      <c r="S259" s="234"/>
      <c r="T259" s="234"/>
      <c r="U259" s="234"/>
      <c r="V259" s="234"/>
      <c r="W259" s="234"/>
      <c r="X259" s="234"/>
      <c r="Y259" s="234"/>
      <c r="Z259" s="234"/>
      <c r="AA259" s="234"/>
      <c r="AB259" s="234"/>
      <c r="AC259" s="234"/>
      <c r="AD259" s="234"/>
      <c r="AE259" s="234"/>
      <c r="AF259" s="234"/>
      <c r="AG259" s="234"/>
      <c r="AH259" s="234"/>
    </row>
    <row r="260" spans="1:34" ht="15.75" customHeight="1">
      <c r="A260" s="234"/>
      <c r="B260" s="234"/>
      <c r="C260" s="234"/>
      <c r="D260" s="234"/>
      <c r="E260" s="234"/>
      <c r="F260" s="234"/>
      <c r="G260" s="234"/>
      <c r="H260" s="234"/>
      <c r="I260" s="234"/>
      <c r="J260" s="300"/>
      <c r="K260" s="300"/>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row>
    <row r="261" spans="1:34" ht="15.75" customHeight="1">
      <c r="A261" s="234"/>
      <c r="B261" s="234"/>
      <c r="C261" s="234"/>
      <c r="D261" s="234"/>
      <c r="E261" s="234"/>
      <c r="F261" s="234"/>
      <c r="G261" s="234"/>
      <c r="H261" s="234"/>
      <c r="I261" s="234"/>
      <c r="J261" s="300"/>
      <c r="K261" s="300"/>
      <c r="L261" s="234"/>
      <c r="M261" s="234"/>
      <c r="N261" s="234"/>
      <c r="O261" s="234"/>
      <c r="P261" s="234"/>
      <c r="Q261" s="234"/>
      <c r="R261" s="234"/>
      <c r="S261" s="234"/>
      <c r="T261" s="234"/>
      <c r="U261" s="234"/>
      <c r="V261" s="234"/>
      <c r="W261" s="234"/>
      <c r="X261" s="234"/>
      <c r="Y261" s="234"/>
      <c r="Z261" s="234"/>
      <c r="AA261" s="234"/>
      <c r="AB261" s="234"/>
      <c r="AC261" s="234"/>
      <c r="AD261" s="234"/>
      <c r="AE261" s="234"/>
      <c r="AF261" s="234"/>
      <c r="AG261" s="234"/>
      <c r="AH261" s="234"/>
    </row>
    <row r="262" spans="1:34" ht="15.75" customHeight="1">
      <c r="A262" s="234"/>
      <c r="B262" s="234"/>
      <c r="C262" s="234"/>
      <c r="D262" s="234"/>
      <c r="E262" s="234"/>
      <c r="F262" s="234"/>
      <c r="G262" s="234"/>
      <c r="H262" s="234"/>
      <c r="I262" s="234"/>
      <c r="J262" s="300"/>
      <c r="K262" s="300"/>
      <c r="L262" s="234"/>
      <c r="M262" s="234"/>
      <c r="N262" s="234"/>
      <c r="O262" s="234"/>
      <c r="P262" s="234"/>
      <c r="Q262" s="234"/>
      <c r="R262" s="234"/>
      <c r="S262" s="234"/>
      <c r="T262" s="234"/>
      <c r="U262" s="234"/>
      <c r="V262" s="234"/>
      <c r="W262" s="234"/>
      <c r="X262" s="234"/>
      <c r="Y262" s="234"/>
      <c r="Z262" s="234"/>
      <c r="AA262" s="234"/>
      <c r="AB262" s="234"/>
      <c r="AC262" s="234"/>
      <c r="AD262" s="234"/>
      <c r="AE262" s="234"/>
      <c r="AF262" s="234"/>
      <c r="AG262" s="234"/>
      <c r="AH262" s="234"/>
    </row>
    <row r="263" spans="1:34" ht="15.75" customHeight="1">
      <c r="A263" s="234"/>
      <c r="B263" s="234"/>
      <c r="C263" s="234"/>
      <c r="D263" s="234"/>
      <c r="E263" s="234"/>
      <c r="F263" s="234"/>
      <c r="G263" s="234"/>
      <c r="H263" s="234"/>
      <c r="I263" s="234"/>
      <c r="J263" s="300"/>
      <c r="K263" s="300"/>
      <c r="L263" s="234"/>
      <c r="M263" s="234"/>
      <c r="N263" s="234"/>
      <c r="O263" s="234"/>
      <c r="P263" s="234"/>
      <c r="Q263" s="234"/>
      <c r="R263" s="234"/>
      <c r="S263" s="234"/>
      <c r="T263" s="234"/>
      <c r="U263" s="234"/>
      <c r="V263" s="234"/>
      <c r="W263" s="234"/>
      <c r="X263" s="234"/>
      <c r="Y263" s="234"/>
      <c r="Z263" s="234"/>
      <c r="AA263" s="234"/>
      <c r="AB263" s="234"/>
      <c r="AC263" s="234"/>
      <c r="AD263" s="234"/>
      <c r="AE263" s="234"/>
      <c r="AF263" s="234"/>
      <c r="AG263" s="234"/>
      <c r="AH263" s="234"/>
    </row>
    <row r="264" spans="1:34" ht="15.75" customHeight="1">
      <c r="A264" s="234"/>
      <c r="B264" s="234"/>
      <c r="C264" s="234"/>
      <c r="D264" s="234"/>
      <c r="E264" s="234"/>
      <c r="F264" s="234"/>
      <c r="G264" s="234"/>
      <c r="H264" s="234"/>
      <c r="I264" s="234"/>
      <c r="J264" s="300"/>
      <c r="K264" s="300"/>
      <c r="L264" s="234"/>
      <c r="M264" s="234"/>
      <c r="N264" s="234"/>
      <c r="O264" s="234"/>
      <c r="P264" s="234"/>
      <c r="Q264" s="234"/>
      <c r="R264" s="234"/>
      <c r="S264" s="234"/>
      <c r="T264" s="234"/>
      <c r="U264" s="234"/>
      <c r="V264" s="234"/>
      <c r="W264" s="234"/>
      <c r="X264" s="234"/>
      <c r="Y264" s="234"/>
      <c r="Z264" s="234"/>
      <c r="AA264" s="234"/>
      <c r="AB264" s="234"/>
      <c r="AC264" s="234"/>
      <c r="AD264" s="234"/>
      <c r="AE264" s="234"/>
      <c r="AF264" s="234"/>
      <c r="AG264" s="234"/>
      <c r="AH264" s="234"/>
    </row>
    <row r="265" spans="1:34" ht="15.75" customHeight="1">
      <c r="A265" s="234"/>
      <c r="B265" s="234"/>
      <c r="C265" s="234"/>
      <c r="D265" s="234"/>
      <c r="E265" s="234"/>
      <c r="F265" s="234"/>
      <c r="G265" s="234"/>
      <c r="H265" s="234"/>
      <c r="I265" s="234"/>
      <c r="J265" s="300"/>
      <c r="K265" s="300"/>
      <c r="L265" s="234"/>
      <c r="M265" s="234"/>
      <c r="N265" s="234"/>
      <c r="O265" s="234"/>
      <c r="P265" s="234"/>
      <c r="Q265" s="234"/>
      <c r="R265" s="234"/>
      <c r="S265" s="234"/>
      <c r="T265" s="234"/>
      <c r="U265" s="234"/>
      <c r="V265" s="234"/>
      <c r="W265" s="234"/>
      <c r="X265" s="234"/>
      <c r="Y265" s="234"/>
      <c r="Z265" s="234"/>
      <c r="AA265" s="234"/>
      <c r="AB265" s="234"/>
      <c r="AC265" s="234"/>
      <c r="AD265" s="234"/>
      <c r="AE265" s="234"/>
      <c r="AF265" s="234"/>
      <c r="AG265" s="234"/>
      <c r="AH265" s="234"/>
    </row>
    <row r="266" spans="1:34" ht="15.75" customHeight="1">
      <c r="A266" s="234"/>
      <c r="B266" s="234"/>
      <c r="C266" s="234"/>
      <c r="D266" s="234"/>
      <c r="E266" s="234"/>
      <c r="F266" s="234"/>
      <c r="G266" s="234"/>
      <c r="H266" s="234"/>
      <c r="I266" s="234"/>
      <c r="J266" s="300"/>
      <c r="K266" s="300"/>
      <c r="L266" s="234"/>
      <c r="M266" s="234"/>
      <c r="N266" s="234"/>
      <c r="O266" s="234"/>
      <c r="P266" s="234"/>
      <c r="Q266" s="234"/>
      <c r="R266" s="234"/>
      <c r="S266" s="234"/>
      <c r="T266" s="234"/>
      <c r="U266" s="234"/>
      <c r="V266" s="234"/>
      <c r="W266" s="234"/>
      <c r="X266" s="234"/>
      <c r="Y266" s="234"/>
      <c r="Z266" s="234"/>
      <c r="AA266" s="234"/>
      <c r="AB266" s="234"/>
      <c r="AC266" s="234"/>
      <c r="AD266" s="234"/>
      <c r="AE266" s="234"/>
      <c r="AF266" s="234"/>
      <c r="AG266" s="234"/>
      <c r="AH266" s="234"/>
    </row>
    <row r="267" spans="1:34" ht="15.75" customHeight="1">
      <c r="A267" s="234"/>
      <c r="B267" s="234"/>
      <c r="C267" s="234"/>
      <c r="D267" s="234"/>
      <c r="E267" s="234"/>
      <c r="F267" s="234"/>
      <c r="G267" s="234"/>
      <c r="H267" s="234"/>
      <c r="I267" s="234"/>
      <c r="J267" s="300"/>
      <c r="K267" s="300"/>
      <c r="L267" s="234"/>
      <c r="M267" s="234"/>
      <c r="N267" s="234"/>
      <c r="O267" s="234"/>
      <c r="P267" s="234"/>
      <c r="Q267" s="234"/>
      <c r="R267" s="234"/>
      <c r="S267" s="234"/>
      <c r="T267" s="234"/>
      <c r="U267" s="234"/>
      <c r="V267" s="234"/>
      <c r="W267" s="234"/>
      <c r="X267" s="234"/>
      <c r="Y267" s="234"/>
      <c r="Z267" s="234"/>
      <c r="AA267" s="234"/>
      <c r="AB267" s="234"/>
      <c r="AC267" s="234"/>
      <c r="AD267" s="234"/>
      <c r="AE267" s="234"/>
      <c r="AF267" s="234"/>
      <c r="AG267" s="234"/>
      <c r="AH267" s="234"/>
    </row>
    <row r="268" spans="1:34" ht="15.75" customHeight="1">
      <c r="A268" s="234"/>
      <c r="B268" s="234"/>
      <c r="C268" s="234"/>
      <c r="D268" s="234"/>
      <c r="E268" s="234"/>
      <c r="F268" s="234"/>
      <c r="G268" s="234"/>
      <c r="H268" s="234"/>
      <c r="I268" s="234"/>
      <c r="J268" s="300"/>
      <c r="K268" s="300"/>
      <c r="L268" s="234"/>
      <c r="M268" s="234"/>
      <c r="N268" s="234"/>
      <c r="O268" s="234"/>
      <c r="P268" s="234"/>
      <c r="Q268" s="234"/>
      <c r="R268" s="234"/>
      <c r="S268" s="234"/>
      <c r="T268" s="234"/>
      <c r="U268" s="234"/>
      <c r="V268" s="234"/>
      <c r="W268" s="234"/>
      <c r="X268" s="234"/>
      <c r="Y268" s="234"/>
      <c r="Z268" s="234"/>
      <c r="AA268" s="234"/>
      <c r="AB268" s="234"/>
      <c r="AC268" s="234"/>
      <c r="AD268" s="234"/>
      <c r="AE268" s="234"/>
      <c r="AF268" s="234"/>
      <c r="AG268" s="234"/>
      <c r="AH268" s="234"/>
    </row>
    <row r="269" spans="1:34" ht="15.75" customHeight="1">
      <c r="A269" s="234"/>
      <c r="B269" s="234"/>
      <c r="C269" s="234"/>
      <c r="D269" s="234"/>
      <c r="E269" s="234"/>
      <c r="F269" s="234"/>
      <c r="G269" s="234"/>
      <c r="H269" s="234"/>
      <c r="I269" s="234"/>
      <c r="J269" s="300"/>
      <c r="K269" s="300"/>
      <c r="L269" s="234"/>
      <c r="M269" s="234"/>
      <c r="N269" s="234"/>
      <c r="O269" s="234"/>
      <c r="P269" s="234"/>
      <c r="Q269" s="234"/>
      <c r="R269" s="234"/>
      <c r="S269" s="234"/>
      <c r="T269" s="234"/>
      <c r="U269" s="234"/>
      <c r="V269" s="234"/>
      <c r="W269" s="234"/>
      <c r="X269" s="234"/>
      <c r="Y269" s="234"/>
      <c r="Z269" s="234"/>
      <c r="AA269" s="234"/>
      <c r="AB269" s="234"/>
      <c r="AC269" s="234"/>
      <c r="AD269" s="234"/>
      <c r="AE269" s="234"/>
      <c r="AF269" s="234"/>
      <c r="AG269" s="234"/>
      <c r="AH269" s="234"/>
    </row>
    <row r="270" spans="1:34" ht="15.75" customHeight="1">
      <c r="A270" s="234"/>
      <c r="B270" s="234"/>
      <c r="C270" s="234"/>
      <c r="D270" s="234"/>
      <c r="E270" s="234"/>
      <c r="F270" s="234"/>
      <c r="G270" s="234"/>
      <c r="H270" s="234"/>
      <c r="I270" s="234"/>
      <c r="J270" s="300"/>
      <c r="K270" s="300"/>
      <c r="L270" s="234"/>
      <c r="M270" s="234"/>
      <c r="N270" s="234"/>
      <c r="O270" s="234"/>
      <c r="P270" s="234"/>
      <c r="Q270" s="234"/>
      <c r="R270" s="234"/>
      <c r="S270" s="234"/>
      <c r="T270" s="234"/>
      <c r="U270" s="234"/>
      <c r="V270" s="234"/>
      <c r="W270" s="234"/>
      <c r="X270" s="234"/>
      <c r="Y270" s="234"/>
      <c r="Z270" s="234"/>
      <c r="AA270" s="234"/>
      <c r="AB270" s="234"/>
      <c r="AC270" s="234"/>
      <c r="AD270" s="234"/>
      <c r="AE270" s="234"/>
      <c r="AF270" s="234"/>
      <c r="AG270" s="234"/>
      <c r="AH270" s="234"/>
    </row>
    <row r="271" spans="1:34" ht="15.75" customHeight="1">
      <c r="A271" s="234"/>
      <c r="B271" s="234"/>
      <c r="C271" s="234"/>
      <c r="D271" s="234"/>
      <c r="E271" s="234"/>
      <c r="F271" s="234"/>
      <c r="G271" s="234"/>
      <c r="H271" s="234"/>
      <c r="I271" s="234"/>
      <c r="J271" s="300"/>
      <c r="K271" s="300"/>
      <c r="L271" s="234"/>
      <c r="M271" s="234"/>
      <c r="N271" s="234"/>
      <c r="O271" s="234"/>
      <c r="P271" s="234"/>
      <c r="Q271" s="234"/>
      <c r="R271" s="234"/>
      <c r="S271" s="234"/>
      <c r="T271" s="234"/>
      <c r="U271" s="234"/>
      <c r="V271" s="234"/>
      <c r="W271" s="234"/>
      <c r="X271" s="234"/>
      <c r="Y271" s="234"/>
      <c r="Z271" s="234"/>
      <c r="AA271" s="234"/>
      <c r="AB271" s="234"/>
      <c r="AC271" s="234"/>
      <c r="AD271" s="234"/>
      <c r="AE271" s="234"/>
      <c r="AF271" s="234"/>
      <c r="AG271" s="234"/>
      <c r="AH271" s="234"/>
    </row>
    <row r="272" spans="1:34" ht="15.75" customHeight="1">
      <c r="A272" s="234"/>
      <c r="B272" s="234"/>
      <c r="C272" s="234"/>
      <c r="D272" s="234"/>
      <c r="E272" s="234"/>
      <c r="F272" s="234"/>
      <c r="G272" s="234"/>
      <c r="H272" s="234"/>
      <c r="I272" s="234"/>
      <c r="J272" s="300"/>
      <c r="K272" s="300"/>
      <c r="L272" s="234"/>
      <c r="M272" s="234"/>
      <c r="N272" s="234"/>
      <c r="O272" s="234"/>
      <c r="P272" s="234"/>
      <c r="Q272" s="234"/>
      <c r="R272" s="234"/>
      <c r="S272" s="234"/>
      <c r="T272" s="234"/>
      <c r="U272" s="234"/>
      <c r="V272" s="234"/>
      <c r="W272" s="234"/>
      <c r="X272" s="234"/>
      <c r="Y272" s="234"/>
      <c r="Z272" s="234"/>
      <c r="AA272" s="234"/>
      <c r="AB272" s="234"/>
      <c r="AC272" s="234"/>
      <c r="AD272" s="234"/>
      <c r="AE272" s="234"/>
      <c r="AF272" s="234"/>
      <c r="AG272" s="234"/>
      <c r="AH272" s="234"/>
    </row>
    <row r="273" spans="1:34" ht="15.75" customHeight="1">
      <c r="A273" s="234"/>
      <c r="B273" s="234"/>
      <c r="C273" s="234"/>
      <c r="D273" s="234"/>
      <c r="E273" s="234"/>
      <c r="F273" s="234"/>
      <c r="G273" s="234"/>
      <c r="H273" s="234"/>
      <c r="I273" s="234"/>
      <c r="J273" s="300"/>
      <c r="K273" s="300"/>
      <c r="L273" s="234"/>
      <c r="M273" s="234"/>
      <c r="N273" s="234"/>
      <c r="O273" s="234"/>
      <c r="P273" s="234"/>
      <c r="Q273" s="234"/>
      <c r="R273" s="234"/>
      <c r="S273" s="234"/>
      <c r="T273" s="234"/>
      <c r="U273" s="234"/>
      <c r="V273" s="234"/>
      <c r="W273" s="234"/>
      <c r="X273" s="234"/>
      <c r="Y273" s="234"/>
      <c r="Z273" s="234"/>
      <c r="AA273" s="234"/>
      <c r="AB273" s="234"/>
      <c r="AC273" s="234"/>
      <c r="AD273" s="234"/>
      <c r="AE273" s="234"/>
      <c r="AF273" s="234"/>
      <c r="AG273" s="234"/>
      <c r="AH273" s="234"/>
    </row>
    <row r="274" spans="1:34" ht="15.75" customHeight="1">
      <c r="A274" s="234"/>
      <c r="B274" s="234"/>
      <c r="C274" s="234"/>
      <c r="D274" s="234"/>
      <c r="E274" s="234"/>
      <c r="F274" s="234"/>
      <c r="G274" s="234"/>
      <c r="H274" s="234"/>
      <c r="I274" s="234"/>
      <c r="J274" s="300"/>
      <c r="K274" s="300"/>
      <c r="L274" s="234"/>
      <c r="M274" s="234"/>
      <c r="N274" s="234"/>
      <c r="O274" s="234"/>
      <c r="P274" s="234"/>
      <c r="Q274" s="234"/>
      <c r="R274" s="234"/>
      <c r="S274" s="234"/>
      <c r="T274" s="234"/>
      <c r="U274" s="234"/>
      <c r="V274" s="234"/>
      <c r="W274" s="234"/>
      <c r="X274" s="234"/>
      <c r="Y274" s="234"/>
      <c r="Z274" s="234"/>
      <c r="AA274" s="234"/>
      <c r="AB274" s="234"/>
      <c r="AC274" s="234"/>
      <c r="AD274" s="234"/>
      <c r="AE274" s="234"/>
      <c r="AF274" s="234"/>
      <c r="AG274" s="234"/>
      <c r="AH274" s="234"/>
    </row>
    <row r="275" spans="1:34" ht="15.75" customHeight="1">
      <c r="A275" s="234"/>
      <c r="B275" s="234"/>
      <c r="C275" s="234"/>
      <c r="D275" s="234"/>
      <c r="E275" s="234"/>
      <c r="F275" s="234"/>
      <c r="G275" s="234"/>
      <c r="H275" s="234"/>
      <c r="I275" s="234"/>
      <c r="J275" s="300"/>
      <c r="K275" s="300"/>
      <c r="L275" s="234"/>
      <c r="M275" s="234"/>
      <c r="N275" s="234"/>
      <c r="O275" s="234"/>
      <c r="P275" s="234"/>
      <c r="Q275" s="234"/>
      <c r="R275" s="234"/>
      <c r="S275" s="234"/>
      <c r="T275" s="234"/>
      <c r="U275" s="234"/>
      <c r="V275" s="234"/>
      <c r="W275" s="234"/>
      <c r="X275" s="234"/>
      <c r="Y275" s="234"/>
      <c r="Z275" s="234"/>
      <c r="AA275" s="234"/>
      <c r="AB275" s="234"/>
      <c r="AC275" s="234"/>
      <c r="AD275" s="234"/>
      <c r="AE275" s="234"/>
      <c r="AF275" s="234"/>
      <c r="AG275" s="234"/>
      <c r="AH275" s="234"/>
    </row>
    <row r="276" spans="1:34" ht="15.75" customHeight="1">
      <c r="A276" s="234"/>
      <c r="B276" s="234"/>
      <c r="C276" s="234"/>
      <c r="D276" s="234"/>
      <c r="E276" s="234"/>
      <c r="F276" s="234"/>
      <c r="G276" s="234"/>
      <c r="H276" s="234"/>
      <c r="I276" s="234"/>
      <c r="J276" s="300"/>
      <c r="K276" s="300"/>
      <c r="L276" s="234"/>
      <c r="M276" s="234"/>
      <c r="N276" s="234"/>
      <c r="O276" s="234"/>
      <c r="P276" s="234"/>
      <c r="Q276" s="234"/>
      <c r="R276" s="234"/>
      <c r="S276" s="234"/>
      <c r="T276" s="234"/>
      <c r="U276" s="234"/>
      <c r="V276" s="234"/>
      <c r="W276" s="234"/>
      <c r="X276" s="234"/>
      <c r="Y276" s="234"/>
      <c r="Z276" s="234"/>
      <c r="AA276" s="234"/>
      <c r="AB276" s="234"/>
      <c r="AC276" s="234"/>
      <c r="AD276" s="234"/>
      <c r="AE276" s="234"/>
      <c r="AF276" s="234"/>
      <c r="AG276" s="234"/>
      <c r="AH276" s="234"/>
    </row>
    <row r="277" spans="1:34" ht="15.75" customHeight="1">
      <c r="A277" s="234"/>
      <c r="B277" s="234"/>
      <c r="C277" s="234"/>
      <c r="D277" s="234"/>
      <c r="E277" s="234"/>
      <c r="F277" s="234"/>
      <c r="G277" s="234"/>
      <c r="H277" s="234"/>
      <c r="I277" s="234"/>
      <c r="J277" s="300"/>
      <c r="K277" s="300"/>
      <c r="L277" s="234"/>
      <c r="M277" s="234"/>
      <c r="N277" s="234"/>
      <c r="O277" s="234"/>
      <c r="P277" s="234"/>
      <c r="Q277" s="234"/>
      <c r="R277" s="234"/>
      <c r="S277" s="234"/>
      <c r="T277" s="234"/>
      <c r="U277" s="234"/>
      <c r="V277" s="234"/>
      <c r="W277" s="234"/>
      <c r="X277" s="234"/>
      <c r="Y277" s="234"/>
      <c r="Z277" s="234"/>
      <c r="AA277" s="234"/>
      <c r="AB277" s="234"/>
      <c r="AC277" s="234"/>
      <c r="AD277" s="234"/>
      <c r="AE277" s="234"/>
      <c r="AF277" s="234"/>
      <c r="AG277" s="234"/>
      <c r="AH277" s="234"/>
    </row>
    <row r="278" spans="1:34" ht="15.75" customHeight="1">
      <c r="A278" s="234"/>
      <c r="B278" s="234"/>
      <c r="C278" s="234"/>
      <c r="D278" s="234"/>
      <c r="E278" s="234"/>
      <c r="F278" s="234"/>
      <c r="G278" s="234"/>
      <c r="H278" s="234"/>
      <c r="I278" s="234"/>
      <c r="J278" s="300"/>
      <c r="K278" s="300"/>
      <c r="L278" s="234"/>
      <c r="M278" s="234"/>
      <c r="N278" s="234"/>
      <c r="O278" s="234"/>
      <c r="P278" s="234"/>
      <c r="Q278" s="234"/>
      <c r="R278" s="234"/>
      <c r="S278" s="234"/>
      <c r="T278" s="234"/>
      <c r="U278" s="234"/>
      <c r="V278" s="234"/>
      <c r="W278" s="234"/>
      <c r="X278" s="234"/>
      <c r="Y278" s="234"/>
      <c r="Z278" s="234"/>
      <c r="AA278" s="234"/>
      <c r="AB278" s="234"/>
      <c r="AC278" s="234"/>
      <c r="AD278" s="234"/>
      <c r="AE278" s="234"/>
      <c r="AF278" s="234"/>
      <c r="AG278" s="234"/>
      <c r="AH278" s="234"/>
    </row>
    <row r="279" spans="1:34" ht="15.75" customHeight="1">
      <c r="A279" s="234"/>
      <c r="B279" s="234"/>
      <c r="C279" s="234"/>
      <c r="D279" s="234"/>
      <c r="E279" s="234"/>
      <c r="F279" s="234"/>
      <c r="G279" s="234"/>
      <c r="H279" s="234"/>
      <c r="I279" s="234"/>
      <c r="J279" s="300"/>
      <c r="K279" s="300"/>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row>
    <row r="280" spans="1:34" ht="15.75" customHeight="1">
      <c r="A280" s="234"/>
      <c r="B280" s="234"/>
      <c r="C280" s="234"/>
      <c r="D280" s="234"/>
      <c r="E280" s="234"/>
      <c r="F280" s="234"/>
      <c r="G280" s="234"/>
      <c r="H280" s="234"/>
      <c r="I280" s="234"/>
      <c r="J280" s="300"/>
      <c r="K280" s="300"/>
      <c r="L280" s="234"/>
      <c r="M280" s="234"/>
      <c r="N280" s="234"/>
      <c r="O280" s="234"/>
      <c r="P280" s="234"/>
      <c r="Q280" s="234"/>
      <c r="R280" s="234"/>
      <c r="S280" s="234"/>
      <c r="T280" s="234"/>
      <c r="U280" s="234"/>
      <c r="V280" s="234"/>
      <c r="W280" s="234"/>
      <c r="X280" s="234"/>
      <c r="Y280" s="234"/>
      <c r="Z280" s="234"/>
      <c r="AA280" s="234"/>
      <c r="AB280" s="234"/>
      <c r="AC280" s="234"/>
      <c r="AD280" s="234"/>
      <c r="AE280" s="234"/>
      <c r="AF280" s="234"/>
      <c r="AG280" s="234"/>
      <c r="AH280" s="234"/>
    </row>
    <row r="281" spans="1:34" ht="15.75" customHeight="1">
      <c r="A281" s="234"/>
      <c r="B281" s="234"/>
      <c r="C281" s="234"/>
      <c r="D281" s="234"/>
      <c r="E281" s="234"/>
      <c r="F281" s="234"/>
      <c r="G281" s="234"/>
      <c r="H281" s="234"/>
      <c r="I281" s="234"/>
      <c r="J281" s="300"/>
      <c r="K281" s="300"/>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row>
    <row r="282" spans="1:34" ht="15.75" customHeight="1">
      <c r="A282" s="234"/>
      <c r="B282" s="234"/>
      <c r="C282" s="234"/>
      <c r="D282" s="234"/>
      <c r="E282" s="234"/>
      <c r="F282" s="234"/>
      <c r="G282" s="234"/>
      <c r="H282" s="234"/>
      <c r="I282" s="234"/>
      <c r="J282" s="300"/>
      <c r="K282" s="300"/>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row>
    <row r="283" spans="1:34" ht="15.75" customHeight="1">
      <c r="A283" s="234"/>
      <c r="B283" s="234"/>
      <c r="C283" s="234"/>
      <c r="D283" s="234"/>
      <c r="E283" s="234"/>
      <c r="F283" s="234"/>
      <c r="G283" s="234"/>
      <c r="H283" s="234"/>
      <c r="I283" s="234"/>
      <c r="J283" s="300"/>
      <c r="K283" s="300"/>
      <c r="L283" s="234"/>
      <c r="M283" s="234"/>
      <c r="N283" s="234"/>
      <c r="O283" s="234"/>
      <c r="P283" s="234"/>
      <c r="Q283" s="234"/>
      <c r="R283" s="234"/>
      <c r="S283" s="234"/>
      <c r="T283" s="234"/>
      <c r="U283" s="234"/>
      <c r="V283" s="234"/>
      <c r="W283" s="234"/>
      <c r="X283" s="234"/>
      <c r="Y283" s="234"/>
      <c r="Z283" s="234"/>
      <c r="AA283" s="234"/>
      <c r="AB283" s="234"/>
      <c r="AC283" s="234"/>
      <c r="AD283" s="234"/>
      <c r="AE283" s="234"/>
      <c r="AF283" s="234"/>
      <c r="AG283" s="234"/>
      <c r="AH283" s="234"/>
    </row>
    <row r="284" spans="1:34" ht="15.75" customHeight="1">
      <c r="A284" s="234"/>
      <c r="B284" s="234"/>
      <c r="C284" s="234"/>
      <c r="D284" s="234"/>
      <c r="E284" s="234"/>
      <c r="F284" s="234"/>
      <c r="G284" s="234"/>
      <c r="H284" s="234"/>
      <c r="I284" s="234"/>
      <c r="J284" s="300"/>
      <c r="K284" s="300"/>
      <c r="L284" s="234"/>
      <c r="M284" s="234"/>
      <c r="N284" s="234"/>
      <c r="O284" s="234"/>
      <c r="P284" s="234"/>
      <c r="Q284" s="234"/>
      <c r="R284" s="234"/>
      <c r="S284" s="234"/>
      <c r="T284" s="234"/>
      <c r="U284" s="234"/>
      <c r="V284" s="234"/>
      <c r="W284" s="234"/>
      <c r="X284" s="234"/>
      <c r="Y284" s="234"/>
      <c r="Z284" s="234"/>
      <c r="AA284" s="234"/>
      <c r="AB284" s="234"/>
      <c r="AC284" s="234"/>
      <c r="AD284" s="234"/>
      <c r="AE284" s="234"/>
      <c r="AF284" s="234"/>
      <c r="AG284" s="234"/>
      <c r="AH284" s="234"/>
    </row>
    <row r="285" spans="1:34" ht="15.75" customHeight="1">
      <c r="A285" s="234"/>
      <c r="B285" s="234"/>
      <c r="C285" s="234"/>
      <c r="D285" s="234"/>
      <c r="E285" s="234"/>
      <c r="F285" s="234"/>
      <c r="G285" s="234"/>
      <c r="H285" s="234"/>
      <c r="I285" s="234"/>
      <c r="J285" s="300"/>
      <c r="K285" s="300"/>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row>
    <row r="286" spans="1:34" ht="15.75" customHeight="1">
      <c r="A286" s="234"/>
      <c r="B286" s="234"/>
      <c r="C286" s="234"/>
      <c r="D286" s="234"/>
      <c r="E286" s="234"/>
      <c r="F286" s="234"/>
      <c r="G286" s="234"/>
      <c r="H286" s="234"/>
      <c r="I286" s="234"/>
      <c r="J286" s="300"/>
      <c r="K286" s="300"/>
      <c r="L286" s="234"/>
      <c r="M286" s="234"/>
      <c r="N286" s="234"/>
      <c r="O286" s="234"/>
      <c r="P286" s="234"/>
      <c r="Q286" s="234"/>
      <c r="R286" s="234"/>
      <c r="S286" s="234"/>
      <c r="T286" s="234"/>
      <c r="U286" s="234"/>
      <c r="V286" s="234"/>
      <c r="W286" s="234"/>
      <c r="X286" s="234"/>
      <c r="Y286" s="234"/>
      <c r="Z286" s="234"/>
      <c r="AA286" s="234"/>
      <c r="AB286" s="234"/>
      <c r="AC286" s="234"/>
      <c r="AD286" s="234"/>
      <c r="AE286" s="234"/>
      <c r="AF286" s="234"/>
      <c r="AG286" s="234"/>
      <c r="AH286" s="234"/>
    </row>
    <row r="287" spans="1:34" ht="15.75" customHeight="1">
      <c r="A287" s="234"/>
      <c r="B287" s="234"/>
      <c r="C287" s="234"/>
      <c r="D287" s="234"/>
      <c r="E287" s="234"/>
      <c r="F287" s="234"/>
      <c r="G287" s="234"/>
      <c r="H287" s="234"/>
      <c r="I287" s="234"/>
      <c r="J287" s="300"/>
      <c r="K287" s="300"/>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row>
    <row r="288" spans="1:34" ht="15.75" customHeight="1">
      <c r="A288" s="234"/>
      <c r="B288" s="234"/>
      <c r="C288" s="234"/>
      <c r="D288" s="234"/>
      <c r="E288" s="234"/>
      <c r="F288" s="234"/>
      <c r="G288" s="234"/>
      <c r="H288" s="234"/>
      <c r="I288" s="234"/>
      <c r="J288" s="300"/>
      <c r="K288" s="300"/>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row>
    <row r="289" spans="1:34" ht="15.75" customHeight="1">
      <c r="A289" s="234"/>
      <c r="B289" s="234"/>
      <c r="C289" s="234"/>
      <c r="D289" s="234"/>
      <c r="E289" s="234"/>
      <c r="F289" s="234"/>
      <c r="G289" s="234"/>
      <c r="H289" s="234"/>
      <c r="I289" s="234"/>
      <c r="J289" s="300"/>
      <c r="K289" s="300"/>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row>
    <row r="290" spans="1:34" ht="15.75" customHeight="1">
      <c r="A290" s="234"/>
      <c r="B290" s="234"/>
      <c r="C290" s="234"/>
      <c r="D290" s="234"/>
      <c r="E290" s="234"/>
      <c r="F290" s="234"/>
      <c r="G290" s="234"/>
      <c r="H290" s="234"/>
      <c r="I290" s="234"/>
      <c r="J290" s="300"/>
      <c r="K290" s="300"/>
      <c r="L290" s="234"/>
      <c r="M290" s="234"/>
      <c r="N290" s="234"/>
      <c r="O290" s="234"/>
      <c r="P290" s="234"/>
      <c r="Q290" s="234"/>
      <c r="R290" s="234"/>
      <c r="S290" s="234"/>
      <c r="T290" s="234"/>
      <c r="U290" s="234"/>
      <c r="V290" s="234"/>
      <c r="W290" s="234"/>
      <c r="X290" s="234"/>
      <c r="Y290" s="234"/>
      <c r="Z290" s="234"/>
      <c r="AA290" s="234"/>
      <c r="AB290" s="234"/>
      <c r="AC290" s="234"/>
      <c r="AD290" s="234"/>
      <c r="AE290" s="234"/>
      <c r="AF290" s="234"/>
      <c r="AG290" s="234"/>
      <c r="AH290" s="234"/>
    </row>
    <row r="291" spans="1:34" ht="15.75" customHeight="1">
      <c r="A291" s="234"/>
      <c r="B291" s="234"/>
      <c r="C291" s="234"/>
      <c r="D291" s="234"/>
      <c r="E291" s="234"/>
      <c r="F291" s="234"/>
      <c r="G291" s="234"/>
      <c r="H291" s="234"/>
      <c r="I291" s="234"/>
      <c r="J291" s="300"/>
      <c r="K291" s="300"/>
      <c r="L291" s="234"/>
      <c r="M291" s="234"/>
      <c r="N291" s="234"/>
      <c r="O291" s="234"/>
      <c r="P291" s="234"/>
      <c r="Q291" s="234"/>
      <c r="R291" s="234"/>
      <c r="S291" s="234"/>
      <c r="T291" s="234"/>
      <c r="U291" s="234"/>
      <c r="V291" s="234"/>
      <c r="W291" s="234"/>
      <c r="X291" s="234"/>
      <c r="Y291" s="234"/>
      <c r="Z291" s="234"/>
      <c r="AA291" s="234"/>
      <c r="AB291" s="234"/>
      <c r="AC291" s="234"/>
      <c r="AD291" s="234"/>
      <c r="AE291" s="234"/>
      <c r="AF291" s="234"/>
      <c r="AG291" s="234"/>
      <c r="AH291" s="234"/>
    </row>
    <row r="292" spans="1:34" ht="15.75" customHeight="1">
      <c r="A292" s="234"/>
      <c r="B292" s="234"/>
      <c r="C292" s="234"/>
      <c r="D292" s="234"/>
      <c r="E292" s="234"/>
      <c r="F292" s="234"/>
      <c r="G292" s="234"/>
      <c r="H292" s="234"/>
      <c r="I292" s="234"/>
      <c r="J292" s="300"/>
      <c r="K292" s="300"/>
      <c r="L292" s="234"/>
      <c r="M292" s="234"/>
      <c r="N292" s="234"/>
      <c r="O292" s="234"/>
      <c r="P292" s="234"/>
      <c r="Q292" s="234"/>
      <c r="R292" s="234"/>
      <c r="S292" s="234"/>
      <c r="T292" s="234"/>
      <c r="U292" s="234"/>
      <c r="V292" s="234"/>
      <c r="W292" s="234"/>
      <c r="X292" s="234"/>
      <c r="Y292" s="234"/>
      <c r="Z292" s="234"/>
      <c r="AA292" s="234"/>
      <c r="AB292" s="234"/>
      <c r="AC292" s="234"/>
      <c r="AD292" s="234"/>
      <c r="AE292" s="234"/>
      <c r="AF292" s="234"/>
      <c r="AG292" s="234"/>
      <c r="AH292" s="234"/>
    </row>
    <row r="293" spans="1:34" ht="15.75" customHeight="1">
      <c r="A293" s="234"/>
      <c r="B293" s="234"/>
      <c r="C293" s="234"/>
      <c r="D293" s="234"/>
      <c r="E293" s="234"/>
      <c r="F293" s="234"/>
      <c r="G293" s="234"/>
      <c r="H293" s="234"/>
      <c r="I293" s="234"/>
      <c r="J293" s="300"/>
      <c r="K293" s="300"/>
      <c r="L293" s="234"/>
      <c r="M293" s="234"/>
      <c r="N293" s="234"/>
      <c r="O293" s="234"/>
      <c r="P293" s="234"/>
      <c r="Q293" s="234"/>
      <c r="R293" s="234"/>
      <c r="S293" s="234"/>
      <c r="T293" s="234"/>
      <c r="U293" s="234"/>
      <c r="V293" s="234"/>
      <c r="W293" s="234"/>
      <c r="X293" s="234"/>
      <c r="Y293" s="234"/>
      <c r="Z293" s="234"/>
      <c r="AA293" s="234"/>
      <c r="AB293" s="234"/>
      <c r="AC293" s="234"/>
      <c r="AD293" s="234"/>
      <c r="AE293" s="234"/>
      <c r="AF293" s="234"/>
      <c r="AG293" s="234"/>
      <c r="AH293" s="234"/>
    </row>
    <row r="294" spans="1:34" ht="15.75" customHeight="1">
      <c r="A294" s="234"/>
      <c r="B294" s="234"/>
      <c r="C294" s="234"/>
      <c r="D294" s="234"/>
      <c r="E294" s="234"/>
      <c r="F294" s="234"/>
      <c r="G294" s="234"/>
      <c r="H294" s="234"/>
      <c r="I294" s="234"/>
      <c r="J294" s="300"/>
      <c r="K294" s="300"/>
      <c r="L294" s="234"/>
      <c r="M294" s="234"/>
      <c r="N294" s="234"/>
      <c r="O294" s="234"/>
      <c r="P294" s="234"/>
      <c r="Q294" s="234"/>
      <c r="R294" s="234"/>
      <c r="S294" s="234"/>
      <c r="T294" s="234"/>
      <c r="U294" s="234"/>
      <c r="V294" s="234"/>
      <c r="W294" s="234"/>
      <c r="X294" s="234"/>
      <c r="Y294" s="234"/>
      <c r="Z294" s="234"/>
      <c r="AA294" s="234"/>
      <c r="AB294" s="234"/>
      <c r="AC294" s="234"/>
      <c r="AD294" s="234"/>
      <c r="AE294" s="234"/>
      <c r="AF294" s="234"/>
      <c r="AG294" s="234"/>
      <c r="AH294" s="234"/>
    </row>
    <row r="295" spans="1:34" ht="15.75" customHeight="1">
      <c r="A295" s="234"/>
      <c r="B295" s="234"/>
      <c r="C295" s="234"/>
      <c r="D295" s="234"/>
      <c r="E295" s="234"/>
      <c r="F295" s="234"/>
      <c r="G295" s="234"/>
      <c r="H295" s="234"/>
      <c r="I295" s="234"/>
      <c r="J295" s="300"/>
      <c r="K295" s="300"/>
      <c r="L295" s="234"/>
      <c r="M295" s="234"/>
      <c r="N295" s="234"/>
      <c r="O295" s="234"/>
      <c r="P295" s="234"/>
      <c r="Q295" s="234"/>
      <c r="R295" s="234"/>
      <c r="S295" s="234"/>
      <c r="T295" s="234"/>
      <c r="U295" s="234"/>
      <c r="V295" s="234"/>
      <c r="W295" s="234"/>
      <c r="X295" s="234"/>
      <c r="Y295" s="234"/>
      <c r="Z295" s="234"/>
      <c r="AA295" s="234"/>
      <c r="AB295" s="234"/>
      <c r="AC295" s="234"/>
      <c r="AD295" s="234"/>
      <c r="AE295" s="234"/>
      <c r="AF295" s="234"/>
      <c r="AG295" s="234"/>
      <c r="AH295" s="234"/>
    </row>
    <row r="296" spans="1:34" ht="15.75" customHeight="1">
      <c r="A296" s="234"/>
      <c r="B296" s="234"/>
      <c r="C296" s="234"/>
      <c r="D296" s="234"/>
      <c r="E296" s="234"/>
      <c r="F296" s="234"/>
      <c r="G296" s="234"/>
      <c r="H296" s="234"/>
      <c r="I296" s="234"/>
      <c r="J296" s="300"/>
      <c r="K296" s="300"/>
      <c r="L296" s="234"/>
      <c r="M296" s="234"/>
      <c r="N296" s="234"/>
      <c r="O296" s="234"/>
      <c r="P296" s="234"/>
      <c r="Q296" s="234"/>
      <c r="R296" s="234"/>
      <c r="S296" s="234"/>
      <c r="T296" s="234"/>
      <c r="U296" s="234"/>
      <c r="V296" s="234"/>
      <c r="W296" s="234"/>
      <c r="X296" s="234"/>
      <c r="Y296" s="234"/>
      <c r="Z296" s="234"/>
      <c r="AA296" s="234"/>
      <c r="AB296" s="234"/>
      <c r="AC296" s="234"/>
      <c r="AD296" s="234"/>
      <c r="AE296" s="234"/>
      <c r="AF296" s="234"/>
      <c r="AG296" s="234"/>
      <c r="AH296" s="234"/>
    </row>
    <row r="297" spans="1:34" ht="15.75" customHeight="1">
      <c r="A297" s="234"/>
      <c r="B297" s="234"/>
      <c r="C297" s="234"/>
      <c r="D297" s="234"/>
      <c r="E297" s="234"/>
      <c r="F297" s="234"/>
      <c r="G297" s="234"/>
      <c r="H297" s="234"/>
      <c r="I297" s="234"/>
      <c r="J297" s="300"/>
      <c r="K297" s="300"/>
      <c r="L297" s="234"/>
      <c r="M297" s="234"/>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row>
    <row r="298" spans="1:34" ht="15.75" customHeight="1">
      <c r="A298" s="234"/>
      <c r="B298" s="234"/>
      <c r="C298" s="234"/>
      <c r="D298" s="234"/>
      <c r="E298" s="234"/>
      <c r="F298" s="234"/>
      <c r="G298" s="234"/>
      <c r="H298" s="234"/>
      <c r="I298" s="234"/>
      <c r="J298" s="300"/>
      <c r="K298" s="300"/>
      <c r="L298" s="234"/>
      <c r="M298" s="234"/>
      <c r="N298" s="234"/>
      <c r="O298" s="234"/>
      <c r="P298" s="234"/>
      <c r="Q298" s="234"/>
      <c r="R298" s="234"/>
      <c r="S298" s="234"/>
      <c r="T298" s="234"/>
      <c r="U298" s="234"/>
      <c r="V298" s="234"/>
      <c r="W298" s="234"/>
      <c r="X298" s="234"/>
      <c r="Y298" s="234"/>
      <c r="Z298" s="234"/>
      <c r="AA298" s="234"/>
      <c r="AB298" s="234"/>
      <c r="AC298" s="234"/>
      <c r="AD298" s="234"/>
      <c r="AE298" s="234"/>
      <c r="AF298" s="234"/>
      <c r="AG298" s="234"/>
      <c r="AH298" s="234"/>
    </row>
    <row r="299" spans="1:34" ht="15.75" customHeight="1">
      <c r="A299" s="234"/>
      <c r="B299" s="234"/>
      <c r="C299" s="234"/>
      <c r="D299" s="234"/>
      <c r="E299" s="234"/>
      <c r="F299" s="234"/>
      <c r="G299" s="234"/>
      <c r="H299" s="234"/>
      <c r="I299" s="234"/>
      <c r="J299" s="300"/>
      <c r="K299" s="300"/>
      <c r="L299" s="234"/>
      <c r="M299" s="234"/>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row>
    <row r="300" spans="1:34" ht="15.75" customHeight="1">
      <c r="A300" s="234"/>
      <c r="B300" s="234"/>
      <c r="C300" s="234"/>
      <c r="D300" s="234"/>
      <c r="E300" s="234"/>
      <c r="F300" s="234"/>
      <c r="G300" s="234"/>
      <c r="H300" s="234"/>
      <c r="I300" s="234"/>
      <c r="J300" s="300"/>
      <c r="K300" s="300"/>
      <c r="L300" s="234"/>
      <c r="M300" s="234"/>
      <c r="N300" s="234"/>
      <c r="O300" s="234"/>
      <c r="P300" s="234"/>
      <c r="Q300" s="234"/>
      <c r="R300" s="234"/>
      <c r="S300" s="234"/>
      <c r="T300" s="234"/>
      <c r="U300" s="234"/>
      <c r="V300" s="234"/>
      <c r="W300" s="234"/>
      <c r="X300" s="234"/>
      <c r="Y300" s="234"/>
      <c r="Z300" s="234"/>
      <c r="AA300" s="234"/>
      <c r="AB300" s="234"/>
      <c r="AC300" s="234"/>
      <c r="AD300" s="234"/>
      <c r="AE300" s="234"/>
      <c r="AF300" s="234"/>
      <c r="AG300" s="234"/>
      <c r="AH300" s="234"/>
    </row>
    <row r="301" spans="1:34" ht="15.75" customHeight="1">
      <c r="A301" s="234"/>
      <c r="B301" s="234"/>
      <c r="C301" s="234"/>
      <c r="D301" s="234"/>
      <c r="E301" s="234"/>
      <c r="F301" s="234"/>
      <c r="G301" s="234"/>
      <c r="H301" s="234"/>
      <c r="I301" s="234"/>
      <c r="J301" s="300"/>
      <c r="K301" s="300"/>
      <c r="L301" s="234"/>
      <c r="M301" s="234"/>
      <c r="N301" s="234"/>
      <c r="O301" s="234"/>
      <c r="P301" s="234"/>
      <c r="Q301" s="234"/>
      <c r="R301" s="234"/>
      <c r="S301" s="234"/>
      <c r="T301" s="234"/>
      <c r="U301" s="234"/>
      <c r="V301" s="234"/>
      <c r="W301" s="234"/>
      <c r="X301" s="234"/>
      <c r="Y301" s="234"/>
      <c r="Z301" s="234"/>
      <c r="AA301" s="234"/>
      <c r="AB301" s="234"/>
      <c r="AC301" s="234"/>
      <c r="AD301" s="234"/>
      <c r="AE301" s="234"/>
      <c r="AF301" s="234"/>
      <c r="AG301" s="234"/>
      <c r="AH301" s="234"/>
    </row>
    <row r="302" spans="1:34" ht="15.75" customHeight="1">
      <c r="A302" s="234"/>
      <c r="B302" s="234"/>
      <c r="C302" s="234"/>
      <c r="D302" s="234"/>
      <c r="E302" s="234"/>
      <c r="F302" s="234"/>
      <c r="G302" s="234"/>
      <c r="H302" s="234"/>
      <c r="I302" s="234"/>
      <c r="J302" s="300"/>
      <c r="K302" s="300"/>
      <c r="L302" s="234"/>
      <c r="M302" s="234"/>
      <c r="N302" s="234"/>
      <c r="O302" s="234"/>
      <c r="P302" s="234"/>
      <c r="Q302" s="234"/>
      <c r="R302" s="234"/>
      <c r="S302" s="234"/>
      <c r="T302" s="234"/>
      <c r="U302" s="234"/>
      <c r="V302" s="234"/>
      <c r="W302" s="234"/>
      <c r="X302" s="234"/>
      <c r="Y302" s="234"/>
      <c r="Z302" s="234"/>
      <c r="AA302" s="234"/>
      <c r="AB302" s="234"/>
      <c r="AC302" s="234"/>
      <c r="AD302" s="234"/>
      <c r="AE302" s="234"/>
      <c r="AF302" s="234"/>
      <c r="AG302" s="234"/>
      <c r="AH302" s="234"/>
    </row>
    <row r="303" spans="1:34" ht="15.75" customHeight="1">
      <c r="A303" s="234"/>
      <c r="B303" s="234"/>
      <c r="C303" s="234"/>
      <c r="D303" s="234"/>
      <c r="E303" s="234"/>
      <c r="F303" s="234"/>
      <c r="G303" s="234"/>
      <c r="H303" s="234"/>
      <c r="I303" s="234"/>
      <c r="J303" s="300"/>
      <c r="K303" s="300"/>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row>
    <row r="304" spans="1:34" ht="15.75" customHeight="1">
      <c r="A304" s="234"/>
      <c r="B304" s="234"/>
      <c r="C304" s="234"/>
      <c r="D304" s="234"/>
      <c r="E304" s="234"/>
      <c r="F304" s="234"/>
      <c r="G304" s="234"/>
      <c r="H304" s="234"/>
      <c r="I304" s="234"/>
      <c r="J304" s="300"/>
      <c r="K304" s="300"/>
      <c r="L304" s="234"/>
      <c r="M304" s="234"/>
      <c r="N304" s="234"/>
      <c r="O304" s="234"/>
      <c r="P304" s="234"/>
      <c r="Q304" s="234"/>
      <c r="R304" s="234"/>
      <c r="S304" s="234"/>
      <c r="T304" s="234"/>
      <c r="U304" s="234"/>
      <c r="V304" s="234"/>
      <c r="W304" s="234"/>
      <c r="X304" s="234"/>
      <c r="Y304" s="234"/>
      <c r="Z304" s="234"/>
      <c r="AA304" s="234"/>
      <c r="AB304" s="234"/>
      <c r="AC304" s="234"/>
      <c r="AD304" s="234"/>
      <c r="AE304" s="234"/>
      <c r="AF304" s="234"/>
      <c r="AG304" s="234"/>
      <c r="AH304" s="234"/>
    </row>
    <row r="305" spans="1:34" ht="15.75" customHeight="1">
      <c r="A305" s="234"/>
      <c r="B305" s="234"/>
      <c r="C305" s="234"/>
      <c r="D305" s="234"/>
      <c r="E305" s="234"/>
      <c r="F305" s="234"/>
      <c r="G305" s="234"/>
      <c r="H305" s="234"/>
      <c r="I305" s="234"/>
      <c r="J305" s="300"/>
      <c r="K305" s="300"/>
      <c r="L305" s="234"/>
      <c r="M305" s="234"/>
      <c r="N305" s="234"/>
      <c r="O305" s="234"/>
      <c r="P305" s="234"/>
      <c r="Q305" s="234"/>
      <c r="R305" s="234"/>
      <c r="S305" s="234"/>
      <c r="T305" s="234"/>
      <c r="U305" s="234"/>
      <c r="V305" s="234"/>
      <c r="W305" s="234"/>
      <c r="X305" s="234"/>
      <c r="Y305" s="234"/>
      <c r="Z305" s="234"/>
      <c r="AA305" s="234"/>
      <c r="AB305" s="234"/>
      <c r="AC305" s="234"/>
      <c r="AD305" s="234"/>
      <c r="AE305" s="234"/>
      <c r="AF305" s="234"/>
      <c r="AG305" s="234"/>
      <c r="AH305" s="234"/>
    </row>
    <row r="306" spans="1:34" ht="15.75" customHeight="1">
      <c r="A306" s="234"/>
      <c r="B306" s="234"/>
      <c r="C306" s="234"/>
      <c r="D306" s="234"/>
      <c r="E306" s="234"/>
      <c r="F306" s="234"/>
      <c r="G306" s="234"/>
      <c r="H306" s="234"/>
      <c r="I306" s="234"/>
      <c r="J306" s="300"/>
      <c r="K306" s="300"/>
      <c r="L306" s="234"/>
      <c r="M306" s="234"/>
      <c r="N306" s="234"/>
      <c r="O306" s="234"/>
      <c r="P306" s="234"/>
      <c r="Q306" s="234"/>
      <c r="R306" s="234"/>
      <c r="S306" s="234"/>
      <c r="T306" s="234"/>
      <c r="U306" s="234"/>
      <c r="V306" s="234"/>
      <c r="W306" s="234"/>
      <c r="X306" s="234"/>
      <c r="Y306" s="234"/>
      <c r="Z306" s="234"/>
      <c r="AA306" s="234"/>
      <c r="AB306" s="234"/>
      <c r="AC306" s="234"/>
      <c r="AD306" s="234"/>
      <c r="AE306" s="234"/>
      <c r="AF306" s="234"/>
      <c r="AG306" s="234"/>
      <c r="AH306" s="234"/>
    </row>
    <row r="307" spans="1:34" ht="15.75" customHeight="1">
      <c r="A307" s="234"/>
      <c r="B307" s="234"/>
      <c r="C307" s="234"/>
      <c r="D307" s="234"/>
      <c r="E307" s="234"/>
      <c r="F307" s="234"/>
      <c r="G307" s="234"/>
      <c r="H307" s="234"/>
      <c r="I307" s="234"/>
      <c r="J307" s="300"/>
      <c r="K307" s="300"/>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row>
    <row r="308" spans="1:34" ht="15.75" customHeight="1">
      <c r="A308" s="234"/>
      <c r="B308" s="234"/>
      <c r="C308" s="234"/>
      <c r="D308" s="234"/>
      <c r="E308" s="234"/>
      <c r="F308" s="234"/>
      <c r="G308" s="234"/>
      <c r="H308" s="234"/>
      <c r="I308" s="234"/>
      <c r="J308" s="300"/>
      <c r="K308" s="300"/>
      <c r="L308" s="234"/>
      <c r="M308" s="234"/>
      <c r="N308" s="234"/>
      <c r="O308" s="234"/>
      <c r="P308" s="234"/>
      <c r="Q308" s="234"/>
      <c r="R308" s="234"/>
      <c r="S308" s="234"/>
      <c r="T308" s="234"/>
      <c r="U308" s="234"/>
      <c r="V308" s="234"/>
      <c r="W308" s="234"/>
      <c r="X308" s="234"/>
      <c r="Y308" s="234"/>
      <c r="Z308" s="234"/>
      <c r="AA308" s="234"/>
      <c r="AB308" s="234"/>
      <c r="AC308" s="234"/>
      <c r="AD308" s="234"/>
      <c r="AE308" s="234"/>
      <c r="AF308" s="234"/>
      <c r="AG308" s="234"/>
      <c r="AH308" s="234"/>
    </row>
    <row r="309" spans="1:34" ht="15.75" customHeight="1">
      <c r="A309" s="234"/>
      <c r="B309" s="234"/>
      <c r="C309" s="234"/>
      <c r="D309" s="234"/>
      <c r="E309" s="234"/>
      <c r="F309" s="234"/>
      <c r="G309" s="234"/>
      <c r="H309" s="234"/>
      <c r="I309" s="234"/>
      <c r="J309" s="300"/>
      <c r="K309" s="300"/>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row>
    <row r="310" spans="1:34" ht="15.75" customHeight="1">
      <c r="A310" s="234"/>
      <c r="B310" s="234"/>
      <c r="C310" s="234"/>
      <c r="D310" s="234"/>
      <c r="E310" s="234"/>
      <c r="F310" s="234"/>
      <c r="G310" s="234"/>
      <c r="H310" s="234"/>
      <c r="I310" s="234"/>
      <c r="J310" s="300"/>
      <c r="K310" s="300"/>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row>
    <row r="311" spans="1:34" ht="15.75" customHeight="1">
      <c r="A311" s="234"/>
      <c r="B311" s="234"/>
      <c r="C311" s="234"/>
      <c r="D311" s="234"/>
      <c r="E311" s="234"/>
      <c r="F311" s="234"/>
      <c r="G311" s="234"/>
      <c r="H311" s="234"/>
      <c r="I311" s="234"/>
      <c r="J311" s="300"/>
      <c r="K311" s="300"/>
      <c r="L311" s="234"/>
      <c r="M311" s="234"/>
      <c r="N311" s="234"/>
      <c r="O311" s="234"/>
      <c r="P311" s="234"/>
      <c r="Q311" s="234"/>
      <c r="R311" s="234"/>
      <c r="S311" s="234"/>
      <c r="T311" s="234"/>
      <c r="U311" s="234"/>
      <c r="V311" s="234"/>
      <c r="W311" s="234"/>
      <c r="X311" s="234"/>
      <c r="Y311" s="234"/>
      <c r="Z311" s="234"/>
      <c r="AA311" s="234"/>
      <c r="AB311" s="234"/>
      <c r="AC311" s="234"/>
      <c r="AD311" s="234"/>
      <c r="AE311" s="234"/>
      <c r="AF311" s="234"/>
      <c r="AG311" s="234"/>
      <c r="AH311" s="234"/>
    </row>
    <row r="312" spans="1:34" ht="15.75" customHeight="1">
      <c r="A312" s="234"/>
      <c r="B312" s="234"/>
      <c r="C312" s="234"/>
      <c r="D312" s="234"/>
      <c r="E312" s="234"/>
      <c r="F312" s="234"/>
      <c r="G312" s="234"/>
      <c r="H312" s="234"/>
      <c r="I312" s="234"/>
      <c r="J312" s="300"/>
      <c r="K312" s="300"/>
      <c r="L312" s="234"/>
      <c r="M312" s="234"/>
      <c r="N312" s="234"/>
      <c r="O312" s="234"/>
      <c r="P312" s="234"/>
      <c r="Q312" s="234"/>
      <c r="R312" s="234"/>
      <c r="S312" s="234"/>
      <c r="T312" s="234"/>
      <c r="U312" s="234"/>
      <c r="V312" s="234"/>
      <c r="W312" s="234"/>
      <c r="X312" s="234"/>
      <c r="Y312" s="234"/>
      <c r="Z312" s="234"/>
      <c r="AA312" s="234"/>
      <c r="AB312" s="234"/>
      <c r="AC312" s="234"/>
      <c r="AD312" s="234"/>
      <c r="AE312" s="234"/>
      <c r="AF312" s="234"/>
      <c r="AG312" s="234"/>
      <c r="AH312" s="234"/>
    </row>
    <row r="313" spans="1:34" ht="15.75" customHeight="1">
      <c r="A313" s="234"/>
      <c r="B313" s="234"/>
      <c r="C313" s="234"/>
      <c r="D313" s="234"/>
      <c r="E313" s="234"/>
      <c r="F313" s="234"/>
      <c r="G313" s="234"/>
      <c r="H313" s="234"/>
      <c r="I313" s="234"/>
      <c r="J313" s="300"/>
      <c r="K313" s="300"/>
      <c r="L313" s="234"/>
      <c r="M313" s="234"/>
      <c r="N313" s="234"/>
      <c r="O313" s="234"/>
      <c r="P313" s="234"/>
      <c r="Q313" s="234"/>
      <c r="R313" s="234"/>
      <c r="S313" s="234"/>
      <c r="T313" s="234"/>
      <c r="U313" s="234"/>
      <c r="V313" s="234"/>
      <c r="W313" s="234"/>
      <c r="X313" s="234"/>
      <c r="Y313" s="234"/>
      <c r="Z313" s="234"/>
      <c r="AA313" s="234"/>
      <c r="AB313" s="234"/>
      <c r="AC313" s="234"/>
      <c r="AD313" s="234"/>
      <c r="AE313" s="234"/>
      <c r="AF313" s="234"/>
      <c r="AG313" s="234"/>
      <c r="AH313" s="234"/>
    </row>
    <row r="314" spans="1:34" ht="15.75" customHeight="1">
      <c r="A314" s="234"/>
      <c r="B314" s="234"/>
      <c r="C314" s="234"/>
      <c r="D314" s="234"/>
      <c r="E314" s="234"/>
      <c r="F314" s="234"/>
      <c r="G314" s="234"/>
      <c r="H314" s="234"/>
      <c r="I314" s="234"/>
      <c r="J314" s="300"/>
      <c r="K314" s="300"/>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row>
    <row r="315" spans="1:34" ht="15.75" customHeight="1">
      <c r="A315" s="234"/>
      <c r="B315" s="234"/>
      <c r="C315" s="234"/>
      <c r="D315" s="234"/>
      <c r="E315" s="234"/>
      <c r="F315" s="234"/>
      <c r="G315" s="234"/>
      <c r="H315" s="234"/>
      <c r="I315" s="234"/>
      <c r="J315" s="300"/>
      <c r="K315" s="300"/>
      <c r="L315" s="234"/>
      <c r="M315" s="234"/>
      <c r="N315" s="234"/>
      <c r="O315" s="234"/>
      <c r="P315" s="234"/>
      <c r="Q315" s="234"/>
      <c r="R315" s="234"/>
      <c r="S315" s="234"/>
      <c r="T315" s="234"/>
      <c r="U315" s="234"/>
      <c r="V315" s="234"/>
      <c r="W315" s="234"/>
      <c r="X315" s="234"/>
      <c r="Y315" s="234"/>
      <c r="Z315" s="234"/>
      <c r="AA315" s="234"/>
      <c r="AB315" s="234"/>
      <c r="AC315" s="234"/>
      <c r="AD315" s="234"/>
      <c r="AE315" s="234"/>
      <c r="AF315" s="234"/>
      <c r="AG315" s="234"/>
      <c r="AH315" s="234"/>
    </row>
    <row r="316" spans="1:34" ht="15.75" customHeight="1">
      <c r="A316" s="234"/>
      <c r="B316" s="234"/>
      <c r="C316" s="234"/>
      <c r="D316" s="234"/>
      <c r="E316" s="234"/>
      <c r="F316" s="234"/>
      <c r="G316" s="234"/>
      <c r="H316" s="234"/>
      <c r="I316" s="234"/>
      <c r="J316" s="300"/>
      <c r="K316" s="300"/>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row>
    <row r="317" spans="1:34" ht="15.75" customHeight="1">
      <c r="A317" s="234"/>
      <c r="B317" s="234"/>
      <c r="C317" s="234"/>
      <c r="D317" s="234"/>
      <c r="E317" s="234"/>
      <c r="F317" s="234"/>
      <c r="G317" s="234"/>
      <c r="H317" s="234"/>
      <c r="I317" s="234"/>
      <c r="J317" s="300"/>
      <c r="K317" s="300"/>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row>
    <row r="318" spans="1:34" ht="15.75" customHeight="1">
      <c r="A318" s="234"/>
      <c r="B318" s="234"/>
      <c r="C318" s="234"/>
      <c r="D318" s="234"/>
      <c r="E318" s="234"/>
      <c r="F318" s="234"/>
      <c r="G318" s="234"/>
      <c r="H318" s="234"/>
      <c r="I318" s="234"/>
      <c r="J318" s="300"/>
      <c r="K318" s="300"/>
      <c r="L318" s="234"/>
      <c r="M318" s="234"/>
      <c r="N318" s="234"/>
      <c r="O318" s="234"/>
      <c r="P318" s="234"/>
      <c r="Q318" s="234"/>
      <c r="R318" s="234"/>
      <c r="S318" s="234"/>
      <c r="T318" s="234"/>
      <c r="U318" s="234"/>
      <c r="V318" s="234"/>
      <c r="W318" s="234"/>
      <c r="X318" s="234"/>
      <c r="Y318" s="234"/>
      <c r="Z318" s="234"/>
      <c r="AA318" s="234"/>
      <c r="AB318" s="234"/>
      <c r="AC318" s="234"/>
      <c r="AD318" s="234"/>
      <c r="AE318" s="234"/>
      <c r="AF318" s="234"/>
      <c r="AG318" s="234"/>
      <c r="AH318" s="234"/>
    </row>
    <row r="319" spans="1:34" ht="15.75" customHeight="1">
      <c r="A319" s="234"/>
      <c r="B319" s="234"/>
      <c r="C319" s="234"/>
      <c r="D319" s="234"/>
      <c r="E319" s="234"/>
      <c r="F319" s="234"/>
      <c r="G319" s="234"/>
      <c r="H319" s="234"/>
      <c r="I319" s="234"/>
      <c r="J319" s="300"/>
      <c r="K319" s="300"/>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row>
    <row r="320" spans="1:34" ht="15.75" customHeight="1">
      <c r="A320" s="234"/>
      <c r="B320" s="234"/>
      <c r="C320" s="234"/>
      <c r="D320" s="234"/>
      <c r="E320" s="234"/>
      <c r="F320" s="234"/>
      <c r="G320" s="234"/>
      <c r="H320" s="234"/>
      <c r="I320" s="234"/>
      <c r="J320" s="300"/>
      <c r="K320" s="300"/>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row>
    <row r="321" spans="1:34" ht="15.75" customHeight="1">
      <c r="A321" s="234"/>
      <c r="B321" s="234"/>
      <c r="C321" s="234"/>
      <c r="D321" s="234"/>
      <c r="E321" s="234"/>
      <c r="F321" s="234"/>
      <c r="G321" s="234"/>
      <c r="H321" s="234"/>
      <c r="I321" s="234"/>
      <c r="J321" s="300"/>
      <c r="K321" s="300"/>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row>
    <row r="322" spans="1:34" ht="15.75" customHeight="1">
      <c r="A322" s="234"/>
      <c r="B322" s="234"/>
      <c r="C322" s="234"/>
      <c r="D322" s="234"/>
      <c r="E322" s="234"/>
      <c r="F322" s="234"/>
      <c r="G322" s="234"/>
      <c r="H322" s="234"/>
      <c r="I322" s="234"/>
      <c r="J322" s="300"/>
      <c r="K322" s="300"/>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row>
    <row r="323" spans="1:34" ht="15.75" customHeight="1">
      <c r="A323" s="234"/>
      <c r="B323" s="234"/>
      <c r="C323" s="234"/>
      <c r="D323" s="234"/>
      <c r="E323" s="234"/>
      <c r="F323" s="234"/>
      <c r="G323" s="234"/>
      <c r="H323" s="234"/>
      <c r="I323" s="234"/>
      <c r="J323" s="300"/>
      <c r="K323" s="300"/>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row>
    <row r="324" spans="1:34" ht="15.75" customHeight="1">
      <c r="A324" s="234"/>
      <c r="B324" s="234"/>
      <c r="C324" s="234"/>
      <c r="D324" s="234"/>
      <c r="E324" s="234"/>
      <c r="F324" s="234"/>
      <c r="G324" s="234"/>
      <c r="H324" s="234"/>
      <c r="I324" s="234"/>
      <c r="J324" s="300"/>
      <c r="K324" s="300"/>
      <c r="L324" s="234"/>
      <c r="M324" s="234"/>
      <c r="N324" s="234"/>
      <c r="O324" s="234"/>
      <c r="P324" s="234"/>
      <c r="Q324" s="234"/>
      <c r="R324" s="234"/>
      <c r="S324" s="234"/>
      <c r="T324" s="234"/>
      <c r="U324" s="234"/>
      <c r="V324" s="234"/>
      <c r="W324" s="234"/>
      <c r="X324" s="234"/>
      <c r="Y324" s="234"/>
      <c r="Z324" s="234"/>
      <c r="AA324" s="234"/>
      <c r="AB324" s="234"/>
      <c r="AC324" s="234"/>
      <c r="AD324" s="234"/>
      <c r="AE324" s="234"/>
      <c r="AF324" s="234"/>
      <c r="AG324" s="234"/>
      <c r="AH324" s="234"/>
    </row>
    <row r="325" spans="1:34" ht="15.75" customHeight="1">
      <c r="A325" s="234"/>
      <c r="B325" s="234"/>
      <c r="C325" s="234"/>
      <c r="D325" s="234"/>
      <c r="E325" s="234"/>
      <c r="F325" s="234"/>
      <c r="G325" s="234"/>
      <c r="H325" s="234"/>
      <c r="I325" s="234"/>
      <c r="J325" s="300"/>
      <c r="K325" s="300"/>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row>
    <row r="326" spans="1:34" ht="15.75" customHeight="1">
      <c r="A326" s="234"/>
      <c r="B326" s="234"/>
      <c r="C326" s="234"/>
      <c r="D326" s="234"/>
      <c r="E326" s="234"/>
      <c r="F326" s="234"/>
      <c r="G326" s="234"/>
      <c r="H326" s="234"/>
      <c r="I326" s="234"/>
      <c r="J326" s="300"/>
      <c r="K326" s="300"/>
      <c r="L326" s="234"/>
      <c r="M326" s="234"/>
      <c r="N326" s="234"/>
      <c r="O326" s="234"/>
      <c r="P326" s="234"/>
      <c r="Q326" s="234"/>
      <c r="R326" s="234"/>
      <c r="S326" s="234"/>
      <c r="T326" s="234"/>
      <c r="U326" s="234"/>
      <c r="V326" s="234"/>
      <c r="W326" s="234"/>
      <c r="X326" s="234"/>
      <c r="Y326" s="234"/>
      <c r="Z326" s="234"/>
      <c r="AA326" s="234"/>
      <c r="AB326" s="234"/>
      <c r="AC326" s="234"/>
      <c r="AD326" s="234"/>
      <c r="AE326" s="234"/>
      <c r="AF326" s="234"/>
      <c r="AG326" s="234"/>
      <c r="AH326" s="234"/>
    </row>
    <row r="327" spans="1:34" ht="15.75" customHeight="1">
      <c r="A327" s="234"/>
      <c r="B327" s="234"/>
      <c r="C327" s="234"/>
      <c r="D327" s="234"/>
      <c r="E327" s="234"/>
      <c r="F327" s="234"/>
      <c r="G327" s="234"/>
      <c r="H327" s="234"/>
      <c r="I327" s="234"/>
      <c r="J327" s="300"/>
      <c r="K327" s="300"/>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row>
    <row r="328" spans="1:34" ht="15.75" customHeight="1">
      <c r="A328" s="234"/>
      <c r="B328" s="234"/>
      <c r="C328" s="234"/>
      <c r="D328" s="234"/>
      <c r="E328" s="234"/>
      <c r="F328" s="234"/>
      <c r="G328" s="234"/>
      <c r="H328" s="234"/>
      <c r="I328" s="234"/>
      <c r="J328" s="300"/>
      <c r="K328" s="300"/>
      <c r="L328" s="234"/>
      <c r="M328" s="234"/>
      <c r="N328" s="234"/>
      <c r="O328" s="234"/>
      <c r="P328" s="234"/>
      <c r="Q328" s="234"/>
      <c r="R328" s="234"/>
      <c r="S328" s="234"/>
      <c r="T328" s="234"/>
      <c r="U328" s="234"/>
      <c r="V328" s="234"/>
      <c r="W328" s="234"/>
      <c r="X328" s="234"/>
      <c r="Y328" s="234"/>
      <c r="Z328" s="234"/>
      <c r="AA328" s="234"/>
      <c r="AB328" s="234"/>
      <c r="AC328" s="234"/>
      <c r="AD328" s="234"/>
      <c r="AE328" s="234"/>
      <c r="AF328" s="234"/>
      <c r="AG328" s="234"/>
      <c r="AH328" s="234"/>
    </row>
    <row r="329" spans="1:34" ht="15.75" customHeight="1">
      <c r="A329" s="234"/>
      <c r="B329" s="234"/>
      <c r="C329" s="234"/>
      <c r="D329" s="234"/>
      <c r="E329" s="234"/>
      <c r="F329" s="234"/>
      <c r="G329" s="234"/>
      <c r="H329" s="234"/>
      <c r="I329" s="234"/>
      <c r="J329" s="300"/>
      <c r="K329" s="300"/>
      <c r="L329" s="234"/>
      <c r="M329" s="234"/>
      <c r="N329" s="234"/>
      <c r="O329" s="234"/>
      <c r="P329" s="234"/>
      <c r="Q329" s="234"/>
      <c r="R329" s="234"/>
      <c r="S329" s="234"/>
      <c r="T329" s="234"/>
      <c r="U329" s="234"/>
      <c r="V329" s="234"/>
      <c r="W329" s="234"/>
      <c r="X329" s="234"/>
      <c r="Y329" s="234"/>
      <c r="Z329" s="234"/>
      <c r="AA329" s="234"/>
      <c r="AB329" s="234"/>
      <c r="AC329" s="234"/>
      <c r="AD329" s="234"/>
      <c r="AE329" s="234"/>
      <c r="AF329" s="234"/>
      <c r="AG329" s="234"/>
      <c r="AH329" s="234"/>
    </row>
    <row r="330" spans="1:34" ht="15.75" customHeight="1">
      <c r="A330" s="234"/>
      <c r="B330" s="234"/>
      <c r="C330" s="234"/>
      <c r="D330" s="234"/>
      <c r="E330" s="234"/>
      <c r="F330" s="234"/>
      <c r="G330" s="234"/>
      <c r="H330" s="234"/>
      <c r="I330" s="234"/>
      <c r="J330" s="300"/>
      <c r="K330" s="300"/>
      <c r="L330" s="234"/>
      <c r="M330" s="234"/>
      <c r="N330" s="234"/>
      <c r="O330" s="234"/>
      <c r="P330" s="234"/>
      <c r="Q330" s="234"/>
      <c r="R330" s="234"/>
      <c r="S330" s="234"/>
      <c r="T330" s="234"/>
      <c r="U330" s="234"/>
      <c r="V330" s="234"/>
      <c r="W330" s="234"/>
      <c r="X330" s="234"/>
      <c r="Y330" s="234"/>
      <c r="Z330" s="234"/>
      <c r="AA330" s="234"/>
      <c r="AB330" s="234"/>
      <c r="AC330" s="234"/>
      <c r="AD330" s="234"/>
      <c r="AE330" s="234"/>
      <c r="AF330" s="234"/>
      <c r="AG330" s="234"/>
      <c r="AH330" s="234"/>
    </row>
    <row r="331" spans="1:34" ht="15.75" customHeight="1">
      <c r="A331" s="234"/>
      <c r="B331" s="234"/>
      <c r="C331" s="234"/>
      <c r="D331" s="234"/>
      <c r="E331" s="234"/>
      <c r="F331" s="234"/>
      <c r="G331" s="234"/>
      <c r="H331" s="234"/>
      <c r="I331" s="234"/>
      <c r="J331" s="300"/>
      <c r="K331" s="300"/>
      <c r="L331" s="234"/>
      <c r="M331" s="234"/>
      <c r="N331" s="234"/>
      <c r="O331" s="234"/>
      <c r="P331" s="234"/>
      <c r="Q331" s="234"/>
      <c r="R331" s="234"/>
      <c r="S331" s="234"/>
      <c r="T331" s="234"/>
      <c r="U331" s="234"/>
      <c r="V331" s="234"/>
      <c r="W331" s="234"/>
      <c r="X331" s="234"/>
      <c r="Y331" s="234"/>
      <c r="Z331" s="234"/>
      <c r="AA331" s="234"/>
      <c r="AB331" s="234"/>
      <c r="AC331" s="234"/>
      <c r="AD331" s="234"/>
      <c r="AE331" s="234"/>
      <c r="AF331" s="234"/>
      <c r="AG331" s="234"/>
      <c r="AH331" s="234"/>
    </row>
    <row r="332" spans="1:34" ht="15.75" customHeight="1">
      <c r="A332" s="234"/>
      <c r="B332" s="234"/>
      <c r="C332" s="234"/>
      <c r="D332" s="234"/>
      <c r="E332" s="234"/>
      <c r="F332" s="234"/>
      <c r="G332" s="234"/>
      <c r="H332" s="234"/>
      <c r="I332" s="234"/>
      <c r="J332" s="300"/>
      <c r="K332" s="300"/>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row>
    <row r="333" spans="1:34" ht="15.75" customHeight="1">
      <c r="A333" s="234"/>
      <c r="B333" s="234"/>
      <c r="C333" s="234"/>
      <c r="D333" s="234"/>
      <c r="E333" s="234"/>
      <c r="F333" s="234"/>
      <c r="G333" s="234"/>
      <c r="H333" s="234"/>
      <c r="I333" s="234"/>
      <c r="J333" s="300"/>
      <c r="K333" s="300"/>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row>
    <row r="334" spans="1:34" ht="15.75" customHeight="1">
      <c r="A334" s="234"/>
      <c r="B334" s="234"/>
      <c r="C334" s="234"/>
      <c r="D334" s="234"/>
      <c r="E334" s="234"/>
      <c r="F334" s="234"/>
      <c r="G334" s="234"/>
      <c r="H334" s="234"/>
      <c r="I334" s="234"/>
      <c r="J334" s="300"/>
      <c r="K334" s="300"/>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row>
    <row r="335" spans="1:34" ht="15.75" customHeight="1">
      <c r="A335" s="234"/>
      <c r="B335" s="234"/>
      <c r="C335" s="234"/>
      <c r="D335" s="234"/>
      <c r="E335" s="234"/>
      <c r="F335" s="234"/>
      <c r="G335" s="234"/>
      <c r="H335" s="234"/>
      <c r="I335" s="234"/>
      <c r="J335" s="300"/>
      <c r="K335" s="300"/>
      <c r="L335" s="234"/>
      <c r="M335" s="234"/>
      <c r="N335" s="234"/>
      <c r="O335" s="234"/>
      <c r="P335" s="234"/>
      <c r="Q335" s="234"/>
      <c r="R335" s="234"/>
      <c r="S335" s="234"/>
      <c r="T335" s="234"/>
      <c r="U335" s="234"/>
      <c r="V335" s="234"/>
      <c r="W335" s="234"/>
      <c r="X335" s="234"/>
      <c r="Y335" s="234"/>
      <c r="Z335" s="234"/>
      <c r="AA335" s="234"/>
      <c r="AB335" s="234"/>
      <c r="AC335" s="234"/>
      <c r="AD335" s="234"/>
      <c r="AE335" s="234"/>
      <c r="AF335" s="234"/>
      <c r="AG335" s="234"/>
      <c r="AH335" s="234"/>
    </row>
    <row r="336" spans="1:34" ht="15.75" customHeight="1">
      <c r="A336" s="234"/>
      <c r="B336" s="234"/>
      <c r="C336" s="234"/>
      <c r="D336" s="234"/>
      <c r="E336" s="234"/>
      <c r="F336" s="234"/>
      <c r="G336" s="234"/>
      <c r="H336" s="234"/>
      <c r="I336" s="234"/>
      <c r="J336" s="300"/>
      <c r="K336" s="300"/>
      <c r="L336" s="234"/>
      <c r="M336" s="234"/>
      <c r="N336" s="234"/>
      <c r="O336" s="234"/>
      <c r="P336" s="234"/>
      <c r="Q336" s="234"/>
      <c r="R336" s="234"/>
      <c r="S336" s="234"/>
      <c r="T336" s="234"/>
      <c r="U336" s="234"/>
      <c r="V336" s="234"/>
      <c r="W336" s="234"/>
      <c r="X336" s="234"/>
      <c r="Y336" s="234"/>
      <c r="Z336" s="234"/>
      <c r="AA336" s="234"/>
      <c r="AB336" s="234"/>
      <c r="AC336" s="234"/>
      <c r="AD336" s="234"/>
      <c r="AE336" s="234"/>
      <c r="AF336" s="234"/>
      <c r="AG336" s="234"/>
      <c r="AH336" s="234"/>
    </row>
    <row r="337" spans="1:34" ht="15.75" customHeight="1">
      <c r="A337" s="234"/>
      <c r="B337" s="234"/>
      <c r="C337" s="234"/>
      <c r="D337" s="234"/>
      <c r="E337" s="234"/>
      <c r="F337" s="234"/>
      <c r="G337" s="234"/>
      <c r="H337" s="234"/>
      <c r="I337" s="234"/>
      <c r="J337" s="300"/>
      <c r="K337" s="300"/>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row>
    <row r="338" spans="1:34" ht="15.75" customHeight="1">
      <c r="A338" s="234"/>
      <c r="B338" s="234"/>
      <c r="C338" s="234"/>
      <c r="D338" s="234"/>
      <c r="E338" s="234"/>
      <c r="F338" s="234"/>
      <c r="G338" s="234"/>
      <c r="H338" s="234"/>
      <c r="I338" s="234"/>
      <c r="J338" s="300"/>
      <c r="K338" s="300"/>
      <c r="L338" s="234"/>
      <c r="M338" s="234"/>
      <c r="N338" s="234"/>
      <c r="O338" s="234"/>
      <c r="P338" s="234"/>
      <c r="Q338" s="234"/>
      <c r="R338" s="234"/>
      <c r="S338" s="234"/>
      <c r="T338" s="234"/>
      <c r="U338" s="234"/>
      <c r="V338" s="234"/>
      <c r="W338" s="234"/>
      <c r="X338" s="234"/>
      <c r="Y338" s="234"/>
      <c r="Z338" s="234"/>
      <c r="AA338" s="234"/>
      <c r="AB338" s="234"/>
      <c r="AC338" s="234"/>
      <c r="AD338" s="234"/>
      <c r="AE338" s="234"/>
      <c r="AF338" s="234"/>
      <c r="AG338" s="234"/>
      <c r="AH338" s="234"/>
    </row>
    <row r="339" spans="1:34" ht="15.75" customHeight="1">
      <c r="A339" s="234"/>
      <c r="B339" s="234"/>
      <c r="C339" s="234"/>
      <c r="D339" s="234"/>
      <c r="E339" s="234"/>
      <c r="F339" s="234"/>
      <c r="G339" s="234"/>
      <c r="H339" s="234"/>
      <c r="I339" s="234"/>
      <c r="J339" s="300"/>
      <c r="K339" s="300"/>
      <c r="L339" s="234"/>
      <c r="M339" s="234"/>
      <c r="N339" s="234"/>
      <c r="O339" s="234"/>
      <c r="P339" s="234"/>
      <c r="Q339" s="234"/>
      <c r="R339" s="234"/>
      <c r="S339" s="234"/>
      <c r="T339" s="234"/>
      <c r="U339" s="234"/>
      <c r="V339" s="234"/>
      <c r="W339" s="234"/>
      <c r="X339" s="234"/>
      <c r="Y339" s="234"/>
      <c r="Z339" s="234"/>
      <c r="AA339" s="234"/>
      <c r="AB339" s="234"/>
      <c r="AC339" s="234"/>
      <c r="AD339" s="234"/>
      <c r="AE339" s="234"/>
      <c r="AF339" s="234"/>
      <c r="AG339" s="234"/>
      <c r="AH339" s="234"/>
    </row>
    <row r="340" spans="1:34" ht="15.75" customHeight="1">
      <c r="A340" s="234"/>
      <c r="B340" s="234"/>
      <c r="C340" s="234"/>
      <c r="D340" s="234"/>
      <c r="E340" s="234"/>
      <c r="F340" s="234"/>
      <c r="G340" s="234"/>
      <c r="H340" s="234"/>
      <c r="I340" s="234"/>
      <c r="J340" s="300"/>
      <c r="K340" s="300"/>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c r="AH340" s="234"/>
    </row>
    <row r="341" spans="1:34" ht="15.75" customHeight="1">
      <c r="A341" s="234"/>
      <c r="B341" s="234"/>
      <c r="C341" s="234"/>
      <c r="D341" s="234"/>
      <c r="E341" s="234"/>
      <c r="F341" s="234"/>
      <c r="G341" s="234"/>
      <c r="H341" s="234"/>
      <c r="I341" s="234"/>
      <c r="J341" s="300"/>
      <c r="K341" s="300"/>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row>
    <row r="342" spans="1:34" ht="15.75" customHeight="1">
      <c r="A342" s="234"/>
      <c r="B342" s="234"/>
      <c r="C342" s="234"/>
      <c r="D342" s="234"/>
      <c r="E342" s="234"/>
      <c r="F342" s="234"/>
      <c r="G342" s="234"/>
      <c r="H342" s="234"/>
      <c r="I342" s="234"/>
      <c r="J342" s="300"/>
      <c r="K342" s="300"/>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row>
    <row r="343" spans="1:34" ht="15.75" customHeight="1">
      <c r="A343" s="234"/>
      <c r="B343" s="234"/>
      <c r="C343" s="234"/>
      <c r="D343" s="234"/>
      <c r="E343" s="234"/>
      <c r="F343" s="234"/>
      <c r="G343" s="234"/>
      <c r="H343" s="234"/>
      <c r="I343" s="234"/>
      <c r="J343" s="300"/>
      <c r="K343" s="300"/>
      <c r="L343" s="234"/>
      <c r="M343" s="234"/>
      <c r="N343" s="234"/>
      <c r="O343" s="234"/>
      <c r="P343" s="234"/>
      <c r="Q343" s="234"/>
      <c r="R343" s="234"/>
      <c r="S343" s="234"/>
      <c r="T343" s="234"/>
      <c r="U343" s="234"/>
      <c r="V343" s="234"/>
      <c r="W343" s="234"/>
      <c r="X343" s="234"/>
      <c r="Y343" s="234"/>
      <c r="Z343" s="234"/>
      <c r="AA343" s="234"/>
      <c r="AB343" s="234"/>
      <c r="AC343" s="234"/>
      <c r="AD343" s="234"/>
      <c r="AE343" s="234"/>
      <c r="AF343" s="234"/>
      <c r="AG343" s="234"/>
      <c r="AH343" s="234"/>
    </row>
    <row r="344" spans="1:34" ht="15.75" customHeight="1">
      <c r="A344" s="234"/>
      <c r="B344" s="234"/>
      <c r="C344" s="234"/>
      <c r="D344" s="234"/>
      <c r="E344" s="234"/>
      <c r="F344" s="234"/>
      <c r="G344" s="234"/>
      <c r="H344" s="234"/>
      <c r="I344" s="234"/>
      <c r="J344" s="300"/>
      <c r="K344" s="300"/>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row>
    <row r="345" spans="1:34" ht="15.75" customHeight="1">
      <c r="A345" s="234"/>
      <c r="B345" s="234"/>
      <c r="C345" s="234"/>
      <c r="D345" s="234"/>
      <c r="E345" s="234"/>
      <c r="F345" s="234"/>
      <c r="G345" s="234"/>
      <c r="H345" s="234"/>
      <c r="I345" s="234"/>
      <c r="J345" s="300"/>
      <c r="K345" s="300"/>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row>
    <row r="346" spans="1:34" ht="15.75" customHeight="1">
      <c r="A346" s="234"/>
      <c r="B346" s="234"/>
      <c r="C346" s="234"/>
      <c r="D346" s="234"/>
      <c r="E346" s="234"/>
      <c r="F346" s="234"/>
      <c r="G346" s="234"/>
      <c r="H346" s="234"/>
      <c r="I346" s="234"/>
      <c r="J346" s="300"/>
      <c r="K346" s="300"/>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row>
    <row r="347" spans="1:34" ht="15.75" customHeight="1">
      <c r="A347" s="234"/>
      <c r="B347" s="234"/>
      <c r="C347" s="234"/>
      <c r="D347" s="234"/>
      <c r="E347" s="234"/>
      <c r="F347" s="234"/>
      <c r="G347" s="234"/>
      <c r="H347" s="234"/>
      <c r="I347" s="234"/>
      <c r="J347" s="300"/>
      <c r="K347" s="300"/>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row>
    <row r="348" spans="1:34" ht="15.75" customHeight="1">
      <c r="A348" s="234"/>
      <c r="B348" s="234"/>
      <c r="C348" s="234"/>
      <c r="D348" s="234"/>
      <c r="E348" s="234"/>
      <c r="F348" s="234"/>
      <c r="G348" s="234"/>
      <c r="H348" s="234"/>
      <c r="I348" s="234"/>
      <c r="J348" s="300"/>
      <c r="K348" s="300"/>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row>
    <row r="349" spans="1:34" ht="15.75" customHeight="1">
      <c r="A349" s="234"/>
      <c r="B349" s="234"/>
      <c r="C349" s="234"/>
      <c r="D349" s="234"/>
      <c r="E349" s="234"/>
      <c r="F349" s="234"/>
      <c r="G349" s="234"/>
      <c r="H349" s="234"/>
      <c r="I349" s="234"/>
      <c r="J349" s="300"/>
      <c r="K349" s="300"/>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row>
    <row r="350" spans="1:34" ht="15.75" customHeight="1">
      <c r="A350" s="234"/>
      <c r="B350" s="234"/>
      <c r="C350" s="234"/>
      <c r="D350" s="234"/>
      <c r="E350" s="234"/>
      <c r="F350" s="234"/>
      <c r="G350" s="234"/>
      <c r="H350" s="234"/>
      <c r="I350" s="234"/>
      <c r="J350" s="300"/>
      <c r="K350" s="300"/>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row>
    <row r="351" spans="1:34" ht="15.75" customHeight="1">
      <c r="A351" s="234"/>
      <c r="B351" s="234"/>
      <c r="C351" s="234"/>
      <c r="D351" s="234"/>
      <c r="E351" s="234"/>
      <c r="F351" s="234"/>
      <c r="G351" s="234"/>
      <c r="H351" s="234"/>
      <c r="I351" s="234"/>
      <c r="J351" s="300"/>
      <c r="K351" s="300"/>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row>
    <row r="352" spans="1:34" ht="15.75" customHeight="1">
      <c r="A352" s="234"/>
      <c r="B352" s="234"/>
      <c r="C352" s="234"/>
      <c r="D352" s="234"/>
      <c r="E352" s="234"/>
      <c r="F352" s="234"/>
      <c r="G352" s="234"/>
      <c r="H352" s="234"/>
      <c r="I352" s="234"/>
      <c r="J352" s="300"/>
      <c r="K352" s="300"/>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row>
    <row r="353" spans="1:34" ht="15.75" customHeight="1">
      <c r="A353" s="234"/>
      <c r="B353" s="234"/>
      <c r="C353" s="234"/>
      <c r="D353" s="234"/>
      <c r="E353" s="234"/>
      <c r="F353" s="234"/>
      <c r="G353" s="234"/>
      <c r="H353" s="234"/>
      <c r="I353" s="234"/>
      <c r="J353" s="300"/>
      <c r="K353" s="300"/>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row>
    <row r="354" spans="1:34" ht="15.75" customHeight="1">
      <c r="A354" s="234"/>
      <c r="B354" s="234"/>
      <c r="C354" s="234"/>
      <c r="D354" s="234"/>
      <c r="E354" s="234"/>
      <c r="F354" s="234"/>
      <c r="G354" s="234"/>
      <c r="H354" s="234"/>
      <c r="I354" s="234"/>
      <c r="J354" s="300"/>
      <c r="K354" s="300"/>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row>
    <row r="355" spans="1:34" ht="15.75" customHeight="1">
      <c r="A355" s="234"/>
      <c r="B355" s="234"/>
      <c r="C355" s="234"/>
      <c r="D355" s="234"/>
      <c r="E355" s="234"/>
      <c r="F355" s="234"/>
      <c r="G355" s="234"/>
      <c r="H355" s="234"/>
      <c r="I355" s="234"/>
      <c r="J355" s="300"/>
      <c r="K355" s="300"/>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row>
    <row r="356" spans="1:34" ht="15.75" customHeight="1">
      <c r="A356" s="234"/>
      <c r="B356" s="234"/>
      <c r="C356" s="234"/>
      <c r="D356" s="234"/>
      <c r="E356" s="234"/>
      <c r="F356" s="234"/>
      <c r="G356" s="234"/>
      <c r="H356" s="234"/>
      <c r="I356" s="234"/>
      <c r="J356" s="300"/>
      <c r="K356" s="300"/>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row>
    <row r="357" spans="1:34" ht="15.75" customHeight="1">
      <c r="A357" s="234"/>
      <c r="B357" s="234"/>
      <c r="C357" s="234"/>
      <c r="D357" s="234"/>
      <c r="E357" s="234"/>
      <c r="F357" s="234"/>
      <c r="G357" s="234"/>
      <c r="H357" s="234"/>
      <c r="I357" s="234"/>
      <c r="J357" s="300"/>
      <c r="K357" s="300"/>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row>
    <row r="358" spans="1:34" ht="15.75" customHeight="1">
      <c r="A358" s="234"/>
      <c r="B358" s="234"/>
      <c r="C358" s="234"/>
      <c r="D358" s="234"/>
      <c r="E358" s="234"/>
      <c r="F358" s="234"/>
      <c r="G358" s="234"/>
      <c r="H358" s="234"/>
      <c r="I358" s="234"/>
      <c r="J358" s="300"/>
      <c r="K358" s="300"/>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row>
    <row r="359" spans="1:34" ht="15.75" customHeight="1">
      <c r="A359" s="234"/>
      <c r="B359" s="234"/>
      <c r="C359" s="234"/>
      <c r="D359" s="234"/>
      <c r="E359" s="234"/>
      <c r="F359" s="234"/>
      <c r="G359" s="234"/>
      <c r="H359" s="234"/>
      <c r="I359" s="234"/>
      <c r="J359" s="300"/>
      <c r="K359" s="300"/>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row>
    <row r="360" spans="1:34" ht="15.75" customHeight="1">
      <c r="A360" s="234"/>
      <c r="B360" s="234"/>
      <c r="C360" s="234"/>
      <c r="D360" s="234"/>
      <c r="E360" s="234"/>
      <c r="F360" s="234"/>
      <c r="G360" s="234"/>
      <c r="H360" s="234"/>
      <c r="I360" s="234"/>
      <c r="J360" s="300"/>
      <c r="K360" s="300"/>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row>
    <row r="361" spans="1:34" ht="15.75" customHeight="1">
      <c r="A361" s="234"/>
      <c r="B361" s="234"/>
      <c r="C361" s="234"/>
      <c r="D361" s="234"/>
      <c r="E361" s="234"/>
      <c r="F361" s="234"/>
      <c r="G361" s="234"/>
      <c r="H361" s="234"/>
      <c r="I361" s="234"/>
      <c r="J361" s="300"/>
      <c r="K361" s="300"/>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row>
    <row r="362" spans="1:34" ht="15.75" customHeight="1">
      <c r="A362" s="234"/>
      <c r="B362" s="234"/>
      <c r="C362" s="234"/>
      <c r="D362" s="234"/>
      <c r="E362" s="234"/>
      <c r="F362" s="234"/>
      <c r="G362" s="234"/>
      <c r="H362" s="234"/>
      <c r="I362" s="234"/>
      <c r="J362" s="300"/>
      <c r="K362" s="300"/>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row>
    <row r="363" spans="1:34" ht="15.75" customHeight="1">
      <c r="A363" s="234"/>
      <c r="B363" s="234"/>
      <c r="C363" s="234"/>
      <c r="D363" s="234"/>
      <c r="E363" s="234"/>
      <c r="F363" s="234"/>
      <c r="G363" s="234"/>
      <c r="H363" s="234"/>
      <c r="I363" s="234"/>
      <c r="J363" s="300"/>
      <c r="K363" s="300"/>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row>
    <row r="364" spans="1:34" ht="15.75" customHeight="1">
      <c r="A364" s="234"/>
      <c r="B364" s="234"/>
      <c r="C364" s="234"/>
      <c r="D364" s="234"/>
      <c r="E364" s="234"/>
      <c r="F364" s="234"/>
      <c r="G364" s="234"/>
      <c r="H364" s="234"/>
      <c r="I364" s="234"/>
      <c r="J364" s="300"/>
      <c r="K364" s="300"/>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row>
    <row r="365" spans="1:34" ht="15.75" customHeight="1">
      <c r="A365" s="234"/>
      <c r="B365" s="234"/>
      <c r="C365" s="234"/>
      <c r="D365" s="234"/>
      <c r="E365" s="234"/>
      <c r="F365" s="234"/>
      <c r="G365" s="234"/>
      <c r="H365" s="234"/>
      <c r="I365" s="234"/>
      <c r="J365" s="300"/>
      <c r="K365" s="300"/>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row>
    <row r="366" spans="1:34" ht="15.75" customHeight="1">
      <c r="A366" s="234"/>
      <c r="B366" s="234"/>
      <c r="C366" s="234"/>
      <c r="D366" s="234"/>
      <c r="E366" s="234"/>
      <c r="F366" s="234"/>
      <c r="G366" s="234"/>
      <c r="H366" s="234"/>
      <c r="I366" s="234"/>
      <c r="J366" s="300"/>
      <c r="K366" s="300"/>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row>
    <row r="367" spans="1:34" ht="15.75" customHeight="1">
      <c r="A367" s="234"/>
      <c r="B367" s="234"/>
      <c r="C367" s="234"/>
      <c r="D367" s="234"/>
      <c r="E367" s="234"/>
      <c r="F367" s="234"/>
      <c r="G367" s="234"/>
      <c r="H367" s="234"/>
      <c r="I367" s="234"/>
      <c r="J367" s="300"/>
      <c r="K367" s="300"/>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row>
    <row r="368" spans="1:34" ht="15.75" customHeight="1">
      <c r="A368" s="234"/>
      <c r="B368" s="234"/>
      <c r="C368" s="234"/>
      <c r="D368" s="234"/>
      <c r="E368" s="234"/>
      <c r="F368" s="234"/>
      <c r="G368" s="234"/>
      <c r="H368" s="234"/>
      <c r="I368" s="234"/>
      <c r="J368" s="300"/>
      <c r="K368" s="300"/>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row>
    <row r="369" spans="1:34" ht="15.75" customHeight="1">
      <c r="A369" s="234"/>
      <c r="B369" s="234"/>
      <c r="C369" s="234"/>
      <c r="D369" s="234"/>
      <c r="E369" s="234"/>
      <c r="F369" s="234"/>
      <c r="G369" s="234"/>
      <c r="H369" s="234"/>
      <c r="I369" s="234"/>
      <c r="J369" s="300"/>
      <c r="K369" s="300"/>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row>
    <row r="370" spans="1:34" ht="15.75" customHeight="1">
      <c r="A370" s="234"/>
      <c r="B370" s="234"/>
      <c r="C370" s="234"/>
      <c r="D370" s="234"/>
      <c r="E370" s="234"/>
      <c r="F370" s="234"/>
      <c r="G370" s="234"/>
      <c r="H370" s="234"/>
      <c r="I370" s="234"/>
      <c r="J370" s="300"/>
      <c r="K370" s="300"/>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row>
    <row r="371" spans="1:34" ht="15.75" customHeight="1">
      <c r="A371" s="234"/>
      <c r="B371" s="234"/>
      <c r="C371" s="234"/>
      <c r="D371" s="234"/>
      <c r="E371" s="234"/>
      <c r="F371" s="234"/>
      <c r="G371" s="234"/>
      <c r="H371" s="234"/>
      <c r="I371" s="234"/>
      <c r="J371" s="300"/>
      <c r="K371" s="300"/>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row>
    <row r="372" spans="1:34" ht="15.75" customHeight="1">
      <c r="A372" s="234"/>
      <c r="B372" s="234"/>
      <c r="C372" s="234"/>
      <c r="D372" s="234"/>
      <c r="E372" s="234"/>
      <c r="F372" s="234"/>
      <c r="G372" s="234"/>
      <c r="H372" s="234"/>
      <c r="I372" s="234"/>
      <c r="J372" s="300"/>
      <c r="K372" s="300"/>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row>
    <row r="373" spans="1:34" ht="15.75" customHeight="1">
      <c r="A373" s="234"/>
      <c r="B373" s="234"/>
      <c r="C373" s="234"/>
      <c r="D373" s="234"/>
      <c r="E373" s="234"/>
      <c r="F373" s="234"/>
      <c r="G373" s="234"/>
      <c r="H373" s="234"/>
      <c r="I373" s="234"/>
      <c r="J373" s="300"/>
      <c r="K373" s="300"/>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row>
    <row r="374" spans="1:34" ht="15.75" customHeight="1">
      <c r="A374" s="234"/>
      <c r="B374" s="234"/>
      <c r="C374" s="234"/>
      <c r="D374" s="234"/>
      <c r="E374" s="234"/>
      <c r="F374" s="234"/>
      <c r="G374" s="234"/>
      <c r="H374" s="234"/>
      <c r="I374" s="234"/>
      <c r="J374" s="300"/>
      <c r="K374" s="300"/>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row>
    <row r="375" spans="1:34" ht="15.75" customHeight="1">
      <c r="A375" s="234"/>
      <c r="B375" s="234"/>
      <c r="C375" s="234"/>
      <c r="D375" s="234"/>
      <c r="E375" s="234"/>
      <c r="F375" s="234"/>
      <c r="G375" s="234"/>
      <c r="H375" s="234"/>
      <c r="I375" s="234"/>
      <c r="J375" s="300"/>
      <c r="K375" s="300"/>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row>
    <row r="376" spans="1:34" ht="15.75" customHeight="1">
      <c r="A376" s="234"/>
      <c r="B376" s="234"/>
      <c r="C376" s="234"/>
      <c r="D376" s="234"/>
      <c r="E376" s="234"/>
      <c r="F376" s="234"/>
      <c r="G376" s="234"/>
      <c r="H376" s="234"/>
      <c r="I376" s="234"/>
      <c r="J376" s="300"/>
      <c r="K376" s="300"/>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row>
    <row r="377" spans="1:34" ht="15.75" customHeight="1">
      <c r="A377" s="234"/>
      <c r="B377" s="234"/>
      <c r="C377" s="234"/>
      <c r="D377" s="234"/>
      <c r="E377" s="234"/>
      <c r="F377" s="234"/>
      <c r="G377" s="234"/>
      <c r="H377" s="234"/>
      <c r="I377" s="234"/>
      <c r="J377" s="300"/>
      <c r="K377" s="300"/>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row>
    <row r="378" spans="1:34" ht="15.75" customHeight="1">
      <c r="A378" s="234"/>
      <c r="B378" s="234"/>
      <c r="C378" s="234"/>
      <c r="D378" s="234"/>
      <c r="E378" s="234"/>
      <c r="F378" s="234"/>
      <c r="G378" s="234"/>
      <c r="H378" s="234"/>
      <c r="I378" s="234"/>
      <c r="J378" s="300"/>
      <c r="K378" s="300"/>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row>
    <row r="379" spans="1:34" ht="15.75" customHeight="1">
      <c r="A379" s="234"/>
      <c r="B379" s="234"/>
      <c r="C379" s="234"/>
      <c r="D379" s="234"/>
      <c r="E379" s="234"/>
      <c r="F379" s="234"/>
      <c r="G379" s="234"/>
      <c r="H379" s="234"/>
      <c r="I379" s="234"/>
      <c r="J379" s="300"/>
      <c r="K379" s="300"/>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row>
    <row r="380" spans="1:34" ht="15.75" customHeight="1">
      <c r="A380" s="234"/>
      <c r="B380" s="234"/>
      <c r="C380" s="234"/>
      <c r="D380" s="234"/>
      <c r="E380" s="234"/>
      <c r="F380" s="234"/>
      <c r="G380" s="234"/>
      <c r="H380" s="234"/>
      <c r="I380" s="234"/>
      <c r="J380" s="300"/>
      <c r="K380" s="300"/>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row>
    <row r="381" spans="1:34" ht="15.75" customHeight="1">
      <c r="A381" s="234"/>
      <c r="B381" s="234"/>
      <c r="C381" s="234"/>
      <c r="D381" s="234"/>
      <c r="E381" s="234"/>
      <c r="F381" s="234"/>
      <c r="G381" s="234"/>
      <c r="H381" s="234"/>
      <c r="I381" s="234"/>
      <c r="J381" s="300"/>
      <c r="K381" s="300"/>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row>
    <row r="382" spans="1:34" ht="15.75" customHeight="1">
      <c r="A382" s="234"/>
      <c r="B382" s="234"/>
      <c r="C382" s="234"/>
      <c r="D382" s="234"/>
      <c r="E382" s="234"/>
      <c r="F382" s="234"/>
      <c r="G382" s="234"/>
      <c r="H382" s="234"/>
      <c r="I382" s="234"/>
      <c r="J382" s="300"/>
      <c r="K382" s="300"/>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row>
    <row r="383" spans="1:34" ht="15.75" customHeight="1">
      <c r="A383" s="234"/>
      <c r="B383" s="234"/>
      <c r="C383" s="234"/>
      <c r="D383" s="234"/>
      <c r="E383" s="234"/>
      <c r="F383" s="234"/>
      <c r="G383" s="234"/>
      <c r="H383" s="234"/>
      <c r="I383" s="234"/>
      <c r="J383" s="300"/>
      <c r="K383" s="300"/>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row>
    <row r="384" spans="1:34" ht="15.75" customHeight="1">
      <c r="A384" s="234"/>
      <c r="B384" s="234"/>
      <c r="C384" s="234"/>
      <c r="D384" s="234"/>
      <c r="E384" s="234"/>
      <c r="F384" s="234"/>
      <c r="G384" s="234"/>
      <c r="H384" s="234"/>
      <c r="I384" s="234"/>
      <c r="J384" s="300"/>
      <c r="K384" s="300"/>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row>
    <row r="385" spans="1:34" ht="15.75" customHeight="1">
      <c r="A385" s="234"/>
      <c r="B385" s="234"/>
      <c r="C385" s="234"/>
      <c r="D385" s="234"/>
      <c r="E385" s="234"/>
      <c r="F385" s="234"/>
      <c r="G385" s="234"/>
      <c r="H385" s="234"/>
      <c r="I385" s="234"/>
      <c r="J385" s="300"/>
      <c r="K385" s="300"/>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row>
    <row r="386" spans="1:34" ht="15.75" customHeight="1">
      <c r="A386" s="234"/>
      <c r="B386" s="234"/>
      <c r="C386" s="234"/>
      <c r="D386" s="234"/>
      <c r="E386" s="234"/>
      <c r="F386" s="234"/>
      <c r="G386" s="234"/>
      <c r="H386" s="234"/>
      <c r="I386" s="234"/>
      <c r="J386" s="300"/>
      <c r="K386" s="300"/>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row>
    <row r="387" spans="1:34" ht="15.75" customHeight="1">
      <c r="A387" s="234"/>
      <c r="B387" s="234"/>
      <c r="C387" s="234"/>
      <c r="D387" s="234"/>
      <c r="E387" s="234"/>
      <c r="F387" s="234"/>
      <c r="G387" s="234"/>
      <c r="H387" s="234"/>
      <c r="I387" s="234"/>
      <c r="J387" s="300"/>
      <c r="K387" s="300"/>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row>
    <row r="388" spans="1:34" ht="15.75" customHeight="1">
      <c r="A388" s="234"/>
      <c r="B388" s="234"/>
      <c r="C388" s="234"/>
      <c r="D388" s="234"/>
      <c r="E388" s="234"/>
      <c r="F388" s="234"/>
      <c r="G388" s="234"/>
      <c r="H388" s="234"/>
      <c r="I388" s="234"/>
      <c r="J388" s="300"/>
      <c r="K388" s="300"/>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row>
    <row r="389" spans="1:34" ht="15.75" customHeight="1">
      <c r="A389" s="234"/>
      <c r="B389" s="234"/>
      <c r="C389" s="234"/>
      <c r="D389" s="234"/>
      <c r="E389" s="234"/>
      <c r="F389" s="234"/>
      <c r="G389" s="234"/>
      <c r="H389" s="234"/>
      <c r="I389" s="234"/>
      <c r="J389" s="300"/>
      <c r="K389" s="300"/>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row>
    <row r="390" spans="1:34" ht="15.75" customHeight="1">
      <c r="A390" s="234"/>
      <c r="B390" s="234"/>
      <c r="C390" s="234"/>
      <c r="D390" s="234"/>
      <c r="E390" s="234"/>
      <c r="F390" s="234"/>
      <c r="G390" s="234"/>
      <c r="H390" s="234"/>
      <c r="I390" s="234"/>
      <c r="J390" s="300"/>
      <c r="K390" s="300"/>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row>
    <row r="391" spans="1:34" ht="15.75" customHeight="1">
      <c r="A391" s="234"/>
      <c r="B391" s="234"/>
      <c r="C391" s="234"/>
      <c r="D391" s="234"/>
      <c r="E391" s="234"/>
      <c r="F391" s="234"/>
      <c r="G391" s="234"/>
      <c r="H391" s="234"/>
      <c r="I391" s="234"/>
      <c r="J391" s="300"/>
      <c r="K391" s="300"/>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row>
    <row r="392" spans="1:34" ht="15.75" customHeight="1">
      <c r="A392" s="234"/>
      <c r="B392" s="234"/>
      <c r="C392" s="234"/>
      <c r="D392" s="234"/>
      <c r="E392" s="234"/>
      <c r="F392" s="234"/>
      <c r="G392" s="234"/>
      <c r="H392" s="234"/>
      <c r="I392" s="234"/>
      <c r="J392" s="300"/>
      <c r="K392" s="300"/>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row>
    <row r="393" spans="1:34" ht="15.75" customHeight="1">
      <c r="A393" s="234"/>
      <c r="B393" s="234"/>
      <c r="C393" s="234"/>
      <c r="D393" s="234"/>
      <c r="E393" s="234"/>
      <c r="F393" s="234"/>
      <c r="G393" s="234"/>
      <c r="H393" s="234"/>
      <c r="I393" s="234"/>
      <c r="J393" s="300"/>
      <c r="K393" s="300"/>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row>
    <row r="394" spans="1:34" ht="15.75" customHeight="1">
      <c r="A394" s="234"/>
      <c r="B394" s="234"/>
      <c r="C394" s="234"/>
      <c r="D394" s="234"/>
      <c r="E394" s="234"/>
      <c r="F394" s="234"/>
      <c r="G394" s="234"/>
      <c r="H394" s="234"/>
      <c r="I394" s="234"/>
      <c r="J394" s="300"/>
      <c r="K394" s="300"/>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row>
    <row r="395" spans="1:34" ht="15.75" customHeight="1">
      <c r="A395" s="234"/>
      <c r="B395" s="234"/>
      <c r="C395" s="234"/>
      <c r="D395" s="234"/>
      <c r="E395" s="234"/>
      <c r="F395" s="234"/>
      <c r="G395" s="234"/>
      <c r="H395" s="234"/>
      <c r="I395" s="234"/>
      <c r="J395" s="300"/>
      <c r="K395" s="300"/>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row>
    <row r="396" spans="1:34" ht="15.75" customHeight="1">
      <c r="A396" s="234"/>
      <c r="B396" s="234"/>
      <c r="C396" s="234"/>
      <c r="D396" s="234"/>
      <c r="E396" s="234"/>
      <c r="F396" s="234"/>
      <c r="G396" s="234"/>
      <c r="H396" s="234"/>
      <c r="I396" s="234"/>
      <c r="J396" s="300"/>
      <c r="K396" s="300"/>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row>
    <row r="397" spans="1:34" ht="15.75" customHeight="1">
      <c r="A397" s="234"/>
      <c r="B397" s="234"/>
      <c r="C397" s="234"/>
      <c r="D397" s="234"/>
      <c r="E397" s="234"/>
      <c r="F397" s="234"/>
      <c r="G397" s="234"/>
      <c r="H397" s="234"/>
      <c r="I397" s="234"/>
      <c r="J397" s="300"/>
      <c r="K397" s="300"/>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row>
    <row r="398" spans="1:34" ht="15.75" customHeight="1">
      <c r="A398" s="234"/>
      <c r="B398" s="234"/>
      <c r="C398" s="234"/>
      <c r="D398" s="234"/>
      <c r="E398" s="234"/>
      <c r="F398" s="234"/>
      <c r="G398" s="234"/>
      <c r="H398" s="234"/>
      <c r="I398" s="234"/>
      <c r="J398" s="300"/>
      <c r="K398" s="300"/>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row>
    <row r="399" spans="1:34" ht="15.75" customHeight="1">
      <c r="A399" s="234"/>
      <c r="B399" s="234"/>
      <c r="C399" s="234"/>
      <c r="D399" s="234"/>
      <c r="E399" s="234"/>
      <c r="F399" s="234"/>
      <c r="G399" s="234"/>
      <c r="H399" s="234"/>
      <c r="I399" s="234"/>
      <c r="J399" s="300"/>
      <c r="K399" s="300"/>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row>
    <row r="400" spans="1:34" ht="15.75" customHeight="1">
      <c r="A400" s="234"/>
      <c r="B400" s="234"/>
      <c r="C400" s="234"/>
      <c r="D400" s="234"/>
      <c r="E400" s="234"/>
      <c r="F400" s="234"/>
      <c r="G400" s="234"/>
      <c r="H400" s="234"/>
      <c r="I400" s="234"/>
      <c r="J400" s="300"/>
      <c r="K400" s="300"/>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row>
    <row r="401" spans="1:34" ht="15.75" customHeight="1">
      <c r="A401" s="234"/>
      <c r="B401" s="234"/>
      <c r="C401" s="234"/>
      <c r="D401" s="234"/>
      <c r="E401" s="234"/>
      <c r="F401" s="234"/>
      <c r="G401" s="234"/>
      <c r="H401" s="234"/>
      <c r="I401" s="234"/>
      <c r="J401" s="300"/>
      <c r="K401" s="300"/>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row>
    <row r="402" spans="1:34" ht="15.75" customHeight="1">
      <c r="A402" s="234"/>
      <c r="B402" s="234"/>
      <c r="C402" s="234"/>
      <c r="D402" s="234"/>
      <c r="E402" s="234"/>
      <c r="F402" s="234"/>
      <c r="G402" s="234"/>
      <c r="H402" s="234"/>
      <c r="I402" s="234"/>
      <c r="J402" s="300"/>
      <c r="K402" s="300"/>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row>
    <row r="403" spans="1:34" ht="15.75" customHeight="1">
      <c r="A403" s="234"/>
      <c r="B403" s="234"/>
      <c r="C403" s="234"/>
      <c r="D403" s="234"/>
      <c r="E403" s="234"/>
      <c r="F403" s="234"/>
      <c r="G403" s="234"/>
      <c r="H403" s="234"/>
      <c r="I403" s="234"/>
      <c r="J403" s="300"/>
      <c r="K403" s="300"/>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row>
    <row r="404" spans="1:34" ht="15.75" customHeight="1">
      <c r="A404" s="234"/>
      <c r="B404" s="234"/>
      <c r="C404" s="234"/>
      <c r="D404" s="234"/>
      <c r="E404" s="234"/>
      <c r="F404" s="234"/>
      <c r="G404" s="234"/>
      <c r="H404" s="234"/>
      <c r="I404" s="234"/>
      <c r="J404" s="300"/>
      <c r="K404" s="300"/>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row>
    <row r="405" spans="1:34" ht="15.75" customHeight="1">
      <c r="A405" s="234"/>
      <c r="B405" s="234"/>
      <c r="C405" s="234"/>
      <c r="D405" s="234"/>
      <c r="E405" s="234"/>
      <c r="F405" s="234"/>
      <c r="G405" s="234"/>
      <c r="H405" s="234"/>
      <c r="I405" s="234"/>
      <c r="J405" s="300"/>
      <c r="K405" s="300"/>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row>
    <row r="406" spans="1:34" ht="15.75" customHeight="1">
      <c r="A406" s="234"/>
      <c r="B406" s="234"/>
      <c r="C406" s="234"/>
      <c r="D406" s="234"/>
      <c r="E406" s="234"/>
      <c r="F406" s="234"/>
      <c r="G406" s="234"/>
      <c r="H406" s="234"/>
      <c r="I406" s="234"/>
      <c r="J406" s="300"/>
      <c r="K406" s="300"/>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row>
    <row r="407" spans="1:34" ht="15.75" customHeight="1">
      <c r="A407" s="234"/>
      <c r="B407" s="234"/>
      <c r="C407" s="234"/>
      <c r="D407" s="234"/>
      <c r="E407" s="234"/>
      <c r="F407" s="234"/>
      <c r="G407" s="234"/>
      <c r="H407" s="234"/>
      <c r="I407" s="234"/>
      <c r="J407" s="300"/>
      <c r="K407" s="300"/>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row>
    <row r="408" spans="1:34" ht="15.75" customHeight="1">
      <c r="A408" s="234"/>
      <c r="B408" s="234"/>
      <c r="C408" s="234"/>
      <c r="D408" s="234"/>
      <c r="E408" s="234"/>
      <c r="F408" s="234"/>
      <c r="G408" s="234"/>
      <c r="H408" s="234"/>
      <c r="I408" s="234"/>
      <c r="J408" s="300"/>
      <c r="K408" s="300"/>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row>
    <row r="409" spans="1:34" ht="15.75" customHeight="1">
      <c r="A409" s="234"/>
      <c r="B409" s="234"/>
      <c r="C409" s="234"/>
      <c r="D409" s="234"/>
      <c r="E409" s="234"/>
      <c r="F409" s="234"/>
      <c r="G409" s="234"/>
      <c r="H409" s="234"/>
      <c r="I409" s="234"/>
      <c r="J409" s="300"/>
      <c r="K409" s="300"/>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row>
    <row r="410" spans="1:34" ht="15.75" customHeight="1">
      <c r="A410" s="234"/>
      <c r="B410" s="234"/>
      <c r="C410" s="234"/>
      <c r="D410" s="234"/>
      <c r="E410" s="234"/>
      <c r="F410" s="234"/>
      <c r="G410" s="234"/>
      <c r="H410" s="234"/>
      <c r="I410" s="234"/>
      <c r="J410" s="300"/>
      <c r="K410" s="300"/>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row>
    <row r="411" spans="1:34" ht="15.75" customHeight="1">
      <c r="A411" s="234"/>
      <c r="B411" s="234"/>
      <c r="C411" s="234"/>
      <c r="D411" s="234"/>
      <c r="E411" s="234"/>
      <c r="F411" s="234"/>
      <c r="G411" s="234"/>
      <c r="H411" s="234"/>
      <c r="I411" s="234"/>
      <c r="J411" s="300"/>
      <c r="K411" s="300"/>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row>
    <row r="412" spans="1:34" ht="15.75" customHeight="1">
      <c r="A412" s="234"/>
      <c r="B412" s="234"/>
      <c r="C412" s="234"/>
      <c r="D412" s="234"/>
      <c r="E412" s="234"/>
      <c r="F412" s="234"/>
      <c r="G412" s="234"/>
      <c r="H412" s="234"/>
      <c r="I412" s="234"/>
      <c r="J412" s="300"/>
      <c r="K412" s="300"/>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row>
    <row r="413" spans="1:34" ht="15.75" customHeight="1">
      <c r="A413" s="234"/>
      <c r="B413" s="234"/>
      <c r="C413" s="234"/>
      <c r="D413" s="234"/>
      <c r="E413" s="234"/>
      <c r="F413" s="234"/>
      <c r="G413" s="234"/>
      <c r="H413" s="234"/>
      <c r="I413" s="234"/>
      <c r="J413" s="300"/>
      <c r="K413" s="300"/>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row>
    <row r="414" spans="1:34" ht="15.75" customHeight="1">
      <c r="A414" s="234"/>
      <c r="B414" s="234"/>
      <c r="C414" s="234"/>
      <c r="D414" s="234"/>
      <c r="E414" s="234"/>
      <c r="F414" s="234"/>
      <c r="G414" s="234"/>
      <c r="H414" s="234"/>
      <c r="I414" s="234"/>
      <c r="J414" s="300"/>
      <c r="K414" s="300"/>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row>
    <row r="415" spans="1:34" ht="15.75" customHeight="1">
      <c r="A415" s="234"/>
      <c r="B415" s="234"/>
      <c r="C415" s="234"/>
      <c r="D415" s="234"/>
      <c r="E415" s="234"/>
      <c r="F415" s="234"/>
      <c r="G415" s="234"/>
      <c r="H415" s="234"/>
      <c r="I415" s="234"/>
      <c r="J415" s="300"/>
      <c r="K415" s="300"/>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row>
    <row r="416" spans="1:34" ht="15.75" customHeight="1">
      <c r="A416" s="234"/>
      <c r="B416" s="234"/>
      <c r="C416" s="234"/>
      <c r="D416" s="234"/>
      <c r="E416" s="234"/>
      <c r="F416" s="234"/>
      <c r="G416" s="234"/>
      <c r="H416" s="234"/>
      <c r="I416" s="234"/>
      <c r="J416" s="300"/>
      <c r="K416" s="300"/>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row>
    <row r="417" spans="1:34" ht="15.75" customHeight="1">
      <c r="A417" s="234"/>
      <c r="B417" s="234"/>
      <c r="C417" s="234"/>
      <c r="D417" s="234"/>
      <c r="E417" s="234"/>
      <c r="F417" s="234"/>
      <c r="G417" s="234"/>
      <c r="H417" s="234"/>
      <c r="I417" s="234"/>
      <c r="J417" s="300"/>
      <c r="K417" s="300"/>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row>
    <row r="418" spans="1:34" ht="15.75" customHeight="1">
      <c r="A418" s="234"/>
      <c r="B418" s="234"/>
      <c r="C418" s="234"/>
      <c r="D418" s="234"/>
      <c r="E418" s="234"/>
      <c r="F418" s="234"/>
      <c r="G418" s="234"/>
      <c r="H418" s="234"/>
      <c r="I418" s="234"/>
      <c r="J418" s="300"/>
      <c r="K418" s="300"/>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row>
    <row r="419" spans="1:34" ht="15.75" customHeight="1">
      <c r="A419" s="234"/>
      <c r="B419" s="234"/>
      <c r="C419" s="234"/>
      <c r="D419" s="234"/>
      <c r="E419" s="234"/>
      <c r="F419" s="234"/>
      <c r="G419" s="234"/>
      <c r="H419" s="234"/>
      <c r="I419" s="234"/>
      <c r="J419" s="300"/>
      <c r="K419" s="300"/>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row>
    <row r="420" spans="1:34" ht="15.75" customHeight="1">
      <c r="A420" s="234"/>
      <c r="B420" s="234"/>
      <c r="C420" s="234"/>
      <c r="D420" s="234"/>
      <c r="E420" s="234"/>
      <c r="F420" s="234"/>
      <c r="G420" s="234"/>
      <c r="H420" s="234"/>
      <c r="I420" s="234"/>
      <c r="J420" s="300"/>
      <c r="K420" s="300"/>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row>
    <row r="421" spans="1:34" ht="15.75" customHeight="1">
      <c r="A421" s="234"/>
      <c r="B421" s="234"/>
      <c r="C421" s="234"/>
      <c r="D421" s="234"/>
      <c r="E421" s="234"/>
      <c r="F421" s="234"/>
      <c r="G421" s="234"/>
      <c r="H421" s="234"/>
      <c r="I421" s="234"/>
      <c r="J421" s="300"/>
      <c r="K421" s="300"/>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row>
    <row r="422" spans="1:34" ht="15.75" customHeight="1">
      <c r="A422" s="234"/>
      <c r="B422" s="234"/>
      <c r="C422" s="234"/>
      <c r="D422" s="234"/>
      <c r="E422" s="234"/>
      <c r="F422" s="234"/>
      <c r="G422" s="234"/>
      <c r="H422" s="234"/>
      <c r="I422" s="234"/>
      <c r="J422" s="300"/>
      <c r="K422" s="300"/>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row>
    <row r="423" spans="1:34" ht="15.75" customHeight="1">
      <c r="A423" s="234"/>
      <c r="B423" s="234"/>
      <c r="C423" s="234"/>
      <c r="D423" s="234"/>
      <c r="E423" s="234"/>
      <c r="F423" s="234"/>
      <c r="G423" s="234"/>
      <c r="H423" s="234"/>
      <c r="I423" s="234"/>
      <c r="J423" s="300"/>
      <c r="K423" s="300"/>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row>
    <row r="424" spans="1:34" ht="15.75" customHeight="1">
      <c r="A424" s="234"/>
      <c r="B424" s="234"/>
      <c r="C424" s="234"/>
      <c r="D424" s="234"/>
      <c r="E424" s="234"/>
      <c r="F424" s="234"/>
      <c r="G424" s="234"/>
      <c r="H424" s="234"/>
      <c r="I424" s="234"/>
      <c r="J424" s="300"/>
      <c r="K424" s="300"/>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row>
    <row r="425" spans="1:34" ht="15.75" customHeight="1">
      <c r="A425" s="234"/>
      <c r="B425" s="234"/>
      <c r="C425" s="234"/>
      <c r="D425" s="234"/>
      <c r="E425" s="234"/>
      <c r="F425" s="234"/>
      <c r="G425" s="234"/>
      <c r="H425" s="234"/>
      <c r="I425" s="234"/>
      <c r="J425" s="300"/>
      <c r="K425" s="300"/>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row>
    <row r="426" spans="1:34" ht="15.75" customHeight="1">
      <c r="A426" s="234"/>
      <c r="B426" s="234"/>
      <c r="C426" s="234"/>
      <c r="D426" s="234"/>
      <c r="E426" s="234"/>
      <c r="F426" s="234"/>
      <c r="G426" s="234"/>
      <c r="H426" s="234"/>
      <c r="I426" s="234"/>
      <c r="J426" s="300"/>
      <c r="K426" s="300"/>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row>
    <row r="427" spans="1:34" ht="15.75" customHeight="1">
      <c r="A427" s="234"/>
      <c r="B427" s="234"/>
      <c r="C427" s="234"/>
      <c r="D427" s="234"/>
      <c r="E427" s="234"/>
      <c r="F427" s="234"/>
      <c r="G427" s="234"/>
      <c r="H427" s="234"/>
      <c r="I427" s="234"/>
      <c r="J427" s="300"/>
      <c r="K427" s="300"/>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row>
    <row r="428" spans="1:34" ht="15.75" customHeight="1">
      <c r="A428" s="234"/>
      <c r="B428" s="234"/>
      <c r="C428" s="234"/>
      <c r="D428" s="234"/>
      <c r="E428" s="234"/>
      <c r="F428" s="234"/>
      <c r="G428" s="234"/>
      <c r="H428" s="234"/>
      <c r="I428" s="234"/>
      <c r="J428" s="300"/>
      <c r="K428" s="300"/>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row>
    <row r="429" spans="1:34" ht="15.75" customHeight="1">
      <c r="A429" s="234"/>
      <c r="B429" s="234"/>
      <c r="C429" s="234"/>
      <c r="D429" s="234"/>
      <c r="E429" s="234"/>
      <c r="F429" s="234"/>
      <c r="G429" s="234"/>
      <c r="H429" s="234"/>
      <c r="I429" s="234"/>
      <c r="J429" s="300"/>
      <c r="K429" s="300"/>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row>
    <row r="430" spans="1:34" ht="15.75" customHeight="1">
      <c r="A430" s="234"/>
      <c r="B430" s="234"/>
      <c r="C430" s="234"/>
      <c r="D430" s="234"/>
      <c r="E430" s="234"/>
      <c r="F430" s="234"/>
      <c r="G430" s="234"/>
      <c r="H430" s="234"/>
      <c r="I430" s="234"/>
      <c r="J430" s="300"/>
      <c r="K430" s="300"/>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row>
    <row r="431" spans="1:34" ht="15.75" customHeight="1">
      <c r="A431" s="234"/>
      <c r="B431" s="234"/>
      <c r="C431" s="234"/>
      <c r="D431" s="234"/>
      <c r="E431" s="234"/>
      <c r="F431" s="234"/>
      <c r="G431" s="234"/>
      <c r="H431" s="234"/>
      <c r="I431" s="234"/>
      <c r="J431" s="300"/>
      <c r="K431" s="300"/>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row>
    <row r="432" spans="1:34" ht="15.75" customHeight="1">
      <c r="A432" s="234"/>
      <c r="B432" s="234"/>
      <c r="C432" s="234"/>
      <c r="D432" s="234"/>
      <c r="E432" s="234"/>
      <c r="F432" s="234"/>
      <c r="G432" s="234"/>
      <c r="H432" s="234"/>
      <c r="I432" s="234"/>
      <c r="J432" s="300"/>
      <c r="K432" s="300"/>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row>
    <row r="433" spans="1:34" ht="15.75" customHeight="1">
      <c r="A433" s="234"/>
      <c r="B433" s="234"/>
      <c r="C433" s="234"/>
      <c r="D433" s="234"/>
      <c r="E433" s="234"/>
      <c r="F433" s="234"/>
      <c r="G433" s="234"/>
      <c r="H433" s="234"/>
      <c r="I433" s="234"/>
      <c r="J433" s="300"/>
      <c r="K433" s="300"/>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row>
    <row r="434" spans="1:34" ht="15.75" customHeight="1">
      <c r="A434" s="234"/>
      <c r="B434" s="234"/>
      <c r="C434" s="234"/>
      <c r="D434" s="234"/>
      <c r="E434" s="234"/>
      <c r="F434" s="234"/>
      <c r="G434" s="234"/>
      <c r="H434" s="234"/>
      <c r="I434" s="234"/>
      <c r="J434" s="300"/>
      <c r="K434" s="300"/>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row>
    <row r="435" spans="1:34" ht="15.75" customHeight="1">
      <c r="A435" s="234"/>
      <c r="B435" s="234"/>
      <c r="C435" s="234"/>
      <c r="D435" s="234"/>
      <c r="E435" s="234"/>
      <c r="F435" s="234"/>
      <c r="G435" s="234"/>
      <c r="H435" s="234"/>
      <c r="I435" s="234"/>
      <c r="J435" s="300"/>
      <c r="K435" s="300"/>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row>
    <row r="436" spans="1:34" ht="15.75" customHeight="1">
      <c r="A436" s="234"/>
      <c r="B436" s="234"/>
      <c r="C436" s="234"/>
      <c r="D436" s="234"/>
      <c r="E436" s="234"/>
      <c r="F436" s="234"/>
      <c r="G436" s="234"/>
      <c r="H436" s="234"/>
      <c r="I436" s="234"/>
      <c r="J436" s="300"/>
      <c r="K436" s="300"/>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row>
    <row r="437" spans="1:34" ht="15.75" customHeight="1">
      <c r="A437" s="234"/>
      <c r="B437" s="234"/>
      <c r="C437" s="234"/>
      <c r="D437" s="234"/>
      <c r="E437" s="234"/>
      <c r="F437" s="234"/>
      <c r="G437" s="234"/>
      <c r="H437" s="234"/>
      <c r="I437" s="234"/>
      <c r="J437" s="300"/>
      <c r="K437" s="300"/>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row>
    <row r="438" spans="1:34" ht="15.75" customHeight="1">
      <c r="A438" s="234"/>
      <c r="B438" s="234"/>
      <c r="C438" s="234"/>
      <c r="D438" s="234"/>
      <c r="E438" s="234"/>
      <c r="F438" s="234"/>
      <c r="G438" s="234"/>
      <c r="H438" s="234"/>
      <c r="I438" s="234"/>
      <c r="J438" s="300"/>
      <c r="K438" s="300"/>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row>
    <row r="439" spans="1:34" ht="15.75" customHeight="1">
      <c r="A439" s="234"/>
      <c r="B439" s="234"/>
      <c r="C439" s="234"/>
      <c r="D439" s="234"/>
      <c r="E439" s="234"/>
      <c r="F439" s="234"/>
      <c r="G439" s="234"/>
      <c r="H439" s="234"/>
      <c r="I439" s="234"/>
      <c r="J439" s="300"/>
      <c r="K439" s="300"/>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row>
    <row r="440" spans="1:34" ht="15.75" customHeight="1">
      <c r="A440" s="234"/>
      <c r="B440" s="234"/>
      <c r="C440" s="234"/>
      <c r="D440" s="234"/>
      <c r="E440" s="234"/>
      <c r="F440" s="234"/>
      <c r="G440" s="234"/>
      <c r="H440" s="234"/>
      <c r="I440" s="234"/>
      <c r="J440" s="300"/>
      <c r="K440" s="300"/>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row>
    <row r="441" spans="1:34" ht="15.75" customHeight="1">
      <c r="A441" s="234"/>
      <c r="B441" s="234"/>
      <c r="C441" s="234"/>
      <c r="D441" s="234"/>
      <c r="E441" s="234"/>
      <c r="F441" s="234"/>
      <c r="G441" s="234"/>
      <c r="H441" s="234"/>
      <c r="I441" s="234"/>
      <c r="J441" s="300"/>
      <c r="K441" s="300"/>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row>
    <row r="442" spans="1:34" ht="15.75" customHeight="1">
      <c r="A442" s="234"/>
      <c r="B442" s="234"/>
      <c r="C442" s="234"/>
      <c r="D442" s="234"/>
      <c r="E442" s="234"/>
      <c r="F442" s="234"/>
      <c r="G442" s="234"/>
      <c r="H442" s="234"/>
      <c r="I442" s="234"/>
      <c r="J442" s="300"/>
      <c r="K442" s="300"/>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row>
    <row r="443" spans="1:34" ht="15.75" customHeight="1">
      <c r="A443" s="234"/>
      <c r="B443" s="234"/>
      <c r="C443" s="234"/>
      <c r="D443" s="234"/>
      <c r="E443" s="234"/>
      <c r="F443" s="234"/>
      <c r="G443" s="234"/>
      <c r="H443" s="234"/>
      <c r="I443" s="234"/>
      <c r="J443" s="300"/>
      <c r="K443" s="300"/>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row>
    <row r="444" spans="1:34" ht="15.75" customHeight="1">
      <c r="A444" s="234"/>
      <c r="B444" s="234"/>
      <c r="C444" s="234"/>
      <c r="D444" s="234"/>
      <c r="E444" s="234"/>
      <c r="F444" s="234"/>
      <c r="G444" s="234"/>
      <c r="H444" s="234"/>
      <c r="I444" s="234"/>
      <c r="J444" s="300"/>
      <c r="K444" s="300"/>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row>
    <row r="445" spans="1:34" ht="15.75" customHeight="1">
      <c r="A445" s="234"/>
      <c r="B445" s="234"/>
      <c r="C445" s="234"/>
      <c r="D445" s="234"/>
      <c r="E445" s="234"/>
      <c r="F445" s="234"/>
      <c r="G445" s="234"/>
      <c r="H445" s="234"/>
      <c r="I445" s="234"/>
      <c r="J445" s="300"/>
      <c r="K445" s="300"/>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row>
    <row r="446" spans="1:34" ht="15.75" customHeight="1">
      <c r="A446" s="234"/>
      <c r="B446" s="234"/>
      <c r="C446" s="234"/>
      <c r="D446" s="234"/>
      <c r="E446" s="234"/>
      <c r="F446" s="234"/>
      <c r="G446" s="234"/>
      <c r="H446" s="234"/>
      <c r="I446" s="234"/>
      <c r="J446" s="300"/>
      <c r="K446" s="300"/>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row>
    <row r="447" spans="1:34" ht="15.75" customHeight="1">
      <c r="A447" s="234"/>
      <c r="B447" s="234"/>
      <c r="C447" s="234"/>
      <c r="D447" s="234"/>
      <c r="E447" s="234"/>
      <c r="F447" s="234"/>
      <c r="G447" s="234"/>
      <c r="H447" s="234"/>
      <c r="I447" s="234"/>
      <c r="J447" s="300"/>
      <c r="K447" s="300"/>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row>
    <row r="448" spans="1:34" ht="15.75" customHeight="1">
      <c r="A448" s="234"/>
      <c r="B448" s="234"/>
      <c r="C448" s="234"/>
      <c r="D448" s="234"/>
      <c r="E448" s="234"/>
      <c r="F448" s="234"/>
      <c r="G448" s="234"/>
      <c r="H448" s="234"/>
      <c r="I448" s="234"/>
      <c r="J448" s="300"/>
      <c r="K448" s="300"/>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row>
    <row r="449" spans="1:34" ht="15.75" customHeight="1">
      <c r="A449" s="234"/>
      <c r="B449" s="234"/>
      <c r="C449" s="234"/>
      <c r="D449" s="234"/>
      <c r="E449" s="234"/>
      <c r="F449" s="234"/>
      <c r="G449" s="234"/>
      <c r="H449" s="234"/>
      <c r="I449" s="234"/>
      <c r="J449" s="300"/>
      <c r="K449" s="300"/>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row>
    <row r="450" spans="1:34" ht="15.75" customHeight="1">
      <c r="A450" s="234"/>
      <c r="B450" s="234"/>
      <c r="C450" s="234"/>
      <c r="D450" s="234"/>
      <c r="E450" s="234"/>
      <c r="F450" s="234"/>
      <c r="G450" s="234"/>
      <c r="H450" s="234"/>
      <c r="I450" s="234"/>
      <c r="J450" s="300"/>
      <c r="K450" s="300"/>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row>
    <row r="451" spans="1:34" ht="15.75" customHeight="1">
      <c r="A451" s="234"/>
      <c r="B451" s="234"/>
      <c r="C451" s="234"/>
      <c r="D451" s="234"/>
      <c r="E451" s="234"/>
      <c r="F451" s="234"/>
      <c r="G451" s="234"/>
      <c r="H451" s="234"/>
      <c r="I451" s="234"/>
      <c r="J451" s="300"/>
      <c r="K451" s="300"/>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row>
    <row r="452" spans="1:34" ht="15.75" customHeight="1">
      <c r="A452" s="234"/>
      <c r="B452" s="234"/>
      <c r="C452" s="234"/>
      <c r="D452" s="234"/>
      <c r="E452" s="234"/>
      <c r="F452" s="234"/>
      <c r="G452" s="234"/>
      <c r="H452" s="234"/>
      <c r="I452" s="234"/>
      <c r="J452" s="300"/>
      <c r="K452" s="300"/>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row>
    <row r="453" spans="1:34" ht="15.75" customHeight="1">
      <c r="A453" s="234"/>
      <c r="B453" s="234"/>
      <c r="C453" s="234"/>
      <c r="D453" s="234"/>
      <c r="E453" s="234"/>
      <c r="F453" s="234"/>
      <c r="G453" s="234"/>
      <c r="H453" s="234"/>
      <c r="I453" s="234"/>
      <c r="J453" s="300"/>
      <c r="K453" s="300"/>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row>
    <row r="454" spans="1:34" ht="15.75" customHeight="1">
      <c r="A454" s="234"/>
      <c r="B454" s="234"/>
      <c r="C454" s="234"/>
      <c r="D454" s="234"/>
      <c r="E454" s="234"/>
      <c r="F454" s="234"/>
      <c r="G454" s="234"/>
      <c r="H454" s="234"/>
      <c r="I454" s="234"/>
      <c r="J454" s="300"/>
      <c r="K454" s="300"/>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row>
    <row r="455" spans="1:34" ht="15.75" customHeight="1">
      <c r="A455" s="234"/>
      <c r="B455" s="234"/>
      <c r="C455" s="234"/>
      <c r="D455" s="234"/>
      <c r="E455" s="234"/>
      <c r="F455" s="234"/>
      <c r="G455" s="234"/>
      <c r="H455" s="234"/>
      <c r="I455" s="234"/>
      <c r="J455" s="300"/>
      <c r="K455" s="300"/>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row>
    <row r="456" spans="1:34" ht="15.75" customHeight="1">
      <c r="A456" s="234"/>
      <c r="B456" s="234"/>
      <c r="C456" s="234"/>
      <c r="D456" s="234"/>
      <c r="E456" s="234"/>
      <c r="F456" s="234"/>
      <c r="G456" s="234"/>
      <c r="H456" s="234"/>
      <c r="I456" s="234"/>
      <c r="J456" s="300"/>
      <c r="K456" s="300"/>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row>
    <row r="457" spans="1:34" ht="15.75" customHeight="1">
      <c r="A457" s="234"/>
      <c r="B457" s="234"/>
      <c r="C457" s="234"/>
      <c r="D457" s="234"/>
      <c r="E457" s="234"/>
      <c r="F457" s="234"/>
      <c r="G457" s="234"/>
      <c r="H457" s="234"/>
      <c r="I457" s="234"/>
      <c r="J457" s="300"/>
      <c r="K457" s="300"/>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row>
    <row r="458" spans="1:34" ht="15.75" customHeight="1">
      <c r="A458" s="234"/>
      <c r="B458" s="234"/>
      <c r="C458" s="234"/>
      <c r="D458" s="234"/>
      <c r="E458" s="234"/>
      <c r="F458" s="234"/>
      <c r="G458" s="234"/>
      <c r="H458" s="234"/>
      <c r="I458" s="234"/>
      <c r="J458" s="300"/>
      <c r="K458" s="300"/>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row>
    <row r="459" spans="1:34" ht="15.75" customHeight="1">
      <c r="A459" s="234"/>
      <c r="B459" s="234"/>
      <c r="C459" s="234"/>
      <c r="D459" s="234"/>
      <c r="E459" s="234"/>
      <c r="F459" s="234"/>
      <c r="G459" s="234"/>
      <c r="H459" s="234"/>
      <c r="I459" s="234"/>
      <c r="J459" s="300"/>
      <c r="K459" s="300"/>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row>
    <row r="460" spans="1:34" ht="15.75" customHeight="1">
      <c r="A460" s="234"/>
      <c r="B460" s="234"/>
      <c r="C460" s="234"/>
      <c r="D460" s="234"/>
      <c r="E460" s="234"/>
      <c r="F460" s="234"/>
      <c r="G460" s="234"/>
      <c r="H460" s="234"/>
      <c r="I460" s="234"/>
      <c r="J460" s="300"/>
      <c r="K460" s="300"/>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row>
    <row r="461" spans="1:34" ht="15.75" customHeight="1">
      <c r="A461" s="234"/>
      <c r="B461" s="234"/>
      <c r="C461" s="234"/>
      <c r="D461" s="234"/>
      <c r="E461" s="234"/>
      <c r="F461" s="234"/>
      <c r="G461" s="234"/>
      <c r="H461" s="234"/>
      <c r="I461" s="234"/>
      <c r="J461" s="300"/>
      <c r="K461" s="300"/>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row>
    <row r="462" spans="1:34" ht="15.75" customHeight="1">
      <c r="A462" s="234"/>
      <c r="B462" s="234"/>
      <c r="C462" s="234"/>
      <c r="D462" s="234"/>
      <c r="E462" s="234"/>
      <c r="F462" s="234"/>
      <c r="G462" s="234"/>
      <c r="H462" s="234"/>
      <c r="I462" s="234"/>
      <c r="J462" s="300"/>
      <c r="K462" s="300"/>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row>
    <row r="463" spans="1:34" ht="15.75" customHeight="1">
      <c r="A463" s="234"/>
      <c r="B463" s="234"/>
      <c r="C463" s="234"/>
      <c r="D463" s="234"/>
      <c r="E463" s="234"/>
      <c r="F463" s="234"/>
      <c r="G463" s="234"/>
      <c r="H463" s="234"/>
      <c r="I463" s="234"/>
      <c r="J463" s="300"/>
      <c r="K463" s="300"/>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row>
    <row r="464" spans="1:34" ht="15.75" customHeight="1">
      <c r="A464" s="234"/>
      <c r="B464" s="234"/>
      <c r="C464" s="234"/>
      <c r="D464" s="234"/>
      <c r="E464" s="234"/>
      <c r="F464" s="234"/>
      <c r="G464" s="234"/>
      <c r="H464" s="234"/>
      <c r="I464" s="234"/>
      <c r="J464" s="300"/>
      <c r="K464" s="300"/>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row>
    <row r="465" spans="1:34" ht="15.75" customHeight="1">
      <c r="A465" s="234"/>
      <c r="B465" s="234"/>
      <c r="C465" s="234"/>
      <c r="D465" s="234"/>
      <c r="E465" s="234"/>
      <c r="F465" s="234"/>
      <c r="G465" s="234"/>
      <c r="H465" s="234"/>
      <c r="I465" s="234"/>
      <c r="J465" s="300"/>
      <c r="K465" s="300"/>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row>
    <row r="466" spans="1:34" ht="15.75" customHeight="1">
      <c r="A466" s="234"/>
      <c r="B466" s="234"/>
      <c r="C466" s="234"/>
      <c r="D466" s="234"/>
      <c r="E466" s="234"/>
      <c r="F466" s="234"/>
      <c r="G466" s="234"/>
      <c r="H466" s="234"/>
      <c r="I466" s="234"/>
      <c r="J466" s="300"/>
      <c r="K466" s="300"/>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row>
    <row r="467" spans="1:34" ht="15.75" customHeight="1">
      <c r="A467" s="234"/>
      <c r="B467" s="234"/>
      <c r="C467" s="234"/>
      <c r="D467" s="234"/>
      <c r="E467" s="234"/>
      <c r="F467" s="234"/>
      <c r="G467" s="234"/>
      <c r="H467" s="234"/>
      <c r="I467" s="234"/>
      <c r="J467" s="300"/>
      <c r="K467" s="300"/>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row>
    <row r="468" spans="1:34" ht="15.75" customHeight="1">
      <c r="A468" s="234"/>
      <c r="B468" s="234"/>
      <c r="C468" s="234"/>
      <c r="D468" s="234"/>
      <c r="E468" s="234"/>
      <c r="F468" s="234"/>
      <c r="G468" s="234"/>
      <c r="H468" s="234"/>
      <c r="I468" s="234"/>
      <c r="J468" s="300"/>
      <c r="K468" s="300"/>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row>
    <row r="469" spans="1:34" ht="15.75" customHeight="1">
      <c r="A469" s="234"/>
      <c r="B469" s="234"/>
      <c r="C469" s="234"/>
      <c r="D469" s="234"/>
      <c r="E469" s="234"/>
      <c r="F469" s="234"/>
      <c r="G469" s="234"/>
      <c r="H469" s="234"/>
      <c r="I469" s="234"/>
      <c r="J469" s="300"/>
      <c r="K469" s="300"/>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row>
    <row r="470" spans="1:34" ht="15.75" customHeight="1">
      <c r="A470" s="234"/>
      <c r="B470" s="234"/>
      <c r="C470" s="234"/>
      <c r="D470" s="234"/>
      <c r="E470" s="234"/>
      <c r="F470" s="234"/>
      <c r="G470" s="234"/>
      <c r="H470" s="234"/>
      <c r="I470" s="234"/>
      <c r="J470" s="300"/>
      <c r="K470" s="300"/>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row>
    <row r="471" spans="1:34" ht="15.75" customHeight="1">
      <c r="A471" s="234"/>
      <c r="B471" s="234"/>
      <c r="C471" s="234"/>
      <c r="D471" s="234"/>
      <c r="E471" s="234"/>
      <c r="F471" s="234"/>
      <c r="G471" s="234"/>
      <c r="H471" s="234"/>
      <c r="I471" s="234"/>
      <c r="J471" s="300"/>
      <c r="K471" s="300"/>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row>
    <row r="472" spans="1:34" ht="15.75" customHeight="1">
      <c r="A472" s="234"/>
      <c r="B472" s="234"/>
      <c r="C472" s="234"/>
      <c r="D472" s="234"/>
      <c r="E472" s="234"/>
      <c r="F472" s="234"/>
      <c r="G472" s="234"/>
      <c r="H472" s="234"/>
      <c r="I472" s="234"/>
      <c r="J472" s="300"/>
      <c r="K472" s="300"/>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row>
    <row r="473" spans="1:34" ht="15.75" customHeight="1">
      <c r="A473" s="234"/>
      <c r="B473" s="234"/>
      <c r="C473" s="234"/>
      <c r="D473" s="234"/>
      <c r="E473" s="234"/>
      <c r="F473" s="234"/>
      <c r="G473" s="234"/>
      <c r="H473" s="234"/>
      <c r="I473" s="234"/>
      <c r="J473" s="300"/>
      <c r="K473" s="300"/>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row>
    <row r="474" spans="1:34" ht="15.75" customHeight="1">
      <c r="A474" s="234"/>
      <c r="B474" s="234"/>
      <c r="C474" s="234"/>
      <c r="D474" s="234"/>
      <c r="E474" s="234"/>
      <c r="F474" s="234"/>
      <c r="G474" s="234"/>
      <c r="H474" s="234"/>
      <c r="I474" s="234"/>
      <c r="J474" s="300"/>
      <c r="K474" s="300"/>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row>
    <row r="475" spans="1:34" ht="15.75" customHeight="1">
      <c r="A475" s="234"/>
      <c r="B475" s="234"/>
      <c r="C475" s="234"/>
      <c r="D475" s="234"/>
      <c r="E475" s="234"/>
      <c r="F475" s="234"/>
      <c r="G475" s="234"/>
      <c r="H475" s="234"/>
      <c r="I475" s="234"/>
      <c r="J475" s="300"/>
      <c r="K475" s="300"/>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row>
    <row r="476" spans="1:34" ht="15.75" customHeight="1">
      <c r="A476" s="234"/>
      <c r="B476" s="234"/>
      <c r="C476" s="234"/>
      <c r="D476" s="234"/>
      <c r="E476" s="234"/>
      <c r="F476" s="234"/>
      <c r="G476" s="234"/>
      <c r="H476" s="234"/>
      <c r="I476" s="234"/>
      <c r="J476" s="300"/>
      <c r="K476" s="300"/>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row>
    <row r="477" spans="1:34" ht="15.75" customHeight="1">
      <c r="A477" s="234"/>
      <c r="B477" s="234"/>
      <c r="C477" s="234"/>
      <c r="D477" s="234"/>
      <c r="E477" s="234"/>
      <c r="F477" s="234"/>
      <c r="G477" s="234"/>
      <c r="H477" s="234"/>
      <c r="I477" s="234"/>
      <c r="J477" s="300"/>
      <c r="K477" s="300"/>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row>
    <row r="478" spans="1:34" ht="15.75" customHeight="1">
      <c r="A478" s="234"/>
      <c r="B478" s="234"/>
      <c r="C478" s="234"/>
      <c r="D478" s="234"/>
      <c r="E478" s="234"/>
      <c r="F478" s="234"/>
      <c r="G478" s="234"/>
      <c r="H478" s="234"/>
      <c r="I478" s="234"/>
      <c r="J478" s="300"/>
      <c r="K478" s="300"/>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row>
    <row r="479" spans="1:34" ht="15.75" customHeight="1">
      <c r="A479" s="234"/>
      <c r="B479" s="234"/>
      <c r="C479" s="234"/>
      <c r="D479" s="234"/>
      <c r="E479" s="234"/>
      <c r="F479" s="234"/>
      <c r="G479" s="234"/>
      <c r="H479" s="234"/>
      <c r="I479" s="234"/>
      <c r="J479" s="300"/>
      <c r="K479" s="300"/>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row>
    <row r="480" spans="1:34" ht="15.75" customHeight="1">
      <c r="A480" s="234"/>
      <c r="B480" s="234"/>
      <c r="C480" s="234"/>
      <c r="D480" s="234"/>
      <c r="E480" s="234"/>
      <c r="F480" s="234"/>
      <c r="G480" s="234"/>
      <c r="H480" s="234"/>
      <c r="I480" s="234"/>
      <c r="J480" s="300"/>
      <c r="K480" s="300"/>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row>
    <row r="481" spans="1:34" ht="15.75" customHeight="1">
      <c r="A481" s="234"/>
      <c r="B481" s="234"/>
      <c r="C481" s="234"/>
      <c r="D481" s="234"/>
      <c r="E481" s="234"/>
      <c r="F481" s="234"/>
      <c r="G481" s="234"/>
      <c r="H481" s="234"/>
      <c r="I481" s="234"/>
      <c r="J481" s="300"/>
      <c r="K481" s="300"/>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row>
    <row r="482" spans="1:34" ht="15.75" customHeight="1">
      <c r="A482" s="234"/>
      <c r="B482" s="234"/>
      <c r="C482" s="234"/>
      <c r="D482" s="234"/>
      <c r="E482" s="234"/>
      <c r="F482" s="234"/>
      <c r="G482" s="234"/>
      <c r="H482" s="234"/>
      <c r="I482" s="234"/>
      <c r="J482" s="300"/>
      <c r="K482" s="300"/>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row>
    <row r="483" spans="1:34" ht="15.75" customHeight="1">
      <c r="A483" s="234"/>
      <c r="B483" s="234"/>
      <c r="C483" s="234"/>
      <c r="D483" s="234"/>
      <c r="E483" s="234"/>
      <c r="F483" s="234"/>
      <c r="G483" s="234"/>
      <c r="H483" s="234"/>
      <c r="I483" s="234"/>
      <c r="J483" s="300"/>
      <c r="K483" s="300"/>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row>
    <row r="484" spans="1:34" ht="15.75" customHeight="1">
      <c r="A484" s="234"/>
      <c r="B484" s="234"/>
      <c r="C484" s="234"/>
      <c r="D484" s="234"/>
      <c r="E484" s="234"/>
      <c r="F484" s="234"/>
      <c r="G484" s="234"/>
      <c r="H484" s="234"/>
      <c r="I484" s="234"/>
      <c r="J484" s="300"/>
      <c r="K484" s="300"/>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row>
    <row r="485" spans="1:34" ht="15.75" customHeight="1">
      <c r="A485" s="234"/>
      <c r="B485" s="234"/>
      <c r="C485" s="234"/>
      <c r="D485" s="234"/>
      <c r="E485" s="234"/>
      <c r="F485" s="234"/>
      <c r="G485" s="234"/>
      <c r="H485" s="234"/>
      <c r="I485" s="234"/>
      <c r="J485" s="300"/>
      <c r="K485" s="300"/>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row>
    <row r="486" spans="1:34" ht="15.75" customHeight="1">
      <c r="A486" s="234"/>
      <c r="B486" s="234"/>
      <c r="C486" s="234"/>
      <c r="D486" s="234"/>
      <c r="E486" s="234"/>
      <c r="F486" s="234"/>
      <c r="G486" s="234"/>
      <c r="H486" s="234"/>
      <c r="I486" s="234"/>
      <c r="J486" s="300"/>
      <c r="K486" s="300"/>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row>
    <row r="487" spans="1:34" ht="15.75" customHeight="1">
      <c r="A487" s="234"/>
      <c r="B487" s="234"/>
      <c r="C487" s="234"/>
      <c r="D487" s="234"/>
      <c r="E487" s="234"/>
      <c r="F487" s="234"/>
      <c r="G487" s="234"/>
      <c r="H487" s="234"/>
      <c r="I487" s="234"/>
      <c r="J487" s="300"/>
      <c r="K487" s="300"/>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row>
    <row r="488" spans="1:34" ht="15.75" customHeight="1">
      <c r="A488" s="234"/>
      <c r="B488" s="234"/>
      <c r="C488" s="234"/>
      <c r="D488" s="234"/>
      <c r="E488" s="234"/>
      <c r="F488" s="234"/>
      <c r="G488" s="234"/>
      <c r="H488" s="234"/>
      <c r="I488" s="234"/>
      <c r="J488" s="300"/>
      <c r="K488" s="300"/>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row>
    <row r="489" spans="1:34" ht="15.75" customHeight="1">
      <c r="A489" s="234"/>
      <c r="B489" s="234"/>
      <c r="C489" s="234"/>
      <c r="D489" s="234"/>
      <c r="E489" s="234"/>
      <c r="F489" s="234"/>
      <c r="G489" s="234"/>
      <c r="H489" s="234"/>
      <c r="I489" s="234"/>
      <c r="J489" s="300"/>
      <c r="K489" s="300"/>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row>
    <row r="490" spans="1:34" ht="15.75" customHeight="1">
      <c r="A490" s="234"/>
      <c r="B490" s="234"/>
      <c r="C490" s="234"/>
      <c r="D490" s="234"/>
      <c r="E490" s="234"/>
      <c r="F490" s="234"/>
      <c r="G490" s="234"/>
      <c r="H490" s="234"/>
      <c r="I490" s="234"/>
      <c r="J490" s="300"/>
      <c r="K490" s="300"/>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row>
    <row r="491" spans="1:34" ht="15.75" customHeight="1">
      <c r="A491" s="234"/>
      <c r="B491" s="234"/>
      <c r="C491" s="234"/>
      <c r="D491" s="234"/>
      <c r="E491" s="234"/>
      <c r="F491" s="234"/>
      <c r="G491" s="234"/>
      <c r="H491" s="234"/>
      <c r="I491" s="234"/>
      <c r="J491" s="300"/>
      <c r="K491" s="300"/>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row>
    <row r="492" spans="1:34" ht="15.75" customHeight="1">
      <c r="A492" s="234"/>
      <c r="B492" s="234"/>
      <c r="C492" s="234"/>
      <c r="D492" s="234"/>
      <c r="E492" s="234"/>
      <c r="F492" s="234"/>
      <c r="G492" s="234"/>
      <c r="H492" s="234"/>
      <c r="I492" s="234"/>
      <c r="J492" s="300"/>
      <c r="K492" s="300"/>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row>
    <row r="493" spans="1:34" ht="15.75" customHeight="1">
      <c r="A493" s="234"/>
      <c r="B493" s="234"/>
      <c r="C493" s="234"/>
      <c r="D493" s="234"/>
      <c r="E493" s="234"/>
      <c r="F493" s="234"/>
      <c r="G493" s="234"/>
      <c r="H493" s="234"/>
      <c r="I493" s="234"/>
      <c r="J493" s="300"/>
      <c r="K493" s="300"/>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row>
    <row r="494" spans="1:34" ht="15.75" customHeight="1">
      <c r="A494" s="234"/>
      <c r="B494" s="234"/>
      <c r="C494" s="234"/>
      <c r="D494" s="234"/>
      <c r="E494" s="234"/>
      <c r="F494" s="234"/>
      <c r="G494" s="234"/>
      <c r="H494" s="234"/>
      <c r="I494" s="234"/>
      <c r="J494" s="300"/>
      <c r="K494" s="300"/>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row>
    <row r="495" spans="1:34" ht="15.75" customHeight="1">
      <c r="A495" s="234"/>
      <c r="B495" s="234"/>
      <c r="C495" s="234"/>
      <c r="D495" s="234"/>
      <c r="E495" s="234"/>
      <c r="F495" s="234"/>
      <c r="G495" s="234"/>
      <c r="H495" s="234"/>
      <c r="I495" s="234"/>
      <c r="J495" s="300"/>
      <c r="K495" s="300"/>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row>
    <row r="496" spans="1:34" ht="15.75" customHeight="1">
      <c r="A496" s="234"/>
      <c r="B496" s="234"/>
      <c r="C496" s="234"/>
      <c r="D496" s="234"/>
      <c r="E496" s="234"/>
      <c r="F496" s="234"/>
      <c r="G496" s="234"/>
      <c r="H496" s="234"/>
      <c r="I496" s="234"/>
      <c r="J496" s="300"/>
      <c r="K496" s="300"/>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row>
    <row r="497" spans="1:34" ht="15.75" customHeight="1">
      <c r="A497" s="234"/>
      <c r="B497" s="234"/>
      <c r="C497" s="234"/>
      <c r="D497" s="234"/>
      <c r="E497" s="234"/>
      <c r="F497" s="234"/>
      <c r="G497" s="234"/>
      <c r="H497" s="234"/>
      <c r="I497" s="234"/>
      <c r="J497" s="300"/>
      <c r="K497" s="300"/>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row>
    <row r="498" spans="1:34" ht="15.75" customHeight="1">
      <c r="A498" s="234"/>
      <c r="B498" s="234"/>
      <c r="C498" s="234"/>
      <c r="D498" s="234"/>
      <c r="E498" s="234"/>
      <c r="F498" s="234"/>
      <c r="G498" s="234"/>
      <c r="H498" s="234"/>
      <c r="I498" s="234"/>
      <c r="J498" s="300"/>
      <c r="K498" s="300"/>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row>
    <row r="499" spans="1:34" ht="15.75" customHeight="1">
      <c r="A499" s="234"/>
      <c r="B499" s="234"/>
      <c r="C499" s="234"/>
      <c r="D499" s="234"/>
      <c r="E499" s="234"/>
      <c r="F499" s="234"/>
      <c r="G499" s="234"/>
      <c r="H499" s="234"/>
      <c r="I499" s="234"/>
      <c r="J499" s="300"/>
      <c r="K499" s="300"/>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row>
    <row r="500" spans="1:34" ht="15.75" customHeight="1">
      <c r="A500" s="234"/>
      <c r="B500" s="234"/>
      <c r="C500" s="234"/>
      <c r="D500" s="234"/>
      <c r="E500" s="234"/>
      <c r="F500" s="234"/>
      <c r="G500" s="234"/>
      <c r="H500" s="234"/>
      <c r="I500" s="234"/>
      <c r="J500" s="300"/>
      <c r="K500" s="300"/>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row>
    <row r="501" spans="1:34" ht="15.75" customHeight="1">
      <c r="A501" s="234"/>
      <c r="B501" s="234"/>
      <c r="C501" s="234"/>
      <c r="D501" s="234"/>
      <c r="E501" s="234"/>
      <c r="F501" s="234"/>
      <c r="G501" s="234"/>
      <c r="H501" s="234"/>
      <c r="I501" s="234"/>
      <c r="J501" s="300"/>
      <c r="K501" s="300"/>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row>
    <row r="502" spans="1:34" ht="15.75" customHeight="1">
      <c r="A502" s="234"/>
      <c r="B502" s="234"/>
      <c r="C502" s="234"/>
      <c r="D502" s="234"/>
      <c r="E502" s="234"/>
      <c r="F502" s="234"/>
      <c r="G502" s="234"/>
      <c r="H502" s="234"/>
      <c r="I502" s="234"/>
      <c r="J502" s="300"/>
      <c r="K502" s="300"/>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row>
    <row r="503" spans="1:34" ht="15.75" customHeight="1">
      <c r="A503" s="234"/>
      <c r="B503" s="234"/>
      <c r="C503" s="234"/>
      <c r="D503" s="234"/>
      <c r="E503" s="234"/>
      <c r="F503" s="234"/>
      <c r="G503" s="234"/>
      <c r="H503" s="234"/>
      <c r="I503" s="234"/>
      <c r="J503" s="300"/>
      <c r="K503" s="300"/>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row>
    <row r="504" spans="1:34" ht="15.75" customHeight="1">
      <c r="A504" s="234"/>
      <c r="B504" s="234"/>
      <c r="C504" s="234"/>
      <c r="D504" s="234"/>
      <c r="E504" s="234"/>
      <c r="F504" s="234"/>
      <c r="G504" s="234"/>
      <c r="H504" s="234"/>
      <c r="I504" s="234"/>
      <c r="J504" s="300"/>
      <c r="K504" s="300"/>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row>
    <row r="505" spans="1:34" ht="15.75" customHeight="1">
      <c r="A505" s="234"/>
      <c r="B505" s="234"/>
      <c r="C505" s="234"/>
      <c r="D505" s="234"/>
      <c r="E505" s="234"/>
      <c r="F505" s="234"/>
      <c r="G505" s="234"/>
      <c r="H505" s="234"/>
      <c r="I505" s="234"/>
      <c r="J505" s="300"/>
      <c r="K505" s="300"/>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row>
    <row r="506" spans="1:34" ht="15.75" customHeight="1">
      <c r="A506" s="234"/>
      <c r="B506" s="234"/>
      <c r="C506" s="234"/>
      <c r="D506" s="234"/>
      <c r="E506" s="234"/>
      <c r="F506" s="234"/>
      <c r="G506" s="234"/>
      <c r="H506" s="234"/>
      <c r="I506" s="234"/>
      <c r="J506" s="300"/>
      <c r="K506" s="300"/>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row>
    <row r="507" spans="1:34" ht="15.75" customHeight="1">
      <c r="A507" s="234"/>
      <c r="B507" s="234"/>
      <c r="C507" s="234"/>
      <c r="D507" s="234"/>
      <c r="E507" s="234"/>
      <c r="F507" s="234"/>
      <c r="G507" s="234"/>
      <c r="H507" s="234"/>
      <c r="I507" s="234"/>
      <c r="J507" s="300"/>
      <c r="K507" s="300"/>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row>
    <row r="508" spans="1:34" ht="15.75" customHeight="1">
      <c r="A508" s="234"/>
      <c r="B508" s="234"/>
      <c r="C508" s="234"/>
      <c r="D508" s="234"/>
      <c r="E508" s="234"/>
      <c r="F508" s="234"/>
      <c r="G508" s="234"/>
      <c r="H508" s="234"/>
      <c r="I508" s="234"/>
      <c r="J508" s="300"/>
      <c r="K508" s="300"/>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row>
    <row r="509" spans="1:34" ht="15.75" customHeight="1">
      <c r="A509" s="234"/>
      <c r="B509" s="234"/>
      <c r="C509" s="234"/>
      <c r="D509" s="234"/>
      <c r="E509" s="234"/>
      <c r="F509" s="234"/>
      <c r="G509" s="234"/>
      <c r="H509" s="234"/>
      <c r="I509" s="234"/>
      <c r="J509" s="300"/>
      <c r="K509" s="300"/>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row>
    <row r="510" spans="1:34" ht="15.75" customHeight="1">
      <c r="A510" s="234"/>
      <c r="B510" s="234"/>
      <c r="C510" s="234"/>
      <c r="D510" s="234"/>
      <c r="E510" s="234"/>
      <c r="F510" s="234"/>
      <c r="G510" s="234"/>
      <c r="H510" s="234"/>
      <c r="I510" s="234"/>
      <c r="J510" s="300"/>
      <c r="K510" s="300"/>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row>
    <row r="511" spans="1:34" ht="15.75" customHeight="1">
      <c r="A511" s="234"/>
      <c r="B511" s="234"/>
      <c r="C511" s="234"/>
      <c r="D511" s="234"/>
      <c r="E511" s="234"/>
      <c r="F511" s="234"/>
      <c r="G511" s="234"/>
      <c r="H511" s="234"/>
      <c r="I511" s="234"/>
      <c r="J511" s="300"/>
      <c r="K511" s="300"/>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row>
    <row r="512" spans="1:34" ht="15.75" customHeight="1">
      <c r="A512" s="234"/>
      <c r="B512" s="234"/>
      <c r="C512" s="234"/>
      <c r="D512" s="234"/>
      <c r="E512" s="234"/>
      <c r="F512" s="234"/>
      <c r="G512" s="234"/>
      <c r="H512" s="234"/>
      <c r="I512" s="234"/>
      <c r="J512" s="300"/>
      <c r="K512" s="300"/>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row>
    <row r="513" spans="1:34" ht="15.75" customHeight="1">
      <c r="A513" s="234"/>
      <c r="B513" s="234"/>
      <c r="C513" s="234"/>
      <c r="D513" s="234"/>
      <c r="E513" s="234"/>
      <c r="F513" s="234"/>
      <c r="G513" s="234"/>
      <c r="H513" s="234"/>
      <c r="I513" s="234"/>
      <c r="J513" s="300"/>
      <c r="K513" s="300"/>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row>
    <row r="514" spans="1:34" ht="15.75" customHeight="1">
      <c r="A514" s="234"/>
      <c r="B514" s="234"/>
      <c r="C514" s="234"/>
      <c r="D514" s="234"/>
      <c r="E514" s="234"/>
      <c r="F514" s="234"/>
      <c r="G514" s="234"/>
      <c r="H514" s="234"/>
      <c r="I514" s="234"/>
      <c r="J514" s="300"/>
      <c r="K514" s="300"/>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row>
    <row r="515" spans="1:34" ht="15.75" customHeight="1">
      <c r="A515" s="234"/>
      <c r="B515" s="234"/>
      <c r="C515" s="234"/>
      <c r="D515" s="234"/>
      <c r="E515" s="234"/>
      <c r="F515" s="234"/>
      <c r="G515" s="234"/>
      <c r="H515" s="234"/>
      <c r="I515" s="234"/>
      <c r="J515" s="300"/>
      <c r="K515" s="300"/>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row>
    <row r="516" spans="1:34" ht="15.75" customHeight="1">
      <c r="A516" s="234"/>
      <c r="B516" s="234"/>
      <c r="C516" s="234"/>
      <c r="D516" s="234"/>
      <c r="E516" s="234"/>
      <c r="F516" s="234"/>
      <c r="G516" s="234"/>
      <c r="H516" s="234"/>
      <c r="I516" s="234"/>
      <c r="J516" s="300"/>
      <c r="K516" s="300"/>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row>
    <row r="517" spans="1:34" ht="15.75" customHeight="1">
      <c r="A517" s="234"/>
      <c r="B517" s="234"/>
      <c r="C517" s="234"/>
      <c r="D517" s="234"/>
      <c r="E517" s="234"/>
      <c r="F517" s="234"/>
      <c r="G517" s="234"/>
      <c r="H517" s="234"/>
      <c r="I517" s="234"/>
      <c r="J517" s="300"/>
      <c r="K517" s="300"/>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row>
    <row r="518" spans="1:34" ht="15.75" customHeight="1">
      <c r="A518" s="234"/>
      <c r="B518" s="234"/>
      <c r="C518" s="234"/>
      <c r="D518" s="234"/>
      <c r="E518" s="234"/>
      <c r="F518" s="234"/>
      <c r="G518" s="234"/>
      <c r="H518" s="234"/>
      <c r="I518" s="234"/>
      <c r="J518" s="300"/>
      <c r="K518" s="300"/>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row>
    <row r="519" spans="1:34" ht="15.75" customHeight="1">
      <c r="A519" s="234"/>
      <c r="B519" s="234"/>
      <c r="C519" s="234"/>
      <c r="D519" s="234"/>
      <c r="E519" s="234"/>
      <c r="F519" s="234"/>
      <c r="G519" s="234"/>
      <c r="H519" s="234"/>
      <c r="I519" s="234"/>
      <c r="J519" s="300"/>
      <c r="K519" s="300"/>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row>
    <row r="520" spans="1:34" ht="15.75" customHeight="1">
      <c r="A520" s="234"/>
      <c r="B520" s="234"/>
      <c r="C520" s="234"/>
      <c r="D520" s="234"/>
      <c r="E520" s="234"/>
      <c r="F520" s="234"/>
      <c r="G520" s="234"/>
      <c r="H520" s="234"/>
      <c r="I520" s="234"/>
      <c r="J520" s="300"/>
      <c r="K520" s="300"/>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row>
    <row r="521" spans="1:34" ht="15.75" customHeight="1">
      <c r="A521" s="234"/>
      <c r="B521" s="234"/>
      <c r="C521" s="234"/>
      <c r="D521" s="234"/>
      <c r="E521" s="234"/>
      <c r="F521" s="234"/>
      <c r="G521" s="234"/>
      <c r="H521" s="234"/>
      <c r="I521" s="234"/>
      <c r="J521" s="300"/>
      <c r="K521" s="300"/>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row>
    <row r="522" spans="1:34" ht="15.75" customHeight="1">
      <c r="A522" s="234"/>
      <c r="B522" s="234"/>
      <c r="C522" s="234"/>
      <c r="D522" s="234"/>
      <c r="E522" s="234"/>
      <c r="F522" s="234"/>
      <c r="G522" s="234"/>
      <c r="H522" s="234"/>
      <c r="I522" s="234"/>
      <c r="J522" s="300"/>
      <c r="K522" s="300"/>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row>
    <row r="523" spans="1:34" ht="15.75" customHeight="1">
      <c r="A523" s="234"/>
      <c r="B523" s="234"/>
      <c r="C523" s="234"/>
      <c r="D523" s="234"/>
      <c r="E523" s="234"/>
      <c r="F523" s="234"/>
      <c r="G523" s="234"/>
      <c r="H523" s="234"/>
      <c r="I523" s="234"/>
      <c r="J523" s="300"/>
      <c r="K523" s="300"/>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row>
    <row r="524" spans="1:34" ht="15.75" customHeight="1">
      <c r="A524" s="234"/>
      <c r="B524" s="234"/>
      <c r="C524" s="234"/>
      <c r="D524" s="234"/>
      <c r="E524" s="234"/>
      <c r="F524" s="234"/>
      <c r="G524" s="234"/>
      <c r="H524" s="234"/>
      <c r="I524" s="234"/>
      <c r="J524" s="300"/>
      <c r="K524" s="300"/>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row>
    <row r="525" spans="1:34" ht="15.75" customHeight="1">
      <c r="A525" s="234"/>
      <c r="B525" s="234"/>
      <c r="C525" s="234"/>
      <c r="D525" s="234"/>
      <c r="E525" s="234"/>
      <c r="F525" s="234"/>
      <c r="G525" s="234"/>
      <c r="H525" s="234"/>
      <c r="I525" s="234"/>
      <c r="J525" s="300"/>
      <c r="K525" s="300"/>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row>
    <row r="526" spans="1:34" ht="15.75" customHeight="1">
      <c r="A526" s="234"/>
      <c r="B526" s="234"/>
      <c r="C526" s="234"/>
      <c r="D526" s="234"/>
      <c r="E526" s="234"/>
      <c r="F526" s="234"/>
      <c r="G526" s="234"/>
      <c r="H526" s="234"/>
      <c r="I526" s="234"/>
      <c r="J526" s="300"/>
      <c r="K526" s="300"/>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row>
    <row r="527" spans="1:34" ht="15.75" customHeight="1">
      <c r="A527" s="234"/>
      <c r="B527" s="234"/>
      <c r="C527" s="234"/>
      <c r="D527" s="234"/>
      <c r="E527" s="234"/>
      <c r="F527" s="234"/>
      <c r="G527" s="234"/>
      <c r="H527" s="234"/>
      <c r="I527" s="234"/>
      <c r="J527" s="300"/>
      <c r="K527" s="300"/>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row>
    <row r="528" spans="1:34" ht="15.75" customHeight="1">
      <c r="A528" s="234"/>
      <c r="B528" s="234"/>
      <c r="C528" s="234"/>
      <c r="D528" s="234"/>
      <c r="E528" s="234"/>
      <c r="F528" s="234"/>
      <c r="G528" s="234"/>
      <c r="H528" s="234"/>
      <c r="I528" s="234"/>
      <c r="J528" s="300"/>
      <c r="K528" s="300"/>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row>
    <row r="529" spans="1:34" ht="15.75" customHeight="1">
      <c r="A529" s="234"/>
      <c r="B529" s="234"/>
      <c r="C529" s="234"/>
      <c r="D529" s="234"/>
      <c r="E529" s="234"/>
      <c r="F529" s="234"/>
      <c r="G529" s="234"/>
      <c r="H529" s="234"/>
      <c r="I529" s="234"/>
      <c r="J529" s="300"/>
      <c r="K529" s="300"/>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row>
    <row r="530" spans="1:34" ht="15.75" customHeight="1">
      <c r="A530" s="234"/>
      <c r="B530" s="234"/>
      <c r="C530" s="234"/>
      <c r="D530" s="234"/>
      <c r="E530" s="234"/>
      <c r="F530" s="234"/>
      <c r="G530" s="234"/>
      <c r="H530" s="234"/>
      <c r="I530" s="234"/>
      <c r="J530" s="300"/>
      <c r="K530" s="300"/>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row>
    <row r="531" spans="1:34" ht="15.75" customHeight="1">
      <c r="A531" s="234"/>
      <c r="B531" s="234"/>
      <c r="C531" s="234"/>
      <c r="D531" s="234"/>
      <c r="E531" s="234"/>
      <c r="F531" s="234"/>
      <c r="G531" s="234"/>
      <c r="H531" s="234"/>
      <c r="I531" s="234"/>
      <c r="J531" s="300"/>
      <c r="K531" s="300"/>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row>
    <row r="532" spans="1:34" ht="15.75" customHeight="1">
      <c r="A532" s="234"/>
      <c r="B532" s="234"/>
      <c r="C532" s="234"/>
      <c r="D532" s="234"/>
      <c r="E532" s="234"/>
      <c r="F532" s="234"/>
      <c r="G532" s="234"/>
      <c r="H532" s="234"/>
      <c r="I532" s="234"/>
      <c r="J532" s="300"/>
      <c r="K532" s="300"/>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row>
    <row r="533" spans="1:34" ht="15.75" customHeight="1">
      <c r="A533" s="234"/>
      <c r="B533" s="234"/>
      <c r="C533" s="234"/>
      <c r="D533" s="234"/>
      <c r="E533" s="234"/>
      <c r="F533" s="234"/>
      <c r="G533" s="234"/>
      <c r="H533" s="234"/>
      <c r="I533" s="234"/>
      <c r="J533" s="300"/>
      <c r="K533" s="300"/>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row>
    <row r="534" spans="1:34" ht="15.75" customHeight="1">
      <c r="A534" s="234"/>
      <c r="B534" s="234"/>
      <c r="C534" s="234"/>
      <c r="D534" s="234"/>
      <c r="E534" s="234"/>
      <c r="F534" s="234"/>
      <c r="G534" s="234"/>
      <c r="H534" s="234"/>
      <c r="I534" s="234"/>
      <c r="J534" s="300"/>
      <c r="K534" s="300"/>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row>
    <row r="535" spans="1:34" ht="15.75" customHeight="1">
      <c r="A535" s="234"/>
      <c r="B535" s="234"/>
      <c r="C535" s="234"/>
      <c r="D535" s="234"/>
      <c r="E535" s="234"/>
      <c r="F535" s="234"/>
      <c r="G535" s="234"/>
      <c r="H535" s="234"/>
      <c r="I535" s="234"/>
      <c r="J535" s="300"/>
      <c r="K535" s="300"/>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row>
    <row r="536" spans="1:34" ht="15.75" customHeight="1">
      <c r="A536" s="234"/>
      <c r="B536" s="234"/>
      <c r="C536" s="234"/>
      <c r="D536" s="234"/>
      <c r="E536" s="234"/>
      <c r="F536" s="234"/>
      <c r="G536" s="234"/>
      <c r="H536" s="234"/>
      <c r="I536" s="234"/>
      <c r="J536" s="300"/>
      <c r="K536" s="300"/>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row>
    <row r="537" spans="1:34" ht="15.75" customHeight="1">
      <c r="A537" s="234"/>
      <c r="B537" s="234"/>
      <c r="C537" s="234"/>
      <c r="D537" s="234"/>
      <c r="E537" s="234"/>
      <c r="F537" s="234"/>
      <c r="G537" s="234"/>
      <c r="H537" s="234"/>
      <c r="I537" s="234"/>
      <c r="J537" s="300"/>
      <c r="K537" s="300"/>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row>
    <row r="538" spans="1:34" ht="15.75" customHeight="1">
      <c r="A538" s="234"/>
      <c r="B538" s="234"/>
      <c r="C538" s="234"/>
      <c r="D538" s="234"/>
      <c r="E538" s="234"/>
      <c r="F538" s="234"/>
      <c r="G538" s="234"/>
      <c r="H538" s="234"/>
      <c r="I538" s="234"/>
      <c r="J538" s="300"/>
      <c r="K538" s="300"/>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row>
    <row r="539" spans="1:34" ht="15.75" customHeight="1">
      <c r="A539" s="234"/>
      <c r="B539" s="234"/>
      <c r="C539" s="234"/>
      <c r="D539" s="234"/>
      <c r="E539" s="234"/>
      <c r="F539" s="234"/>
      <c r="G539" s="234"/>
      <c r="H539" s="234"/>
      <c r="I539" s="234"/>
      <c r="J539" s="300"/>
      <c r="K539" s="300"/>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row>
    <row r="540" spans="1:34" ht="15.75" customHeight="1">
      <c r="A540" s="234"/>
      <c r="B540" s="234"/>
      <c r="C540" s="234"/>
      <c r="D540" s="234"/>
      <c r="E540" s="234"/>
      <c r="F540" s="234"/>
      <c r="G540" s="234"/>
      <c r="H540" s="234"/>
      <c r="I540" s="234"/>
      <c r="J540" s="300"/>
      <c r="K540" s="300"/>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row>
    <row r="541" spans="1:34" ht="15.75" customHeight="1">
      <c r="A541" s="234"/>
      <c r="B541" s="234"/>
      <c r="C541" s="234"/>
      <c r="D541" s="234"/>
      <c r="E541" s="234"/>
      <c r="F541" s="234"/>
      <c r="G541" s="234"/>
      <c r="H541" s="234"/>
      <c r="I541" s="234"/>
      <c r="J541" s="300"/>
      <c r="K541" s="300"/>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row>
    <row r="542" spans="1:34" ht="15.75" customHeight="1">
      <c r="A542" s="234"/>
      <c r="B542" s="234"/>
      <c r="C542" s="234"/>
      <c r="D542" s="234"/>
      <c r="E542" s="234"/>
      <c r="F542" s="234"/>
      <c r="G542" s="234"/>
      <c r="H542" s="234"/>
      <c r="I542" s="234"/>
      <c r="J542" s="300"/>
      <c r="K542" s="300"/>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row>
    <row r="543" spans="1:34" ht="15.75" customHeight="1">
      <c r="A543" s="234"/>
      <c r="B543" s="234"/>
      <c r="C543" s="234"/>
      <c r="D543" s="234"/>
      <c r="E543" s="234"/>
      <c r="F543" s="234"/>
      <c r="G543" s="234"/>
      <c r="H543" s="234"/>
      <c r="I543" s="234"/>
      <c r="J543" s="300"/>
      <c r="K543" s="300"/>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row>
    <row r="544" spans="1:34" ht="15.75" customHeight="1">
      <c r="A544" s="234"/>
      <c r="B544" s="234"/>
      <c r="C544" s="234"/>
      <c r="D544" s="234"/>
      <c r="E544" s="234"/>
      <c r="F544" s="234"/>
      <c r="G544" s="234"/>
      <c r="H544" s="234"/>
      <c r="I544" s="234"/>
      <c r="J544" s="300"/>
      <c r="K544" s="300"/>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row>
    <row r="545" spans="1:34" ht="15.75" customHeight="1">
      <c r="A545" s="234"/>
      <c r="B545" s="234"/>
      <c r="C545" s="234"/>
      <c r="D545" s="234"/>
      <c r="E545" s="234"/>
      <c r="F545" s="234"/>
      <c r="G545" s="234"/>
      <c r="H545" s="234"/>
      <c r="I545" s="234"/>
      <c r="J545" s="300"/>
      <c r="K545" s="300"/>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row>
    <row r="546" spans="1:34" ht="15.75" customHeight="1">
      <c r="A546" s="234"/>
      <c r="B546" s="234"/>
      <c r="C546" s="234"/>
      <c r="D546" s="234"/>
      <c r="E546" s="234"/>
      <c r="F546" s="234"/>
      <c r="G546" s="234"/>
      <c r="H546" s="234"/>
      <c r="I546" s="234"/>
      <c r="J546" s="300"/>
      <c r="K546" s="300"/>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row>
    <row r="547" spans="1:34" ht="15.75" customHeight="1">
      <c r="A547" s="234"/>
      <c r="B547" s="234"/>
      <c r="C547" s="234"/>
      <c r="D547" s="234"/>
      <c r="E547" s="234"/>
      <c r="F547" s="234"/>
      <c r="G547" s="234"/>
      <c r="H547" s="234"/>
      <c r="I547" s="234"/>
      <c r="J547" s="300"/>
      <c r="K547" s="300"/>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row>
    <row r="548" spans="1:34" ht="15.75" customHeight="1">
      <c r="A548" s="234"/>
      <c r="B548" s="234"/>
      <c r="C548" s="234"/>
      <c r="D548" s="234"/>
      <c r="E548" s="234"/>
      <c r="F548" s="234"/>
      <c r="G548" s="234"/>
      <c r="H548" s="234"/>
      <c r="I548" s="234"/>
      <c r="J548" s="300"/>
      <c r="K548" s="300"/>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row>
    <row r="549" spans="1:34" ht="15.75" customHeight="1">
      <c r="A549" s="234"/>
      <c r="B549" s="234"/>
      <c r="C549" s="234"/>
      <c r="D549" s="234"/>
      <c r="E549" s="234"/>
      <c r="F549" s="234"/>
      <c r="G549" s="234"/>
      <c r="H549" s="234"/>
      <c r="I549" s="234"/>
      <c r="J549" s="300"/>
      <c r="K549" s="300"/>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row>
    <row r="550" spans="1:34" ht="15.75" customHeight="1">
      <c r="A550" s="234"/>
      <c r="B550" s="234"/>
      <c r="C550" s="234"/>
      <c r="D550" s="234"/>
      <c r="E550" s="234"/>
      <c r="F550" s="234"/>
      <c r="G550" s="234"/>
      <c r="H550" s="234"/>
      <c r="I550" s="234"/>
      <c r="J550" s="300"/>
      <c r="K550" s="300"/>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row>
    <row r="551" spans="1:34" ht="15.75" customHeight="1">
      <c r="A551" s="234"/>
      <c r="B551" s="234"/>
      <c r="C551" s="234"/>
      <c r="D551" s="234"/>
      <c r="E551" s="234"/>
      <c r="F551" s="234"/>
      <c r="G551" s="234"/>
      <c r="H551" s="234"/>
      <c r="I551" s="234"/>
      <c r="J551" s="300"/>
      <c r="K551" s="300"/>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row>
    <row r="552" spans="1:34" ht="15.75" customHeight="1">
      <c r="A552" s="234"/>
      <c r="B552" s="234"/>
      <c r="C552" s="234"/>
      <c r="D552" s="234"/>
      <c r="E552" s="234"/>
      <c r="F552" s="234"/>
      <c r="G552" s="234"/>
      <c r="H552" s="234"/>
      <c r="I552" s="234"/>
      <c r="J552" s="300"/>
      <c r="K552" s="300"/>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row>
    <row r="553" spans="1:34" ht="15.75" customHeight="1">
      <c r="A553" s="234"/>
      <c r="B553" s="234"/>
      <c r="C553" s="234"/>
      <c r="D553" s="234"/>
      <c r="E553" s="234"/>
      <c r="F553" s="234"/>
      <c r="G553" s="234"/>
      <c r="H553" s="234"/>
      <c r="I553" s="234"/>
      <c r="J553" s="300"/>
      <c r="K553" s="300"/>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row>
    <row r="554" spans="1:34" ht="15.75" customHeight="1">
      <c r="A554" s="234"/>
      <c r="B554" s="234"/>
      <c r="C554" s="234"/>
      <c r="D554" s="234"/>
      <c r="E554" s="234"/>
      <c r="F554" s="234"/>
      <c r="G554" s="234"/>
      <c r="H554" s="234"/>
      <c r="I554" s="234"/>
      <c r="J554" s="300"/>
      <c r="K554" s="300"/>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row>
    <row r="555" spans="1:34" ht="15.75" customHeight="1">
      <c r="A555" s="234"/>
      <c r="B555" s="234"/>
      <c r="C555" s="234"/>
      <c r="D555" s="234"/>
      <c r="E555" s="234"/>
      <c r="F555" s="234"/>
      <c r="G555" s="234"/>
      <c r="H555" s="234"/>
      <c r="I555" s="234"/>
      <c r="J555" s="300"/>
      <c r="K555" s="300"/>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row>
    <row r="556" spans="1:34" ht="15.75" customHeight="1">
      <c r="A556" s="234"/>
      <c r="B556" s="234"/>
      <c r="C556" s="234"/>
      <c r="D556" s="234"/>
      <c r="E556" s="234"/>
      <c r="F556" s="234"/>
      <c r="G556" s="234"/>
      <c r="H556" s="234"/>
      <c r="I556" s="234"/>
      <c r="J556" s="300"/>
      <c r="K556" s="300"/>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row>
    <row r="557" spans="1:34" ht="15.75" customHeight="1">
      <c r="A557" s="234"/>
      <c r="B557" s="234"/>
      <c r="C557" s="234"/>
      <c r="D557" s="234"/>
      <c r="E557" s="234"/>
      <c r="F557" s="234"/>
      <c r="G557" s="234"/>
      <c r="H557" s="234"/>
      <c r="I557" s="234"/>
      <c r="J557" s="300"/>
      <c r="K557" s="300"/>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row>
    <row r="558" spans="1:34" ht="15.75" customHeight="1">
      <c r="A558" s="234"/>
      <c r="B558" s="234"/>
      <c r="C558" s="234"/>
      <c r="D558" s="234"/>
      <c r="E558" s="234"/>
      <c r="F558" s="234"/>
      <c r="G558" s="234"/>
      <c r="H558" s="234"/>
      <c r="I558" s="234"/>
      <c r="J558" s="300"/>
      <c r="K558" s="300"/>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row>
    <row r="559" spans="1:34" ht="15.75" customHeight="1">
      <c r="A559" s="234"/>
      <c r="B559" s="234"/>
      <c r="C559" s="234"/>
      <c r="D559" s="234"/>
      <c r="E559" s="234"/>
      <c r="F559" s="234"/>
      <c r="G559" s="234"/>
      <c r="H559" s="234"/>
      <c r="I559" s="234"/>
      <c r="J559" s="300"/>
      <c r="K559" s="300"/>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row>
    <row r="560" spans="1:34" ht="15.75" customHeight="1">
      <c r="A560" s="234"/>
      <c r="B560" s="234"/>
      <c r="C560" s="234"/>
      <c r="D560" s="234"/>
      <c r="E560" s="234"/>
      <c r="F560" s="234"/>
      <c r="G560" s="234"/>
      <c r="H560" s="234"/>
      <c r="I560" s="234"/>
      <c r="J560" s="300"/>
      <c r="K560" s="300"/>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row>
    <row r="561" spans="1:34" ht="15.75" customHeight="1">
      <c r="A561" s="234"/>
      <c r="B561" s="234"/>
      <c r="C561" s="234"/>
      <c r="D561" s="234"/>
      <c r="E561" s="234"/>
      <c r="F561" s="234"/>
      <c r="G561" s="234"/>
      <c r="H561" s="234"/>
      <c r="I561" s="234"/>
      <c r="J561" s="300"/>
      <c r="K561" s="300"/>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row>
    <row r="562" spans="1:34" ht="15.75" customHeight="1">
      <c r="A562" s="234"/>
      <c r="B562" s="234"/>
      <c r="C562" s="234"/>
      <c r="D562" s="234"/>
      <c r="E562" s="234"/>
      <c r="F562" s="234"/>
      <c r="G562" s="234"/>
      <c r="H562" s="234"/>
      <c r="I562" s="234"/>
      <c r="J562" s="300"/>
      <c r="K562" s="300"/>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row>
    <row r="563" spans="1:34" ht="15.75" customHeight="1">
      <c r="A563" s="234"/>
      <c r="B563" s="234"/>
      <c r="C563" s="234"/>
      <c r="D563" s="234"/>
      <c r="E563" s="234"/>
      <c r="F563" s="234"/>
      <c r="G563" s="234"/>
      <c r="H563" s="234"/>
      <c r="I563" s="234"/>
      <c r="J563" s="300"/>
      <c r="K563" s="300"/>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row>
    <row r="564" spans="1:34" ht="15.75" customHeight="1">
      <c r="A564" s="234"/>
      <c r="B564" s="234"/>
      <c r="C564" s="234"/>
      <c r="D564" s="234"/>
      <c r="E564" s="234"/>
      <c r="F564" s="234"/>
      <c r="G564" s="234"/>
      <c r="H564" s="234"/>
      <c r="I564" s="234"/>
      <c r="J564" s="300"/>
      <c r="K564" s="300"/>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row>
    <row r="565" spans="1:34" ht="15.75" customHeight="1">
      <c r="A565" s="234"/>
      <c r="B565" s="234"/>
      <c r="C565" s="234"/>
      <c r="D565" s="234"/>
      <c r="E565" s="234"/>
      <c r="F565" s="234"/>
      <c r="G565" s="234"/>
      <c r="H565" s="234"/>
      <c r="I565" s="234"/>
      <c r="J565" s="300"/>
      <c r="K565" s="300"/>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row>
    <row r="566" spans="1:34" ht="15.75" customHeight="1">
      <c r="A566" s="234"/>
      <c r="B566" s="234"/>
      <c r="C566" s="234"/>
      <c r="D566" s="234"/>
      <c r="E566" s="234"/>
      <c r="F566" s="234"/>
      <c r="G566" s="234"/>
      <c r="H566" s="234"/>
      <c r="I566" s="234"/>
      <c r="J566" s="300"/>
      <c r="K566" s="300"/>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row>
    <row r="567" spans="1:34" ht="15.75" customHeight="1">
      <c r="A567" s="234"/>
      <c r="B567" s="234"/>
      <c r="C567" s="234"/>
      <c r="D567" s="234"/>
      <c r="E567" s="234"/>
      <c r="F567" s="234"/>
      <c r="G567" s="234"/>
      <c r="H567" s="234"/>
      <c r="I567" s="234"/>
      <c r="J567" s="300"/>
      <c r="K567" s="300"/>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row>
    <row r="568" spans="1:34" ht="15.75" customHeight="1">
      <c r="A568" s="234"/>
      <c r="B568" s="234"/>
      <c r="C568" s="234"/>
      <c r="D568" s="234"/>
      <c r="E568" s="234"/>
      <c r="F568" s="234"/>
      <c r="G568" s="234"/>
      <c r="H568" s="234"/>
      <c r="I568" s="234"/>
      <c r="J568" s="300"/>
      <c r="K568" s="300"/>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row>
    <row r="569" spans="1:34" ht="15.75" customHeight="1">
      <c r="A569" s="234"/>
      <c r="B569" s="234"/>
      <c r="C569" s="234"/>
      <c r="D569" s="234"/>
      <c r="E569" s="234"/>
      <c r="F569" s="234"/>
      <c r="G569" s="234"/>
      <c r="H569" s="234"/>
      <c r="I569" s="234"/>
      <c r="J569" s="300"/>
      <c r="K569" s="300"/>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row>
    <row r="570" spans="1:34" ht="15.75" customHeight="1">
      <c r="A570" s="234"/>
      <c r="B570" s="234"/>
      <c r="C570" s="234"/>
      <c r="D570" s="234"/>
      <c r="E570" s="234"/>
      <c r="F570" s="234"/>
      <c r="G570" s="234"/>
      <c r="H570" s="234"/>
      <c r="I570" s="234"/>
      <c r="J570" s="300"/>
      <c r="K570" s="300"/>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row>
    <row r="571" spans="1:34" ht="15.75" customHeight="1">
      <c r="A571" s="234"/>
      <c r="B571" s="234"/>
      <c r="C571" s="234"/>
      <c r="D571" s="234"/>
      <c r="E571" s="234"/>
      <c r="F571" s="234"/>
      <c r="G571" s="234"/>
      <c r="H571" s="234"/>
      <c r="I571" s="234"/>
      <c r="J571" s="300"/>
      <c r="K571" s="300"/>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row>
    <row r="572" spans="1:34" ht="15.75" customHeight="1">
      <c r="A572" s="234"/>
      <c r="B572" s="234"/>
      <c r="C572" s="234"/>
      <c r="D572" s="234"/>
      <c r="E572" s="234"/>
      <c r="F572" s="234"/>
      <c r="G572" s="234"/>
      <c r="H572" s="234"/>
      <c r="I572" s="234"/>
      <c r="J572" s="300"/>
      <c r="K572" s="300"/>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row>
    <row r="573" spans="1:34" ht="15.75" customHeight="1">
      <c r="A573" s="234"/>
      <c r="B573" s="234"/>
      <c r="C573" s="234"/>
      <c r="D573" s="234"/>
      <c r="E573" s="234"/>
      <c r="F573" s="234"/>
      <c r="G573" s="234"/>
      <c r="H573" s="234"/>
      <c r="I573" s="234"/>
      <c r="J573" s="300"/>
      <c r="K573" s="300"/>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row>
    <row r="574" spans="1:34" ht="15.75" customHeight="1">
      <c r="A574" s="234"/>
      <c r="B574" s="234"/>
      <c r="C574" s="234"/>
      <c r="D574" s="234"/>
      <c r="E574" s="234"/>
      <c r="F574" s="234"/>
      <c r="G574" s="234"/>
      <c r="H574" s="234"/>
      <c r="I574" s="234"/>
      <c r="J574" s="300"/>
      <c r="K574" s="300"/>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row>
    <row r="575" spans="1:34" ht="15.75" customHeight="1">
      <c r="A575" s="234"/>
      <c r="B575" s="234"/>
      <c r="C575" s="234"/>
      <c r="D575" s="234"/>
      <c r="E575" s="234"/>
      <c r="F575" s="234"/>
      <c r="G575" s="234"/>
      <c r="H575" s="234"/>
      <c r="I575" s="234"/>
      <c r="J575" s="300"/>
      <c r="K575" s="300"/>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row>
    <row r="576" spans="1:34" ht="15.75" customHeight="1">
      <c r="A576" s="234"/>
      <c r="B576" s="234"/>
      <c r="C576" s="234"/>
      <c r="D576" s="234"/>
      <c r="E576" s="234"/>
      <c r="F576" s="234"/>
      <c r="G576" s="234"/>
      <c r="H576" s="234"/>
      <c r="I576" s="234"/>
      <c r="J576" s="300"/>
      <c r="K576" s="300"/>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row>
    <row r="577" spans="1:34" ht="15.75" customHeight="1">
      <c r="A577" s="234"/>
      <c r="B577" s="234"/>
      <c r="C577" s="234"/>
      <c r="D577" s="234"/>
      <c r="E577" s="234"/>
      <c r="F577" s="234"/>
      <c r="G577" s="234"/>
      <c r="H577" s="234"/>
      <c r="I577" s="234"/>
      <c r="J577" s="300"/>
      <c r="K577" s="300"/>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row>
    <row r="578" spans="1:34" ht="15.75" customHeight="1">
      <c r="A578" s="234"/>
      <c r="B578" s="234"/>
      <c r="C578" s="234"/>
      <c r="D578" s="234"/>
      <c r="E578" s="234"/>
      <c r="F578" s="234"/>
      <c r="G578" s="234"/>
      <c r="H578" s="234"/>
      <c r="I578" s="234"/>
      <c r="J578" s="300"/>
      <c r="K578" s="300"/>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row>
    <row r="579" spans="1:34" ht="15.75" customHeight="1">
      <c r="A579" s="234"/>
      <c r="B579" s="234"/>
      <c r="C579" s="234"/>
      <c r="D579" s="234"/>
      <c r="E579" s="234"/>
      <c r="F579" s="234"/>
      <c r="G579" s="234"/>
      <c r="H579" s="234"/>
      <c r="I579" s="234"/>
      <c r="J579" s="300"/>
      <c r="K579" s="300"/>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row>
    <row r="580" spans="1:34" ht="15.75" customHeight="1">
      <c r="A580" s="234"/>
      <c r="B580" s="234"/>
      <c r="C580" s="234"/>
      <c r="D580" s="234"/>
      <c r="E580" s="234"/>
      <c r="F580" s="234"/>
      <c r="G580" s="234"/>
      <c r="H580" s="234"/>
      <c r="I580" s="234"/>
      <c r="J580" s="300"/>
      <c r="K580" s="300"/>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row>
    <row r="581" spans="1:34" ht="15.75" customHeight="1">
      <c r="A581" s="234"/>
      <c r="B581" s="234"/>
      <c r="C581" s="234"/>
      <c r="D581" s="234"/>
      <c r="E581" s="234"/>
      <c r="F581" s="234"/>
      <c r="G581" s="234"/>
      <c r="H581" s="234"/>
      <c r="I581" s="234"/>
      <c r="J581" s="300"/>
      <c r="K581" s="300"/>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row>
    <row r="582" spans="1:34" ht="15.75" customHeight="1">
      <c r="A582" s="234"/>
      <c r="B582" s="234"/>
      <c r="C582" s="234"/>
      <c r="D582" s="234"/>
      <c r="E582" s="234"/>
      <c r="F582" s="234"/>
      <c r="G582" s="234"/>
      <c r="H582" s="234"/>
      <c r="I582" s="234"/>
      <c r="J582" s="300"/>
      <c r="K582" s="300"/>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row>
    <row r="583" spans="1:34" ht="15.75" customHeight="1">
      <c r="A583" s="234"/>
      <c r="B583" s="234"/>
      <c r="C583" s="234"/>
      <c r="D583" s="234"/>
      <c r="E583" s="234"/>
      <c r="F583" s="234"/>
      <c r="G583" s="234"/>
      <c r="H583" s="234"/>
      <c r="I583" s="234"/>
      <c r="J583" s="300"/>
      <c r="K583" s="300"/>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row>
    <row r="584" spans="1:34" ht="15.75" customHeight="1">
      <c r="A584" s="234"/>
      <c r="B584" s="234"/>
      <c r="C584" s="234"/>
      <c r="D584" s="234"/>
      <c r="E584" s="234"/>
      <c r="F584" s="234"/>
      <c r="G584" s="234"/>
      <c r="H584" s="234"/>
      <c r="I584" s="234"/>
      <c r="J584" s="300"/>
      <c r="K584" s="300"/>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row>
    <row r="585" spans="1:34" ht="15.75" customHeight="1">
      <c r="A585" s="234"/>
      <c r="B585" s="234"/>
      <c r="C585" s="234"/>
      <c r="D585" s="234"/>
      <c r="E585" s="234"/>
      <c r="F585" s="234"/>
      <c r="G585" s="234"/>
      <c r="H585" s="234"/>
      <c r="I585" s="234"/>
      <c r="J585" s="300"/>
      <c r="K585" s="300"/>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row>
    <row r="586" spans="1:34" ht="15.75" customHeight="1">
      <c r="A586" s="234"/>
      <c r="B586" s="234"/>
      <c r="C586" s="234"/>
      <c r="D586" s="234"/>
      <c r="E586" s="234"/>
      <c r="F586" s="234"/>
      <c r="G586" s="234"/>
      <c r="H586" s="234"/>
      <c r="I586" s="234"/>
      <c r="J586" s="300"/>
      <c r="K586" s="300"/>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row>
    <row r="587" spans="1:34" ht="15.75" customHeight="1">
      <c r="A587" s="234"/>
      <c r="B587" s="234"/>
      <c r="C587" s="234"/>
      <c r="D587" s="234"/>
      <c r="E587" s="234"/>
      <c r="F587" s="234"/>
      <c r="G587" s="234"/>
      <c r="H587" s="234"/>
      <c r="I587" s="234"/>
      <c r="J587" s="300"/>
      <c r="K587" s="300"/>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row>
    <row r="588" spans="1:34" ht="15.75" customHeight="1">
      <c r="A588" s="234"/>
      <c r="B588" s="234"/>
      <c r="C588" s="234"/>
      <c r="D588" s="234"/>
      <c r="E588" s="234"/>
      <c r="F588" s="234"/>
      <c r="G588" s="234"/>
      <c r="H588" s="234"/>
      <c r="I588" s="234"/>
      <c r="J588" s="300"/>
      <c r="K588" s="300"/>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row>
    <row r="589" spans="1:34" ht="15.75" customHeight="1">
      <c r="A589" s="234"/>
      <c r="B589" s="234"/>
      <c r="C589" s="234"/>
      <c r="D589" s="234"/>
      <c r="E589" s="234"/>
      <c r="F589" s="234"/>
      <c r="G589" s="234"/>
      <c r="H589" s="234"/>
      <c r="I589" s="234"/>
      <c r="J589" s="300"/>
      <c r="K589" s="300"/>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row>
    <row r="590" spans="1:34" ht="15.75" customHeight="1">
      <c r="A590" s="234"/>
      <c r="B590" s="234"/>
      <c r="C590" s="234"/>
      <c r="D590" s="234"/>
      <c r="E590" s="234"/>
      <c r="F590" s="234"/>
      <c r="G590" s="234"/>
      <c r="H590" s="234"/>
      <c r="I590" s="234"/>
      <c r="J590" s="300"/>
      <c r="K590" s="300"/>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row>
    <row r="591" spans="1:34" ht="15.75" customHeight="1">
      <c r="A591" s="234"/>
      <c r="B591" s="234"/>
      <c r="C591" s="234"/>
      <c r="D591" s="234"/>
      <c r="E591" s="234"/>
      <c r="F591" s="234"/>
      <c r="G591" s="234"/>
      <c r="H591" s="234"/>
      <c r="I591" s="234"/>
      <c r="J591" s="300"/>
      <c r="K591" s="300"/>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row>
    <row r="592" spans="1:34" ht="15.75" customHeight="1">
      <c r="A592" s="234"/>
      <c r="B592" s="234"/>
      <c r="C592" s="234"/>
      <c r="D592" s="234"/>
      <c r="E592" s="234"/>
      <c r="F592" s="234"/>
      <c r="G592" s="234"/>
      <c r="H592" s="234"/>
      <c r="I592" s="234"/>
      <c r="J592" s="300"/>
      <c r="K592" s="300"/>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row>
    <row r="593" spans="1:34" ht="15.75" customHeight="1">
      <c r="A593" s="234"/>
      <c r="B593" s="234"/>
      <c r="C593" s="234"/>
      <c r="D593" s="234"/>
      <c r="E593" s="234"/>
      <c r="F593" s="234"/>
      <c r="G593" s="234"/>
      <c r="H593" s="234"/>
      <c r="I593" s="234"/>
      <c r="J593" s="300"/>
      <c r="K593" s="300"/>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row>
    <row r="594" spans="1:34" ht="15.75" customHeight="1">
      <c r="A594" s="234"/>
      <c r="B594" s="234"/>
      <c r="C594" s="234"/>
      <c r="D594" s="234"/>
      <c r="E594" s="234"/>
      <c r="F594" s="234"/>
      <c r="G594" s="234"/>
      <c r="H594" s="234"/>
      <c r="I594" s="234"/>
      <c r="J594" s="300"/>
      <c r="K594" s="300"/>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row>
    <row r="595" spans="1:34" ht="15.75" customHeight="1">
      <c r="A595" s="234"/>
      <c r="B595" s="234"/>
      <c r="C595" s="234"/>
      <c r="D595" s="234"/>
      <c r="E595" s="234"/>
      <c r="F595" s="234"/>
      <c r="G595" s="234"/>
      <c r="H595" s="234"/>
      <c r="I595" s="234"/>
      <c r="J595" s="300"/>
      <c r="K595" s="300"/>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row>
    <row r="596" spans="1:34" ht="15.75" customHeight="1">
      <c r="A596" s="234"/>
      <c r="B596" s="234"/>
      <c r="C596" s="234"/>
      <c r="D596" s="234"/>
      <c r="E596" s="234"/>
      <c r="F596" s="234"/>
      <c r="G596" s="234"/>
      <c r="H596" s="234"/>
      <c r="I596" s="234"/>
      <c r="J596" s="300"/>
      <c r="K596" s="300"/>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row>
    <row r="597" spans="1:34" ht="15.75" customHeight="1">
      <c r="A597" s="234"/>
      <c r="B597" s="234"/>
      <c r="C597" s="234"/>
      <c r="D597" s="234"/>
      <c r="E597" s="234"/>
      <c r="F597" s="234"/>
      <c r="G597" s="234"/>
      <c r="H597" s="234"/>
      <c r="I597" s="234"/>
      <c r="J597" s="300"/>
      <c r="K597" s="300"/>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row>
    <row r="598" spans="1:34" ht="15.75" customHeight="1">
      <c r="A598" s="234"/>
      <c r="B598" s="234"/>
      <c r="C598" s="234"/>
      <c r="D598" s="234"/>
      <c r="E598" s="234"/>
      <c r="F598" s="234"/>
      <c r="G598" s="234"/>
      <c r="H598" s="234"/>
      <c r="I598" s="234"/>
      <c r="J598" s="300"/>
      <c r="K598" s="300"/>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row>
    <row r="599" spans="1:34" ht="15.75" customHeight="1">
      <c r="A599" s="234"/>
      <c r="B599" s="234"/>
      <c r="C599" s="234"/>
      <c r="D599" s="234"/>
      <c r="E599" s="234"/>
      <c r="F599" s="234"/>
      <c r="G599" s="234"/>
      <c r="H599" s="234"/>
      <c r="I599" s="234"/>
      <c r="J599" s="300"/>
      <c r="K599" s="300"/>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row>
    <row r="600" spans="1:34" ht="15.75" customHeight="1">
      <c r="A600" s="234"/>
      <c r="B600" s="234"/>
      <c r="C600" s="234"/>
      <c r="D600" s="234"/>
      <c r="E600" s="234"/>
      <c r="F600" s="234"/>
      <c r="G600" s="234"/>
      <c r="H600" s="234"/>
      <c r="I600" s="234"/>
      <c r="J600" s="300"/>
      <c r="K600" s="300"/>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row>
    <row r="601" spans="1:34" ht="15.75" customHeight="1">
      <c r="A601" s="234"/>
      <c r="B601" s="234"/>
      <c r="C601" s="234"/>
      <c r="D601" s="234"/>
      <c r="E601" s="234"/>
      <c r="F601" s="234"/>
      <c r="G601" s="234"/>
      <c r="H601" s="234"/>
      <c r="I601" s="234"/>
      <c r="J601" s="300"/>
      <c r="K601" s="300"/>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row>
    <row r="602" spans="1:34" ht="15.75" customHeight="1">
      <c r="A602" s="234"/>
      <c r="B602" s="234"/>
      <c r="C602" s="234"/>
      <c r="D602" s="234"/>
      <c r="E602" s="234"/>
      <c r="F602" s="234"/>
      <c r="G602" s="234"/>
      <c r="H602" s="234"/>
      <c r="I602" s="234"/>
      <c r="J602" s="300"/>
      <c r="K602" s="300"/>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row>
    <row r="603" spans="1:34" ht="15.75" customHeight="1">
      <c r="A603" s="234"/>
      <c r="B603" s="234"/>
      <c r="C603" s="234"/>
      <c r="D603" s="234"/>
      <c r="E603" s="234"/>
      <c r="F603" s="234"/>
      <c r="G603" s="234"/>
      <c r="H603" s="234"/>
      <c r="I603" s="234"/>
      <c r="J603" s="300"/>
      <c r="K603" s="300"/>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row>
    <row r="604" spans="1:34" ht="15.75" customHeight="1">
      <c r="A604" s="234"/>
      <c r="B604" s="234"/>
      <c r="C604" s="234"/>
      <c r="D604" s="234"/>
      <c r="E604" s="234"/>
      <c r="F604" s="234"/>
      <c r="G604" s="234"/>
      <c r="H604" s="234"/>
      <c r="I604" s="234"/>
      <c r="J604" s="300"/>
      <c r="K604" s="300"/>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row>
    <row r="605" spans="1:34" ht="15.75" customHeight="1">
      <c r="A605" s="234"/>
      <c r="B605" s="234"/>
      <c r="C605" s="234"/>
      <c r="D605" s="234"/>
      <c r="E605" s="234"/>
      <c r="F605" s="234"/>
      <c r="G605" s="234"/>
      <c r="H605" s="234"/>
      <c r="I605" s="234"/>
      <c r="J605" s="300"/>
      <c r="K605" s="300"/>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row>
    <row r="606" spans="1:34" ht="15.75" customHeight="1">
      <c r="A606" s="234"/>
      <c r="B606" s="234"/>
      <c r="C606" s="234"/>
      <c r="D606" s="234"/>
      <c r="E606" s="234"/>
      <c r="F606" s="234"/>
      <c r="G606" s="234"/>
      <c r="H606" s="234"/>
      <c r="I606" s="234"/>
      <c r="J606" s="300"/>
      <c r="K606" s="300"/>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row>
    <row r="607" spans="1:34" ht="15.75" customHeight="1">
      <c r="A607" s="234"/>
      <c r="B607" s="234"/>
      <c r="C607" s="234"/>
      <c r="D607" s="234"/>
      <c r="E607" s="234"/>
      <c r="F607" s="234"/>
      <c r="G607" s="234"/>
      <c r="H607" s="234"/>
      <c r="I607" s="234"/>
      <c r="J607" s="300"/>
      <c r="K607" s="300"/>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row>
    <row r="608" spans="1:34" ht="15.75" customHeight="1">
      <c r="A608" s="234"/>
      <c r="B608" s="234"/>
      <c r="C608" s="234"/>
      <c r="D608" s="234"/>
      <c r="E608" s="234"/>
      <c r="F608" s="234"/>
      <c r="G608" s="234"/>
      <c r="H608" s="234"/>
      <c r="I608" s="234"/>
      <c r="J608" s="300"/>
      <c r="K608" s="300"/>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row>
    <row r="609" spans="1:34" ht="15.75" customHeight="1">
      <c r="A609" s="234"/>
      <c r="B609" s="234"/>
      <c r="C609" s="234"/>
      <c r="D609" s="234"/>
      <c r="E609" s="234"/>
      <c r="F609" s="234"/>
      <c r="G609" s="234"/>
      <c r="H609" s="234"/>
      <c r="I609" s="234"/>
      <c r="J609" s="300"/>
      <c r="K609" s="300"/>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row>
    <row r="610" spans="1:34" ht="15.75" customHeight="1">
      <c r="A610" s="234"/>
      <c r="B610" s="234"/>
      <c r="C610" s="234"/>
      <c r="D610" s="234"/>
      <c r="E610" s="234"/>
      <c r="F610" s="234"/>
      <c r="G610" s="234"/>
      <c r="H610" s="234"/>
      <c r="I610" s="234"/>
      <c r="J610" s="300"/>
      <c r="K610" s="300"/>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row>
    <row r="611" spans="1:34" ht="15.75" customHeight="1">
      <c r="A611" s="234"/>
      <c r="B611" s="234"/>
      <c r="C611" s="234"/>
      <c r="D611" s="234"/>
      <c r="E611" s="234"/>
      <c r="F611" s="234"/>
      <c r="G611" s="234"/>
      <c r="H611" s="234"/>
      <c r="I611" s="234"/>
      <c r="J611" s="300"/>
      <c r="K611" s="300"/>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row>
    <row r="612" spans="1:34" ht="15.75" customHeight="1">
      <c r="A612" s="234"/>
      <c r="B612" s="234"/>
      <c r="C612" s="234"/>
      <c r="D612" s="234"/>
      <c r="E612" s="234"/>
      <c r="F612" s="234"/>
      <c r="G612" s="234"/>
      <c r="H612" s="234"/>
      <c r="I612" s="234"/>
      <c r="J612" s="300"/>
      <c r="K612" s="300"/>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row>
    <row r="613" spans="1:34" ht="15.75" customHeight="1">
      <c r="A613" s="234"/>
      <c r="B613" s="234"/>
      <c r="C613" s="234"/>
      <c r="D613" s="234"/>
      <c r="E613" s="234"/>
      <c r="F613" s="234"/>
      <c r="G613" s="234"/>
      <c r="H613" s="234"/>
      <c r="I613" s="234"/>
      <c r="J613" s="300"/>
      <c r="K613" s="300"/>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row>
    <row r="614" spans="1:34" ht="15.75" customHeight="1">
      <c r="A614" s="234"/>
      <c r="B614" s="234"/>
      <c r="C614" s="234"/>
      <c r="D614" s="234"/>
      <c r="E614" s="234"/>
      <c r="F614" s="234"/>
      <c r="G614" s="234"/>
      <c r="H614" s="234"/>
      <c r="I614" s="234"/>
      <c r="J614" s="300"/>
      <c r="K614" s="300"/>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row>
    <row r="615" spans="1:34" ht="15.75" customHeight="1">
      <c r="A615" s="234"/>
      <c r="B615" s="234"/>
      <c r="C615" s="234"/>
      <c r="D615" s="234"/>
      <c r="E615" s="234"/>
      <c r="F615" s="234"/>
      <c r="G615" s="234"/>
      <c r="H615" s="234"/>
      <c r="I615" s="234"/>
      <c r="J615" s="300"/>
      <c r="K615" s="300"/>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row>
    <row r="616" spans="1:34" ht="15.75" customHeight="1">
      <c r="A616" s="234"/>
      <c r="B616" s="234"/>
      <c r="C616" s="234"/>
      <c r="D616" s="234"/>
      <c r="E616" s="234"/>
      <c r="F616" s="234"/>
      <c r="G616" s="234"/>
      <c r="H616" s="234"/>
      <c r="I616" s="234"/>
      <c r="J616" s="300"/>
      <c r="K616" s="300"/>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row>
    <row r="617" spans="1:34" ht="15.75" customHeight="1">
      <c r="A617" s="234"/>
      <c r="B617" s="234"/>
      <c r="C617" s="234"/>
      <c r="D617" s="234"/>
      <c r="E617" s="234"/>
      <c r="F617" s="234"/>
      <c r="G617" s="234"/>
      <c r="H617" s="234"/>
      <c r="I617" s="234"/>
      <c r="J617" s="300"/>
      <c r="K617" s="300"/>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row>
    <row r="618" spans="1:34" ht="15.75" customHeight="1">
      <c r="A618" s="234"/>
      <c r="B618" s="234"/>
      <c r="C618" s="234"/>
      <c r="D618" s="234"/>
      <c r="E618" s="234"/>
      <c r="F618" s="234"/>
      <c r="G618" s="234"/>
      <c r="H618" s="234"/>
      <c r="I618" s="234"/>
      <c r="J618" s="300"/>
      <c r="K618" s="300"/>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row>
    <row r="619" spans="1:34" ht="15.75" customHeight="1">
      <c r="A619" s="234"/>
      <c r="B619" s="234"/>
      <c r="C619" s="234"/>
      <c r="D619" s="234"/>
      <c r="E619" s="234"/>
      <c r="F619" s="234"/>
      <c r="G619" s="234"/>
      <c r="H619" s="234"/>
      <c r="I619" s="234"/>
      <c r="J619" s="300"/>
      <c r="K619" s="300"/>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row>
    <row r="620" spans="1:34" ht="15.75" customHeight="1">
      <c r="A620" s="234"/>
      <c r="B620" s="234"/>
      <c r="C620" s="234"/>
      <c r="D620" s="234"/>
      <c r="E620" s="234"/>
      <c r="F620" s="234"/>
      <c r="G620" s="234"/>
      <c r="H620" s="234"/>
      <c r="I620" s="234"/>
      <c r="J620" s="300"/>
      <c r="K620" s="300"/>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row>
    <row r="621" spans="1:34" ht="15.75" customHeight="1">
      <c r="A621" s="234"/>
      <c r="B621" s="234"/>
      <c r="C621" s="234"/>
      <c r="D621" s="234"/>
      <c r="E621" s="234"/>
      <c r="F621" s="234"/>
      <c r="G621" s="234"/>
      <c r="H621" s="234"/>
      <c r="I621" s="234"/>
      <c r="J621" s="300"/>
      <c r="K621" s="300"/>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row>
    <row r="622" spans="1:34" ht="15.75" customHeight="1">
      <c r="A622" s="234"/>
      <c r="B622" s="234"/>
      <c r="C622" s="234"/>
      <c r="D622" s="234"/>
      <c r="E622" s="234"/>
      <c r="F622" s="234"/>
      <c r="G622" s="234"/>
      <c r="H622" s="234"/>
      <c r="I622" s="234"/>
      <c r="J622" s="300"/>
      <c r="K622" s="300"/>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row>
    <row r="623" spans="1:34" ht="15.75" customHeight="1">
      <c r="A623" s="234"/>
      <c r="B623" s="234"/>
      <c r="C623" s="234"/>
      <c r="D623" s="234"/>
      <c r="E623" s="234"/>
      <c r="F623" s="234"/>
      <c r="G623" s="234"/>
      <c r="H623" s="234"/>
      <c r="I623" s="234"/>
      <c r="J623" s="300"/>
      <c r="K623" s="300"/>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row>
    <row r="624" spans="1:34" ht="15.75" customHeight="1">
      <c r="A624" s="234"/>
      <c r="B624" s="234"/>
      <c r="C624" s="234"/>
      <c r="D624" s="234"/>
      <c r="E624" s="234"/>
      <c r="F624" s="234"/>
      <c r="G624" s="234"/>
      <c r="H624" s="234"/>
      <c r="I624" s="234"/>
      <c r="J624" s="300"/>
      <c r="K624" s="300"/>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row>
    <row r="625" spans="1:34" ht="15.75" customHeight="1">
      <c r="A625" s="234"/>
      <c r="B625" s="234"/>
      <c r="C625" s="234"/>
      <c r="D625" s="234"/>
      <c r="E625" s="234"/>
      <c r="F625" s="234"/>
      <c r="G625" s="234"/>
      <c r="H625" s="234"/>
      <c r="I625" s="234"/>
      <c r="J625" s="300"/>
      <c r="K625" s="300"/>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row>
    <row r="626" spans="1:34" ht="15.75" customHeight="1">
      <c r="A626" s="234"/>
      <c r="B626" s="234"/>
      <c r="C626" s="234"/>
      <c r="D626" s="234"/>
      <c r="E626" s="234"/>
      <c r="F626" s="234"/>
      <c r="G626" s="234"/>
      <c r="H626" s="234"/>
      <c r="I626" s="234"/>
      <c r="J626" s="300"/>
      <c r="K626" s="300"/>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row>
    <row r="627" spans="1:34" ht="15.75" customHeight="1">
      <c r="A627" s="234"/>
      <c r="B627" s="234"/>
      <c r="C627" s="234"/>
      <c r="D627" s="234"/>
      <c r="E627" s="234"/>
      <c r="F627" s="234"/>
      <c r="G627" s="234"/>
      <c r="H627" s="234"/>
      <c r="I627" s="234"/>
      <c r="J627" s="300"/>
      <c r="K627" s="300"/>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row>
    <row r="628" spans="1:34" ht="15.75" customHeight="1">
      <c r="A628" s="234"/>
      <c r="B628" s="234"/>
      <c r="C628" s="234"/>
      <c r="D628" s="234"/>
      <c r="E628" s="234"/>
      <c r="F628" s="234"/>
      <c r="G628" s="234"/>
      <c r="H628" s="234"/>
      <c r="I628" s="234"/>
      <c r="J628" s="300"/>
      <c r="K628" s="300"/>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row>
    <row r="629" spans="1:34" ht="15.75" customHeight="1">
      <c r="A629" s="234"/>
      <c r="B629" s="234"/>
      <c r="C629" s="234"/>
      <c r="D629" s="234"/>
      <c r="E629" s="234"/>
      <c r="F629" s="234"/>
      <c r="G629" s="234"/>
      <c r="H629" s="234"/>
      <c r="I629" s="234"/>
      <c r="J629" s="300"/>
      <c r="K629" s="300"/>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row>
    <row r="630" spans="1:34" ht="15.75" customHeight="1">
      <c r="A630" s="234"/>
      <c r="B630" s="234"/>
      <c r="C630" s="234"/>
      <c r="D630" s="234"/>
      <c r="E630" s="234"/>
      <c r="F630" s="234"/>
      <c r="G630" s="234"/>
      <c r="H630" s="234"/>
      <c r="I630" s="234"/>
      <c r="J630" s="300"/>
      <c r="K630" s="300"/>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row>
    <row r="631" spans="1:34" ht="15.75" customHeight="1">
      <c r="A631" s="234"/>
      <c r="B631" s="234"/>
      <c r="C631" s="234"/>
      <c r="D631" s="234"/>
      <c r="E631" s="234"/>
      <c r="F631" s="234"/>
      <c r="G631" s="234"/>
      <c r="H631" s="234"/>
      <c r="I631" s="234"/>
      <c r="J631" s="300"/>
      <c r="K631" s="300"/>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row>
    <row r="632" spans="1:34" ht="15.75" customHeight="1">
      <c r="A632" s="234"/>
      <c r="B632" s="234"/>
      <c r="C632" s="234"/>
      <c r="D632" s="234"/>
      <c r="E632" s="234"/>
      <c r="F632" s="234"/>
      <c r="G632" s="234"/>
      <c r="H632" s="234"/>
      <c r="I632" s="234"/>
      <c r="J632" s="300"/>
      <c r="K632" s="300"/>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row>
    <row r="633" spans="1:34" ht="15.75" customHeight="1">
      <c r="A633" s="234"/>
      <c r="B633" s="234"/>
      <c r="C633" s="234"/>
      <c r="D633" s="234"/>
      <c r="E633" s="234"/>
      <c r="F633" s="234"/>
      <c r="G633" s="234"/>
      <c r="H633" s="234"/>
      <c r="I633" s="234"/>
      <c r="J633" s="300"/>
      <c r="K633" s="300"/>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row>
    <row r="634" spans="1:34" ht="15.75" customHeight="1">
      <c r="A634" s="234"/>
      <c r="B634" s="234"/>
      <c r="C634" s="234"/>
      <c r="D634" s="234"/>
      <c r="E634" s="234"/>
      <c r="F634" s="234"/>
      <c r="G634" s="234"/>
      <c r="H634" s="234"/>
      <c r="I634" s="234"/>
      <c r="J634" s="300"/>
      <c r="K634" s="300"/>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row>
    <row r="635" spans="1:34" ht="15.75" customHeight="1">
      <c r="A635" s="234"/>
      <c r="B635" s="234"/>
      <c r="C635" s="234"/>
      <c r="D635" s="234"/>
      <c r="E635" s="234"/>
      <c r="F635" s="234"/>
      <c r="G635" s="234"/>
      <c r="H635" s="234"/>
      <c r="I635" s="234"/>
      <c r="J635" s="300"/>
      <c r="K635" s="300"/>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row>
    <row r="636" spans="1:34" ht="15.75" customHeight="1">
      <c r="A636" s="234"/>
      <c r="B636" s="234"/>
      <c r="C636" s="234"/>
      <c r="D636" s="234"/>
      <c r="E636" s="234"/>
      <c r="F636" s="234"/>
      <c r="G636" s="234"/>
      <c r="H636" s="234"/>
      <c r="I636" s="234"/>
      <c r="J636" s="300"/>
      <c r="K636" s="300"/>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row>
    <row r="637" spans="1:34" ht="15.75" customHeight="1">
      <c r="A637" s="234"/>
      <c r="B637" s="234"/>
      <c r="C637" s="234"/>
      <c r="D637" s="234"/>
      <c r="E637" s="234"/>
      <c r="F637" s="234"/>
      <c r="G637" s="234"/>
      <c r="H637" s="234"/>
      <c r="I637" s="234"/>
      <c r="J637" s="300"/>
      <c r="K637" s="300"/>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row>
    <row r="638" spans="1:34" ht="15.75" customHeight="1">
      <c r="A638" s="234"/>
      <c r="B638" s="234"/>
      <c r="C638" s="234"/>
      <c r="D638" s="234"/>
      <c r="E638" s="234"/>
      <c r="F638" s="234"/>
      <c r="G638" s="234"/>
      <c r="H638" s="234"/>
      <c r="I638" s="234"/>
      <c r="J638" s="300"/>
      <c r="K638" s="300"/>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row>
    <row r="639" spans="1:34" ht="15.75" customHeight="1">
      <c r="A639" s="234"/>
      <c r="B639" s="234"/>
      <c r="C639" s="234"/>
      <c r="D639" s="234"/>
      <c r="E639" s="234"/>
      <c r="F639" s="234"/>
      <c r="G639" s="234"/>
      <c r="H639" s="234"/>
      <c r="I639" s="234"/>
      <c r="J639" s="300"/>
      <c r="K639" s="300"/>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row>
    <row r="640" spans="1:34" ht="15.75" customHeight="1">
      <c r="A640" s="234"/>
      <c r="B640" s="234"/>
      <c r="C640" s="234"/>
      <c r="D640" s="234"/>
      <c r="E640" s="234"/>
      <c r="F640" s="234"/>
      <c r="G640" s="234"/>
      <c r="H640" s="234"/>
      <c r="I640" s="234"/>
      <c r="J640" s="300"/>
      <c r="K640" s="300"/>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row>
    <row r="641" spans="1:34" ht="15.75" customHeight="1">
      <c r="A641" s="234"/>
      <c r="B641" s="234"/>
      <c r="C641" s="234"/>
      <c r="D641" s="234"/>
      <c r="E641" s="234"/>
      <c r="F641" s="234"/>
      <c r="G641" s="234"/>
      <c r="H641" s="234"/>
      <c r="I641" s="234"/>
      <c r="J641" s="300"/>
      <c r="K641" s="300"/>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row>
    <row r="642" spans="1:34" ht="15.75" customHeight="1">
      <c r="A642" s="234"/>
      <c r="B642" s="234"/>
      <c r="C642" s="234"/>
      <c r="D642" s="234"/>
      <c r="E642" s="234"/>
      <c r="F642" s="234"/>
      <c r="G642" s="234"/>
      <c r="H642" s="234"/>
      <c r="I642" s="234"/>
      <c r="J642" s="300"/>
      <c r="K642" s="300"/>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row>
    <row r="643" spans="1:34" ht="15.75" customHeight="1">
      <c r="A643" s="234"/>
      <c r="B643" s="234"/>
      <c r="C643" s="234"/>
      <c r="D643" s="234"/>
      <c r="E643" s="234"/>
      <c r="F643" s="234"/>
      <c r="G643" s="234"/>
      <c r="H643" s="234"/>
      <c r="I643" s="234"/>
      <c r="J643" s="300"/>
      <c r="K643" s="300"/>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row>
    <row r="644" spans="1:34" ht="15.75" customHeight="1">
      <c r="A644" s="234"/>
      <c r="B644" s="234"/>
      <c r="C644" s="234"/>
      <c r="D644" s="234"/>
      <c r="E644" s="234"/>
      <c r="F644" s="234"/>
      <c r="G644" s="234"/>
      <c r="H644" s="234"/>
      <c r="I644" s="234"/>
      <c r="J644" s="300"/>
      <c r="K644" s="300"/>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row>
    <row r="645" spans="1:34" ht="15.75" customHeight="1">
      <c r="A645" s="234"/>
      <c r="B645" s="234"/>
      <c r="C645" s="234"/>
      <c r="D645" s="234"/>
      <c r="E645" s="234"/>
      <c r="F645" s="234"/>
      <c r="G645" s="234"/>
      <c r="H645" s="234"/>
      <c r="I645" s="234"/>
      <c r="J645" s="300"/>
      <c r="K645" s="300"/>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row>
    <row r="646" spans="1:34" ht="15.75" customHeight="1">
      <c r="A646" s="234"/>
      <c r="B646" s="234"/>
      <c r="C646" s="234"/>
      <c r="D646" s="234"/>
      <c r="E646" s="234"/>
      <c r="F646" s="234"/>
      <c r="G646" s="234"/>
      <c r="H646" s="234"/>
      <c r="I646" s="234"/>
      <c r="J646" s="300"/>
      <c r="K646" s="300"/>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row>
    <row r="647" spans="1:34" ht="15.75" customHeight="1">
      <c r="A647" s="234"/>
      <c r="B647" s="234"/>
      <c r="C647" s="234"/>
      <c r="D647" s="234"/>
      <c r="E647" s="234"/>
      <c r="F647" s="234"/>
      <c r="G647" s="234"/>
      <c r="H647" s="234"/>
      <c r="I647" s="234"/>
      <c r="J647" s="300"/>
      <c r="K647" s="300"/>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row>
    <row r="648" spans="1:34" ht="15.75" customHeight="1">
      <c r="A648" s="234"/>
      <c r="B648" s="234"/>
      <c r="C648" s="234"/>
      <c r="D648" s="234"/>
      <c r="E648" s="234"/>
      <c r="F648" s="234"/>
      <c r="G648" s="234"/>
      <c r="H648" s="234"/>
      <c r="I648" s="234"/>
      <c r="J648" s="300"/>
      <c r="K648" s="300"/>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row>
    <row r="649" spans="1:34" ht="15.75" customHeight="1">
      <c r="A649" s="234"/>
      <c r="B649" s="234"/>
      <c r="C649" s="234"/>
      <c r="D649" s="234"/>
      <c r="E649" s="234"/>
      <c r="F649" s="234"/>
      <c r="G649" s="234"/>
      <c r="H649" s="234"/>
      <c r="I649" s="234"/>
      <c r="J649" s="300"/>
      <c r="K649" s="300"/>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row>
    <row r="650" spans="1:34" ht="15.75" customHeight="1">
      <c r="A650" s="234"/>
      <c r="B650" s="234"/>
      <c r="C650" s="234"/>
      <c r="D650" s="234"/>
      <c r="E650" s="234"/>
      <c r="F650" s="234"/>
      <c r="G650" s="234"/>
      <c r="H650" s="234"/>
      <c r="I650" s="234"/>
      <c r="J650" s="300"/>
      <c r="K650" s="300"/>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row>
    <row r="651" spans="1:34" ht="15.75" customHeight="1">
      <c r="A651" s="234"/>
      <c r="B651" s="234"/>
      <c r="C651" s="234"/>
      <c r="D651" s="234"/>
      <c r="E651" s="234"/>
      <c r="F651" s="234"/>
      <c r="G651" s="234"/>
      <c r="H651" s="234"/>
      <c r="I651" s="234"/>
      <c r="J651" s="300"/>
      <c r="K651" s="300"/>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row>
    <row r="652" spans="1:34" ht="15.75" customHeight="1">
      <c r="A652" s="234"/>
      <c r="B652" s="234"/>
      <c r="C652" s="234"/>
      <c r="D652" s="234"/>
      <c r="E652" s="234"/>
      <c r="F652" s="234"/>
      <c r="G652" s="234"/>
      <c r="H652" s="234"/>
      <c r="I652" s="234"/>
      <c r="J652" s="300"/>
      <c r="K652" s="300"/>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row>
    <row r="653" spans="1:34" ht="15.75" customHeight="1">
      <c r="A653" s="234"/>
      <c r="B653" s="234"/>
      <c r="C653" s="234"/>
      <c r="D653" s="234"/>
      <c r="E653" s="234"/>
      <c r="F653" s="234"/>
      <c r="G653" s="234"/>
      <c r="H653" s="234"/>
      <c r="I653" s="234"/>
      <c r="J653" s="300"/>
      <c r="K653" s="300"/>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row>
    <row r="654" spans="1:34" ht="15.75" customHeight="1">
      <c r="A654" s="234"/>
      <c r="B654" s="234"/>
      <c r="C654" s="234"/>
      <c r="D654" s="234"/>
      <c r="E654" s="234"/>
      <c r="F654" s="234"/>
      <c r="G654" s="234"/>
      <c r="H654" s="234"/>
      <c r="I654" s="234"/>
      <c r="J654" s="300"/>
      <c r="K654" s="300"/>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row>
    <row r="655" spans="1:34" ht="15.75" customHeight="1">
      <c r="A655" s="234"/>
      <c r="B655" s="234"/>
      <c r="C655" s="234"/>
      <c r="D655" s="234"/>
      <c r="E655" s="234"/>
      <c r="F655" s="234"/>
      <c r="G655" s="234"/>
      <c r="H655" s="234"/>
      <c r="I655" s="234"/>
      <c r="J655" s="300"/>
      <c r="K655" s="300"/>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row>
    <row r="656" spans="1:34" ht="15.75" customHeight="1">
      <c r="A656" s="234"/>
      <c r="B656" s="234"/>
      <c r="C656" s="234"/>
      <c r="D656" s="234"/>
      <c r="E656" s="234"/>
      <c r="F656" s="234"/>
      <c r="G656" s="234"/>
      <c r="H656" s="234"/>
      <c r="I656" s="234"/>
      <c r="J656" s="300"/>
      <c r="K656" s="300"/>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row>
    <row r="657" spans="1:34" ht="15.75" customHeight="1">
      <c r="A657" s="234"/>
      <c r="B657" s="234"/>
      <c r="C657" s="234"/>
      <c r="D657" s="234"/>
      <c r="E657" s="234"/>
      <c r="F657" s="234"/>
      <c r="G657" s="234"/>
      <c r="H657" s="234"/>
      <c r="I657" s="234"/>
      <c r="J657" s="300"/>
      <c r="K657" s="300"/>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row>
    <row r="658" spans="1:34" ht="15.75" customHeight="1">
      <c r="A658" s="234"/>
      <c r="B658" s="234"/>
      <c r="C658" s="234"/>
      <c r="D658" s="234"/>
      <c r="E658" s="234"/>
      <c r="F658" s="234"/>
      <c r="G658" s="234"/>
      <c r="H658" s="234"/>
      <c r="I658" s="234"/>
      <c r="J658" s="300"/>
      <c r="K658" s="300"/>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row>
    <row r="659" spans="1:34" ht="15.75" customHeight="1">
      <c r="A659" s="234"/>
      <c r="B659" s="234"/>
      <c r="C659" s="234"/>
      <c r="D659" s="234"/>
      <c r="E659" s="234"/>
      <c r="F659" s="234"/>
      <c r="G659" s="234"/>
      <c r="H659" s="234"/>
      <c r="I659" s="234"/>
      <c r="J659" s="300"/>
      <c r="K659" s="300"/>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row>
    <row r="660" spans="1:34" ht="15.75" customHeight="1">
      <c r="A660" s="234"/>
      <c r="B660" s="234"/>
      <c r="C660" s="234"/>
      <c r="D660" s="234"/>
      <c r="E660" s="234"/>
      <c r="F660" s="234"/>
      <c r="G660" s="234"/>
      <c r="H660" s="234"/>
      <c r="I660" s="234"/>
      <c r="J660" s="300"/>
      <c r="K660" s="300"/>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row>
    <row r="661" spans="1:34" ht="15.75" customHeight="1">
      <c r="A661" s="234"/>
      <c r="B661" s="234"/>
      <c r="C661" s="234"/>
      <c r="D661" s="234"/>
      <c r="E661" s="234"/>
      <c r="F661" s="234"/>
      <c r="G661" s="234"/>
      <c r="H661" s="234"/>
      <c r="I661" s="234"/>
      <c r="J661" s="300"/>
      <c r="K661" s="300"/>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row>
    <row r="662" spans="1:34" ht="15.75" customHeight="1">
      <c r="A662" s="234"/>
      <c r="B662" s="234"/>
      <c r="C662" s="234"/>
      <c r="D662" s="234"/>
      <c r="E662" s="234"/>
      <c r="F662" s="234"/>
      <c r="G662" s="234"/>
      <c r="H662" s="234"/>
      <c r="I662" s="234"/>
      <c r="J662" s="300"/>
      <c r="K662" s="300"/>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row>
    <row r="663" spans="1:34" ht="15.75" customHeight="1">
      <c r="A663" s="234"/>
      <c r="B663" s="234"/>
      <c r="C663" s="234"/>
      <c r="D663" s="234"/>
      <c r="E663" s="234"/>
      <c r="F663" s="234"/>
      <c r="G663" s="234"/>
      <c r="H663" s="234"/>
      <c r="I663" s="234"/>
      <c r="J663" s="300"/>
      <c r="K663" s="300"/>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row>
    <row r="664" spans="1:34" ht="15.75" customHeight="1">
      <c r="A664" s="234"/>
      <c r="B664" s="234"/>
      <c r="C664" s="234"/>
      <c r="D664" s="234"/>
      <c r="E664" s="234"/>
      <c r="F664" s="234"/>
      <c r="G664" s="234"/>
      <c r="H664" s="234"/>
      <c r="I664" s="234"/>
      <c r="J664" s="300"/>
      <c r="K664" s="300"/>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row>
    <row r="665" spans="1:34" ht="15.75" customHeight="1">
      <c r="A665" s="234"/>
      <c r="B665" s="234"/>
      <c r="C665" s="234"/>
      <c r="D665" s="234"/>
      <c r="E665" s="234"/>
      <c r="F665" s="234"/>
      <c r="G665" s="234"/>
      <c r="H665" s="234"/>
      <c r="I665" s="234"/>
      <c r="J665" s="300"/>
      <c r="K665" s="300"/>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row>
    <row r="666" spans="1:34" ht="15.75" customHeight="1">
      <c r="A666" s="234"/>
      <c r="B666" s="234"/>
      <c r="C666" s="234"/>
      <c r="D666" s="234"/>
      <c r="E666" s="234"/>
      <c r="F666" s="234"/>
      <c r="G666" s="234"/>
      <c r="H666" s="234"/>
      <c r="I666" s="234"/>
      <c r="J666" s="300"/>
      <c r="K666" s="300"/>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row>
    <row r="667" spans="1:34" ht="15.75" customHeight="1">
      <c r="A667" s="234"/>
      <c r="B667" s="234"/>
      <c r="C667" s="234"/>
      <c r="D667" s="234"/>
      <c r="E667" s="234"/>
      <c r="F667" s="234"/>
      <c r="G667" s="234"/>
      <c r="H667" s="234"/>
      <c r="I667" s="234"/>
      <c r="J667" s="300"/>
      <c r="K667" s="300"/>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row>
    <row r="668" spans="1:34" ht="15.75" customHeight="1">
      <c r="A668" s="234"/>
      <c r="B668" s="234"/>
      <c r="C668" s="234"/>
      <c r="D668" s="234"/>
      <c r="E668" s="234"/>
      <c r="F668" s="234"/>
      <c r="G668" s="234"/>
      <c r="H668" s="234"/>
      <c r="I668" s="234"/>
      <c r="J668" s="300"/>
      <c r="K668" s="300"/>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row>
    <row r="669" spans="1:34" ht="15.75" customHeight="1">
      <c r="A669" s="234"/>
      <c r="B669" s="234"/>
      <c r="C669" s="234"/>
      <c r="D669" s="234"/>
      <c r="E669" s="234"/>
      <c r="F669" s="234"/>
      <c r="G669" s="234"/>
      <c r="H669" s="234"/>
      <c r="I669" s="234"/>
      <c r="J669" s="300"/>
      <c r="K669" s="300"/>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row>
    <row r="670" spans="1:34" ht="15.75" customHeight="1">
      <c r="A670" s="234"/>
      <c r="B670" s="234"/>
      <c r="C670" s="234"/>
      <c r="D670" s="234"/>
      <c r="E670" s="234"/>
      <c r="F670" s="234"/>
      <c r="G670" s="234"/>
      <c r="H670" s="234"/>
      <c r="I670" s="234"/>
      <c r="J670" s="300"/>
      <c r="K670" s="300"/>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row>
    <row r="671" spans="1:34" ht="15.75" customHeight="1">
      <c r="A671" s="234"/>
      <c r="B671" s="234"/>
      <c r="C671" s="234"/>
      <c r="D671" s="234"/>
      <c r="E671" s="234"/>
      <c r="F671" s="234"/>
      <c r="G671" s="234"/>
      <c r="H671" s="234"/>
      <c r="I671" s="234"/>
      <c r="J671" s="300"/>
      <c r="K671" s="300"/>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row>
    <row r="672" spans="1:34" ht="15.75" customHeight="1">
      <c r="A672" s="234"/>
      <c r="B672" s="234"/>
      <c r="C672" s="234"/>
      <c r="D672" s="234"/>
      <c r="E672" s="234"/>
      <c r="F672" s="234"/>
      <c r="G672" s="234"/>
      <c r="H672" s="234"/>
      <c r="I672" s="234"/>
      <c r="J672" s="300"/>
      <c r="K672" s="300"/>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row>
    <row r="673" spans="1:34" ht="15.75" customHeight="1">
      <c r="A673" s="234"/>
      <c r="B673" s="234"/>
      <c r="C673" s="234"/>
      <c r="D673" s="234"/>
      <c r="E673" s="234"/>
      <c r="F673" s="234"/>
      <c r="G673" s="234"/>
      <c r="H673" s="234"/>
      <c r="I673" s="234"/>
      <c r="J673" s="300"/>
      <c r="K673" s="300"/>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row>
    <row r="674" spans="1:34" ht="15.75" customHeight="1">
      <c r="A674" s="234"/>
      <c r="B674" s="234"/>
      <c r="C674" s="234"/>
      <c r="D674" s="234"/>
      <c r="E674" s="234"/>
      <c r="F674" s="234"/>
      <c r="G674" s="234"/>
      <c r="H674" s="234"/>
      <c r="I674" s="234"/>
      <c r="J674" s="300"/>
      <c r="K674" s="300"/>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row>
    <row r="675" spans="1:34" ht="15.75" customHeight="1">
      <c r="A675" s="234"/>
      <c r="B675" s="234"/>
      <c r="C675" s="234"/>
      <c r="D675" s="234"/>
      <c r="E675" s="234"/>
      <c r="F675" s="234"/>
      <c r="G675" s="234"/>
      <c r="H675" s="234"/>
      <c r="I675" s="234"/>
      <c r="J675" s="300"/>
      <c r="K675" s="300"/>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row>
    <row r="676" spans="1:34" ht="15.75" customHeight="1">
      <c r="A676" s="234"/>
      <c r="B676" s="234"/>
      <c r="C676" s="234"/>
      <c r="D676" s="234"/>
      <c r="E676" s="234"/>
      <c r="F676" s="234"/>
      <c r="G676" s="234"/>
      <c r="H676" s="234"/>
      <c r="I676" s="234"/>
      <c r="J676" s="300"/>
      <c r="K676" s="300"/>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row>
    <row r="677" spans="1:34" ht="15.75" customHeight="1">
      <c r="A677" s="234"/>
      <c r="B677" s="234"/>
      <c r="C677" s="234"/>
      <c r="D677" s="234"/>
      <c r="E677" s="234"/>
      <c r="F677" s="234"/>
      <c r="G677" s="234"/>
      <c r="H677" s="234"/>
      <c r="I677" s="234"/>
      <c r="J677" s="300"/>
      <c r="K677" s="300"/>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row>
    <row r="678" spans="1:34" ht="15.75" customHeight="1">
      <c r="A678" s="234"/>
      <c r="B678" s="234"/>
      <c r="C678" s="234"/>
      <c r="D678" s="234"/>
      <c r="E678" s="234"/>
      <c r="F678" s="234"/>
      <c r="G678" s="234"/>
      <c r="H678" s="234"/>
      <c r="I678" s="234"/>
      <c r="J678" s="300"/>
      <c r="K678" s="300"/>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row>
    <row r="679" spans="1:34" ht="15.75" customHeight="1">
      <c r="A679" s="234"/>
      <c r="B679" s="234"/>
      <c r="C679" s="234"/>
      <c r="D679" s="234"/>
      <c r="E679" s="234"/>
      <c r="F679" s="234"/>
      <c r="G679" s="234"/>
      <c r="H679" s="234"/>
      <c r="I679" s="234"/>
      <c r="J679" s="300"/>
      <c r="K679" s="300"/>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row>
    <row r="680" spans="1:34" ht="15.75" customHeight="1">
      <c r="A680" s="234"/>
      <c r="B680" s="234"/>
      <c r="C680" s="234"/>
      <c r="D680" s="234"/>
      <c r="E680" s="234"/>
      <c r="F680" s="234"/>
      <c r="G680" s="234"/>
      <c r="H680" s="234"/>
      <c r="I680" s="234"/>
      <c r="J680" s="300"/>
      <c r="K680" s="300"/>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row>
    <row r="681" spans="1:34" ht="15.75" customHeight="1">
      <c r="A681" s="234"/>
      <c r="B681" s="234"/>
      <c r="C681" s="234"/>
      <c r="D681" s="234"/>
      <c r="E681" s="234"/>
      <c r="F681" s="234"/>
      <c r="G681" s="234"/>
      <c r="H681" s="234"/>
      <c r="I681" s="234"/>
      <c r="J681" s="300"/>
      <c r="K681" s="300"/>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row>
    <row r="682" spans="1:34" ht="15.75" customHeight="1">
      <c r="A682" s="234"/>
      <c r="B682" s="234"/>
      <c r="C682" s="234"/>
      <c r="D682" s="234"/>
      <c r="E682" s="234"/>
      <c r="F682" s="234"/>
      <c r="G682" s="234"/>
      <c r="H682" s="234"/>
      <c r="I682" s="234"/>
      <c r="J682" s="300"/>
      <c r="K682" s="300"/>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row>
    <row r="683" spans="1:34" ht="15.75" customHeight="1">
      <c r="A683" s="234"/>
      <c r="B683" s="234"/>
      <c r="C683" s="234"/>
      <c r="D683" s="234"/>
      <c r="E683" s="234"/>
      <c r="F683" s="234"/>
      <c r="G683" s="234"/>
      <c r="H683" s="234"/>
      <c r="I683" s="234"/>
      <c r="J683" s="300"/>
      <c r="K683" s="300"/>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row>
    <row r="684" spans="1:34" ht="15.75" customHeight="1">
      <c r="A684" s="234"/>
      <c r="B684" s="234"/>
      <c r="C684" s="234"/>
      <c r="D684" s="234"/>
      <c r="E684" s="234"/>
      <c r="F684" s="234"/>
      <c r="G684" s="234"/>
      <c r="H684" s="234"/>
      <c r="I684" s="234"/>
      <c r="J684" s="300"/>
      <c r="K684" s="300"/>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row>
    <row r="685" spans="1:34" ht="15.75" customHeight="1">
      <c r="A685" s="234"/>
      <c r="B685" s="234"/>
      <c r="C685" s="234"/>
      <c r="D685" s="234"/>
      <c r="E685" s="234"/>
      <c r="F685" s="234"/>
      <c r="G685" s="234"/>
      <c r="H685" s="234"/>
      <c r="I685" s="234"/>
      <c r="J685" s="300"/>
      <c r="K685" s="300"/>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row>
    <row r="686" spans="1:34" ht="15.75" customHeight="1">
      <c r="A686" s="234"/>
      <c r="B686" s="234"/>
      <c r="C686" s="234"/>
      <c r="D686" s="234"/>
      <c r="E686" s="234"/>
      <c r="F686" s="234"/>
      <c r="G686" s="234"/>
      <c r="H686" s="234"/>
      <c r="I686" s="234"/>
      <c r="J686" s="300"/>
      <c r="K686" s="300"/>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row>
    <row r="687" spans="1:34" ht="15.75" customHeight="1">
      <c r="A687" s="234"/>
      <c r="B687" s="234"/>
      <c r="C687" s="234"/>
      <c r="D687" s="234"/>
      <c r="E687" s="234"/>
      <c r="F687" s="234"/>
      <c r="G687" s="234"/>
      <c r="H687" s="234"/>
      <c r="I687" s="234"/>
      <c r="J687" s="300"/>
      <c r="K687" s="300"/>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row>
    <row r="688" spans="1:34" ht="15.75" customHeight="1">
      <c r="A688" s="234"/>
      <c r="B688" s="234"/>
      <c r="C688" s="234"/>
      <c r="D688" s="234"/>
      <c r="E688" s="234"/>
      <c r="F688" s="234"/>
      <c r="G688" s="234"/>
      <c r="H688" s="234"/>
      <c r="I688" s="234"/>
      <c r="J688" s="300"/>
      <c r="K688" s="300"/>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row>
    <row r="689" spans="1:34" ht="15.75" customHeight="1">
      <c r="A689" s="234"/>
      <c r="B689" s="234"/>
      <c r="C689" s="234"/>
      <c r="D689" s="234"/>
      <c r="E689" s="234"/>
      <c r="F689" s="234"/>
      <c r="G689" s="234"/>
      <c r="H689" s="234"/>
      <c r="I689" s="234"/>
      <c r="J689" s="300"/>
      <c r="K689" s="300"/>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row>
    <row r="690" spans="1:34" ht="15.75" customHeight="1">
      <c r="A690" s="234"/>
      <c r="B690" s="234"/>
      <c r="C690" s="234"/>
      <c r="D690" s="234"/>
      <c r="E690" s="234"/>
      <c r="F690" s="234"/>
      <c r="G690" s="234"/>
      <c r="H690" s="234"/>
      <c r="I690" s="234"/>
      <c r="J690" s="300"/>
      <c r="K690" s="300"/>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row>
    <row r="691" spans="1:34" ht="15.75" customHeight="1">
      <c r="A691" s="234"/>
      <c r="B691" s="234"/>
      <c r="C691" s="234"/>
      <c r="D691" s="234"/>
      <c r="E691" s="234"/>
      <c r="F691" s="234"/>
      <c r="G691" s="234"/>
      <c r="H691" s="234"/>
      <c r="I691" s="234"/>
      <c r="J691" s="300"/>
      <c r="K691" s="300"/>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row>
    <row r="692" spans="1:34" ht="15.75" customHeight="1">
      <c r="A692" s="234"/>
      <c r="B692" s="234"/>
      <c r="C692" s="234"/>
      <c r="D692" s="234"/>
      <c r="E692" s="234"/>
      <c r="F692" s="234"/>
      <c r="G692" s="234"/>
      <c r="H692" s="234"/>
      <c r="I692" s="234"/>
      <c r="J692" s="300"/>
      <c r="K692" s="300"/>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row>
    <row r="693" spans="1:34" ht="15.75" customHeight="1">
      <c r="A693" s="234"/>
      <c r="B693" s="234"/>
      <c r="C693" s="234"/>
      <c r="D693" s="234"/>
      <c r="E693" s="234"/>
      <c r="F693" s="234"/>
      <c r="G693" s="234"/>
      <c r="H693" s="234"/>
      <c r="I693" s="234"/>
      <c r="J693" s="300"/>
      <c r="K693" s="300"/>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row>
    <row r="694" spans="1:34" ht="15.75" customHeight="1">
      <c r="A694" s="234"/>
      <c r="B694" s="234"/>
      <c r="C694" s="234"/>
      <c r="D694" s="234"/>
      <c r="E694" s="234"/>
      <c r="F694" s="234"/>
      <c r="G694" s="234"/>
      <c r="H694" s="234"/>
      <c r="I694" s="234"/>
      <c r="J694" s="300"/>
      <c r="K694" s="300"/>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row>
    <row r="695" spans="1:34" ht="15.75" customHeight="1">
      <c r="A695" s="234"/>
      <c r="B695" s="234"/>
      <c r="C695" s="234"/>
      <c r="D695" s="234"/>
      <c r="E695" s="234"/>
      <c r="F695" s="234"/>
      <c r="G695" s="234"/>
      <c r="H695" s="234"/>
      <c r="I695" s="234"/>
      <c r="J695" s="300"/>
      <c r="K695" s="300"/>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row>
    <row r="696" spans="1:34" ht="15.75" customHeight="1">
      <c r="A696" s="234"/>
      <c r="B696" s="234"/>
      <c r="C696" s="234"/>
      <c r="D696" s="234"/>
      <c r="E696" s="234"/>
      <c r="F696" s="234"/>
      <c r="G696" s="234"/>
      <c r="H696" s="234"/>
      <c r="I696" s="234"/>
      <c r="J696" s="300"/>
      <c r="K696" s="300"/>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row>
    <row r="697" spans="1:34" ht="15.75" customHeight="1">
      <c r="A697" s="234"/>
      <c r="B697" s="234"/>
      <c r="C697" s="234"/>
      <c r="D697" s="234"/>
      <c r="E697" s="234"/>
      <c r="F697" s="234"/>
      <c r="G697" s="234"/>
      <c r="H697" s="234"/>
      <c r="I697" s="234"/>
      <c r="J697" s="300"/>
      <c r="K697" s="300"/>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row>
    <row r="698" spans="1:34" ht="15.75" customHeight="1">
      <c r="A698" s="234"/>
      <c r="B698" s="234"/>
      <c r="C698" s="234"/>
      <c r="D698" s="234"/>
      <c r="E698" s="234"/>
      <c r="F698" s="234"/>
      <c r="G698" s="234"/>
      <c r="H698" s="234"/>
      <c r="I698" s="234"/>
      <c r="J698" s="300"/>
      <c r="K698" s="300"/>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row>
    <row r="699" spans="1:34" ht="15.75" customHeight="1">
      <c r="A699" s="234"/>
      <c r="B699" s="234"/>
      <c r="C699" s="234"/>
      <c r="D699" s="234"/>
      <c r="E699" s="234"/>
      <c r="F699" s="234"/>
      <c r="G699" s="234"/>
      <c r="H699" s="234"/>
      <c r="I699" s="234"/>
      <c r="J699" s="300"/>
      <c r="K699" s="300"/>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row>
    <row r="700" spans="1:34" ht="15.75" customHeight="1">
      <c r="A700" s="234"/>
      <c r="B700" s="234"/>
      <c r="C700" s="234"/>
      <c r="D700" s="234"/>
      <c r="E700" s="234"/>
      <c r="F700" s="234"/>
      <c r="G700" s="234"/>
      <c r="H700" s="234"/>
      <c r="I700" s="234"/>
      <c r="J700" s="300"/>
      <c r="K700" s="300"/>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row>
    <row r="701" spans="1:34" ht="15.75" customHeight="1">
      <c r="A701" s="234"/>
      <c r="B701" s="234"/>
      <c r="C701" s="234"/>
      <c r="D701" s="234"/>
      <c r="E701" s="234"/>
      <c r="F701" s="234"/>
      <c r="G701" s="234"/>
      <c r="H701" s="234"/>
      <c r="I701" s="234"/>
      <c r="J701" s="300"/>
      <c r="K701" s="300"/>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row>
    <row r="702" spans="1:34" ht="15.75" customHeight="1">
      <c r="A702" s="234"/>
      <c r="B702" s="234"/>
      <c r="C702" s="234"/>
      <c r="D702" s="234"/>
      <c r="E702" s="234"/>
      <c r="F702" s="234"/>
      <c r="G702" s="234"/>
      <c r="H702" s="234"/>
      <c r="I702" s="234"/>
      <c r="J702" s="300"/>
      <c r="K702" s="300"/>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row>
    <row r="703" spans="1:34" ht="15.75" customHeight="1">
      <c r="A703" s="234"/>
      <c r="B703" s="234"/>
      <c r="C703" s="234"/>
      <c r="D703" s="234"/>
      <c r="E703" s="234"/>
      <c r="F703" s="234"/>
      <c r="G703" s="234"/>
      <c r="H703" s="234"/>
      <c r="I703" s="234"/>
      <c r="J703" s="300"/>
      <c r="K703" s="300"/>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row>
    <row r="704" spans="1:34" ht="15.75" customHeight="1">
      <c r="A704" s="234"/>
      <c r="B704" s="234"/>
      <c r="C704" s="234"/>
      <c r="D704" s="234"/>
      <c r="E704" s="234"/>
      <c r="F704" s="234"/>
      <c r="G704" s="234"/>
      <c r="H704" s="234"/>
      <c r="I704" s="234"/>
      <c r="J704" s="300"/>
      <c r="K704" s="300"/>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row>
    <row r="705" spans="1:34" ht="15.75" customHeight="1">
      <c r="A705" s="234"/>
      <c r="B705" s="234"/>
      <c r="C705" s="234"/>
      <c r="D705" s="234"/>
      <c r="E705" s="234"/>
      <c r="F705" s="234"/>
      <c r="G705" s="234"/>
      <c r="H705" s="234"/>
      <c r="I705" s="234"/>
      <c r="J705" s="300"/>
      <c r="K705" s="300"/>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row>
    <row r="706" spans="1:34" ht="15.75" customHeight="1">
      <c r="A706" s="234"/>
      <c r="B706" s="234"/>
      <c r="C706" s="234"/>
      <c r="D706" s="234"/>
      <c r="E706" s="234"/>
      <c r="F706" s="234"/>
      <c r="G706" s="234"/>
      <c r="H706" s="234"/>
      <c r="I706" s="234"/>
      <c r="J706" s="300"/>
      <c r="K706" s="300"/>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row>
    <row r="707" spans="1:34" ht="15.75" customHeight="1">
      <c r="A707" s="234"/>
      <c r="B707" s="234"/>
      <c r="C707" s="234"/>
      <c r="D707" s="234"/>
      <c r="E707" s="234"/>
      <c r="F707" s="234"/>
      <c r="G707" s="234"/>
      <c r="H707" s="234"/>
      <c r="I707" s="234"/>
      <c r="J707" s="300"/>
      <c r="K707" s="300"/>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row>
    <row r="708" spans="1:34" ht="15.75" customHeight="1">
      <c r="A708" s="234"/>
      <c r="B708" s="234"/>
      <c r="C708" s="234"/>
      <c r="D708" s="234"/>
      <c r="E708" s="234"/>
      <c r="F708" s="234"/>
      <c r="G708" s="234"/>
      <c r="H708" s="234"/>
      <c r="I708" s="234"/>
      <c r="J708" s="300"/>
      <c r="K708" s="300"/>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row>
    <row r="709" spans="1:34" ht="15.75" customHeight="1">
      <c r="A709" s="234"/>
      <c r="B709" s="234"/>
      <c r="C709" s="234"/>
      <c r="D709" s="234"/>
      <c r="E709" s="234"/>
      <c r="F709" s="234"/>
      <c r="G709" s="234"/>
      <c r="H709" s="234"/>
      <c r="I709" s="234"/>
      <c r="J709" s="300"/>
      <c r="K709" s="300"/>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row>
    <row r="710" spans="1:34" ht="15.75" customHeight="1">
      <c r="A710" s="234"/>
      <c r="B710" s="234"/>
      <c r="C710" s="234"/>
      <c r="D710" s="234"/>
      <c r="E710" s="234"/>
      <c r="F710" s="234"/>
      <c r="G710" s="234"/>
      <c r="H710" s="234"/>
      <c r="I710" s="234"/>
      <c r="J710" s="300"/>
      <c r="K710" s="300"/>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row>
    <row r="711" spans="1:34" ht="15.75" customHeight="1">
      <c r="A711" s="234"/>
      <c r="B711" s="234"/>
      <c r="C711" s="234"/>
      <c r="D711" s="234"/>
      <c r="E711" s="234"/>
      <c r="F711" s="234"/>
      <c r="G711" s="234"/>
      <c r="H711" s="234"/>
      <c r="I711" s="234"/>
      <c r="J711" s="300"/>
      <c r="K711" s="300"/>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row>
    <row r="712" spans="1:34" ht="15.75" customHeight="1">
      <c r="A712" s="234"/>
      <c r="B712" s="234"/>
      <c r="C712" s="234"/>
      <c r="D712" s="234"/>
      <c r="E712" s="234"/>
      <c r="F712" s="234"/>
      <c r="G712" s="234"/>
      <c r="H712" s="234"/>
      <c r="I712" s="234"/>
      <c r="J712" s="300"/>
      <c r="K712" s="300"/>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row>
    <row r="713" spans="1:34" ht="15.75" customHeight="1">
      <c r="A713" s="234"/>
      <c r="B713" s="234"/>
      <c r="C713" s="234"/>
      <c r="D713" s="234"/>
      <c r="E713" s="234"/>
      <c r="F713" s="234"/>
      <c r="G713" s="234"/>
      <c r="H713" s="234"/>
      <c r="I713" s="234"/>
      <c r="J713" s="300"/>
      <c r="K713" s="300"/>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row>
    <row r="714" spans="1:34" ht="15.75" customHeight="1">
      <c r="A714" s="234"/>
      <c r="B714" s="234"/>
      <c r="C714" s="234"/>
      <c r="D714" s="234"/>
      <c r="E714" s="234"/>
      <c r="F714" s="234"/>
      <c r="G714" s="234"/>
      <c r="H714" s="234"/>
      <c r="I714" s="234"/>
      <c r="J714" s="300"/>
      <c r="K714" s="300"/>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row>
    <row r="715" spans="1:34" ht="15.75" customHeight="1">
      <c r="A715" s="234"/>
      <c r="B715" s="234"/>
      <c r="C715" s="234"/>
      <c r="D715" s="234"/>
      <c r="E715" s="234"/>
      <c r="F715" s="234"/>
      <c r="G715" s="234"/>
      <c r="H715" s="234"/>
      <c r="I715" s="234"/>
      <c r="J715" s="300"/>
      <c r="K715" s="300"/>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row>
    <row r="716" spans="1:34" ht="15.75" customHeight="1">
      <c r="A716" s="234"/>
      <c r="B716" s="234"/>
      <c r="C716" s="234"/>
      <c r="D716" s="234"/>
      <c r="E716" s="234"/>
      <c r="F716" s="234"/>
      <c r="G716" s="234"/>
      <c r="H716" s="234"/>
      <c r="I716" s="234"/>
      <c r="J716" s="300"/>
      <c r="K716" s="300"/>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row>
    <row r="717" spans="1:34" ht="15.75" customHeight="1">
      <c r="A717" s="234"/>
      <c r="B717" s="234"/>
      <c r="C717" s="234"/>
      <c r="D717" s="234"/>
      <c r="E717" s="234"/>
      <c r="F717" s="234"/>
      <c r="G717" s="234"/>
      <c r="H717" s="234"/>
      <c r="I717" s="234"/>
      <c r="J717" s="300"/>
      <c r="K717" s="300"/>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row>
    <row r="718" spans="1:34" ht="15.75" customHeight="1">
      <c r="A718" s="234"/>
      <c r="B718" s="234"/>
      <c r="C718" s="234"/>
      <c r="D718" s="234"/>
      <c r="E718" s="234"/>
      <c r="F718" s="234"/>
      <c r="G718" s="234"/>
      <c r="H718" s="234"/>
      <c r="I718" s="234"/>
      <c r="J718" s="300"/>
      <c r="K718" s="300"/>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row>
    <row r="719" spans="1:34" ht="15.75" customHeight="1">
      <c r="A719" s="234"/>
      <c r="B719" s="234"/>
      <c r="C719" s="234"/>
      <c r="D719" s="234"/>
      <c r="E719" s="234"/>
      <c r="F719" s="234"/>
      <c r="G719" s="234"/>
      <c r="H719" s="234"/>
      <c r="I719" s="234"/>
      <c r="J719" s="300"/>
      <c r="K719" s="300"/>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row>
    <row r="720" spans="1:34" ht="15.75" customHeight="1">
      <c r="A720" s="234"/>
      <c r="B720" s="234"/>
      <c r="C720" s="234"/>
      <c r="D720" s="234"/>
      <c r="E720" s="234"/>
      <c r="F720" s="234"/>
      <c r="G720" s="234"/>
      <c r="H720" s="234"/>
      <c r="I720" s="234"/>
      <c r="J720" s="300"/>
      <c r="K720" s="300"/>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c r="AH720" s="234"/>
    </row>
    <row r="721" spans="1:34" ht="15.75" customHeight="1">
      <c r="A721" s="234"/>
      <c r="B721" s="234"/>
      <c r="C721" s="234"/>
      <c r="D721" s="234"/>
      <c r="E721" s="234"/>
      <c r="F721" s="234"/>
      <c r="G721" s="234"/>
      <c r="H721" s="234"/>
      <c r="I721" s="234"/>
      <c r="J721" s="300"/>
      <c r="K721" s="300"/>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row>
    <row r="722" spans="1:34" ht="15.75" customHeight="1">
      <c r="A722" s="234"/>
      <c r="B722" s="234"/>
      <c r="C722" s="234"/>
      <c r="D722" s="234"/>
      <c r="E722" s="234"/>
      <c r="F722" s="234"/>
      <c r="G722" s="234"/>
      <c r="H722" s="234"/>
      <c r="I722" s="234"/>
      <c r="J722" s="300"/>
      <c r="K722" s="300"/>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row>
    <row r="723" spans="1:34" ht="15.75" customHeight="1">
      <c r="A723" s="234"/>
      <c r="B723" s="234"/>
      <c r="C723" s="234"/>
      <c r="D723" s="234"/>
      <c r="E723" s="234"/>
      <c r="F723" s="234"/>
      <c r="G723" s="234"/>
      <c r="H723" s="234"/>
      <c r="I723" s="234"/>
      <c r="J723" s="300"/>
      <c r="K723" s="300"/>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row>
    <row r="724" spans="1:34" ht="15.75" customHeight="1">
      <c r="A724" s="234"/>
      <c r="B724" s="234"/>
      <c r="C724" s="234"/>
      <c r="D724" s="234"/>
      <c r="E724" s="234"/>
      <c r="F724" s="234"/>
      <c r="G724" s="234"/>
      <c r="H724" s="234"/>
      <c r="I724" s="234"/>
      <c r="J724" s="300"/>
      <c r="K724" s="300"/>
      <c r="L724" s="234"/>
      <c r="M724" s="234"/>
      <c r="N724" s="234"/>
      <c r="O724" s="234"/>
      <c r="P724" s="234"/>
      <c r="Q724" s="234"/>
      <c r="R724" s="234"/>
      <c r="S724" s="234"/>
      <c r="T724" s="234"/>
      <c r="U724" s="234"/>
      <c r="V724" s="234"/>
      <c r="W724" s="234"/>
      <c r="X724" s="234"/>
      <c r="Y724" s="234"/>
      <c r="Z724" s="234"/>
      <c r="AA724" s="234"/>
      <c r="AB724" s="234"/>
      <c r="AC724" s="234"/>
      <c r="AD724" s="234"/>
      <c r="AE724" s="234"/>
      <c r="AF724" s="234"/>
      <c r="AG724" s="234"/>
      <c r="AH724" s="234"/>
    </row>
    <row r="725" spans="1:34" ht="15.75" customHeight="1">
      <c r="A725" s="234"/>
      <c r="B725" s="234"/>
      <c r="C725" s="234"/>
      <c r="D725" s="234"/>
      <c r="E725" s="234"/>
      <c r="F725" s="234"/>
      <c r="G725" s="234"/>
      <c r="H725" s="234"/>
      <c r="I725" s="234"/>
      <c r="J725" s="300"/>
      <c r="K725" s="300"/>
      <c r="L725" s="234"/>
      <c r="M725" s="234"/>
      <c r="N725" s="234"/>
      <c r="O725" s="234"/>
      <c r="P725" s="234"/>
      <c r="Q725" s="234"/>
      <c r="R725" s="234"/>
      <c r="S725" s="234"/>
      <c r="T725" s="234"/>
      <c r="U725" s="234"/>
      <c r="V725" s="234"/>
      <c r="W725" s="234"/>
      <c r="X725" s="234"/>
      <c r="Y725" s="234"/>
      <c r="Z725" s="234"/>
      <c r="AA725" s="234"/>
      <c r="AB725" s="234"/>
      <c r="AC725" s="234"/>
      <c r="AD725" s="234"/>
      <c r="AE725" s="234"/>
      <c r="AF725" s="234"/>
      <c r="AG725" s="234"/>
      <c r="AH725" s="234"/>
    </row>
    <row r="726" spans="1:34" ht="15.75" customHeight="1">
      <c r="A726" s="234"/>
      <c r="B726" s="234"/>
      <c r="C726" s="234"/>
      <c r="D726" s="234"/>
      <c r="E726" s="234"/>
      <c r="F726" s="234"/>
      <c r="G726" s="234"/>
      <c r="H726" s="234"/>
      <c r="I726" s="234"/>
      <c r="J726" s="300"/>
      <c r="K726" s="300"/>
      <c r="L726" s="234"/>
      <c r="M726" s="234"/>
      <c r="N726" s="234"/>
      <c r="O726" s="234"/>
      <c r="P726" s="234"/>
      <c r="Q726" s="234"/>
      <c r="R726" s="234"/>
      <c r="S726" s="234"/>
      <c r="T726" s="234"/>
      <c r="U726" s="234"/>
      <c r="V726" s="234"/>
      <c r="W726" s="234"/>
      <c r="X726" s="234"/>
      <c r="Y726" s="234"/>
      <c r="Z726" s="234"/>
      <c r="AA726" s="234"/>
      <c r="AB726" s="234"/>
      <c r="AC726" s="234"/>
      <c r="AD726" s="234"/>
      <c r="AE726" s="234"/>
      <c r="AF726" s="234"/>
      <c r="AG726" s="234"/>
      <c r="AH726" s="234"/>
    </row>
    <row r="727" spans="1:34" ht="15.75" customHeight="1">
      <c r="A727" s="234"/>
      <c r="B727" s="234"/>
      <c r="C727" s="234"/>
      <c r="D727" s="234"/>
      <c r="E727" s="234"/>
      <c r="F727" s="234"/>
      <c r="G727" s="234"/>
      <c r="H727" s="234"/>
      <c r="I727" s="234"/>
      <c r="J727" s="300"/>
      <c r="K727" s="300"/>
      <c r="L727" s="234"/>
      <c r="M727" s="234"/>
      <c r="N727" s="234"/>
      <c r="O727" s="234"/>
      <c r="P727" s="234"/>
      <c r="Q727" s="234"/>
      <c r="R727" s="234"/>
      <c r="S727" s="234"/>
      <c r="T727" s="234"/>
      <c r="U727" s="234"/>
      <c r="V727" s="234"/>
      <c r="W727" s="234"/>
      <c r="X727" s="234"/>
      <c r="Y727" s="234"/>
      <c r="Z727" s="234"/>
      <c r="AA727" s="234"/>
      <c r="AB727" s="234"/>
      <c r="AC727" s="234"/>
      <c r="AD727" s="234"/>
      <c r="AE727" s="234"/>
      <c r="AF727" s="234"/>
      <c r="AG727" s="234"/>
      <c r="AH727" s="234"/>
    </row>
    <row r="728" spans="1:34" ht="15.75" customHeight="1">
      <c r="A728" s="234"/>
      <c r="B728" s="234"/>
      <c r="C728" s="234"/>
      <c r="D728" s="234"/>
      <c r="E728" s="234"/>
      <c r="F728" s="234"/>
      <c r="G728" s="234"/>
      <c r="H728" s="234"/>
      <c r="I728" s="234"/>
      <c r="J728" s="300"/>
      <c r="K728" s="300"/>
      <c r="L728" s="234"/>
      <c r="M728" s="234"/>
      <c r="N728" s="234"/>
      <c r="O728" s="234"/>
      <c r="P728" s="234"/>
      <c r="Q728" s="234"/>
      <c r="R728" s="234"/>
      <c r="S728" s="234"/>
      <c r="T728" s="234"/>
      <c r="U728" s="234"/>
      <c r="V728" s="234"/>
      <c r="W728" s="234"/>
      <c r="X728" s="234"/>
      <c r="Y728" s="234"/>
      <c r="Z728" s="234"/>
      <c r="AA728" s="234"/>
      <c r="AB728" s="234"/>
      <c r="AC728" s="234"/>
      <c r="AD728" s="234"/>
      <c r="AE728" s="234"/>
      <c r="AF728" s="234"/>
      <c r="AG728" s="234"/>
      <c r="AH728" s="234"/>
    </row>
    <row r="729" spans="1:34" ht="15.75" customHeight="1">
      <c r="A729" s="234"/>
      <c r="B729" s="234"/>
      <c r="C729" s="234"/>
      <c r="D729" s="234"/>
      <c r="E729" s="234"/>
      <c r="F729" s="234"/>
      <c r="G729" s="234"/>
      <c r="H729" s="234"/>
      <c r="I729" s="234"/>
      <c r="J729" s="300"/>
      <c r="K729" s="300"/>
      <c r="L729" s="234"/>
      <c r="M729" s="234"/>
      <c r="N729" s="234"/>
      <c r="O729" s="234"/>
      <c r="P729" s="234"/>
      <c r="Q729" s="234"/>
      <c r="R729" s="234"/>
      <c r="S729" s="234"/>
      <c r="T729" s="234"/>
      <c r="U729" s="234"/>
      <c r="V729" s="234"/>
      <c r="W729" s="234"/>
      <c r="X729" s="234"/>
      <c r="Y729" s="234"/>
      <c r="Z729" s="234"/>
      <c r="AA729" s="234"/>
      <c r="AB729" s="234"/>
      <c r="AC729" s="234"/>
      <c r="AD729" s="234"/>
      <c r="AE729" s="234"/>
      <c r="AF729" s="234"/>
      <c r="AG729" s="234"/>
      <c r="AH729" s="234"/>
    </row>
    <row r="730" spans="1:34" ht="15.75" customHeight="1">
      <c r="A730" s="234"/>
      <c r="B730" s="234"/>
      <c r="C730" s="234"/>
      <c r="D730" s="234"/>
      <c r="E730" s="234"/>
      <c r="F730" s="234"/>
      <c r="G730" s="234"/>
      <c r="H730" s="234"/>
      <c r="I730" s="234"/>
      <c r="J730" s="300"/>
      <c r="K730" s="300"/>
      <c r="L730" s="234"/>
      <c r="M730" s="234"/>
      <c r="N730" s="234"/>
      <c r="O730" s="234"/>
      <c r="P730" s="234"/>
      <c r="Q730" s="234"/>
      <c r="R730" s="234"/>
      <c r="S730" s="234"/>
      <c r="T730" s="234"/>
      <c r="U730" s="234"/>
      <c r="V730" s="234"/>
      <c r="W730" s="234"/>
      <c r="X730" s="234"/>
      <c r="Y730" s="234"/>
      <c r="Z730" s="234"/>
      <c r="AA730" s="234"/>
      <c r="AB730" s="234"/>
      <c r="AC730" s="234"/>
      <c r="AD730" s="234"/>
      <c r="AE730" s="234"/>
      <c r="AF730" s="234"/>
      <c r="AG730" s="234"/>
      <c r="AH730" s="234"/>
    </row>
    <row r="731" spans="1:34" ht="15.75" customHeight="1">
      <c r="A731" s="234"/>
      <c r="B731" s="234"/>
      <c r="C731" s="234"/>
      <c r="D731" s="234"/>
      <c r="E731" s="234"/>
      <c r="F731" s="234"/>
      <c r="G731" s="234"/>
      <c r="H731" s="234"/>
      <c r="I731" s="234"/>
      <c r="J731" s="300"/>
      <c r="K731" s="300"/>
      <c r="L731" s="234"/>
      <c r="M731" s="234"/>
      <c r="N731" s="234"/>
      <c r="O731" s="234"/>
      <c r="P731" s="234"/>
      <c r="Q731" s="234"/>
      <c r="R731" s="234"/>
      <c r="S731" s="234"/>
      <c r="T731" s="234"/>
      <c r="U731" s="234"/>
      <c r="V731" s="234"/>
      <c r="W731" s="234"/>
      <c r="X731" s="234"/>
      <c r="Y731" s="234"/>
      <c r="Z731" s="234"/>
      <c r="AA731" s="234"/>
      <c r="AB731" s="234"/>
      <c r="AC731" s="234"/>
      <c r="AD731" s="234"/>
      <c r="AE731" s="234"/>
      <c r="AF731" s="234"/>
      <c r="AG731" s="234"/>
      <c r="AH731" s="234"/>
    </row>
    <row r="732" spans="1:34" ht="15.75" customHeight="1">
      <c r="A732" s="234"/>
      <c r="B732" s="234"/>
      <c r="C732" s="234"/>
      <c r="D732" s="234"/>
      <c r="E732" s="234"/>
      <c r="F732" s="234"/>
      <c r="G732" s="234"/>
      <c r="H732" s="234"/>
      <c r="I732" s="234"/>
      <c r="J732" s="300"/>
      <c r="K732" s="300"/>
      <c r="L732" s="234"/>
      <c r="M732" s="234"/>
      <c r="N732" s="234"/>
      <c r="O732" s="234"/>
      <c r="P732" s="234"/>
      <c r="Q732" s="234"/>
      <c r="R732" s="234"/>
      <c r="S732" s="234"/>
      <c r="T732" s="234"/>
      <c r="U732" s="234"/>
      <c r="V732" s="234"/>
      <c r="W732" s="234"/>
      <c r="X732" s="234"/>
      <c r="Y732" s="234"/>
      <c r="Z732" s="234"/>
      <c r="AA732" s="234"/>
      <c r="AB732" s="234"/>
      <c r="AC732" s="234"/>
      <c r="AD732" s="234"/>
      <c r="AE732" s="234"/>
      <c r="AF732" s="234"/>
      <c r="AG732" s="234"/>
      <c r="AH732" s="234"/>
    </row>
    <row r="733" spans="1:34" ht="15.75" customHeight="1">
      <c r="A733" s="234"/>
      <c r="B733" s="234"/>
      <c r="C733" s="234"/>
      <c r="D733" s="234"/>
      <c r="E733" s="234"/>
      <c r="F733" s="234"/>
      <c r="G733" s="234"/>
      <c r="H733" s="234"/>
      <c r="I733" s="234"/>
      <c r="J733" s="300"/>
      <c r="K733" s="300"/>
      <c r="L733" s="234"/>
      <c r="M733" s="234"/>
      <c r="N733" s="234"/>
      <c r="O733" s="234"/>
      <c r="P733" s="234"/>
      <c r="Q733" s="234"/>
      <c r="R733" s="234"/>
      <c r="S733" s="234"/>
      <c r="T733" s="234"/>
      <c r="U733" s="234"/>
      <c r="V733" s="234"/>
      <c r="W733" s="234"/>
      <c r="X733" s="234"/>
      <c r="Y733" s="234"/>
      <c r="Z733" s="234"/>
      <c r="AA733" s="234"/>
      <c r="AB733" s="234"/>
      <c r="AC733" s="234"/>
      <c r="AD733" s="234"/>
      <c r="AE733" s="234"/>
      <c r="AF733" s="234"/>
      <c r="AG733" s="234"/>
      <c r="AH733" s="234"/>
    </row>
    <row r="734" spans="1:34" ht="15.75" customHeight="1">
      <c r="A734" s="234"/>
      <c r="B734" s="234"/>
      <c r="C734" s="234"/>
      <c r="D734" s="234"/>
      <c r="E734" s="234"/>
      <c r="F734" s="234"/>
      <c r="G734" s="234"/>
      <c r="H734" s="234"/>
      <c r="I734" s="234"/>
      <c r="J734" s="300"/>
      <c r="K734" s="300"/>
      <c r="L734" s="234"/>
      <c r="M734" s="234"/>
      <c r="N734" s="234"/>
      <c r="O734" s="234"/>
      <c r="P734" s="234"/>
      <c r="Q734" s="234"/>
      <c r="R734" s="234"/>
      <c r="S734" s="234"/>
      <c r="T734" s="234"/>
      <c r="U734" s="234"/>
      <c r="V734" s="234"/>
      <c r="W734" s="234"/>
      <c r="X734" s="234"/>
      <c r="Y734" s="234"/>
      <c r="Z734" s="234"/>
      <c r="AA734" s="234"/>
      <c r="AB734" s="234"/>
      <c r="AC734" s="234"/>
      <c r="AD734" s="234"/>
      <c r="AE734" s="234"/>
      <c r="AF734" s="234"/>
      <c r="AG734" s="234"/>
      <c r="AH734" s="234"/>
    </row>
    <row r="735" spans="1:34" ht="15.75" customHeight="1">
      <c r="A735" s="234"/>
      <c r="B735" s="234"/>
      <c r="C735" s="234"/>
      <c r="D735" s="234"/>
      <c r="E735" s="234"/>
      <c r="F735" s="234"/>
      <c r="G735" s="234"/>
      <c r="H735" s="234"/>
      <c r="I735" s="234"/>
      <c r="J735" s="300"/>
      <c r="K735" s="300"/>
      <c r="L735" s="234"/>
      <c r="M735" s="234"/>
      <c r="N735" s="234"/>
      <c r="O735" s="234"/>
      <c r="P735" s="234"/>
      <c r="Q735" s="234"/>
      <c r="R735" s="234"/>
      <c r="S735" s="234"/>
      <c r="T735" s="234"/>
      <c r="U735" s="234"/>
      <c r="V735" s="234"/>
      <c r="W735" s="234"/>
      <c r="X735" s="234"/>
      <c r="Y735" s="234"/>
      <c r="Z735" s="234"/>
      <c r="AA735" s="234"/>
      <c r="AB735" s="234"/>
      <c r="AC735" s="234"/>
      <c r="AD735" s="234"/>
      <c r="AE735" s="234"/>
      <c r="AF735" s="234"/>
      <c r="AG735" s="234"/>
      <c r="AH735" s="234"/>
    </row>
    <row r="736" spans="1:34" ht="15.75" customHeight="1">
      <c r="A736" s="234"/>
      <c r="B736" s="234"/>
      <c r="C736" s="234"/>
      <c r="D736" s="234"/>
      <c r="E736" s="234"/>
      <c r="F736" s="234"/>
      <c r="G736" s="234"/>
      <c r="H736" s="234"/>
      <c r="I736" s="234"/>
      <c r="J736" s="300"/>
      <c r="K736" s="300"/>
      <c r="L736" s="234"/>
      <c r="M736" s="234"/>
      <c r="N736" s="234"/>
      <c r="O736" s="234"/>
      <c r="P736" s="234"/>
      <c r="Q736" s="234"/>
      <c r="R736" s="234"/>
      <c r="S736" s="234"/>
      <c r="T736" s="234"/>
      <c r="U736" s="234"/>
      <c r="V736" s="234"/>
      <c r="W736" s="234"/>
      <c r="X736" s="234"/>
      <c r="Y736" s="234"/>
      <c r="Z736" s="234"/>
      <c r="AA736" s="234"/>
      <c r="AB736" s="234"/>
      <c r="AC736" s="234"/>
      <c r="AD736" s="234"/>
      <c r="AE736" s="234"/>
      <c r="AF736" s="234"/>
      <c r="AG736" s="234"/>
      <c r="AH736" s="234"/>
    </row>
    <row r="737" spans="1:34" ht="15.75" customHeight="1">
      <c r="A737" s="234"/>
      <c r="B737" s="234"/>
      <c r="C737" s="234"/>
      <c r="D737" s="234"/>
      <c r="E737" s="234"/>
      <c r="F737" s="234"/>
      <c r="G737" s="234"/>
      <c r="H737" s="234"/>
      <c r="I737" s="234"/>
      <c r="J737" s="300"/>
      <c r="K737" s="300"/>
      <c r="L737" s="234"/>
      <c r="M737" s="234"/>
      <c r="N737" s="234"/>
      <c r="O737" s="234"/>
      <c r="P737" s="234"/>
      <c r="Q737" s="234"/>
      <c r="R737" s="234"/>
      <c r="S737" s="234"/>
      <c r="T737" s="234"/>
      <c r="U737" s="234"/>
      <c r="V737" s="234"/>
      <c r="W737" s="234"/>
      <c r="X737" s="234"/>
      <c r="Y737" s="234"/>
      <c r="Z737" s="234"/>
      <c r="AA737" s="234"/>
      <c r="AB737" s="234"/>
      <c r="AC737" s="234"/>
      <c r="AD737" s="234"/>
      <c r="AE737" s="234"/>
      <c r="AF737" s="234"/>
      <c r="AG737" s="234"/>
      <c r="AH737" s="234"/>
    </row>
    <row r="738" spans="1:34" ht="15.75" customHeight="1">
      <c r="A738" s="234"/>
      <c r="B738" s="234"/>
      <c r="C738" s="234"/>
      <c r="D738" s="234"/>
      <c r="E738" s="234"/>
      <c r="F738" s="234"/>
      <c r="G738" s="234"/>
      <c r="H738" s="234"/>
      <c r="I738" s="234"/>
      <c r="J738" s="300"/>
      <c r="K738" s="300"/>
      <c r="L738" s="234"/>
      <c r="M738" s="234"/>
      <c r="N738" s="234"/>
      <c r="O738" s="234"/>
      <c r="P738" s="234"/>
      <c r="Q738" s="234"/>
      <c r="R738" s="234"/>
      <c r="S738" s="234"/>
      <c r="T738" s="234"/>
      <c r="U738" s="234"/>
      <c r="V738" s="234"/>
      <c r="W738" s="234"/>
      <c r="X738" s="234"/>
      <c r="Y738" s="234"/>
      <c r="Z738" s="234"/>
      <c r="AA738" s="234"/>
      <c r="AB738" s="234"/>
      <c r="AC738" s="234"/>
      <c r="AD738" s="234"/>
      <c r="AE738" s="234"/>
      <c r="AF738" s="234"/>
      <c r="AG738" s="234"/>
      <c r="AH738" s="234"/>
    </row>
    <row r="739" spans="1:34" ht="15.75" customHeight="1">
      <c r="A739" s="234"/>
      <c r="B739" s="234"/>
      <c r="C739" s="234"/>
      <c r="D739" s="234"/>
      <c r="E739" s="234"/>
      <c r="F739" s="234"/>
      <c r="G739" s="234"/>
      <c r="H739" s="234"/>
      <c r="I739" s="234"/>
      <c r="J739" s="300"/>
      <c r="K739" s="300"/>
      <c r="L739" s="234"/>
      <c r="M739" s="234"/>
      <c r="N739" s="234"/>
      <c r="O739" s="234"/>
      <c r="P739" s="234"/>
      <c r="Q739" s="234"/>
      <c r="R739" s="234"/>
      <c r="S739" s="234"/>
      <c r="T739" s="234"/>
      <c r="U739" s="234"/>
      <c r="V739" s="234"/>
      <c r="W739" s="234"/>
      <c r="X739" s="234"/>
      <c r="Y739" s="234"/>
      <c r="Z739" s="234"/>
      <c r="AA739" s="234"/>
      <c r="AB739" s="234"/>
      <c r="AC739" s="234"/>
      <c r="AD739" s="234"/>
      <c r="AE739" s="234"/>
      <c r="AF739" s="234"/>
      <c r="AG739" s="234"/>
      <c r="AH739" s="234"/>
    </row>
    <row r="740" spans="1:34" ht="15.75" customHeight="1">
      <c r="A740" s="234"/>
      <c r="B740" s="234"/>
      <c r="C740" s="234"/>
      <c r="D740" s="234"/>
      <c r="E740" s="234"/>
      <c r="F740" s="234"/>
      <c r="G740" s="234"/>
      <c r="H740" s="234"/>
      <c r="I740" s="234"/>
      <c r="J740" s="300"/>
      <c r="K740" s="300"/>
      <c r="L740" s="234"/>
      <c r="M740" s="234"/>
      <c r="N740" s="234"/>
      <c r="O740" s="234"/>
      <c r="P740" s="234"/>
      <c r="Q740" s="234"/>
      <c r="R740" s="234"/>
      <c r="S740" s="234"/>
      <c r="T740" s="234"/>
      <c r="U740" s="234"/>
      <c r="V740" s="234"/>
      <c r="W740" s="234"/>
      <c r="X740" s="234"/>
      <c r="Y740" s="234"/>
      <c r="Z740" s="234"/>
      <c r="AA740" s="234"/>
      <c r="AB740" s="234"/>
      <c r="AC740" s="234"/>
      <c r="AD740" s="234"/>
      <c r="AE740" s="234"/>
      <c r="AF740" s="234"/>
      <c r="AG740" s="234"/>
      <c r="AH740" s="234"/>
    </row>
    <row r="741" spans="1:34" ht="15.75" customHeight="1">
      <c r="A741" s="234"/>
      <c r="B741" s="234"/>
      <c r="C741" s="234"/>
      <c r="D741" s="234"/>
      <c r="E741" s="234"/>
      <c r="F741" s="234"/>
      <c r="G741" s="234"/>
      <c r="H741" s="234"/>
      <c r="I741" s="234"/>
      <c r="J741" s="300"/>
      <c r="K741" s="300"/>
      <c r="L741" s="234"/>
      <c r="M741" s="234"/>
      <c r="N741" s="234"/>
      <c r="O741" s="234"/>
      <c r="P741" s="234"/>
      <c r="Q741" s="234"/>
      <c r="R741" s="234"/>
      <c r="S741" s="234"/>
      <c r="T741" s="234"/>
      <c r="U741" s="234"/>
      <c r="V741" s="234"/>
      <c r="W741" s="234"/>
      <c r="X741" s="234"/>
      <c r="Y741" s="234"/>
      <c r="Z741" s="234"/>
      <c r="AA741" s="234"/>
      <c r="AB741" s="234"/>
      <c r="AC741" s="234"/>
      <c r="AD741" s="234"/>
      <c r="AE741" s="234"/>
      <c r="AF741" s="234"/>
      <c r="AG741" s="234"/>
      <c r="AH741" s="234"/>
    </row>
    <row r="742" spans="1:34" ht="15.75" customHeight="1">
      <c r="A742" s="234"/>
      <c r="B742" s="234"/>
      <c r="C742" s="234"/>
      <c r="D742" s="234"/>
      <c r="E742" s="234"/>
      <c r="F742" s="234"/>
      <c r="G742" s="234"/>
      <c r="H742" s="234"/>
      <c r="I742" s="234"/>
      <c r="J742" s="300"/>
      <c r="K742" s="300"/>
      <c r="L742" s="234"/>
      <c r="M742" s="234"/>
      <c r="N742" s="234"/>
      <c r="O742" s="234"/>
      <c r="P742" s="234"/>
      <c r="Q742" s="234"/>
      <c r="R742" s="234"/>
      <c r="S742" s="234"/>
      <c r="T742" s="234"/>
      <c r="U742" s="234"/>
      <c r="V742" s="234"/>
      <c r="W742" s="234"/>
      <c r="X742" s="234"/>
      <c r="Y742" s="234"/>
      <c r="Z742" s="234"/>
      <c r="AA742" s="234"/>
      <c r="AB742" s="234"/>
      <c r="AC742" s="234"/>
      <c r="AD742" s="234"/>
      <c r="AE742" s="234"/>
      <c r="AF742" s="234"/>
      <c r="AG742" s="234"/>
      <c r="AH742" s="234"/>
    </row>
    <row r="743" spans="1:34" ht="15.75" customHeight="1">
      <c r="A743" s="234"/>
      <c r="B743" s="234"/>
      <c r="C743" s="234"/>
      <c r="D743" s="234"/>
      <c r="E743" s="234"/>
      <c r="F743" s="234"/>
      <c r="G743" s="234"/>
      <c r="H743" s="234"/>
      <c r="I743" s="234"/>
      <c r="J743" s="300"/>
      <c r="K743" s="300"/>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row>
    <row r="744" spans="1:34" ht="15.75" customHeight="1">
      <c r="A744" s="234"/>
      <c r="B744" s="234"/>
      <c r="C744" s="234"/>
      <c r="D744" s="234"/>
      <c r="E744" s="234"/>
      <c r="F744" s="234"/>
      <c r="G744" s="234"/>
      <c r="H744" s="234"/>
      <c r="I744" s="234"/>
      <c r="J744" s="300"/>
      <c r="K744" s="300"/>
      <c r="L744" s="234"/>
      <c r="M744" s="234"/>
      <c r="N744" s="234"/>
      <c r="O744" s="234"/>
      <c r="P744" s="234"/>
      <c r="Q744" s="234"/>
      <c r="R744" s="234"/>
      <c r="S744" s="234"/>
      <c r="T744" s="234"/>
      <c r="U744" s="234"/>
      <c r="V744" s="234"/>
      <c r="W744" s="234"/>
      <c r="X744" s="234"/>
      <c r="Y744" s="234"/>
      <c r="Z744" s="234"/>
      <c r="AA744" s="234"/>
      <c r="AB744" s="234"/>
      <c r="AC744" s="234"/>
      <c r="AD744" s="234"/>
      <c r="AE744" s="234"/>
      <c r="AF744" s="234"/>
      <c r="AG744" s="234"/>
      <c r="AH744" s="234"/>
    </row>
    <row r="745" spans="1:34" ht="15.75" customHeight="1">
      <c r="A745" s="234"/>
      <c r="B745" s="234"/>
      <c r="C745" s="234"/>
      <c r="D745" s="234"/>
      <c r="E745" s="234"/>
      <c r="F745" s="234"/>
      <c r="G745" s="234"/>
      <c r="H745" s="234"/>
      <c r="I745" s="234"/>
      <c r="J745" s="300"/>
      <c r="K745" s="300"/>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row>
    <row r="746" spans="1:34" ht="15.75" customHeight="1">
      <c r="A746" s="234"/>
      <c r="B746" s="234"/>
      <c r="C746" s="234"/>
      <c r="D746" s="234"/>
      <c r="E746" s="234"/>
      <c r="F746" s="234"/>
      <c r="G746" s="234"/>
      <c r="H746" s="234"/>
      <c r="I746" s="234"/>
      <c r="J746" s="300"/>
      <c r="K746" s="300"/>
      <c r="L746" s="234"/>
      <c r="M746" s="234"/>
      <c r="N746" s="234"/>
      <c r="O746" s="234"/>
      <c r="P746" s="234"/>
      <c r="Q746" s="234"/>
      <c r="R746" s="234"/>
      <c r="S746" s="234"/>
      <c r="T746" s="234"/>
      <c r="U746" s="234"/>
      <c r="V746" s="234"/>
      <c r="W746" s="234"/>
      <c r="X746" s="234"/>
      <c r="Y746" s="234"/>
      <c r="Z746" s="234"/>
      <c r="AA746" s="234"/>
      <c r="AB746" s="234"/>
      <c r="AC746" s="234"/>
      <c r="AD746" s="234"/>
      <c r="AE746" s="234"/>
      <c r="AF746" s="234"/>
      <c r="AG746" s="234"/>
      <c r="AH746" s="234"/>
    </row>
    <row r="747" spans="1:34" ht="15.75" customHeight="1">
      <c r="A747" s="234"/>
      <c r="B747" s="234"/>
      <c r="C747" s="234"/>
      <c r="D747" s="234"/>
      <c r="E747" s="234"/>
      <c r="F747" s="234"/>
      <c r="G747" s="234"/>
      <c r="H747" s="234"/>
      <c r="I747" s="234"/>
      <c r="J747" s="300"/>
      <c r="K747" s="300"/>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4"/>
    </row>
    <row r="748" spans="1:34" ht="15.75" customHeight="1">
      <c r="A748" s="234"/>
      <c r="B748" s="234"/>
      <c r="C748" s="234"/>
      <c r="D748" s="234"/>
      <c r="E748" s="234"/>
      <c r="F748" s="234"/>
      <c r="G748" s="234"/>
      <c r="H748" s="234"/>
      <c r="I748" s="234"/>
      <c r="J748" s="300"/>
      <c r="K748" s="300"/>
      <c r="L748" s="234"/>
      <c r="M748" s="234"/>
      <c r="N748" s="234"/>
      <c r="O748" s="234"/>
      <c r="P748" s="234"/>
      <c r="Q748" s="234"/>
      <c r="R748" s="234"/>
      <c r="S748" s="234"/>
      <c r="T748" s="234"/>
      <c r="U748" s="234"/>
      <c r="V748" s="234"/>
      <c r="W748" s="234"/>
      <c r="X748" s="234"/>
      <c r="Y748" s="234"/>
      <c r="Z748" s="234"/>
      <c r="AA748" s="234"/>
      <c r="AB748" s="234"/>
      <c r="AC748" s="234"/>
      <c r="AD748" s="234"/>
      <c r="AE748" s="234"/>
      <c r="AF748" s="234"/>
      <c r="AG748" s="234"/>
      <c r="AH748" s="234"/>
    </row>
    <row r="749" spans="1:34" ht="15.75" customHeight="1">
      <c r="A749" s="234"/>
      <c r="B749" s="234"/>
      <c r="C749" s="234"/>
      <c r="D749" s="234"/>
      <c r="E749" s="234"/>
      <c r="F749" s="234"/>
      <c r="G749" s="234"/>
      <c r="H749" s="234"/>
      <c r="I749" s="234"/>
      <c r="J749" s="300"/>
      <c r="K749" s="300"/>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row>
    <row r="750" spans="1:34" ht="15.75" customHeight="1">
      <c r="A750" s="234"/>
      <c r="B750" s="234"/>
      <c r="C750" s="234"/>
      <c r="D750" s="234"/>
      <c r="E750" s="234"/>
      <c r="F750" s="234"/>
      <c r="G750" s="234"/>
      <c r="H750" s="234"/>
      <c r="I750" s="234"/>
      <c r="J750" s="300"/>
      <c r="K750" s="300"/>
      <c r="L750" s="234"/>
      <c r="M750" s="234"/>
      <c r="N750" s="234"/>
      <c r="O750" s="234"/>
      <c r="P750" s="234"/>
      <c r="Q750" s="234"/>
      <c r="R750" s="234"/>
      <c r="S750" s="234"/>
      <c r="T750" s="234"/>
      <c r="U750" s="234"/>
      <c r="V750" s="234"/>
      <c r="W750" s="234"/>
      <c r="X750" s="234"/>
      <c r="Y750" s="234"/>
      <c r="Z750" s="234"/>
      <c r="AA750" s="234"/>
      <c r="AB750" s="234"/>
      <c r="AC750" s="234"/>
      <c r="AD750" s="234"/>
      <c r="AE750" s="234"/>
      <c r="AF750" s="234"/>
      <c r="AG750" s="234"/>
      <c r="AH750" s="234"/>
    </row>
    <row r="751" spans="1:34" ht="15.75" customHeight="1">
      <c r="A751" s="234"/>
      <c r="B751" s="234"/>
      <c r="C751" s="234"/>
      <c r="D751" s="234"/>
      <c r="E751" s="234"/>
      <c r="F751" s="234"/>
      <c r="G751" s="234"/>
      <c r="H751" s="234"/>
      <c r="I751" s="234"/>
      <c r="J751" s="300"/>
      <c r="K751" s="300"/>
      <c r="L751" s="234"/>
      <c r="M751" s="234"/>
      <c r="N751" s="234"/>
      <c r="O751" s="234"/>
      <c r="P751" s="234"/>
      <c r="Q751" s="234"/>
      <c r="R751" s="234"/>
      <c r="S751" s="234"/>
      <c r="T751" s="234"/>
      <c r="U751" s="234"/>
      <c r="V751" s="234"/>
      <c r="W751" s="234"/>
      <c r="X751" s="234"/>
      <c r="Y751" s="234"/>
      <c r="Z751" s="234"/>
      <c r="AA751" s="234"/>
      <c r="AB751" s="234"/>
      <c r="AC751" s="234"/>
      <c r="AD751" s="234"/>
      <c r="AE751" s="234"/>
      <c r="AF751" s="234"/>
      <c r="AG751" s="234"/>
      <c r="AH751" s="234"/>
    </row>
    <row r="752" spans="1:34" ht="15.75" customHeight="1">
      <c r="A752" s="234"/>
      <c r="B752" s="234"/>
      <c r="C752" s="234"/>
      <c r="D752" s="234"/>
      <c r="E752" s="234"/>
      <c r="F752" s="234"/>
      <c r="G752" s="234"/>
      <c r="H752" s="234"/>
      <c r="I752" s="234"/>
      <c r="J752" s="300"/>
      <c r="K752" s="300"/>
      <c r="L752" s="234"/>
      <c r="M752" s="234"/>
      <c r="N752" s="234"/>
      <c r="O752" s="234"/>
      <c r="P752" s="234"/>
      <c r="Q752" s="234"/>
      <c r="R752" s="234"/>
      <c r="S752" s="234"/>
      <c r="T752" s="234"/>
      <c r="U752" s="234"/>
      <c r="V752" s="234"/>
      <c r="W752" s="234"/>
      <c r="X752" s="234"/>
      <c r="Y752" s="234"/>
      <c r="Z752" s="234"/>
      <c r="AA752" s="234"/>
      <c r="AB752" s="234"/>
      <c r="AC752" s="234"/>
      <c r="AD752" s="234"/>
      <c r="AE752" s="234"/>
      <c r="AF752" s="234"/>
      <c r="AG752" s="234"/>
      <c r="AH752" s="234"/>
    </row>
    <row r="753" spans="1:34" ht="15.75" customHeight="1">
      <c r="A753" s="234"/>
      <c r="B753" s="234"/>
      <c r="C753" s="234"/>
      <c r="D753" s="234"/>
      <c r="E753" s="234"/>
      <c r="F753" s="234"/>
      <c r="G753" s="234"/>
      <c r="H753" s="234"/>
      <c r="I753" s="234"/>
      <c r="J753" s="300"/>
      <c r="K753" s="300"/>
      <c r="L753" s="234"/>
      <c r="M753" s="234"/>
      <c r="N753" s="234"/>
      <c r="O753" s="234"/>
      <c r="P753" s="234"/>
      <c r="Q753" s="234"/>
      <c r="R753" s="234"/>
      <c r="S753" s="234"/>
      <c r="T753" s="234"/>
      <c r="U753" s="234"/>
      <c r="V753" s="234"/>
      <c r="W753" s="234"/>
      <c r="X753" s="234"/>
      <c r="Y753" s="234"/>
      <c r="Z753" s="234"/>
      <c r="AA753" s="234"/>
      <c r="AB753" s="234"/>
      <c r="AC753" s="234"/>
      <c r="AD753" s="234"/>
      <c r="AE753" s="234"/>
      <c r="AF753" s="234"/>
      <c r="AG753" s="234"/>
      <c r="AH753" s="234"/>
    </row>
    <row r="754" spans="1:34" ht="15.75" customHeight="1">
      <c r="A754" s="234"/>
      <c r="B754" s="234"/>
      <c r="C754" s="234"/>
      <c r="D754" s="234"/>
      <c r="E754" s="234"/>
      <c r="F754" s="234"/>
      <c r="G754" s="234"/>
      <c r="H754" s="234"/>
      <c r="I754" s="234"/>
      <c r="J754" s="300"/>
      <c r="K754" s="300"/>
      <c r="L754" s="234"/>
      <c r="M754" s="234"/>
      <c r="N754" s="234"/>
      <c r="O754" s="234"/>
      <c r="P754" s="234"/>
      <c r="Q754" s="234"/>
      <c r="R754" s="234"/>
      <c r="S754" s="234"/>
      <c r="T754" s="234"/>
      <c r="U754" s="234"/>
      <c r="V754" s="234"/>
      <c r="W754" s="234"/>
      <c r="X754" s="234"/>
      <c r="Y754" s="234"/>
      <c r="Z754" s="234"/>
      <c r="AA754" s="234"/>
      <c r="AB754" s="234"/>
      <c r="AC754" s="234"/>
      <c r="AD754" s="234"/>
      <c r="AE754" s="234"/>
      <c r="AF754" s="234"/>
      <c r="AG754" s="234"/>
      <c r="AH754" s="234"/>
    </row>
    <row r="755" spans="1:34" ht="15.75" customHeight="1">
      <c r="A755" s="234"/>
      <c r="B755" s="234"/>
      <c r="C755" s="234"/>
      <c r="D755" s="234"/>
      <c r="E755" s="234"/>
      <c r="F755" s="234"/>
      <c r="G755" s="234"/>
      <c r="H755" s="234"/>
      <c r="I755" s="234"/>
      <c r="J755" s="300"/>
      <c r="K755" s="300"/>
      <c r="L755" s="234"/>
      <c r="M755" s="234"/>
      <c r="N755" s="234"/>
      <c r="O755" s="234"/>
      <c r="P755" s="234"/>
      <c r="Q755" s="234"/>
      <c r="R755" s="234"/>
      <c r="S755" s="234"/>
      <c r="T755" s="234"/>
      <c r="U755" s="234"/>
      <c r="V755" s="234"/>
      <c r="W755" s="234"/>
      <c r="X755" s="234"/>
      <c r="Y755" s="234"/>
      <c r="Z755" s="234"/>
      <c r="AA755" s="234"/>
      <c r="AB755" s="234"/>
      <c r="AC755" s="234"/>
      <c r="AD755" s="234"/>
      <c r="AE755" s="234"/>
      <c r="AF755" s="234"/>
      <c r="AG755" s="234"/>
      <c r="AH755" s="234"/>
    </row>
    <row r="756" spans="1:34" ht="15.75" customHeight="1">
      <c r="A756" s="234"/>
      <c r="B756" s="234"/>
      <c r="C756" s="234"/>
      <c r="D756" s="234"/>
      <c r="E756" s="234"/>
      <c r="F756" s="234"/>
      <c r="G756" s="234"/>
      <c r="H756" s="234"/>
      <c r="I756" s="234"/>
      <c r="J756" s="300"/>
      <c r="K756" s="300"/>
      <c r="L756" s="234"/>
      <c r="M756" s="234"/>
      <c r="N756" s="234"/>
      <c r="O756" s="234"/>
      <c r="P756" s="234"/>
      <c r="Q756" s="234"/>
      <c r="R756" s="234"/>
      <c r="S756" s="234"/>
      <c r="T756" s="234"/>
      <c r="U756" s="234"/>
      <c r="V756" s="234"/>
      <c r="W756" s="234"/>
      <c r="X756" s="234"/>
      <c r="Y756" s="234"/>
      <c r="Z756" s="234"/>
      <c r="AA756" s="234"/>
      <c r="AB756" s="234"/>
      <c r="AC756" s="234"/>
      <c r="AD756" s="234"/>
      <c r="AE756" s="234"/>
      <c r="AF756" s="234"/>
      <c r="AG756" s="234"/>
      <c r="AH756" s="234"/>
    </row>
    <row r="757" spans="1:34" ht="15.75" customHeight="1">
      <c r="A757" s="234"/>
      <c r="B757" s="234"/>
      <c r="C757" s="234"/>
      <c r="D757" s="234"/>
      <c r="E757" s="234"/>
      <c r="F757" s="234"/>
      <c r="G757" s="234"/>
      <c r="H757" s="234"/>
      <c r="I757" s="234"/>
      <c r="J757" s="300"/>
      <c r="K757" s="300"/>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row>
    <row r="758" spans="1:34" ht="15.75" customHeight="1">
      <c r="A758" s="234"/>
      <c r="B758" s="234"/>
      <c r="C758" s="234"/>
      <c r="D758" s="234"/>
      <c r="E758" s="234"/>
      <c r="F758" s="234"/>
      <c r="G758" s="234"/>
      <c r="H758" s="234"/>
      <c r="I758" s="234"/>
      <c r="J758" s="300"/>
      <c r="K758" s="300"/>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row>
    <row r="759" spans="1:34" ht="15.75" customHeight="1">
      <c r="A759" s="234"/>
      <c r="B759" s="234"/>
      <c r="C759" s="234"/>
      <c r="D759" s="234"/>
      <c r="E759" s="234"/>
      <c r="F759" s="234"/>
      <c r="G759" s="234"/>
      <c r="H759" s="234"/>
      <c r="I759" s="234"/>
      <c r="J759" s="300"/>
      <c r="K759" s="300"/>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row>
    <row r="760" spans="1:34" ht="15.75" customHeight="1">
      <c r="A760" s="234"/>
      <c r="B760" s="234"/>
      <c r="C760" s="234"/>
      <c r="D760" s="234"/>
      <c r="E760" s="234"/>
      <c r="F760" s="234"/>
      <c r="G760" s="234"/>
      <c r="H760" s="234"/>
      <c r="I760" s="234"/>
      <c r="J760" s="300"/>
      <c r="K760" s="300"/>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row>
    <row r="761" spans="1:34" ht="15.75" customHeight="1">
      <c r="A761" s="234"/>
      <c r="B761" s="234"/>
      <c r="C761" s="234"/>
      <c r="D761" s="234"/>
      <c r="E761" s="234"/>
      <c r="F761" s="234"/>
      <c r="G761" s="234"/>
      <c r="H761" s="234"/>
      <c r="I761" s="234"/>
      <c r="J761" s="300"/>
      <c r="K761" s="300"/>
      <c r="L761" s="234"/>
      <c r="M761" s="234"/>
      <c r="N761" s="234"/>
      <c r="O761" s="234"/>
      <c r="P761" s="234"/>
      <c r="Q761" s="234"/>
      <c r="R761" s="234"/>
      <c r="S761" s="234"/>
      <c r="T761" s="234"/>
      <c r="U761" s="234"/>
      <c r="V761" s="234"/>
      <c r="W761" s="234"/>
      <c r="X761" s="234"/>
      <c r="Y761" s="234"/>
      <c r="Z761" s="234"/>
      <c r="AA761" s="234"/>
      <c r="AB761" s="234"/>
      <c r="AC761" s="234"/>
      <c r="AD761" s="234"/>
      <c r="AE761" s="234"/>
      <c r="AF761" s="234"/>
      <c r="AG761" s="234"/>
      <c r="AH761" s="234"/>
    </row>
    <row r="762" spans="1:34" ht="15.75" customHeight="1">
      <c r="A762" s="234"/>
      <c r="B762" s="234"/>
      <c r="C762" s="234"/>
      <c r="D762" s="234"/>
      <c r="E762" s="234"/>
      <c r="F762" s="234"/>
      <c r="G762" s="234"/>
      <c r="H762" s="234"/>
      <c r="I762" s="234"/>
      <c r="J762" s="300"/>
      <c r="K762" s="300"/>
      <c r="L762" s="234"/>
      <c r="M762" s="234"/>
      <c r="N762" s="234"/>
      <c r="O762" s="234"/>
      <c r="P762" s="234"/>
      <c r="Q762" s="234"/>
      <c r="R762" s="234"/>
      <c r="S762" s="234"/>
      <c r="T762" s="234"/>
      <c r="U762" s="234"/>
      <c r="V762" s="234"/>
      <c r="W762" s="234"/>
      <c r="X762" s="234"/>
      <c r="Y762" s="234"/>
      <c r="Z762" s="234"/>
      <c r="AA762" s="234"/>
      <c r="AB762" s="234"/>
      <c r="AC762" s="234"/>
      <c r="AD762" s="234"/>
      <c r="AE762" s="234"/>
      <c r="AF762" s="234"/>
      <c r="AG762" s="234"/>
      <c r="AH762" s="234"/>
    </row>
    <row r="763" spans="1:34" ht="15.75" customHeight="1">
      <c r="A763" s="234"/>
      <c r="B763" s="234"/>
      <c r="C763" s="234"/>
      <c r="D763" s="234"/>
      <c r="E763" s="234"/>
      <c r="F763" s="234"/>
      <c r="G763" s="234"/>
      <c r="H763" s="234"/>
      <c r="I763" s="234"/>
      <c r="J763" s="300"/>
      <c r="K763" s="300"/>
      <c r="L763" s="234"/>
      <c r="M763" s="234"/>
      <c r="N763" s="234"/>
      <c r="O763" s="234"/>
      <c r="P763" s="234"/>
      <c r="Q763" s="234"/>
      <c r="R763" s="234"/>
      <c r="S763" s="234"/>
      <c r="T763" s="234"/>
      <c r="U763" s="234"/>
      <c r="V763" s="234"/>
      <c r="W763" s="234"/>
      <c r="X763" s="234"/>
      <c r="Y763" s="234"/>
      <c r="Z763" s="234"/>
      <c r="AA763" s="234"/>
      <c r="AB763" s="234"/>
      <c r="AC763" s="234"/>
      <c r="AD763" s="234"/>
      <c r="AE763" s="234"/>
      <c r="AF763" s="234"/>
      <c r="AG763" s="234"/>
      <c r="AH763" s="234"/>
    </row>
    <row r="764" spans="1:34" ht="15.75" customHeight="1">
      <c r="A764" s="234"/>
      <c r="B764" s="234"/>
      <c r="C764" s="234"/>
      <c r="D764" s="234"/>
      <c r="E764" s="234"/>
      <c r="F764" s="234"/>
      <c r="G764" s="234"/>
      <c r="H764" s="234"/>
      <c r="I764" s="234"/>
      <c r="J764" s="300"/>
      <c r="K764" s="300"/>
      <c r="L764" s="234"/>
      <c r="M764" s="234"/>
      <c r="N764" s="234"/>
      <c r="O764" s="234"/>
      <c r="P764" s="234"/>
      <c r="Q764" s="234"/>
      <c r="R764" s="234"/>
      <c r="S764" s="234"/>
      <c r="T764" s="234"/>
      <c r="U764" s="234"/>
      <c r="V764" s="234"/>
      <c r="W764" s="234"/>
      <c r="X764" s="234"/>
      <c r="Y764" s="234"/>
      <c r="Z764" s="234"/>
      <c r="AA764" s="234"/>
      <c r="AB764" s="234"/>
      <c r="AC764" s="234"/>
      <c r="AD764" s="234"/>
      <c r="AE764" s="234"/>
      <c r="AF764" s="234"/>
      <c r="AG764" s="234"/>
      <c r="AH764" s="234"/>
    </row>
    <row r="765" spans="1:34" ht="15.75" customHeight="1">
      <c r="A765" s="234"/>
      <c r="B765" s="234"/>
      <c r="C765" s="234"/>
      <c r="D765" s="234"/>
      <c r="E765" s="234"/>
      <c r="F765" s="234"/>
      <c r="G765" s="234"/>
      <c r="H765" s="234"/>
      <c r="I765" s="234"/>
      <c r="J765" s="300"/>
      <c r="K765" s="300"/>
      <c r="L765" s="234"/>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row>
    <row r="766" spans="1:34" ht="15.75" customHeight="1">
      <c r="A766" s="234"/>
      <c r="B766" s="234"/>
      <c r="C766" s="234"/>
      <c r="D766" s="234"/>
      <c r="E766" s="234"/>
      <c r="F766" s="234"/>
      <c r="G766" s="234"/>
      <c r="H766" s="234"/>
      <c r="I766" s="234"/>
      <c r="J766" s="300"/>
      <c r="K766" s="300"/>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row>
    <row r="767" spans="1:34" ht="15.75" customHeight="1">
      <c r="A767" s="234"/>
      <c r="B767" s="234"/>
      <c r="C767" s="234"/>
      <c r="D767" s="234"/>
      <c r="E767" s="234"/>
      <c r="F767" s="234"/>
      <c r="G767" s="234"/>
      <c r="H767" s="234"/>
      <c r="I767" s="234"/>
      <c r="J767" s="300"/>
      <c r="K767" s="300"/>
      <c r="L767" s="234"/>
      <c r="M767" s="234"/>
      <c r="N767" s="234"/>
      <c r="O767" s="234"/>
      <c r="P767" s="234"/>
      <c r="Q767" s="234"/>
      <c r="R767" s="234"/>
      <c r="S767" s="234"/>
      <c r="T767" s="234"/>
      <c r="U767" s="234"/>
      <c r="V767" s="234"/>
      <c r="W767" s="234"/>
      <c r="X767" s="234"/>
      <c r="Y767" s="234"/>
      <c r="Z767" s="234"/>
      <c r="AA767" s="234"/>
      <c r="AB767" s="234"/>
      <c r="AC767" s="234"/>
      <c r="AD767" s="234"/>
      <c r="AE767" s="234"/>
      <c r="AF767" s="234"/>
      <c r="AG767" s="234"/>
      <c r="AH767" s="234"/>
    </row>
    <row r="768" spans="1:34" ht="15.75" customHeight="1">
      <c r="A768" s="234"/>
      <c r="B768" s="234"/>
      <c r="C768" s="234"/>
      <c r="D768" s="234"/>
      <c r="E768" s="234"/>
      <c r="F768" s="234"/>
      <c r="G768" s="234"/>
      <c r="H768" s="234"/>
      <c r="I768" s="234"/>
      <c r="J768" s="300"/>
      <c r="K768" s="300"/>
      <c r="L768" s="234"/>
      <c r="M768" s="234"/>
      <c r="N768" s="234"/>
      <c r="O768" s="234"/>
      <c r="P768" s="234"/>
      <c r="Q768" s="234"/>
      <c r="R768" s="234"/>
      <c r="S768" s="234"/>
      <c r="T768" s="234"/>
      <c r="U768" s="234"/>
      <c r="V768" s="234"/>
      <c r="W768" s="234"/>
      <c r="X768" s="234"/>
      <c r="Y768" s="234"/>
      <c r="Z768" s="234"/>
      <c r="AA768" s="234"/>
      <c r="AB768" s="234"/>
      <c r="AC768" s="234"/>
      <c r="AD768" s="234"/>
      <c r="AE768" s="234"/>
      <c r="AF768" s="234"/>
      <c r="AG768" s="234"/>
      <c r="AH768" s="234"/>
    </row>
    <row r="769" spans="1:34" ht="15.75" customHeight="1">
      <c r="A769" s="234"/>
      <c r="B769" s="234"/>
      <c r="C769" s="234"/>
      <c r="D769" s="234"/>
      <c r="E769" s="234"/>
      <c r="F769" s="234"/>
      <c r="G769" s="234"/>
      <c r="H769" s="234"/>
      <c r="I769" s="234"/>
      <c r="J769" s="300"/>
      <c r="K769" s="300"/>
      <c r="L769" s="234"/>
      <c r="M769" s="234"/>
      <c r="N769" s="234"/>
      <c r="O769" s="234"/>
      <c r="P769" s="234"/>
      <c r="Q769" s="234"/>
      <c r="R769" s="234"/>
      <c r="S769" s="234"/>
      <c r="T769" s="234"/>
      <c r="U769" s="234"/>
      <c r="V769" s="234"/>
      <c r="W769" s="234"/>
      <c r="X769" s="234"/>
      <c r="Y769" s="234"/>
      <c r="Z769" s="234"/>
      <c r="AA769" s="234"/>
      <c r="AB769" s="234"/>
      <c r="AC769" s="234"/>
      <c r="AD769" s="234"/>
      <c r="AE769" s="234"/>
      <c r="AF769" s="234"/>
      <c r="AG769" s="234"/>
      <c r="AH769" s="234"/>
    </row>
    <row r="770" spans="1:34" ht="15.75" customHeight="1">
      <c r="A770" s="234"/>
      <c r="B770" s="234"/>
      <c r="C770" s="234"/>
      <c r="D770" s="234"/>
      <c r="E770" s="234"/>
      <c r="F770" s="234"/>
      <c r="G770" s="234"/>
      <c r="H770" s="234"/>
      <c r="I770" s="234"/>
      <c r="J770" s="300"/>
      <c r="K770" s="300"/>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row>
    <row r="771" spans="1:34" ht="15.75" customHeight="1">
      <c r="A771" s="234"/>
      <c r="B771" s="234"/>
      <c r="C771" s="234"/>
      <c r="D771" s="234"/>
      <c r="E771" s="234"/>
      <c r="F771" s="234"/>
      <c r="G771" s="234"/>
      <c r="H771" s="234"/>
      <c r="I771" s="234"/>
      <c r="J771" s="300"/>
      <c r="K771" s="300"/>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c r="AH771" s="234"/>
    </row>
    <row r="772" spans="1:34" ht="15.75" customHeight="1">
      <c r="A772" s="234"/>
      <c r="B772" s="234"/>
      <c r="C772" s="234"/>
      <c r="D772" s="234"/>
      <c r="E772" s="234"/>
      <c r="F772" s="234"/>
      <c r="G772" s="234"/>
      <c r="H772" s="234"/>
      <c r="I772" s="234"/>
      <c r="J772" s="300"/>
      <c r="K772" s="300"/>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row>
    <row r="773" spans="1:34" ht="15.75" customHeight="1">
      <c r="A773" s="234"/>
      <c r="B773" s="234"/>
      <c r="C773" s="234"/>
      <c r="D773" s="234"/>
      <c r="E773" s="234"/>
      <c r="F773" s="234"/>
      <c r="G773" s="234"/>
      <c r="H773" s="234"/>
      <c r="I773" s="234"/>
      <c r="J773" s="300"/>
      <c r="K773" s="300"/>
      <c r="L773" s="234"/>
      <c r="M773" s="234"/>
      <c r="N773" s="234"/>
      <c r="O773" s="234"/>
      <c r="P773" s="234"/>
      <c r="Q773" s="234"/>
      <c r="R773" s="234"/>
      <c r="S773" s="234"/>
      <c r="T773" s="234"/>
      <c r="U773" s="234"/>
      <c r="V773" s="234"/>
      <c r="W773" s="234"/>
      <c r="X773" s="234"/>
      <c r="Y773" s="234"/>
      <c r="Z773" s="234"/>
      <c r="AA773" s="234"/>
      <c r="AB773" s="234"/>
      <c r="AC773" s="234"/>
      <c r="AD773" s="234"/>
      <c r="AE773" s="234"/>
      <c r="AF773" s="234"/>
      <c r="AG773" s="234"/>
      <c r="AH773" s="234"/>
    </row>
    <row r="774" spans="1:34" ht="15.75" customHeight="1">
      <c r="A774" s="234"/>
      <c r="B774" s="234"/>
      <c r="C774" s="234"/>
      <c r="D774" s="234"/>
      <c r="E774" s="234"/>
      <c r="F774" s="234"/>
      <c r="G774" s="234"/>
      <c r="H774" s="234"/>
      <c r="I774" s="234"/>
      <c r="J774" s="300"/>
      <c r="K774" s="300"/>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row>
    <row r="775" spans="1:34" ht="15.75" customHeight="1">
      <c r="A775" s="234"/>
      <c r="B775" s="234"/>
      <c r="C775" s="234"/>
      <c r="D775" s="234"/>
      <c r="E775" s="234"/>
      <c r="F775" s="234"/>
      <c r="G775" s="234"/>
      <c r="H775" s="234"/>
      <c r="I775" s="234"/>
      <c r="J775" s="300"/>
      <c r="K775" s="300"/>
      <c r="L775" s="234"/>
      <c r="M775" s="234"/>
      <c r="N775" s="234"/>
      <c r="O775" s="234"/>
      <c r="P775" s="234"/>
      <c r="Q775" s="234"/>
      <c r="R775" s="234"/>
      <c r="S775" s="234"/>
      <c r="T775" s="234"/>
      <c r="U775" s="234"/>
      <c r="V775" s="234"/>
      <c r="W775" s="234"/>
      <c r="X775" s="234"/>
      <c r="Y775" s="234"/>
      <c r="Z775" s="234"/>
      <c r="AA775" s="234"/>
      <c r="AB775" s="234"/>
      <c r="AC775" s="234"/>
      <c r="AD775" s="234"/>
      <c r="AE775" s="234"/>
      <c r="AF775" s="234"/>
      <c r="AG775" s="234"/>
      <c r="AH775" s="234"/>
    </row>
    <row r="776" spans="1:34" ht="15.75" customHeight="1">
      <c r="A776" s="234"/>
      <c r="B776" s="234"/>
      <c r="C776" s="234"/>
      <c r="D776" s="234"/>
      <c r="E776" s="234"/>
      <c r="F776" s="234"/>
      <c r="G776" s="234"/>
      <c r="H776" s="234"/>
      <c r="I776" s="234"/>
      <c r="J776" s="300"/>
      <c r="K776" s="300"/>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row>
    <row r="777" spans="1:34" ht="15.75" customHeight="1">
      <c r="A777" s="234"/>
      <c r="B777" s="234"/>
      <c r="C777" s="234"/>
      <c r="D777" s="234"/>
      <c r="E777" s="234"/>
      <c r="F777" s="234"/>
      <c r="G777" s="234"/>
      <c r="H777" s="234"/>
      <c r="I777" s="234"/>
      <c r="J777" s="300"/>
      <c r="K777" s="300"/>
      <c r="L777" s="234"/>
      <c r="M777" s="234"/>
      <c r="N777" s="234"/>
      <c r="O777" s="234"/>
      <c r="P777" s="234"/>
      <c r="Q777" s="234"/>
      <c r="R777" s="234"/>
      <c r="S777" s="234"/>
      <c r="T777" s="234"/>
      <c r="U777" s="234"/>
      <c r="V777" s="234"/>
      <c r="W777" s="234"/>
      <c r="X777" s="234"/>
      <c r="Y777" s="234"/>
      <c r="Z777" s="234"/>
      <c r="AA777" s="234"/>
      <c r="AB777" s="234"/>
      <c r="AC777" s="234"/>
      <c r="AD777" s="234"/>
      <c r="AE777" s="234"/>
      <c r="AF777" s="234"/>
      <c r="AG777" s="234"/>
      <c r="AH777" s="234"/>
    </row>
    <row r="778" spans="1:34" ht="15.75" customHeight="1">
      <c r="A778" s="234"/>
      <c r="B778" s="234"/>
      <c r="C778" s="234"/>
      <c r="D778" s="234"/>
      <c r="E778" s="234"/>
      <c r="F778" s="234"/>
      <c r="G778" s="234"/>
      <c r="H778" s="234"/>
      <c r="I778" s="234"/>
      <c r="J778" s="300"/>
      <c r="K778" s="300"/>
      <c r="L778" s="234"/>
      <c r="M778" s="234"/>
      <c r="N778" s="234"/>
      <c r="O778" s="234"/>
      <c r="P778" s="234"/>
      <c r="Q778" s="234"/>
      <c r="R778" s="234"/>
      <c r="S778" s="234"/>
      <c r="T778" s="234"/>
      <c r="U778" s="234"/>
      <c r="V778" s="234"/>
      <c r="W778" s="234"/>
      <c r="X778" s="234"/>
      <c r="Y778" s="234"/>
      <c r="Z778" s="234"/>
      <c r="AA778" s="234"/>
      <c r="AB778" s="234"/>
      <c r="AC778" s="234"/>
      <c r="AD778" s="234"/>
      <c r="AE778" s="234"/>
      <c r="AF778" s="234"/>
      <c r="AG778" s="234"/>
      <c r="AH778" s="234"/>
    </row>
    <row r="779" spans="1:34" ht="15.75" customHeight="1">
      <c r="A779" s="234"/>
      <c r="B779" s="234"/>
      <c r="C779" s="234"/>
      <c r="D779" s="234"/>
      <c r="E779" s="234"/>
      <c r="F779" s="234"/>
      <c r="G779" s="234"/>
      <c r="H779" s="234"/>
      <c r="I779" s="234"/>
      <c r="J779" s="300"/>
      <c r="K779" s="300"/>
      <c r="L779" s="234"/>
      <c r="M779" s="234"/>
      <c r="N779" s="234"/>
      <c r="O779" s="234"/>
      <c r="P779" s="234"/>
      <c r="Q779" s="234"/>
      <c r="R779" s="234"/>
      <c r="S779" s="234"/>
      <c r="T779" s="234"/>
      <c r="U779" s="234"/>
      <c r="V779" s="234"/>
      <c r="W779" s="234"/>
      <c r="X779" s="234"/>
      <c r="Y779" s="234"/>
      <c r="Z779" s="234"/>
      <c r="AA779" s="234"/>
      <c r="AB779" s="234"/>
      <c r="AC779" s="234"/>
      <c r="AD779" s="234"/>
      <c r="AE779" s="234"/>
      <c r="AF779" s="234"/>
      <c r="AG779" s="234"/>
      <c r="AH779" s="234"/>
    </row>
    <row r="780" spans="1:34" ht="15.75" customHeight="1">
      <c r="A780" s="234"/>
      <c r="B780" s="234"/>
      <c r="C780" s="234"/>
      <c r="D780" s="234"/>
      <c r="E780" s="234"/>
      <c r="F780" s="234"/>
      <c r="G780" s="234"/>
      <c r="H780" s="234"/>
      <c r="I780" s="234"/>
      <c r="J780" s="300"/>
      <c r="K780" s="300"/>
      <c r="L780" s="234"/>
      <c r="M780" s="234"/>
      <c r="N780" s="234"/>
      <c r="O780" s="234"/>
      <c r="P780" s="234"/>
      <c r="Q780" s="234"/>
      <c r="R780" s="234"/>
      <c r="S780" s="234"/>
      <c r="T780" s="234"/>
      <c r="U780" s="234"/>
      <c r="V780" s="234"/>
      <c r="W780" s="234"/>
      <c r="X780" s="234"/>
      <c r="Y780" s="234"/>
      <c r="Z780" s="234"/>
      <c r="AA780" s="234"/>
      <c r="AB780" s="234"/>
      <c r="AC780" s="234"/>
      <c r="AD780" s="234"/>
      <c r="AE780" s="234"/>
      <c r="AF780" s="234"/>
      <c r="AG780" s="234"/>
      <c r="AH780" s="234"/>
    </row>
    <row r="781" spans="1:34" ht="15.75" customHeight="1">
      <c r="A781" s="234"/>
      <c r="B781" s="234"/>
      <c r="C781" s="234"/>
      <c r="D781" s="234"/>
      <c r="E781" s="234"/>
      <c r="F781" s="234"/>
      <c r="G781" s="234"/>
      <c r="H781" s="234"/>
      <c r="I781" s="234"/>
      <c r="J781" s="300"/>
      <c r="K781" s="300"/>
      <c r="L781" s="234"/>
      <c r="M781" s="234"/>
      <c r="N781" s="234"/>
      <c r="O781" s="234"/>
      <c r="P781" s="234"/>
      <c r="Q781" s="234"/>
      <c r="R781" s="234"/>
      <c r="S781" s="234"/>
      <c r="T781" s="234"/>
      <c r="U781" s="234"/>
      <c r="V781" s="234"/>
      <c r="W781" s="234"/>
      <c r="X781" s="234"/>
      <c r="Y781" s="234"/>
      <c r="Z781" s="234"/>
      <c r="AA781" s="234"/>
      <c r="AB781" s="234"/>
      <c r="AC781" s="234"/>
      <c r="AD781" s="234"/>
      <c r="AE781" s="234"/>
      <c r="AF781" s="234"/>
      <c r="AG781" s="234"/>
      <c r="AH781" s="234"/>
    </row>
    <row r="782" spans="1:34" ht="15.75" customHeight="1">
      <c r="A782" s="234"/>
      <c r="B782" s="234"/>
      <c r="C782" s="234"/>
      <c r="D782" s="234"/>
      <c r="E782" s="234"/>
      <c r="F782" s="234"/>
      <c r="G782" s="234"/>
      <c r="H782" s="234"/>
      <c r="I782" s="234"/>
      <c r="J782" s="300"/>
      <c r="K782" s="300"/>
      <c r="L782" s="234"/>
      <c r="M782" s="234"/>
      <c r="N782" s="234"/>
      <c r="O782" s="234"/>
      <c r="P782" s="234"/>
      <c r="Q782" s="234"/>
      <c r="R782" s="234"/>
      <c r="S782" s="234"/>
      <c r="T782" s="234"/>
      <c r="U782" s="234"/>
      <c r="V782" s="234"/>
      <c r="W782" s="234"/>
      <c r="X782" s="234"/>
      <c r="Y782" s="234"/>
      <c r="Z782" s="234"/>
      <c r="AA782" s="234"/>
      <c r="AB782" s="234"/>
      <c r="AC782" s="234"/>
      <c r="AD782" s="234"/>
      <c r="AE782" s="234"/>
      <c r="AF782" s="234"/>
      <c r="AG782" s="234"/>
      <c r="AH782" s="234"/>
    </row>
    <row r="783" spans="1:34" ht="15.75" customHeight="1">
      <c r="A783" s="234"/>
      <c r="B783" s="234"/>
      <c r="C783" s="234"/>
      <c r="D783" s="234"/>
      <c r="E783" s="234"/>
      <c r="F783" s="234"/>
      <c r="G783" s="234"/>
      <c r="H783" s="234"/>
      <c r="I783" s="234"/>
      <c r="J783" s="300"/>
      <c r="K783" s="300"/>
      <c r="L783" s="234"/>
      <c r="M783" s="234"/>
      <c r="N783" s="234"/>
      <c r="O783" s="234"/>
      <c r="P783" s="234"/>
      <c r="Q783" s="234"/>
      <c r="R783" s="234"/>
      <c r="S783" s="234"/>
      <c r="T783" s="234"/>
      <c r="U783" s="234"/>
      <c r="V783" s="234"/>
      <c r="W783" s="234"/>
      <c r="X783" s="234"/>
      <c r="Y783" s="234"/>
      <c r="Z783" s="234"/>
      <c r="AA783" s="234"/>
      <c r="AB783" s="234"/>
      <c r="AC783" s="234"/>
      <c r="AD783" s="234"/>
      <c r="AE783" s="234"/>
      <c r="AF783" s="234"/>
      <c r="AG783" s="234"/>
      <c r="AH783" s="234"/>
    </row>
    <row r="784" spans="1:34" ht="15.75" customHeight="1">
      <c r="A784" s="234"/>
      <c r="B784" s="234"/>
      <c r="C784" s="234"/>
      <c r="D784" s="234"/>
      <c r="E784" s="234"/>
      <c r="F784" s="234"/>
      <c r="G784" s="234"/>
      <c r="H784" s="234"/>
      <c r="I784" s="234"/>
      <c r="J784" s="300"/>
      <c r="K784" s="300"/>
      <c r="L784" s="234"/>
      <c r="M784" s="234"/>
      <c r="N784" s="234"/>
      <c r="O784" s="234"/>
      <c r="P784" s="234"/>
      <c r="Q784" s="234"/>
      <c r="R784" s="234"/>
      <c r="S784" s="234"/>
      <c r="T784" s="234"/>
      <c r="U784" s="234"/>
      <c r="V784" s="234"/>
      <c r="W784" s="234"/>
      <c r="X784" s="234"/>
      <c r="Y784" s="234"/>
      <c r="Z784" s="234"/>
      <c r="AA784" s="234"/>
      <c r="AB784" s="234"/>
      <c r="AC784" s="234"/>
      <c r="AD784" s="234"/>
      <c r="AE784" s="234"/>
      <c r="AF784" s="234"/>
      <c r="AG784" s="234"/>
      <c r="AH784" s="234"/>
    </row>
    <row r="785" spans="1:34" ht="15.75" customHeight="1">
      <c r="A785" s="234"/>
      <c r="B785" s="234"/>
      <c r="C785" s="234"/>
      <c r="D785" s="234"/>
      <c r="E785" s="234"/>
      <c r="F785" s="234"/>
      <c r="G785" s="234"/>
      <c r="H785" s="234"/>
      <c r="I785" s="234"/>
      <c r="J785" s="300"/>
      <c r="K785" s="300"/>
      <c r="L785" s="234"/>
      <c r="M785" s="234"/>
      <c r="N785" s="234"/>
      <c r="O785" s="234"/>
      <c r="P785" s="234"/>
      <c r="Q785" s="234"/>
      <c r="R785" s="234"/>
      <c r="S785" s="234"/>
      <c r="T785" s="234"/>
      <c r="U785" s="234"/>
      <c r="V785" s="234"/>
      <c r="W785" s="234"/>
      <c r="X785" s="234"/>
      <c r="Y785" s="234"/>
      <c r="Z785" s="234"/>
      <c r="AA785" s="234"/>
      <c r="AB785" s="234"/>
      <c r="AC785" s="234"/>
      <c r="AD785" s="234"/>
      <c r="AE785" s="234"/>
      <c r="AF785" s="234"/>
      <c r="AG785" s="234"/>
      <c r="AH785" s="234"/>
    </row>
    <row r="786" spans="1:34" ht="15.75" customHeight="1">
      <c r="A786" s="234"/>
      <c r="B786" s="234"/>
      <c r="C786" s="234"/>
      <c r="D786" s="234"/>
      <c r="E786" s="234"/>
      <c r="F786" s="234"/>
      <c r="G786" s="234"/>
      <c r="H786" s="234"/>
      <c r="I786" s="234"/>
      <c r="J786" s="300"/>
      <c r="K786" s="300"/>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row>
    <row r="787" spans="1:34" ht="15.75" customHeight="1">
      <c r="A787" s="234"/>
      <c r="B787" s="234"/>
      <c r="C787" s="234"/>
      <c r="D787" s="234"/>
      <c r="E787" s="234"/>
      <c r="F787" s="234"/>
      <c r="G787" s="234"/>
      <c r="H787" s="234"/>
      <c r="I787" s="234"/>
      <c r="J787" s="300"/>
      <c r="K787" s="300"/>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row>
    <row r="788" spans="1:34" ht="15.75" customHeight="1">
      <c r="A788" s="234"/>
      <c r="B788" s="234"/>
      <c r="C788" s="234"/>
      <c r="D788" s="234"/>
      <c r="E788" s="234"/>
      <c r="F788" s="234"/>
      <c r="G788" s="234"/>
      <c r="H788" s="234"/>
      <c r="I788" s="234"/>
      <c r="J788" s="300"/>
      <c r="K788" s="300"/>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row>
    <row r="789" spans="1:34" ht="15.75" customHeight="1">
      <c r="A789" s="234"/>
      <c r="B789" s="234"/>
      <c r="C789" s="234"/>
      <c r="D789" s="234"/>
      <c r="E789" s="234"/>
      <c r="F789" s="234"/>
      <c r="G789" s="234"/>
      <c r="H789" s="234"/>
      <c r="I789" s="234"/>
      <c r="J789" s="300"/>
      <c r="K789" s="300"/>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row>
    <row r="790" spans="1:34" ht="15.75" customHeight="1">
      <c r="A790" s="234"/>
      <c r="B790" s="234"/>
      <c r="C790" s="234"/>
      <c r="D790" s="234"/>
      <c r="E790" s="234"/>
      <c r="F790" s="234"/>
      <c r="G790" s="234"/>
      <c r="H790" s="234"/>
      <c r="I790" s="234"/>
      <c r="J790" s="300"/>
      <c r="K790" s="300"/>
      <c r="L790" s="234"/>
      <c r="M790" s="234"/>
      <c r="N790" s="234"/>
      <c r="O790" s="234"/>
      <c r="P790" s="234"/>
      <c r="Q790" s="234"/>
      <c r="R790" s="234"/>
      <c r="S790" s="234"/>
      <c r="T790" s="234"/>
      <c r="U790" s="234"/>
      <c r="V790" s="234"/>
      <c r="W790" s="234"/>
      <c r="X790" s="234"/>
      <c r="Y790" s="234"/>
      <c r="Z790" s="234"/>
      <c r="AA790" s="234"/>
      <c r="AB790" s="234"/>
      <c r="AC790" s="234"/>
      <c r="AD790" s="234"/>
      <c r="AE790" s="234"/>
      <c r="AF790" s="234"/>
      <c r="AG790" s="234"/>
      <c r="AH790" s="234"/>
    </row>
    <row r="791" spans="1:34" ht="15.75" customHeight="1">
      <c r="A791" s="234"/>
      <c r="B791" s="234"/>
      <c r="C791" s="234"/>
      <c r="D791" s="234"/>
      <c r="E791" s="234"/>
      <c r="F791" s="234"/>
      <c r="G791" s="234"/>
      <c r="H791" s="234"/>
      <c r="I791" s="234"/>
      <c r="J791" s="300"/>
      <c r="K791" s="300"/>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row>
    <row r="792" spans="1:34" ht="15.75" customHeight="1">
      <c r="A792" s="234"/>
      <c r="B792" s="234"/>
      <c r="C792" s="234"/>
      <c r="D792" s="234"/>
      <c r="E792" s="234"/>
      <c r="F792" s="234"/>
      <c r="G792" s="234"/>
      <c r="H792" s="234"/>
      <c r="I792" s="234"/>
      <c r="J792" s="300"/>
      <c r="K792" s="300"/>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row>
    <row r="793" spans="1:34" ht="15.75" customHeight="1">
      <c r="A793" s="234"/>
      <c r="B793" s="234"/>
      <c r="C793" s="234"/>
      <c r="D793" s="234"/>
      <c r="E793" s="234"/>
      <c r="F793" s="234"/>
      <c r="G793" s="234"/>
      <c r="H793" s="234"/>
      <c r="I793" s="234"/>
      <c r="J793" s="300"/>
      <c r="K793" s="300"/>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row>
    <row r="794" spans="1:34" ht="15.75" customHeight="1">
      <c r="A794" s="234"/>
      <c r="B794" s="234"/>
      <c r="C794" s="234"/>
      <c r="D794" s="234"/>
      <c r="E794" s="234"/>
      <c r="F794" s="234"/>
      <c r="G794" s="234"/>
      <c r="H794" s="234"/>
      <c r="I794" s="234"/>
      <c r="J794" s="300"/>
      <c r="K794" s="300"/>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row>
    <row r="795" spans="1:34" ht="15.75" customHeight="1">
      <c r="A795" s="234"/>
      <c r="B795" s="234"/>
      <c r="C795" s="234"/>
      <c r="D795" s="234"/>
      <c r="E795" s="234"/>
      <c r="F795" s="234"/>
      <c r="G795" s="234"/>
      <c r="H795" s="234"/>
      <c r="I795" s="234"/>
      <c r="J795" s="300"/>
      <c r="K795" s="300"/>
      <c r="L795" s="234"/>
      <c r="M795" s="234"/>
      <c r="N795" s="234"/>
      <c r="O795" s="234"/>
      <c r="P795" s="234"/>
      <c r="Q795" s="234"/>
      <c r="R795" s="234"/>
      <c r="S795" s="234"/>
      <c r="T795" s="234"/>
      <c r="U795" s="234"/>
      <c r="V795" s="234"/>
      <c r="W795" s="234"/>
      <c r="X795" s="234"/>
      <c r="Y795" s="234"/>
      <c r="Z795" s="234"/>
      <c r="AA795" s="234"/>
      <c r="AB795" s="234"/>
      <c r="AC795" s="234"/>
      <c r="AD795" s="234"/>
      <c r="AE795" s="234"/>
      <c r="AF795" s="234"/>
      <c r="AG795" s="234"/>
      <c r="AH795" s="234"/>
    </row>
    <row r="796" spans="1:34" ht="15.75" customHeight="1">
      <c r="A796" s="234"/>
      <c r="B796" s="234"/>
      <c r="C796" s="234"/>
      <c r="D796" s="234"/>
      <c r="E796" s="234"/>
      <c r="F796" s="234"/>
      <c r="G796" s="234"/>
      <c r="H796" s="234"/>
      <c r="I796" s="234"/>
      <c r="J796" s="300"/>
      <c r="K796" s="300"/>
      <c r="L796" s="234"/>
      <c r="M796" s="234"/>
      <c r="N796" s="234"/>
      <c r="O796" s="234"/>
      <c r="P796" s="234"/>
      <c r="Q796" s="234"/>
      <c r="R796" s="234"/>
      <c r="S796" s="234"/>
      <c r="T796" s="234"/>
      <c r="U796" s="234"/>
      <c r="V796" s="234"/>
      <c r="W796" s="234"/>
      <c r="X796" s="234"/>
      <c r="Y796" s="234"/>
      <c r="Z796" s="234"/>
      <c r="AA796" s="234"/>
      <c r="AB796" s="234"/>
      <c r="AC796" s="234"/>
      <c r="AD796" s="234"/>
      <c r="AE796" s="234"/>
      <c r="AF796" s="234"/>
      <c r="AG796" s="234"/>
      <c r="AH796" s="234"/>
    </row>
    <row r="797" spans="1:34" ht="15.75" customHeight="1">
      <c r="A797" s="234"/>
      <c r="B797" s="234"/>
      <c r="C797" s="234"/>
      <c r="D797" s="234"/>
      <c r="E797" s="234"/>
      <c r="F797" s="234"/>
      <c r="G797" s="234"/>
      <c r="H797" s="234"/>
      <c r="I797" s="234"/>
      <c r="J797" s="300"/>
      <c r="K797" s="300"/>
      <c r="L797" s="234"/>
      <c r="M797" s="234"/>
      <c r="N797" s="234"/>
      <c r="O797" s="234"/>
      <c r="P797" s="234"/>
      <c r="Q797" s="234"/>
      <c r="R797" s="234"/>
      <c r="S797" s="234"/>
      <c r="T797" s="234"/>
      <c r="U797" s="234"/>
      <c r="V797" s="234"/>
      <c r="W797" s="234"/>
      <c r="X797" s="234"/>
      <c r="Y797" s="234"/>
      <c r="Z797" s="234"/>
      <c r="AA797" s="234"/>
      <c r="AB797" s="234"/>
      <c r="AC797" s="234"/>
      <c r="AD797" s="234"/>
      <c r="AE797" s="234"/>
      <c r="AF797" s="234"/>
      <c r="AG797" s="234"/>
      <c r="AH797" s="234"/>
    </row>
    <row r="798" spans="1:34" ht="15.75" customHeight="1">
      <c r="A798" s="234"/>
      <c r="B798" s="234"/>
      <c r="C798" s="234"/>
      <c r="D798" s="234"/>
      <c r="E798" s="234"/>
      <c r="F798" s="234"/>
      <c r="G798" s="234"/>
      <c r="H798" s="234"/>
      <c r="I798" s="234"/>
      <c r="J798" s="300"/>
      <c r="K798" s="300"/>
      <c r="L798" s="234"/>
      <c r="M798" s="234"/>
      <c r="N798" s="234"/>
      <c r="O798" s="234"/>
      <c r="P798" s="234"/>
      <c r="Q798" s="234"/>
      <c r="R798" s="234"/>
      <c r="S798" s="234"/>
      <c r="T798" s="234"/>
      <c r="U798" s="234"/>
      <c r="V798" s="234"/>
      <c r="W798" s="234"/>
      <c r="X798" s="234"/>
      <c r="Y798" s="234"/>
      <c r="Z798" s="234"/>
      <c r="AA798" s="234"/>
      <c r="AB798" s="234"/>
      <c r="AC798" s="234"/>
      <c r="AD798" s="234"/>
      <c r="AE798" s="234"/>
      <c r="AF798" s="234"/>
      <c r="AG798" s="234"/>
      <c r="AH798" s="234"/>
    </row>
    <row r="799" spans="1:34" ht="15.75" customHeight="1">
      <c r="A799" s="234"/>
      <c r="B799" s="234"/>
      <c r="C799" s="234"/>
      <c r="D799" s="234"/>
      <c r="E799" s="234"/>
      <c r="F799" s="234"/>
      <c r="G799" s="234"/>
      <c r="H799" s="234"/>
      <c r="I799" s="234"/>
      <c r="J799" s="300"/>
      <c r="K799" s="300"/>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row>
    <row r="800" spans="1:34" ht="15.75" customHeight="1">
      <c r="A800" s="234"/>
      <c r="B800" s="234"/>
      <c r="C800" s="234"/>
      <c r="D800" s="234"/>
      <c r="E800" s="234"/>
      <c r="F800" s="234"/>
      <c r="G800" s="234"/>
      <c r="H800" s="234"/>
      <c r="I800" s="234"/>
      <c r="J800" s="300"/>
      <c r="K800" s="300"/>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row>
    <row r="801" spans="1:34" ht="15.75" customHeight="1">
      <c r="A801" s="234"/>
      <c r="B801" s="234"/>
      <c r="C801" s="234"/>
      <c r="D801" s="234"/>
      <c r="E801" s="234"/>
      <c r="F801" s="234"/>
      <c r="G801" s="234"/>
      <c r="H801" s="234"/>
      <c r="I801" s="234"/>
      <c r="J801" s="300"/>
      <c r="K801" s="300"/>
      <c r="L801" s="234"/>
      <c r="M801" s="234"/>
      <c r="N801" s="234"/>
      <c r="O801" s="234"/>
      <c r="P801" s="234"/>
      <c r="Q801" s="234"/>
      <c r="R801" s="234"/>
      <c r="S801" s="234"/>
      <c r="T801" s="234"/>
      <c r="U801" s="234"/>
      <c r="V801" s="234"/>
      <c r="W801" s="234"/>
      <c r="X801" s="234"/>
      <c r="Y801" s="234"/>
      <c r="Z801" s="234"/>
      <c r="AA801" s="234"/>
      <c r="AB801" s="234"/>
      <c r="AC801" s="234"/>
      <c r="AD801" s="234"/>
      <c r="AE801" s="234"/>
      <c r="AF801" s="234"/>
      <c r="AG801" s="234"/>
      <c r="AH801" s="234"/>
    </row>
    <row r="802" spans="1:34" ht="15.75" customHeight="1">
      <c r="A802" s="234"/>
      <c r="B802" s="234"/>
      <c r="C802" s="234"/>
      <c r="D802" s="234"/>
      <c r="E802" s="234"/>
      <c r="F802" s="234"/>
      <c r="G802" s="234"/>
      <c r="H802" s="234"/>
      <c r="I802" s="234"/>
      <c r="J802" s="300"/>
      <c r="K802" s="300"/>
      <c r="L802" s="234"/>
      <c r="M802" s="234"/>
      <c r="N802" s="234"/>
      <c r="O802" s="234"/>
      <c r="P802" s="234"/>
      <c r="Q802" s="234"/>
      <c r="R802" s="234"/>
      <c r="S802" s="234"/>
      <c r="T802" s="234"/>
      <c r="U802" s="234"/>
      <c r="V802" s="234"/>
      <c r="W802" s="234"/>
      <c r="X802" s="234"/>
      <c r="Y802" s="234"/>
      <c r="Z802" s="234"/>
      <c r="AA802" s="234"/>
      <c r="AB802" s="234"/>
      <c r="AC802" s="234"/>
      <c r="AD802" s="234"/>
      <c r="AE802" s="234"/>
      <c r="AF802" s="234"/>
      <c r="AG802" s="234"/>
      <c r="AH802" s="234"/>
    </row>
    <row r="803" spans="1:34" ht="15.75" customHeight="1">
      <c r="A803" s="234"/>
      <c r="B803" s="234"/>
      <c r="C803" s="234"/>
      <c r="D803" s="234"/>
      <c r="E803" s="234"/>
      <c r="F803" s="234"/>
      <c r="G803" s="234"/>
      <c r="H803" s="234"/>
      <c r="I803" s="234"/>
      <c r="J803" s="300"/>
      <c r="K803" s="300"/>
      <c r="L803" s="234"/>
      <c r="M803" s="234"/>
      <c r="N803" s="234"/>
      <c r="O803" s="234"/>
      <c r="P803" s="234"/>
      <c r="Q803" s="234"/>
      <c r="R803" s="234"/>
      <c r="S803" s="234"/>
      <c r="T803" s="234"/>
      <c r="U803" s="234"/>
      <c r="V803" s="234"/>
      <c r="W803" s="234"/>
      <c r="X803" s="234"/>
      <c r="Y803" s="234"/>
      <c r="Z803" s="234"/>
      <c r="AA803" s="234"/>
      <c r="AB803" s="234"/>
      <c r="AC803" s="234"/>
      <c r="AD803" s="234"/>
      <c r="AE803" s="234"/>
      <c r="AF803" s="234"/>
      <c r="AG803" s="234"/>
      <c r="AH803" s="234"/>
    </row>
    <row r="804" spans="1:34" ht="15.75" customHeight="1">
      <c r="A804" s="234"/>
      <c r="B804" s="234"/>
      <c r="C804" s="234"/>
      <c r="D804" s="234"/>
      <c r="E804" s="234"/>
      <c r="F804" s="234"/>
      <c r="G804" s="234"/>
      <c r="H804" s="234"/>
      <c r="I804" s="234"/>
      <c r="J804" s="300"/>
      <c r="K804" s="300"/>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row>
    <row r="805" spans="1:34" ht="15.75" customHeight="1">
      <c r="A805" s="234"/>
      <c r="B805" s="234"/>
      <c r="C805" s="234"/>
      <c r="D805" s="234"/>
      <c r="E805" s="234"/>
      <c r="F805" s="234"/>
      <c r="G805" s="234"/>
      <c r="H805" s="234"/>
      <c r="I805" s="234"/>
      <c r="J805" s="300"/>
      <c r="K805" s="300"/>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row>
    <row r="806" spans="1:34" ht="15.75" customHeight="1">
      <c r="A806" s="234"/>
      <c r="B806" s="234"/>
      <c r="C806" s="234"/>
      <c r="D806" s="234"/>
      <c r="E806" s="234"/>
      <c r="F806" s="234"/>
      <c r="G806" s="234"/>
      <c r="H806" s="234"/>
      <c r="I806" s="234"/>
      <c r="J806" s="300"/>
      <c r="K806" s="300"/>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row>
    <row r="807" spans="1:34" ht="15.75" customHeight="1">
      <c r="A807" s="234"/>
      <c r="B807" s="234"/>
      <c r="C807" s="234"/>
      <c r="D807" s="234"/>
      <c r="E807" s="234"/>
      <c r="F807" s="234"/>
      <c r="G807" s="234"/>
      <c r="H807" s="234"/>
      <c r="I807" s="234"/>
      <c r="J807" s="300"/>
      <c r="K807" s="300"/>
      <c r="L807" s="234"/>
      <c r="M807" s="234"/>
      <c r="N807" s="234"/>
      <c r="O807" s="234"/>
      <c r="P807" s="234"/>
      <c r="Q807" s="234"/>
      <c r="R807" s="234"/>
      <c r="S807" s="234"/>
      <c r="T807" s="234"/>
      <c r="U807" s="234"/>
      <c r="V807" s="234"/>
      <c r="W807" s="234"/>
      <c r="X807" s="234"/>
      <c r="Y807" s="234"/>
      <c r="Z807" s="234"/>
      <c r="AA807" s="234"/>
      <c r="AB807" s="234"/>
      <c r="AC807" s="234"/>
      <c r="AD807" s="234"/>
      <c r="AE807" s="234"/>
      <c r="AF807" s="234"/>
      <c r="AG807" s="234"/>
      <c r="AH807" s="234"/>
    </row>
    <row r="808" spans="1:34" ht="15.75" customHeight="1">
      <c r="A808" s="234"/>
      <c r="B808" s="234"/>
      <c r="C808" s="234"/>
      <c r="D808" s="234"/>
      <c r="E808" s="234"/>
      <c r="F808" s="234"/>
      <c r="G808" s="234"/>
      <c r="H808" s="234"/>
      <c r="I808" s="234"/>
      <c r="J808" s="300"/>
      <c r="K808" s="300"/>
      <c r="L808" s="234"/>
      <c r="M808" s="234"/>
      <c r="N808" s="234"/>
      <c r="O808" s="234"/>
      <c r="P808" s="234"/>
      <c r="Q808" s="234"/>
      <c r="R808" s="234"/>
      <c r="S808" s="234"/>
      <c r="T808" s="234"/>
      <c r="U808" s="234"/>
      <c r="V808" s="234"/>
      <c r="W808" s="234"/>
      <c r="X808" s="234"/>
      <c r="Y808" s="234"/>
      <c r="Z808" s="234"/>
      <c r="AA808" s="234"/>
      <c r="AB808" s="234"/>
      <c r="AC808" s="234"/>
      <c r="AD808" s="234"/>
      <c r="AE808" s="234"/>
      <c r="AF808" s="234"/>
      <c r="AG808" s="234"/>
      <c r="AH808" s="234"/>
    </row>
    <row r="809" spans="1:34" ht="15.75" customHeight="1">
      <c r="A809" s="234"/>
      <c r="B809" s="234"/>
      <c r="C809" s="234"/>
      <c r="D809" s="234"/>
      <c r="E809" s="234"/>
      <c r="F809" s="234"/>
      <c r="G809" s="234"/>
      <c r="H809" s="234"/>
      <c r="I809" s="234"/>
      <c r="J809" s="300"/>
      <c r="K809" s="300"/>
      <c r="L809" s="234"/>
      <c r="M809" s="234"/>
      <c r="N809" s="234"/>
      <c r="O809" s="234"/>
      <c r="P809" s="234"/>
      <c r="Q809" s="234"/>
      <c r="R809" s="234"/>
      <c r="S809" s="234"/>
      <c r="T809" s="234"/>
      <c r="U809" s="234"/>
      <c r="V809" s="234"/>
      <c r="W809" s="234"/>
      <c r="X809" s="234"/>
      <c r="Y809" s="234"/>
      <c r="Z809" s="234"/>
      <c r="AA809" s="234"/>
      <c r="AB809" s="234"/>
      <c r="AC809" s="234"/>
      <c r="AD809" s="234"/>
      <c r="AE809" s="234"/>
      <c r="AF809" s="234"/>
      <c r="AG809" s="234"/>
      <c r="AH809" s="234"/>
    </row>
    <row r="810" spans="1:34" ht="15.75" customHeight="1">
      <c r="A810" s="234"/>
      <c r="B810" s="234"/>
      <c r="C810" s="234"/>
      <c r="D810" s="234"/>
      <c r="E810" s="234"/>
      <c r="F810" s="234"/>
      <c r="G810" s="234"/>
      <c r="H810" s="234"/>
      <c r="I810" s="234"/>
      <c r="J810" s="300"/>
      <c r="K810" s="300"/>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row>
    <row r="811" spans="1:34" ht="15.75" customHeight="1">
      <c r="A811" s="234"/>
      <c r="B811" s="234"/>
      <c r="C811" s="234"/>
      <c r="D811" s="234"/>
      <c r="E811" s="234"/>
      <c r="F811" s="234"/>
      <c r="G811" s="234"/>
      <c r="H811" s="234"/>
      <c r="I811" s="234"/>
      <c r="J811" s="300"/>
      <c r="K811" s="300"/>
      <c r="L811" s="234"/>
      <c r="M811" s="234"/>
      <c r="N811" s="234"/>
      <c r="O811" s="234"/>
      <c r="P811" s="234"/>
      <c r="Q811" s="234"/>
      <c r="R811" s="234"/>
      <c r="S811" s="234"/>
      <c r="T811" s="234"/>
      <c r="U811" s="234"/>
      <c r="V811" s="234"/>
      <c r="W811" s="234"/>
      <c r="X811" s="234"/>
      <c r="Y811" s="234"/>
      <c r="Z811" s="234"/>
      <c r="AA811" s="234"/>
      <c r="AB811" s="234"/>
      <c r="AC811" s="234"/>
      <c r="AD811" s="234"/>
      <c r="AE811" s="234"/>
      <c r="AF811" s="234"/>
      <c r="AG811" s="234"/>
      <c r="AH811" s="234"/>
    </row>
    <row r="812" spans="1:34" ht="15.75" customHeight="1">
      <c r="A812" s="234"/>
      <c r="B812" s="234"/>
      <c r="C812" s="234"/>
      <c r="D812" s="234"/>
      <c r="E812" s="234"/>
      <c r="F812" s="234"/>
      <c r="G812" s="234"/>
      <c r="H812" s="234"/>
      <c r="I812" s="234"/>
      <c r="J812" s="300"/>
      <c r="K812" s="300"/>
      <c r="L812" s="234"/>
      <c r="M812" s="234"/>
      <c r="N812" s="234"/>
      <c r="O812" s="234"/>
      <c r="P812" s="234"/>
      <c r="Q812" s="234"/>
      <c r="R812" s="234"/>
      <c r="S812" s="234"/>
      <c r="T812" s="234"/>
      <c r="U812" s="234"/>
      <c r="V812" s="234"/>
      <c r="W812" s="234"/>
      <c r="X812" s="234"/>
      <c r="Y812" s="234"/>
      <c r="Z812" s="234"/>
      <c r="AA812" s="234"/>
      <c r="AB812" s="234"/>
      <c r="AC812" s="234"/>
      <c r="AD812" s="234"/>
      <c r="AE812" s="234"/>
      <c r="AF812" s="234"/>
      <c r="AG812" s="234"/>
      <c r="AH812" s="234"/>
    </row>
    <row r="813" spans="1:34" ht="15.75" customHeight="1">
      <c r="A813" s="234"/>
      <c r="B813" s="234"/>
      <c r="C813" s="234"/>
      <c r="D813" s="234"/>
      <c r="E813" s="234"/>
      <c r="F813" s="234"/>
      <c r="G813" s="234"/>
      <c r="H813" s="234"/>
      <c r="I813" s="234"/>
      <c r="J813" s="300"/>
      <c r="K813" s="300"/>
      <c r="L813" s="23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row>
    <row r="814" spans="1:34" ht="15.75" customHeight="1">
      <c r="A814" s="234"/>
      <c r="B814" s="234"/>
      <c r="C814" s="234"/>
      <c r="D814" s="234"/>
      <c r="E814" s="234"/>
      <c r="F814" s="234"/>
      <c r="G814" s="234"/>
      <c r="H814" s="234"/>
      <c r="I814" s="234"/>
      <c r="J814" s="300"/>
      <c r="K814" s="300"/>
      <c r="L814" s="23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row>
    <row r="815" spans="1:34" ht="15.75" customHeight="1">
      <c r="A815" s="234"/>
      <c r="B815" s="234"/>
      <c r="C815" s="234"/>
      <c r="D815" s="234"/>
      <c r="E815" s="234"/>
      <c r="F815" s="234"/>
      <c r="G815" s="234"/>
      <c r="H815" s="234"/>
      <c r="I815" s="234"/>
      <c r="J815" s="300"/>
      <c r="K815" s="300"/>
      <c r="L815" s="23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row>
    <row r="816" spans="1:34" ht="15.75" customHeight="1">
      <c r="A816" s="234"/>
      <c r="B816" s="234"/>
      <c r="C816" s="234"/>
      <c r="D816" s="234"/>
      <c r="E816" s="234"/>
      <c r="F816" s="234"/>
      <c r="G816" s="234"/>
      <c r="H816" s="234"/>
      <c r="I816" s="234"/>
      <c r="J816" s="300"/>
      <c r="K816" s="300"/>
      <c r="L816" s="234"/>
      <c r="M816" s="234"/>
      <c r="N816" s="234"/>
      <c r="O816" s="234"/>
      <c r="P816" s="234"/>
      <c r="Q816" s="234"/>
      <c r="R816" s="234"/>
      <c r="S816" s="234"/>
      <c r="T816" s="234"/>
      <c r="U816" s="234"/>
      <c r="V816" s="234"/>
      <c r="W816" s="234"/>
      <c r="X816" s="234"/>
      <c r="Y816" s="234"/>
      <c r="Z816" s="234"/>
      <c r="AA816" s="234"/>
      <c r="AB816" s="234"/>
      <c r="AC816" s="234"/>
      <c r="AD816" s="234"/>
      <c r="AE816" s="234"/>
      <c r="AF816" s="234"/>
      <c r="AG816" s="234"/>
      <c r="AH816" s="234"/>
    </row>
    <row r="817" spans="1:34" ht="15.75" customHeight="1">
      <c r="A817" s="234"/>
      <c r="B817" s="234"/>
      <c r="C817" s="234"/>
      <c r="D817" s="234"/>
      <c r="E817" s="234"/>
      <c r="F817" s="234"/>
      <c r="G817" s="234"/>
      <c r="H817" s="234"/>
      <c r="I817" s="234"/>
      <c r="J817" s="300"/>
      <c r="K817" s="300"/>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row>
    <row r="818" spans="1:34" ht="15.75" customHeight="1">
      <c r="A818" s="234"/>
      <c r="B818" s="234"/>
      <c r="C818" s="234"/>
      <c r="D818" s="234"/>
      <c r="E818" s="234"/>
      <c r="F818" s="234"/>
      <c r="G818" s="234"/>
      <c r="H818" s="234"/>
      <c r="I818" s="234"/>
      <c r="J818" s="300"/>
      <c r="K818" s="300"/>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row>
    <row r="819" spans="1:34" ht="15.75" customHeight="1">
      <c r="A819" s="234"/>
      <c r="B819" s="234"/>
      <c r="C819" s="234"/>
      <c r="D819" s="234"/>
      <c r="E819" s="234"/>
      <c r="F819" s="234"/>
      <c r="G819" s="234"/>
      <c r="H819" s="234"/>
      <c r="I819" s="234"/>
      <c r="J819" s="300"/>
      <c r="K819" s="300"/>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row>
    <row r="820" spans="1:34" ht="15.75" customHeight="1">
      <c r="A820" s="234"/>
      <c r="B820" s="234"/>
      <c r="C820" s="234"/>
      <c r="D820" s="234"/>
      <c r="E820" s="234"/>
      <c r="F820" s="234"/>
      <c r="G820" s="234"/>
      <c r="H820" s="234"/>
      <c r="I820" s="234"/>
      <c r="J820" s="300"/>
      <c r="K820" s="300"/>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row>
    <row r="821" spans="1:34" ht="15.75" customHeight="1">
      <c r="A821" s="234"/>
      <c r="B821" s="234"/>
      <c r="C821" s="234"/>
      <c r="D821" s="234"/>
      <c r="E821" s="234"/>
      <c r="F821" s="234"/>
      <c r="G821" s="234"/>
      <c r="H821" s="234"/>
      <c r="I821" s="234"/>
      <c r="J821" s="300"/>
      <c r="K821" s="300"/>
      <c r="L821" s="234"/>
      <c r="M821" s="234"/>
      <c r="N821" s="234"/>
      <c r="O821" s="234"/>
      <c r="P821" s="234"/>
      <c r="Q821" s="234"/>
      <c r="R821" s="234"/>
      <c r="S821" s="234"/>
      <c r="T821" s="234"/>
      <c r="U821" s="234"/>
      <c r="V821" s="234"/>
      <c r="W821" s="234"/>
      <c r="X821" s="234"/>
      <c r="Y821" s="234"/>
      <c r="Z821" s="234"/>
      <c r="AA821" s="234"/>
      <c r="AB821" s="234"/>
      <c r="AC821" s="234"/>
      <c r="AD821" s="234"/>
      <c r="AE821" s="234"/>
      <c r="AF821" s="234"/>
      <c r="AG821" s="234"/>
      <c r="AH821" s="234"/>
    </row>
    <row r="822" spans="1:34" ht="15.75" customHeight="1">
      <c r="A822" s="234"/>
      <c r="B822" s="234"/>
      <c r="C822" s="234"/>
      <c r="D822" s="234"/>
      <c r="E822" s="234"/>
      <c r="F822" s="234"/>
      <c r="G822" s="234"/>
      <c r="H822" s="234"/>
      <c r="I822" s="234"/>
      <c r="J822" s="300"/>
      <c r="K822" s="300"/>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row>
    <row r="823" spans="1:34" ht="15.75" customHeight="1">
      <c r="A823" s="234"/>
      <c r="B823" s="234"/>
      <c r="C823" s="234"/>
      <c r="D823" s="234"/>
      <c r="E823" s="234"/>
      <c r="F823" s="234"/>
      <c r="G823" s="234"/>
      <c r="H823" s="234"/>
      <c r="I823" s="234"/>
      <c r="J823" s="300"/>
      <c r="K823" s="300"/>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row>
    <row r="824" spans="1:34" ht="15.75" customHeight="1">
      <c r="A824" s="234"/>
      <c r="B824" s="234"/>
      <c r="C824" s="234"/>
      <c r="D824" s="234"/>
      <c r="E824" s="234"/>
      <c r="F824" s="234"/>
      <c r="G824" s="234"/>
      <c r="H824" s="234"/>
      <c r="I824" s="234"/>
      <c r="J824" s="300"/>
      <c r="K824" s="300"/>
      <c r="L824" s="234"/>
      <c r="M824" s="234"/>
      <c r="N824" s="234"/>
      <c r="O824" s="234"/>
      <c r="P824" s="234"/>
      <c r="Q824" s="234"/>
      <c r="R824" s="234"/>
      <c r="S824" s="234"/>
      <c r="T824" s="234"/>
      <c r="U824" s="234"/>
      <c r="V824" s="234"/>
      <c r="W824" s="234"/>
      <c r="X824" s="234"/>
      <c r="Y824" s="234"/>
      <c r="Z824" s="234"/>
      <c r="AA824" s="234"/>
      <c r="AB824" s="234"/>
      <c r="AC824" s="234"/>
      <c r="AD824" s="234"/>
      <c r="AE824" s="234"/>
      <c r="AF824" s="234"/>
      <c r="AG824" s="234"/>
      <c r="AH824" s="234"/>
    </row>
    <row r="825" spans="1:34" ht="15.75" customHeight="1">
      <c r="A825" s="234"/>
      <c r="B825" s="234"/>
      <c r="C825" s="234"/>
      <c r="D825" s="234"/>
      <c r="E825" s="234"/>
      <c r="F825" s="234"/>
      <c r="G825" s="234"/>
      <c r="H825" s="234"/>
      <c r="I825" s="234"/>
      <c r="J825" s="300"/>
      <c r="K825" s="300"/>
      <c r="L825" s="234"/>
      <c r="M825" s="234"/>
      <c r="N825" s="234"/>
      <c r="O825" s="234"/>
      <c r="P825" s="234"/>
      <c r="Q825" s="234"/>
      <c r="R825" s="234"/>
      <c r="S825" s="234"/>
      <c r="T825" s="234"/>
      <c r="U825" s="234"/>
      <c r="V825" s="234"/>
      <c r="W825" s="234"/>
      <c r="X825" s="234"/>
      <c r="Y825" s="234"/>
      <c r="Z825" s="234"/>
      <c r="AA825" s="234"/>
      <c r="AB825" s="234"/>
      <c r="AC825" s="234"/>
      <c r="AD825" s="234"/>
      <c r="AE825" s="234"/>
      <c r="AF825" s="234"/>
      <c r="AG825" s="234"/>
      <c r="AH825" s="234"/>
    </row>
    <row r="826" spans="1:34" ht="15.75" customHeight="1">
      <c r="A826" s="234"/>
      <c r="B826" s="234"/>
      <c r="C826" s="234"/>
      <c r="D826" s="234"/>
      <c r="E826" s="234"/>
      <c r="F826" s="234"/>
      <c r="G826" s="234"/>
      <c r="H826" s="234"/>
      <c r="I826" s="234"/>
      <c r="J826" s="300"/>
      <c r="K826" s="300"/>
      <c r="L826" s="234"/>
      <c r="M826" s="234"/>
      <c r="N826" s="234"/>
      <c r="O826" s="234"/>
      <c r="P826" s="234"/>
      <c r="Q826" s="234"/>
      <c r="R826" s="234"/>
      <c r="S826" s="234"/>
      <c r="T826" s="234"/>
      <c r="U826" s="234"/>
      <c r="V826" s="234"/>
      <c r="W826" s="234"/>
      <c r="X826" s="234"/>
      <c r="Y826" s="234"/>
      <c r="Z826" s="234"/>
      <c r="AA826" s="234"/>
      <c r="AB826" s="234"/>
      <c r="AC826" s="234"/>
      <c r="AD826" s="234"/>
      <c r="AE826" s="234"/>
      <c r="AF826" s="234"/>
      <c r="AG826" s="234"/>
      <c r="AH826" s="234"/>
    </row>
    <row r="827" spans="1:34" ht="15.75" customHeight="1">
      <c r="A827" s="234"/>
      <c r="B827" s="234"/>
      <c r="C827" s="234"/>
      <c r="D827" s="234"/>
      <c r="E827" s="234"/>
      <c r="F827" s="234"/>
      <c r="G827" s="234"/>
      <c r="H827" s="234"/>
      <c r="I827" s="234"/>
      <c r="J827" s="300"/>
      <c r="K827" s="300"/>
      <c r="L827" s="234"/>
      <c r="M827" s="234"/>
      <c r="N827" s="234"/>
      <c r="O827" s="234"/>
      <c r="P827" s="234"/>
      <c r="Q827" s="234"/>
      <c r="R827" s="234"/>
      <c r="S827" s="234"/>
      <c r="T827" s="234"/>
      <c r="U827" s="234"/>
      <c r="V827" s="234"/>
      <c r="W827" s="234"/>
      <c r="X827" s="234"/>
      <c r="Y827" s="234"/>
      <c r="Z827" s="234"/>
      <c r="AA827" s="234"/>
      <c r="AB827" s="234"/>
      <c r="AC827" s="234"/>
      <c r="AD827" s="234"/>
      <c r="AE827" s="234"/>
      <c r="AF827" s="234"/>
      <c r="AG827" s="234"/>
      <c r="AH827" s="234"/>
    </row>
    <row r="828" spans="1:34" ht="15.75" customHeight="1">
      <c r="A828" s="234"/>
      <c r="B828" s="234"/>
      <c r="C828" s="234"/>
      <c r="D828" s="234"/>
      <c r="E828" s="234"/>
      <c r="F828" s="234"/>
      <c r="G828" s="234"/>
      <c r="H828" s="234"/>
      <c r="I828" s="234"/>
      <c r="J828" s="300"/>
      <c r="K828" s="300"/>
      <c r="L828" s="234"/>
      <c r="M828" s="234"/>
      <c r="N828" s="234"/>
      <c r="O828" s="234"/>
      <c r="P828" s="234"/>
      <c r="Q828" s="234"/>
      <c r="R828" s="234"/>
      <c r="S828" s="234"/>
      <c r="T828" s="234"/>
      <c r="U828" s="234"/>
      <c r="V828" s="234"/>
      <c r="W828" s="234"/>
      <c r="X828" s="234"/>
      <c r="Y828" s="234"/>
      <c r="Z828" s="234"/>
      <c r="AA828" s="234"/>
      <c r="AB828" s="234"/>
      <c r="AC828" s="234"/>
      <c r="AD828" s="234"/>
      <c r="AE828" s="234"/>
      <c r="AF828" s="234"/>
      <c r="AG828" s="234"/>
      <c r="AH828" s="234"/>
    </row>
    <row r="829" spans="1:34" ht="15.75" customHeight="1">
      <c r="A829" s="234"/>
      <c r="B829" s="234"/>
      <c r="C829" s="234"/>
      <c r="D829" s="234"/>
      <c r="E829" s="234"/>
      <c r="F829" s="234"/>
      <c r="G829" s="234"/>
      <c r="H829" s="234"/>
      <c r="I829" s="234"/>
      <c r="J829" s="300"/>
      <c r="K829" s="300"/>
      <c r="L829" s="234"/>
      <c r="M829" s="234"/>
      <c r="N829" s="234"/>
      <c r="O829" s="234"/>
      <c r="P829" s="234"/>
      <c r="Q829" s="234"/>
      <c r="R829" s="234"/>
      <c r="S829" s="234"/>
      <c r="T829" s="234"/>
      <c r="U829" s="234"/>
      <c r="V829" s="234"/>
      <c r="W829" s="234"/>
      <c r="X829" s="234"/>
      <c r="Y829" s="234"/>
      <c r="Z829" s="234"/>
      <c r="AA829" s="234"/>
      <c r="AB829" s="234"/>
      <c r="AC829" s="234"/>
      <c r="AD829" s="234"/>
      <c r="AE829" s="234"/>
      <c r="AF829" s="234"/>
      <c r="AG829" s="234"/>
      <c r="AH829" s="234"/>
    </row>
    <row r="830" spans="1:34" ht="15.75" customHeight="1">
      <c r="A830" s="234"/>
      <c r="B830" s="234"/>
      <c r="C830" s="234"/>
      <c r="D830" s="234"/>
      <c r="E830" s="234"/>
      <c r="F830" s="234"/>
      <c r="G830" s="234"/>
      <c r="H830" s="234"/>
      <c r="I830" s="234"/>
      <c r="J830" s="300"/>
      <c r="K830" s="300"/>
      <c r="L830" s="234"/>
      <c r="M830" s="234"/>
      <c r="N830" s="234"/>
      <c r="O830" s="234"/>
      <c r="P830" s="234"/>
      <c r="Q830" s="234"/>
      <c r="R830" s="234"/>
      <c r="S830" s="234"/>
      <c r="T830" s="234"/>
      <c r="U830" s="234"/>
      <c r="V830" s="234"/>
      <c r="W830" s="234"/>
      <c r="X830" s="234"/>
      <c r="Y830" s="234"/>
      <c r="Z830" s="234"/>
      <c r="AA830" s="234"/>
      <c r="AB830" s="234"/>
      <c r="AC830" s="234"/>
      <c r="AD830" s="234"/>
      <c r="AE830" s="234"/>
      <c r="AF830" s="234"/>
      <c r="AG830" s="234"/>
      <c r="AH830" s="234"/>
    </row>
    <row r="831" spans="1:34" ht="15.75" customHeight="1">
      <c r="A831" s="234"/>
      <c r="B831" s="234"/>
      <c r="C831" s="234"/>
      <c r="D831" s="234"/>
      <c r="E831" s="234"/>
      <c r="F831" s="234"/>
      <c r="G831" s="234"/>
      <c r="H831" s="234"/>
      <c r="I831" s="234"/>
      <c r="J831" s="300"/>
      <c r="K831" s="300"/>
      <c r="L831" s="234"/>
      <c r="M831" s="234"/>
      <c r="N831" s="234"/>
      <c r="O831" s="234"/>
      <c r="P831" s="234"/>
      <c r="Q831" s="234"/>
      <c r="R831" s="234"/>
      <c r="S831" s="234"/>
      <c r="T831" s="234"/>
      <c r="U831" s="234"/>
      <c r="V831" s="234"/>
      <c r="W831" s="234"/>
      <c r="X831" s="234"/>
      <c r="Y831" s="234"/>
      <c r="Z831" s="234"/>
      <c r="AA831" s="234"/>
      <c r="AB831" s="234"/>
      <c r="AC831" s="234"/>
      <c r="AD831" s="234"/>
      <c r="AE831" s="234"/>
      <c r="AF831" s="234"/>
      <c r="AG831" s="234"/>
      <c r="AH831" s="234"/>
    </row>
    <row r="832" spans="1:34" ht="15.75" customHeight="1">
      <c r="A832" s="234"/>
      <c r="B832" s="234"/>
      <c r="C832" s="234"/>
      <c r="D832" s="234"/>
      <c r="E832" s="234"/>
      <c r="F832" s="234"/>
      <c r="G832" s="234"/>
      <c r="H832" s="234"/>
      <c r="I832" s="234"/>
      <c r="J832" s="300"/>
      <c r="K832" s="300"/>
      <c r="L832" s="234"/>
      <c r="M832" s="234"/>
      <c r="N832" s="234"/>
      <c r="O832" s="234"/>
      <c r="P832" s="234"/>
      <c r="Q832" s="234"/>
      <c r="R832" s="234"/>
      <c r="S832" s="234"/>
      <c r="T832" s="234"/>
      <c r="U832" s="234"/>
      <c r="V832" s="234"/>
      <c r="W832" s="234"/>
      <c r="X832" s="234"/>
      <c r="Y832" s="234"/>
      <c r="Z832" s="234"/>
      <c r="AA832" s="234"/>
      <c r="AB832" s="234"/>
      <c r="AC832" s="234"/>
      <c r="AD832" s="234"/>
      <c r="AE832" s="234"/>
      <c r="AF832" s="234"/>
      <c r="AG832" s="234"/>
      <c r="AH832" s="234"/>
    </row>
    <row r="833" spans="1:34" ht="15.75" customHeight="1">
      <c r="A833" s="234"/>
      <c r="B833" s="234"/>
      <c r="C833" s="234"/>
      <c r="D833" s="234"/>
      <c r="E833" s="234"/>
      <c r="F833" s="234"/>
      <c r="G833" s="234"/>
      <c r="H833" s="234"/>
      <c r="I833" s="234"/>
      <c r="J833" s="300"/>
      <c r="K833" s="300"/>
      <c r="L833" s="234"/>
      <c r="M833" s="234"/>
      <c r="N833" s="234"/>
      <c r="O833" s="234"/>
      <c r="P833" s="234"/>
      <c r="Q833" s="234"/>
      <c r="R833" s="234"/>
      <c r="S833" s="234"/>
      <c r="T833" s="234"/>
      <c r="U833" s="234"/>
      <c r="V833" s="234"/>
      <c r="W833" s="234"/>
      <c r="X833" s="234"/>
      <c r="Y833" s="234"/>
      <c r="Z833" s="234"/>
      <c r="AA833" s="234"/>
      <c r="AB833" s="234"/>
      <c r="AC833" s="234"/>
      <c r="AD833" s="234"/>
      <c r="AE833" s="234"/>
      <c r="AF833" s="234"/>
      <c r="AG833" s="234"/>
      <c r="AH833" s="234"/>
    </row>
    <row r="834" spans="1:34" ht="15.75" customHeight="1">
      <c r="A834" s="234"/>
      <c r="B834" s="234"/>
      <c r="C834" s="234"/>
      <c r="D834" s="234"/>
      <c r="E834" s="234"/>
      <c r="F834" s="234"/>
      <c r="G834" s="234"/>
      <c r="H834" s="234"/>
      <c r="I834" s="234"/>
      <c r="J834" s="300"/>
      <c r="K834" s="300"/>
      <c r="L834" s="234"/>
      <c r="M834" s="234"/>
      <c r="N834" s="234"/>
      <c r="O834" s="234"/>
      <c r="P834" s="234"/>
      <c r="Q834" s="234"/>
      <c r="R834" s="234"/>
      <c r="S834" s="234"/>
      <c r="T834" s="234"/>
      <c r="U834" s="234"/>
      <c r="V834" s="234"/>
      <c r="W834" s="234"/>
      <c r="X834" s="234"/>
      <c r="Y834" s="234"/>
      <c r="Z834" s="234"/>
      <c r="AA834" s="234"/>
      <c r="AB834" s="234"/>
      <c r="AC834" s="234"/>
      <c r="AD834" s="234"/>
      <c r="AE834" s="234"/>
      <c r="AF834" s="234"/>
      <c r="AG834" s="234"/>
      <c r="AH834" s="234"/>
    </row>
    <row r="835" spans="1:34" ht="15.75" customHeight="1">
      <c r="A835" s="234"/>
      <c r="B835" s="234"/>
      <c r="C835" s="234"/>
      <c r="D835" s="234"/>
      <c r="E835" s="234"/>
      <c r="F835" s="234"/>
      <c r="G835" s="234"/>
      <c r="H835" s="234"/>
      <c r="I835" s="234"/>
      <c r="J835" s="300"/>
      <c r="K835" s="300"/>
      <c r="L835" s="234"/>
      <c r="M835" s="234"/>
      <c r="N835" s="234"/>
      <c r="O835" s="234"/>
      <c r="P835" s="234"/>
      <c r="Q835" s="234"/>
      <c r="R835" s="234"/>
      <c r="S835" s="234"/>
      <c r="T835" s="234"/>
      <c r="U835" s="234"/>
      <c r="V835" s="234"/>
      <c r="W835" s="234"/>
      <c r="X835" s="234"/>
      <c r="Y835" s="234"/>
      <c r="Z835" s="234"/>
      <c r="AA835" s="234"/>
      <c r="AB835" s="234"/>
      <c r="AC835" s="234"/>
      <c r="AD835" s="234"/>
      <c r="AE835" s="234"/>
      <c r="AF835" s="234"/>
      <c r="AG835" s="234"/>
      <c r="AH835" s="234"/>
    </row>
    <row r="836" spans="1:34" ht="15.75" customHeight="1">
      <c r="A836" s="234"/>
      <c r="B836" s="234"/>
      <c r="C836" s="234"/>
      <c r="D836" s="234"/>
      <c r="E836" s="234"/>
      <c r="F836" s="234"/>
      <c r="G836" s="234"/>
      <c r="H836" s="234"/>
      <c r="I836" s="234"/>
      <c r="J836" s="300"/>
      <c r="K836" s="300"/>
      <c r="L836" s="234"/>
      <c r="M836" s="234"/>
      <c r="N836" s="234"/>
      <c r="O836" s="234"/>
      <c r="P836" s="234"/>
      <c r="Q836" s="234"/>
      <c r="R836" s="234"/>
      <c r="S836" s="234"/>
      <c r="T836" s="234"/>
      <c r="U836" s="234"/>
      <c r="V836" s="234"/>
      <c r="W836" s="234"/>
      <c r="X836" s="234"/>
      <c r="Y836" s="234"/>
      <c r="Z836" s="234"/>
      <c r="AA836" s="234"/>
      <c r="AB836" s="234"/>
      <c r="AC836" s="234"/>
      <c r="AD836" s="234"/>
      <c r="AE836" s="234"/>
      <c r="AF836" s="234"/>
      <c r="AG836" s="234"/>
      <c r="AH836" s="234"/>
    </row>
    <row r="837" spans="1:34" ht="15.75" customHeight="1">
      <c r="A837" s="234"/>
      <c r="B837" s="234"/>
      <c r="C837" s="234"/>
      <c r="D837" s="234"/>
      <c r="E837" s="234"/>
      <c r="F837" s="234"/>
      <c r="G837" s="234"/>
      <c r="H837" s="234"/>
      <c r="I837" s="234"/>
      <c r="J837" s="300"/>
      <c r="K837" s="300"/>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row>
    <row r="838" spans="1:34" ht="15.75" customHeight="1">
      <c r="A838" s="234"/>
      <c r="B838" s="234"/>
      <c r="C838" s="234"/>
      <c r="D838" s="234"/>
      <c r="E838" s="234"/>
      <c r="F838" s="234"/>
      <c r="G838" s="234"/>
      <c r="H838" s="234"/>
      <c r="I838" s="234"/>
      <c r="J838" s="300"/>
      <c r="K838" s="300"/>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row>
    <row r="839" spans="1:34" ht="15.75" customHeight="1">
      <c r="A839" s="234"/>
      <c r="B839" s="234"/>
      <c r="C839" s="234"/>
      <c r="D839" s="234"/>
      <c r="E839" s="234"/>
      <c r="F839" s="234"/>
      <c r="G839" s="234"/>
      <c r="H839" s="234"/>
      <c r="I839" s="234"/>
      <c r="J839" s="300"/>
      <c r="K839" s="300"/>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row>
    <row r="840" spans="1:34" ht="15.75" customHeight="1">
      <c r="A840" s="234"/>
      <c r="B840" s="234"/>
      <c r="C840" s="234"/>
      <c r="D840" s="234"/>
      <c r="E840" s="234"/>
      <c r="F840" s="234"/>
      <c r="G840" s="234"/>
      <c r="H840" s="234"/>
      <c r="I840" s="234"/>
      <c r="J840" s="300"/>
      <c r="K840" s="300"/>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row>
    <row r="841" spans="1:34" ht="15.75" customHeight="1">
      <c r="A841" s="234"/>
      <c r="B841" s="234"/>
      <c r="C841" s="234"/>
      <c r="D841" s="234"/>
      <c r="E841" s="234"/>
      <c r="F841" s="234"/>
      <c r="G841" s="234"/>
      <c r="H841" s="234"/>
      <c r="I841" s="234"/>
      <c r="J841" s="300"/>
      <c r="K841" s="300"/>
      <c r="L841" s="234"/>
      <c r="M841" s="234"/>
      <c r="N841" s="234"/>
      <c r="O841" s="234"/>
      <c r="P841" s="234"/>
      <c r="Q841" s="234"/>
      <c r="R841" s="234"/>
      <c r="S841" s="234"/>
      <c r="T841" s="234"/>
      <c r="U841" s="234"/>
      <c r="V841" s="234"/>
      <c r="W841" s="234"/>
      <c r="X841" s="234"/>
      <c r="Y841" s="234"/>
      <c r="Z841" s="234"/>
      <c r="AA841" s="234"/>
      <c r="AB841" s="234"/>
      <c r="AC841" s="234"/>
      <c r="AD841" s="234"/>
      <c r="AE841" s="234"/>
      <c r="AF841" s="234"/>
      <c r="AG841" s="234"/>
      <c r="AH841" s="234"/>
    </row>
    <row r="842" spans="1:34" ht="15.75" customHeight="1">
      <c r="A842" s="234"/>
      <c r="B842" s="234"/>
      <c r="C842" s="234"/>
      <c r="D842" s="234"/>
      <c r="E842" s="234"/>
      <c r="F842" s="234"/>
      <c r="G842" s="234"/>
      <c r="H842" s="234"/>
      <c r="I842" s="234"/>
      <c r="J842" s="300"/>
      <c r="K842" s="300"/>
      <c r="L842" s="234"/>
      <c r="M842" s="234"/>
      <c r="N842" s="234"/>
      <c r="O842" s="234"/>
      <c r="P842" s="234"/>
      <c r="Q842" s="234"/>
      <c r="R842" s="234"/>
      <c r="S842" s="234"/>
      <c r="T842" s="234"/>
      <c r="U842" s="234"/>
      <c r="V842" s="234"/>
      <c r="W842" s="234"/>
      <c r="X842" s="234"/>
      <c r="Y842" s="234"/>
      <c r="Z842" s="234"/>
      <c r="AA842" s="234"/>
      <c r="AB842" s="234"/>
      <c r="AC842" s="234"/>
      <c r="AD842" s="234"/>
      <c r="AE842" s="234"/>
      <c r="AF842" s="234"/>
      <c r="AG842" s="234"/>
      <c r="AH842" s="234"/>
    </row>
    <row r="843" spans="1:34" ht="15.75" customHeight="1">
      <c r="A843" s="234"/>
      <c r="B843" s="234"/>
      <c r="C843" s="234"/>
      <c r="D843" s="234"/>
      <c r="E843" s="234"/>
      <c r="F843" s="234"/>
      <c r="G843" s="234"/>
      <c r="H843" s="234"/>
      <c r="I843" s="234"/>
      <c r="J843" s="300"/>
      <c r="K843" s="300"/>
      <c r="L843" s="234"/>
      <c r="M843" s="234"/>
      <c r="N843" s="234"/>
      <c r="O843" s="234"/>
      <c r="P843" s="234"/>
      <c r="Q843" s="234"/>
      <c r="R843" s="234"/>
      <c r="S843" s="234"/>
      <c r="T843" s="234"/>
      <c r="U843" s="234"/>
      <c r="V843" s="234"/>
      <c r="W843" s="234"/>
      <c r="X843" s="234"/>
      <c r="Y843" s="234"/>
      <c r="Z843" s="234"/>
      <c r="AA843" s="234"/>
      <c r="AB843" s="234"/>
      <c r="AC843" s="234"/>
      <c r="AD843" s="234"/>
      <c r="AE843" s="234"/>
      <c r="AF843" s="234"/>
      <c r="AG843" s="234"/>
      <c r="AH843" s="234"/>
    </row>
    <row r="844" spans="1:34" ht="15.75" customHeight="1">
      <c r="A844" s="234"/>
      <c r="B844" s="234"/>
      <c r="C844" s="234"/>
      <c r="D844" s="234"/>
      <c r="E844" s="234"/>
      <c r="F844" s="234"/>
      <c r="G844" s="234"/>
      <c r="H844" s="234"/>
      <c r="I844" s="234"/>
      <c r="J844" s="300"/>
      <c r="K844" s="300"/>
      <c r="L844" s="234"/>
      <c r="M844" s="234"/>
      <c r="N844" s="234"/>
      <c r="O844" s="234"/>
      <c r="P844" s="234"/>
      <c r="Q844" s="234"/>
      <c r="R844" s="234"/>
      <c r="S844" s="234"/>
      <c r="T844" s="234"/>
      <c r="U844" s="234"/>
      <c r="V844" s="234"/>
      <c r="W844" s="234"/>
      <c r="X844" s="234"/>
      <c r="Y844" s="234"/>
      <c r="Z844" s="234"/>
      <c r="AA844" s="234"/>
      <c r="AB844" s="234"/>
      <c r="AC844" s="234"/>
      <c r="AD844" s="234"/>
      <c r="AE844" s="234"/>
      <c r="AF844" s="234"/>
      <c r="AG844" s="234"/>
      <c r="AH844" s="234"/>
    </row>
    <row r="845" spans="1:34" ht="15.75" customHeight="1">
      <c r="A845" s="234"/>
      <c r="B845" s="234"/>
      <c r="C845" s="234"/>
      <c r="D845" s="234"/>
      <c r="E845" s="234"/>
      <c r="F845" s="234"/>
      <c r="G845" s="234"/>
      <c r="H845" s="234"/>
      <c r="I845" s="234"/>
      <c r="J845" s="300"/>
      <c r="K845" s="300"/>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row>
    <row r="846" spans="1:34" ht="15.75" customHeight="1">
      <c r="A846" s="234"/>
      <c r="B846" s="234"/>
      <c r="C846" s="234"/>
      <c r="D846" s="234"/>
      <c r="E846" s="234"/>
      <c r="F846" s="234"/>
      <c r="G846" s="234"/>
      <c r="H846" s="234"/>
      <c r="I846" s="234"/>
      <c r="J846" s="300"/>
      <c r="K846" s="300"/>
      <c r="L846" s="234"/>
      <c r="M846" s="234"/>
      <c r="N846" s="234"/>
      <c r="O846" s="234"/>
      <c r="P846" s="234"/>
      <c r="Q846" s="234"/>
      <c r="R846" s="234"/>
      <c r="S846" s="234"/>
      <c r="T846" s="234"/>
      <c r="U846" s="234"/>
      <c r="V846" s="234"/>
      <c r="W846" s="234"/>
      <c r="X846" s="234"/>
      <c r="Y846" s="234"/>
      <c r="Z846" s="234"/>
      <c r="AA846" s="234"/>
      <c r="AB846" s="234"/>
      <c r="AC846" s="234"/>
      <c r="AD846" s="234"/>
      <c r="AE846" s="234"/>
      <c r="AF846" s="234"/>
      <c r="AG846" s="234"/>
      <c r="AH846" s="234"/>
    </row>
    <row r="847" spans="1:34" ht="15.75" customHeight="1">
      <c r="A847" s="234"/>
      <c r="B847" s="234"/>
      <c r="C847" s="234"/>
      <c r="D847" s="234"/>
      <c r="E847" s="234"/>
      <c r="F847" s="234"/>
      <c r="G847" s="234"/>
      <c r="H847" s="234"/>
      <c r="I847" s="234"/>
      <c r="J847" s="300"/>
      <c r="K847" s="300"/>
      <c r="L847" s="234"/>
      <c r="M847" s="234"/>
      <c r="N847" s="234"/>
      <c r="O847" s="234"/>
      <c r="P847" s="234"/>
      <c r="Q847" s="234"/>
      <c r="R847" s="234"/>
      <c r="S847" s="234"/>
      <c r="T847" s="234"/>
      <c r="U847" s="234"/>
      <c r="V847" s="234"/>
      <c r="W847" s="234"/>
      <c r="X847" s="234"/>
      <c r="Y847" s="234"/>
      <c r="Z847" s="234"/>
      <c r="AA847" s="234"/>
      <c r="AB847" s="234"/>
      <c r="AC847" s="234"/>
      <c r="AD847" s="234"/>
      <c r="AE847" s="234"/>
      <c r="AF847" s="234"/>
      <c r="AG847" s="234"/>
      <c r="AH847" s="234"/>
    </row>
    <row r="848" spans="1:34" ht="15.75" customHeight="1">
      <c r="A848" s="234"/>
      <c r="B848" s="234"/>
      <c r="C848" s="234"/>
      <c r="D848" s="234"/>
      <c r="E848" s="234"/>
      <c r="F848" s="234"/>
      <c r="G848" s="234"/>
      <c r="H848" s="234"/>
      <c r="I848" s="234"/>
      <c r="J848" s="300"/>
      <c r="K848" s="300"/>
      <c r="L848" s="234"/>
      <c r="M848" s="234"/>
      <c r="N848" s="234"/>
      <c r="O848" s="234"/>
      <c r="P848" s="234"/>
      <c r="Q848" s="234"/>
      <c r="R848" s="234"/>
      <c r="S848" s="234"/>
      <c r="T848" s="234"/>
      <c r="U848" s="234"/>
      <c r="V848" s="234"/>
      <c r="W848" s="234"/>
      <c r="X848" s="234"/>
      <c r="Y848" s="234"/>
      <c r="Z848" s="234"/>
      <c r="AA848" s="234"/>
      <c r="AB848" s="234"/>
      <c r="AC848" s="234"/>
      <c r="AD848" s="234"/>
      <c r="AE848" s="234"/>
      <c r="AF848" s="234"/>
      <c r="AG848" s="234"/>
      <c r="AH848" s="234"/>
    </row>
    <row r="849" spans="1:34" ht="15.75" customHeight="1">
      <c r="A849" s="234"/>
      <c r="B849" s="234"/>
      <c r="C849" s="234"/>
      <c r="D849" s="234"/>
      <c r="E849" s="234"/>
      <c r="F849" s="234"/>
      <c r="G849" s="234"/>
      <c r="H849" s="234"/>
      <c r="I849" s="234"/>
      <c r="J849" s="300"/>
      <c r="K849" s="300"/>
      <c r="L849" s="234"/>
      <c r="M849" s="234"/>
      <c r="N849" s="234"/>
      <c r="O849" s="234"/>
      <c r="P849" s="234"/>
      <c r="Q849" s="234"/>
      <c r="R849" s="234"/>
      <c r="S849" s="234"/>
      <c r="T849" s="234"/>
      <c r="U849" s="234"/>
      <c r="V849" s="234"/>
      <c r="W849" s="234"/>
      <c r="X849" s="234"/>
      <c r="Y849" s="234"/>
      <c r="Z849" s="234"/>
      <c r="AA849" s="234"/>
      <c r="AB849" s="234"/>
      <c r="AC849" s="234"/>
      <c r="AD849" s="234"/>
      <c r="AE849" s="234"/>
      <c r="AF849" s="234"/>
      <c r="AG849" s="234"/>
      <c r="AH849" s="234"/>
    </row>
    <row r="850" spans="1:34" ht="15.75" customHeight="1">
      <c r="A850" s="234"/>
      <c r="B850" s="234"/>
      <c r="C850" s="234"/>
      <c r="D850" s="234"/>
      <c r="E850" s="234"/>
      <c r="F850" s="234"/>
      <c r="G850" s="234"/>
      <c r="H850" s="234"/>
      <c r="I850" s="234"/>
      <c r="J850" s="300"/>
      <c r="K850" s="300"/>
      <c r="L850" s="234"/>
      <c r="M850" s="234"/>
      <c r="N850" s="234"/>
      <c r="O850" s="234"/>
      <c r="P850" s="234"/>
      <c r="Q850" s="234"/>
      <c r="R850" s="234"/>
      <c r="S850" s="234"/>
      <c r="T850" s="234"/>
      <c r="U850" s="234"/>
      <c r="V850" s="234"/>
      <c r="W850" s="234"/>
      <c r="X850" s="234"/>
      <c r="Y850" s="234"/>
      <c r="Z850" s="234"/>
      <c r="AA850" s="234"/>
      <c r="AB850" s="234"/>
      <c r="AC850" s="234"/>
      <c r="AD850" s="234"/>
      <c r="AE850" s="234"/>
      <c r="AF850" s="234"/>
      <c r="AG850" s="234"/>
      <c r="AH850" s="234"/>
    </row>
    <row r="851" spans="1:34" ht="15.75" customHeight="1">
      <c r="A851" s="234"/>
      <c r="B851" s="234"/>
      <c r="C851" s="234"/>
      <c r="D851" s="234"/>
      <c r="E851" s="234"/>
      <c r="F851" s="234"/>
      <c r="G851" s="234"/>
      <c r="H851" s="234"/>
      <c r="I851" s="234"/>
      <c r="J851" s="300"/>
      <c r="K851" s="300"/>
      <c r="L851" s="234"/>
      <c r="M851" s="234"/>
      <c r="N851" s="234"/>
      <c r="O851" s="234"/>
      <c r="P851" s="234"/>
      <c r="Q851" s="234"/>
      <c r="R851" s="234"/>
      <c r="S851" s="234"/>
      <c r="T851" s="234"/>
      <c r="U851" s="234"/>
      <c r="V851" s="234"/>
      <c r="W851" s="234"/>
      <c r="X851" s="234"/>
      <c r="Y851" s="234"/>
      <c r="Z851" s="234"/>
      <c r="AA851" s="234"/>
      <c r="AB851" s="234"/>
      <c r="AC851" s="234"/>
      <c r="AD851" s="234"/>
      <c r="AE851" s="234"/>
      <c r="AF851" s="234"/>
      <c r="AG851" s="234"/>
      <c r="AH851" s="234"/>
    </row>
    <row r="852" spans="1:34" ht="15.75" customHeight="1">
      <c r="A852" s="234"/>
      <c r="B852" s="234"/>
      <c r="C852" s="234"/>
      <c r="D852" s="234"/>
      <c r="E852" s="234"/>
      <c r="F852" s="234"/>
      <c r="G852" s="234"/>
      <c r="H852" s="234"/>
      <c r="I852" s="234"/>
      <c r="J852" s="300"/>
      <c r="K852" s="300"/>
      <c r="L852" s="234"/>
      <c r="M852" s="234"/>
      <c r="N852" s="234"/>
      <c r="O852" s="234"/>
      <c r="P852" s="234"/>
      <c r="Q852" s="234"/>
      <c r="R852" s="234"/>
      <c r="S852" s="234"/>
      <c r="T852" s="234"/>
      <c r="U852" s="234"/>
      <c r="V852" s="234"/>
      <c r="W852" s="234"/>
      <c r="X852" s="234"/>
      <c r="Y852" s="234"/>
      <c r="Z852" s="234"/>
      <c r="AA852" s="234"/>
      <c r="AB852" s="234"/>
      <c r="AC852" s="234"/>
      <c r="AD852" s="234"/>
      <c r="AE852" s="234"/>
      <c r="AF852" s="234"/>
      <c r="AG852" s="234"/>
      <c r="AH852" s="234"/>
    </row>
    <row r="853" spans="1:34" ht="15.75" customHeight="1">
      <c r="A853" s="234"/>
      <c r="B853" s="234"/>
      <c r="C853" s="234"/>
      <c r="D853" s="234"/>
      <c r="E853" s="234"/>
      <c r="F853" s="234"/>
      <c r="G853" s="234"/>
      <c r="H853" s="234"/>
      <c r="I853" s="234"/>
      <c r="J853" s="300"/>
      <c r="K853" s="300"/>
      <c r="L853" s="234"/>
      <c r="M853" s="234"/>
      <c r="N853" s="234"/>
      <c r="O853" s="234"/>
      <c r="P853" s="234"/>
      <c r="Q853" s="234"/>
      <c r="R853" s="234"/>
      <c r="S853" s="234"/>
      <c r="T853" s="234"/>
      <c r="U853" s="234"/>
      <c r="V853" s="234"/>
      <c r="W853" s="234"/>
      <c r="X853" s="234"/>
      <c r="Y853" s="234"/>
      <c r="Z853" s="234"/>
      <c r="AA853" s="234"/>
      <c r="AB853" s="234"/>
      <c r="AC853" s="234"/>
      <c r="AD853" s="234"/>
      <c r="AE853" s="234"/>
      <c r="AF853" s="234"/>
      <c r="AG853" s="234"/>
      <c r="AH853" s="234"/>
    </row>
    <row r="854" spans="1:34" ht="15.75" customHeight="1">
      <c r="A854" s="234"/>
      <c r="B854" s="234"/>
      <c r="C854" s="234"/>
      <c r="D854" s="234"/>
      <c r="E854" s="234"/>
      <c r="F854" s="234"/>
      <c r="G854" s="234"/>
      <c r="H854" s="234"/>
      <c r="I854" s="234"/>
      <c r="J854" s="300"/>
      <c r="K854" s="300"/>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row>
    <row r="855" spans="1:34" ht="15.75" customHeight="1">
      <c r="A855" s="234"/>
      <c r="B855" s="234"/>
      <c r="C855" s="234"/>
      <c r="D855" s="234"/>
      <c r="E855" s="234"/>
      <c r="F855" s="234"/>
      <c r="G855" s="234"/>
      <c r="H855" s="234"/>
      <c r="I855" s="234"/>
      <c r="J855" s="300"/>
      <c r="K855" s="300"/>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c r="AH855" s="234"/>
    </row>
    <row r="856" spans="1:34" ht="15.75" customHeight="1">
      <c r="A856" s="234"/>
      <c r="B856" s="234"/>
      <c r="C856" s="234"/>
      <c r="D856" s="234"/>
      <c r="E856" s="234"/>
      <c r="F856" s="234"/>
      <c r="G856" s="234"/>
      <c r="H856" s="234"/>
      <c r="I856" s="234"/>
      <c r="J856" s="300"/>
      <c r="K856" s="300"/>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row>
    <row r="857" spans="1:34" ht="15.75" customHeight="1">
      <c r="A857" s="234"/>
      <c r="B857" s="234"/>
      <c r="C857" s="234"/>
      <c r="D857" s="234"/>
      <c r="E857" s="234"/>
      <c r="F857" s="234"/>
      <c r="G857" s="234"/>
      <c r="H857" s="234"/>
      <c r="I857" s="234"/>
      <c r="J857" s="300"/>
      <c r="K857" s="300"/>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row>
    <row r="858" spans="1:34" ht="15.75" customHeight="1">
      <c r="A858" s="234"/>
      <c r="B858" s="234"/>
      <c r="C858" s="234"/>
      <c r="D858" s="234"/>
      <c r="E858" s="234"/>
      <c r="F858" s="234"/>
      <c r="G858" s="234"/>
      <c r="H858" s="234"/>
      <c r="I858" s="234"/>
      <c r="J858" s="300"/>
      <c r="K858" s="300"/>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c r="AH858" s="234"/>
    </row>
    <row r="859" spans="1:34" ht="15.75" customHeight="1">
      <c r="A859" s="234"/>
      <c r="B859" s="234"/>
      <c r="C859" s="234"/>
      <c r="D859" s="234"/>
      <c r="E859" s="234"/>
      <c r="F859" s="234"/>
      <c r="G859" s="234"/>
      <c r="H859" s="234"/>
      <c r="I859" s="234"/>
      <c r="J859" s="300"/>
      <c r="K859" s="300"/>
      <c r="L859" s="234"/>
      <c r="M859" s="234"/>
      <c r="N859" s="234"/>
      <c r="O859" s="234"/>
      <c r="P859" s="234"/>
      <c r="Q859" s="234"/>
      <c r="R859" s="234"/>
      <c r="S859" s="234"/>
      <c r="T859" s="234"/>
      <c r="U859" s="234"/>
      <c r="V859" s="234"/>
      <c r="W859" s="234"/>
      <c r="X859" s="234"/>
      <c r="Y859" s="234"/>
      <c r="Z859" s="234"/>
      <c r="AA859" s="234"/>
      <c r="AB859" s="234"/>
      <c r="AC859" s="234"/>
      <c r="AD859" s="234"/>
      <c r="AE859" s="234"/>
      <c r="AF859" s="234"/>
      <c r="AG859" s="234"/>
      <c r="AH859" s="234"/>
    </row>
    <row r="860" spans="1:34" ht="15.75" customHeight="1">
      <c r="A860" s="234"/>
      <c r="B860" s="234"/>
      <c r="C860" s="234"/>
      <c r="D860" s="234"/>
      <c r="E860" s="234"/>
      <c r="F860" s="234"/>
      <c r="G860" s="234"/>
      <c r="H860" s="234"/>
      <c r="I860" s="234"/>
      <c r="J860" s="300"/>
      <c r="K860" s="300"/>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row>
    <row r="861" spans="1:34" ht="15.75" customHeight="1">
      <c r="A861" s="234"/>
      <c r="B861" s="234"/>
      <c r="C861" s="234"/>
      <c r="D861" s="234"/>
      <c r="E861" s="234"/>
      <c r="F861" s="234"/>
      <c r="G861" s="234"/>
      <c r="H861" s="234"/>
      <c r="I861" s="234"/>
      <c r="J861" s="300"/>
      <c r="K861" s="300"/>
      <c r="L861" s="234"/>
      <c r="M861" s="234"/>
      <c r="N861" s="234"/>
      <c r="O861" s="234"/>
      <c r="P861" s="234"/>
      <c r="Q861" s="234"/>
      <c r="R861" s="234"/>
      <c r="S861" s="234"/>
      <c r="T861" s="234"/>
      <c r="U861" s="234"/>
      <c r="V861" s="234"/>
      <c r="W861" s="234"/>
      <c r="X861" s="234"/>
      <c r="Y861" s="234"/>
      <c r="Z861" s="234"/>
      <c r="AA861" s="234"/>
      <c r="AB861" s="234"/>
      <c r="AC861" s="234"/>
      <c r="AD861" s="234"/>
      <c r="AE861" s="234"/>
      <c r="AF861" s="234"/>
      <c r="AG861" s="234"/>
      <c r="AH861" s="234"/>
    </row>
    <row r="862" spans="1:34" ht="15.75" customHeight="1">
      <c r="A862" s="234"/>
      <c r="B862" s="234"/>
      <c r="C862" s="234"/>
      <c r="D862" s="234"/>
      <c r="E862" s="234"/>
      <c r="F862" s="234"/>
      <c r="G862" s="234"/>
      <c r="H862" s="234"/>
      <c r="I862" s="234"/>
      <c r="J862" s="300"/>
      <c r="K862" s="300"/>
      <c r="L862" s="234"/>
      <c r="M862" s="234"/>
      <c r="N862" s="234"/>
      <c r="O862" s="234"/>
      <c r="P862" s="234"/>
      <c r="Q862" s="234"/>
      <c r="R862" s="234"/>
      <c r="S862" s="234"/>
      <c r="T862" s="234"/>
      <c r="U862" s="234"/>
      <c r="V862" s="234"/>
      <c r="W862" s="234"/>
      <c r="X862" s="234"/>
      <c r="Y862" s="234"/>
      <c r="Z862" s="234"/>
      <c r="AA862" s="234"/>
      <c r="AB862" s="234"/>
      <c r="AC862" s="234"/>
      <c r="AD862" s="234"/>
      <c r="AE862" s="234"/>
      <c r="AF862" s="234"/>
      <c r="AG862" s="234"/>
      <c r="AH862" s="234"/>
    </row>
    <row r="863" spans="1:34" ht="15.75" customHeight="1">
      <c r="A863" s="234"/>
      <c r="B863" s="234"/>
      <c r="C863" s="234"/>
      <c r="D863" s="234"/>
      <c r="E863" s="234"/>
      <c r="F863" s="234"/>
      <c r="G863" s="234"/>
      <c r="H863" s="234"/>
      <c r="I863" s="234"/>
      <c r="J863" s="300"/>
      <c r="K863" s="300"/>
      <c r="L863" s="234"/>
      <c r="M863" s="234"/>
      <c r="N863" s="234"/>
      <c r="O863" s="234"/>
      <c r="P863" s="234"/>
      <c r="Q863" s="234"/>
      <c r="R863" s="234"/>
      <c r="S863" s="234"/>
      <c r="T863" s="234"/>
      <c r="U863" s="234"/>
      <c r="V863" s="234"/>
      <c r="W863" s="234"/>
      <c r="X863" s="234"/>
      <c r="Y863" s="234"/>
      <c r="Z863" s="234"/>
      <c r="AA863" s="234"/>
      <c r="AB863" s="234"/>
      <c r="AC863" s="234"/>
      <c r="AD863" s="234"/>
      <c r="AE863" s="234"/>
      <c r="AF863" s="234"/>
      <c r="AG863" s="234"/>
      <c r="AH863" s="234"/>
    </row>
    <row r="864" spans="1:34" ht="15.75" customHeight="1">
      <c r="A864" s="234"/>
      <c r="B864" s="234"/>
      <c r="C864" s="234"/>
      <c r="D864" s="234"/>
      <c r="E864" s="234"/>
      <c r="F864" s="234"/>
      <c r="G864" s="234"/>
      <c r="H864" s="234"/>
      <c r="I864" s="234"/>
      <c r="J864" s="300"/>
      <c r="K864" s="300"/>
      <c r="L864" s="234"/>
      <c r="M864" s="234"/>
      <c r="N864" s="234"/>
      <c r="O864" s="234"/>
      <c r="P864" s="234"/>
      <c r="Q864" s="234"/>
      <c r="R864" s="234"/>
      <c r="S864" s="234"/>
      <c r="T864" s="234"/>
      <c r="U864" s="234"/>
      <c r="V864" s="234"/>
      <c r="W864" s="234"/>
      <c r="X864" s="234"/>
      <c r="Y864" s="234"/>
      <c r="Z864" s="234"/>
      <c r="AA864" s="234"/>
      <c r="AB864" s="234"/>
      <c r="AC864" s="234"/>
      <c r="AD864" s="234"/>
      <c r="AE864" s="234"/>
      <c r="AF864" s="234"/>
      <c r="AG864" s="234"/>
      <c r="AH864" s="234"/>
    </row>
    <row r="865" spans="1:34" ht="15.75" customHeight="1">
      <c r="A865" s="234"/>
      <c r="B865" s="234"/>
      <c r="C865" s="234"/>
      <c r="D865" s="234"/>
      <c r="E865" s="234"/>
      <c r="F865" s="234"/>
      <c r="G865" s="234"/>
      <c r="H865" s="234"/>
      <c r="I865" s="234"/>
      <c r="J865" s="300"/>
      <c r="K865" s="300"/>
      <c r="L865" s="234"/>
      <c r="M865" s="234"/>
      <c r="N865" s="234"/>
      <c r="O865" s="234"/>
      <c r="P865" s="234"/>
      <c r="Q865" s="234"/>
      <c r="R865" s="234"/>
      <c r="S865" s="234"/>
      <c r="T865" s="234"/>
      <c r="U865" s="234"/>
      <c r="V865" s="234"/>
      <c r="W865" s="234"/>
      <c r="X865" s="234"/>
      <c r="Y865" s="234"/>
      <c r="Z865" s="234"/>
      <c r="AA865" s="234"/>
      <c r="AB865" s="234"/>
      <c r="AC865" s="234"/>
      <c r="AD865" s="234"/>
      <c r="AE865" s="234"/>
      <c r="AF865" s="234"/>
      <c r="AG865" s="234"/>
      <c r="AH865" s="234"/>
    </row>
    <row r="866" spans="1:34" ht="15.75" customHeight="1">
      <c r="A866" s="234"/>
      <c r="B866" s="234"/>
      <c r="C866" s="234"/>
      <c r="D866" s="234"/>
      <c r="E866" s="234"/>
      <c r="F866" s="234"/>
      <c r="G866" s="234"/>
      <c r="H866" s="234"/>
      <c r="I866" s="234"/>
      <c r="J866" s="300"/>
      <c r="K866" s="300"/>
      <c r="L866" s="234"/>
      <c r="M866" s="234"/>
      <c r="N866" s="234"/>
      <c r="O866" s="234"/>
      <c r="P866" s="234"/>
      <c r="Q866" s="234"/>
      <c r="R866" s="234"/>
      <c r="S866" s="234"/>
      <c r="T866" s="234"/>
      <c r="U866" s="234"/>
      <c r="V866" s="234"/>
      <c r="W866" s="234"/>
      <c r="X866" s="234"/>
      <c r="Y866" s="234"/>
      <c r="Z866" s="234"/>
      <c r="AA866" s="234"/>
      <c r="AB866" s="234"/>
      <c r="AC866" s="234"/>
      <c r="AD866" s="234"/>
      <c r="AE866" s="234"/>
      <c r="AF866" s="234"/>
      <c r="AG866" s="234"/>
      <c r="AH866" s="234"/>
    </row>
    <row r="867" spans="1:34" ht="15.75" customHeight="1">
      <c r="A867" s="234"/>
      <c r="B867" s="234"/>
      <c r="C867" s="234"/>
      <c r="D867" s="234"/>
      <c r="E867" s="234"/>
      <c r="F867" s="234"/>
      <c r="G867" s="234"/>
      <c r="H867" s="234"/>
      <c r="I867" s="234"/>
      <c r="J867" s="300"/>
      <c r="K867" s="300"/>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row>
    <row r="868" spans="1:34" ht="15.75" customHeight="1">
      <c r="A868" s="234"/>
      <c r="B868" s="234"/>
      <c r="C868" s="234"/>
      <c r="D868" s="234"/>
      <c r="E868" s="234"/>
      <c r="F868" s="234"/>
      <c r="G868" s="234"/>
      <c r="H868" s="234"/>
      <c r="I868" s="234"/>
      <c r="J868" s="300"/>
      <c r="K868" s="300"/>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row>
    <row r="869" spans="1:34" ht="15.75" customHeight="1">
      <c r="A869" s="234"/>
      <c r="B869" s="234"/>
      <c r="C869" s="234"/>
      <c r="D869" s="234"/>
      <c r="E869" s="234"/>
      <c r="F869" s="234"/>
      <c r="G869" s="234"/>
      <c r="H869" s="234"/>
      <c r="I869" s="234"/>
      <c r="J869" s="300"/>
      <c r="K869" s="300"/>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row>
    <row r="870" spans="1:34" ht="15.75" customHeight="1">
      <c r="A870" s="234"/>
      <c r="B870" s="234"/>
      <c r="C870" s="234"/>
      <c r="D870" s="234"/>
      <c r="E870" s="234"/>
      <c r="F870" s="234"/>
      <c r="G870" s="234"/>
      <c r="H870" s="234"/>
      <c r="I870" s="234"/>
      <c r="J870" s="300"/>
      <c r="K870" s="300"/>
      <c r="L870" s="234"/>
      <c r="M870" s="234"/>
      <c r="N870" s="234"/>
      <c r="O870" s="234"/>
      <c r="P870" s="234"/>
      <c r="Q870" s="234"/>
      <c r="R870" s="234"/>
      <c r="S870" s="234"/>
      <c r="T870" s="234"/>
      <c r="U870" s="234"/>
      <c r="V870" s="234"/>
      <c r="W870" s="234"/>
      <c r="X870" s="234"/>
      <c r="Y870" s="234"/>
      <c r="Z870" s="234"/>
      <c r="AA870" s="234"/>
      <c r="AB870" s="234"/>
      <c r="AC870" s="234"/>
      <c r="AD870" s="234"/>
      <c r="AE870" s="234"/>
      <c r="AF870" s="234"/>
      <c r="AG870" s="234"/>
      <c r="AH870" s="234"/>
    </row>
    <row r="871" spans="1:34" ht="15.75" customHeight="1">
      <c r="A871" s="234"/>
      <c r="B871" s="234"/>
      <c r="C871" s="234"/>
      <c r="D871" s="234"/>
      <c r="E871" s="234"/>
      <c r="F871" s="234"/>
      <c r="G871" s="234"/>
      <c r="H871" s="234"/>
      <c r="I871" s="234"/>
      <c r="J871" s="300"/>
      <c r="K871" s="300"/>
      <c r="L871" s="234"/>
      <c r="M871" s="234"/>
      <c r="N871" s="234"/>
      <c r="O871" s="234"/>
      <c r="P871" s="234"/>
      <c r="Q871" s="234"/>
      <c r="R871" s="234"/>
      <c r="S871" s="234"/>
      <c r="T871" s="234"/>
      <c r="U871" s="234"/>
      <c r="V871" s="234"/>
      <c r="W871" s="234"/>
      <c r="X871" s="234"/>
      <c r="Y871" s="234"/>
      <c r="Z871" s="234"/>
      <c r="AA871" s="234"/>
      <c r="AB871" s="234"/>
      <c r="AC871" s="234"/>
      <c r="AD871" s="234"/>
      <c r="AE871" s="234"/>
      <c r="AF871" s="234"/>
      <c r="AG871" s="234"/>
      <c r="AH871" s="234"/>
    </row>
    <row r="872" spans="1:34" ht="15.75" customHeight="1">
      <c r="A872" s="234"/>
      <c r="B872" s="234"/>
      <c r="C872" s="234"/>
      <c r="D872" s="234"/>
      <c r="E872" s="234"/>
      <c r="F872" s="234"/>
      <c r="G872" s="234"/>
      <c r="H872" s="234"/>
      <c r="I872" s="234"/>
      <c r="J872" s="300"/>
      <c r="K872" s="300"/>
      <c r="L872" s="234"/>
      <c r="M872" s="234"/>
      <c r="N872" s="234"/>
      <c r="O872" s="234"/>
      <c r="P872" s="234"/>
      <c r="Q872" s="234"/>
      <c r="R872" s="234"/>
      <c r="S872" s="234"/>
      <c r="T872" s="234"/>
      <c r="U872" s="234"/>
      <c r="V872" s="234"/>
      <c r="W872" s="234"/>
      <c r="X872" s="234"/>
      <c r="Y872" s="234"/>
      <c r="Z872" s="234"/>
      <c r="AA872" s="234"/>
      <c r="AB872" s="234"/>
      <c r="AC872" s="234"/>
      <c r="AD872" s="234"/>
      <c r="AE872" s="234"/>
      <c r="AF872" s="234"/>
      <c r="AG872" s="234"/>
      <c r="AH872" s="234"/>
    </row>
    <row r="873" spans="1:34" ht="15.75" customHeight="1">
      <c r="A873" s="234"/>
      <c r="B873" s="234"/>
      <c r="C873" s="234"/>
      <c r="D873" s="234"/>
      <c r="E873" s="234"/>
      <c r="F873" s="234"/>
      <c r="G873" s="234"/>
      <c r="H873" s="234"/>
      <c r="I873" s="234"/>
      <c r="J873" s="300"/>
      <c r="K873" s="300"/>
      <c r="L873" s="234"/>
      <c r="M873" s="234"/>
      <c r="N873" s="234"/>
      <c r="O873" s="234"/>
      <c r="P873" s="234"/>
      <c r="Q873" s="234"/>
      <c r="R873" s="234"/>
      <c r="S873" s="234"/>
      <c r="T873" s="234"/>
      <c r="U873" s="234"/>
      <c r="V873" s="234"/>
      <c r="W873" s="234"/>
      <c r="X873" s="234"/>
      <c r="Y873" s="234"/>
      <c r="Z873" s="234"/>
      <c r="AA873" s="234"/>
      <c r="AB873" s="234"/>
      <c r="AC873" s="234"/>
      <c r="AD873" s="234"/>
      <c r="AE873" s="234"/>
      <c r="AF873" s="234"/>
      <c r="AG873" s="234"/>
      <c r="AH873" s="234"/>
    </row>
    <row r="874" spans="1:34" ht="15.75" customHeight="1">
      <c r="A874" s="234"/>
      <c r="B874" s="234"/>
      <c r="C874" s="234"/>
      <c r="D874" s="234"/>
      <c r="E874" s="234"/>
      <c r="F874" s="234"/>
      <c r="G874" s="234"/>
      <c r="H874" s="234"/>
      <c r="I874" s="234"/>
      <c r="J874" s="300"/>
      <c r="K874" s="300"/>
      <c r="L874" s="234"/>
      <c r="M874" s="234"/>
      <c r="N874" s="234"/>
      <c r="O874" s="234"/>
      <c r="P874" s="234"/>
      <c r="Q874" s="234"/>
      <c r="R874" s="234"/>
      <c r="S874" s="234"/>
      <c r="T874" s="234"/>
      <c r="U874" s="234"/>
      <c r="V874" s="234"/>
      <c r="W874" s="234"/>
      <c r="X874" s="234"/>
      <c r="Y874" s="234"/>
      <c r="Z874" s="234"/>
      <c r="AA874" s="234"/>
      <c r="AB874" s="234"/>
      <c r="AC874" s="234"/>
      <c r="AD874" s="234"/>
      <c r="AE874" s="234"/>
      <c r="AF874" s="234"/>
      <c r="AG874" s="234"/>
      <c r="AH874" s="234"/>
    </row>
    <row r="875" spans="1:34" ht="15.75" customHeight="1">
      <c r="A875" s="234"/>
      <c r="B875" s="234"/>
      <c r="C875" s="234"/>
      <c r="D875" s="234"/>
      <c r="E875" s="234"/>
      <c r="F875" s="234"/>
      <c r="G875" s="234"/>
      <c r="H875" s="234"/>
      <c r="I875" s="234"/>
      <c r="J875" s="300"/>
      <c r="K875" s="300"/>
      <c r="L875" s="234"/>
      <c r="M875" s="234"/>
      <c r="N875" s="234"/>
      <c r="O875" s="234"/>
      <c r="P875" s="234"/>
      <c r="Q875" s="234"/>
      <c r="R875" s="234"/>
      <c r="S875" s="234"/>
      <c r="T875" s="234"/>
      <c r="U875" s="234"/>
      <c r="V875" s="234"/>
      <c r="W875" s="234"/>
      <c r="X875" s="234"/>
      <c r="Y875" s="234"/>
      <c r="Z875" s="234"/>
      <c r="AA875" s="234"/>
      <c r="AB875" s="234"/>
      <c r="AC875" s="234"/>
      <c r="AD875" s="234"/>
      <c r="AE875" s="234"/>
      <c r="AF875" s="234"/>
      <c r="AG875" s="234"/>
      <c r="AH875" s="234"/>
    </row>
    <row r="876" spans="1:34" ht="15.75" customHeight="1">
      <c r="A876" s="234"/>
      <c r="B876" s="234"/>
      <c r="C876" s="234"/>
      <c r="D876" s="234"/>
      <c r="E876" s="234"/>
      <c r="F876" s="234"/>
      <c r="G876" s="234"/>
      <c r="H876" s="234"/>
      <c r="I876" s="234"/>
      <c r="J876" s="300"/>
      <c r="K876" s="300"/>
      <c r="L876" s="234"/>
      <c r="M876" s="234"/>
      <c r="N876" s="234"/>
      <c r="O876" s="234"/>
      <c r="P876" s="234"/>
      <c r="Q876" s="234"/>
      <c r="R876" s="234"/>
      <c r="S876" s="234"/>
      <c r="T876" s="234"/>
      <c r="U876" s="234"/>
      <c r="V876" s="234"/>
      <c r="W876" s="234"/>
      <c r="X876" s="234"/>
      <c r="Y876" s="234"/>
      <c r="Z876" s="234"/>
      <c r="AA876" s="234"/>
      <c r="AB876" s="234"/>
      <c r="AC876" s="234"/>
      <c r="AD876" s="234"/>
      <c r="AE876" s="234"/>
      <c r="AF876" s="234"/>
      <c r="AG876" s="234"/>
      <c r="AH876" s="234"/>
    </row>
    <row r="877" spans="1:34" ht="15.75" customHeight="1">
      <c r="A877" s="234"/>
      <c r="B877" s="234"/>
      <c r="C877" s="234"/>
      <c r="D877" s="234"/>
      <c r="E877" s="234"/>
      <c r="F877" s="234"/>
      <c r="G877" s="234"/>
      <c r="H877" s="234"/>
      <c r="I877" s="234"/>
      <c r="J877" s="300"/>
      <c r="K877" s="300"/>
      <c r="L877" s="234"/>
      <c r="M877" s="234"/>
      <c r="N877" s="234"/>
      <c r="O877" s="234"/>
      <c r="P877" s="234"/>
      <c r="Q877" s="234"/>
      <c r="R877" s="234"/>
      <c r="S877" s="234"/>
      <c r="T877" s="234"/>
      <c r="U877" s="234"/>
      <c r="V877" s="234"/>
      <c r="W877" s="234"/>
      <c r="X877" s="234"/>
      <c r="Y877" s="234"/>
      <c r="Z877" s="234"/>
      <c r="AA877" s="234"/>
      <c r="AB877" s="234"/>
      <c r="AC877" s="234"/>
      <c r="AD877" s="234"/>
      <c r="AE877" s="234"/>
      <c r="AF877" s="234"/>
      <c r="AG877" s="234"/>
      <c r="AH877" s="234"/>
    </row>
    <row r="878" spans="1:34" ht="15.75" customHeight="1">
      <c r="A878" s="234"/>
      <c r="B878" s="234"/>
      <c r="C878" s="234"/>
      <c r="D878" s="234"/>
      <c r="E878" s="234"/>
      <c r="F878" s="234"/>
      <c r="G878" s="234"/>
      <c r="H878" s="234"/>
      <c r="I878" s="234"/>
      <c r="J878" s="300"/>
      <c r="K878" s="300"/>
      <c r="L878" s="234"/>
      <c r="M878" s="234"/>
      <c r="N878" s="234"/>
      <c r="O878" s="234"/>
      <c r="P878" s="234"/>
      <c r="Q878" s="234"/>
      <c r="R878" s="234"/>
      <c r="S878" s="234"/>
      <c r="T878" s="234"/>
      <c r="U878" s="234"/>
      <c r="V878" s="234"/>
      <c r="W878" s="234"/>
      <c r="X878" s="234"/>
      <c r="Y878" s="234"/>
      <c r="Z878" s="234"/>
      <c r="AA878" s="234"/>
      <c r="AB878" s="234"/>
      <c r="AC878" s="234"/>
      <c r="AD878" s="234"/>
      <c r="AE878" s="234"/>
      <c r="AF878" s="234"/>
      <c r="AG878" s="234"/>
      <c r="AH878" s="234"/>
    </row>
    <row r="879" spans="1:34" ht="15.75" customHeight="1">
      <c r="A879" s="234"/>
      <c r="B879" s="234"/>
      <c r="C879" s="234"/>
      <c r="D879" s="234"/>
      <c r="E879" s="234"/>
      <c r="F879" s="234"/>
      <c r="G879" s="234"/>
      <c r="H879" s="234"/>
      <c r="I879" s="234"/>
      <c r="J879" s="300"/>
      <c r="K879" s="300"/>
      <c r="L879" s="234"/>
      <c r="M879" s="234"/>
      <c r="N879" s="234"/>
      <c r="O879" s="234"/>
      <c r="P879" s="234"/>
      <c r="Q879" s="234"/>
      <c r="R879" s="234"/>
      <c r="S879" s="234"/>
      <c r="T879" s="234"/>
      <c r="U879" s="234"/>
      <c r="V879" s="234"/>
      <c r="W879" s="234"/>
      <c r="X879" s="234"/>
      <c r="Y879" s="234"/>
      <c r="Z879" s="234"/>
      <c r="AA879" s="234"/>
      <c r="AB879" s="234"/>
      <c r="AC879" s="234"/>
      <c r="AD879" s="234"/>
      <c r="AE879" s="234"/>
      <c r="AF879" s="234"/>
      <c r="AG879" s="234"/>
      <c r="AH879" s="234"/>
    </row>
    <row r="880" spans="1:34" ht="15.75" customHeight="1">
      <c r="A880" s="234"/>
      <c r="B880" s="234"/>
      <c r="C880" s="234"/>
      <c r="D880" s="234"/>
      <c r="E880" s="234"/>
      <c r="F880" s="234"/>
      <c r="G880" s="234"/>
      <c r="H880" s="234"/>
      <c r="I880" s="234"/>
      <c r="J880" s="300"/>
      <c r="K880" s="300"/>
      <c r="L880" s="234"/>
      <c r="M880" s="234"/>
      <c r="N880" s="234"/>
      <c r="O880" s="234"/>
      <c r="P880" s="234"/>
      <c r="Q880" s="234"/>
      <c r="R880" s="234"/>
      <c r="S880" s="234"/>
      <c r="T880" s="234"/>
      <c r="U880" s="234"/>
      <c r="V880" s="234"/>
      <c r="W880" s="234"/>
      <c r="X880" s="234"/>
      <c r="Y880" s="234"/>
      <c r="Z880" s="234"/>
      <c r="AA880" s="234"/>
      <c r="AB880" s="234"/>
      <c r="AC880" s="234"/>
      <c r="AD880" s="234"/>
      <c r="AE880" s="234"/>
      <c r="AF880" s="234"/>
      <c r="AG880" s="234"/>
      <c r="AH880" s="234"/>
    </row>
    <row r="881" spans="1:34" ht="15.75" customHeight="1">
      <c r="A881" s="234"/>
      <c r="B881" s="234"/>
      <c r="C881" s="234"/>
      <c r="D881" s="234"/>
      <c r="E881" s="234"/>
      <c r="F881" s="234"/>
      <c r="G881" s="234"/>
      <c r="H881" s="234"/>
      <c r="I881" s="234"/>
      <c r="J881" s="300"/>
      <c r="K881" s="300"/>
      <c r="L881" s="234"/>
      <c r="M881" s="234"/>
      <c r="N881" s="234"/>
      <c r="O881" s="234"/>
      <c r="P881" s="234"/>
      <c r="Q881" s="234"/>
      <c r="R881" s="234"/>
      <c r="S881" s="234"/>
      <c r="T881" s="234"/>
      <c r="U881" s="234"/>
      <c r="V881" s="234"/>
      <c r="W881" s="234"/>
      <c r="X881" s="234"/>
      <c r="Y881" s="234"/>
      <c r="Z881" s="234"/>
      <c r="AA881" s="234"/>
      <c r="AB881" s="234"/>
      <c r="AC881" s="234"/>
      <c r="AD881" s="234"/>
      <c r="AE881" s="234"/>
      <c r="AF881" s="234"/>
      <c r="AG881" s="234"/>
      <c r="AH881" s="234"/>
    </row>
    <row r="882" spans="1:34" ht="15.75" customHeight="1">
      <c r="A882" s="234"/>
      <c r="B882" s="234"/>
      <c r="C882" s="234"/>
      <c r="D882" s="234"/>
      <c r="E882" s="234"/>
      <c r="F882" s="234"/>
      <c r="G882" s="234"/>
      <c r="H882" s="234"/>
      <c r="I882" s="234"/>
      <c r="J882" s="300"/>
      <c r="K882" s="300"/>
      <c r="L882" s="234"/>
      <c r="M882" s="234"/>
      <c r="N882" s="234"/>
      <c r="O882" s="234"/>
      <c r="P882" s="234"/>
      <c r="Q882" s="234"/>
      <c r="R882" s="234"/>
      <c r="S882" s="234"/>
      <c r="T882" s="234"/>
      <c r="U882" s="234"/>
      <c r="V882" s="234"/>
      <c r="W882" s="234"/>
      <c r="X882" s="234"/>
      <c r="Y882" s="234"/>
      <c r="Z882" s="234"/>
      <c r="AA882" s="234"/>
      <c r="AB882" s="234"/>
      <c r="AC882" s="234"/>
      <c r="AD882" s="234"/>
      <c r="AE882" s="234"/>
      <c r="AF882" s="234"/>
      <c r="AG882" s="234"/>
      <c r="AH882" s="234"/>
    </row>
    <row r="883" spans="1:34" ht="15.75" customHeight="1">
      <c r="A883" s="234"/>
      <c r="B883" s="234"/>
      <c r="C883" s="234"/>
      <c r="D883" s="234"/>
      <c r="E883" s="234"/>
      <c r="F883" s="234"/>
      <c r="G883" s="234"/>
      <c r="H883" s="234"/>
      <c r="I883" s="234"/>
      <c r="J883" s="300"/>
      <c r="K883" s="300"/>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row>
    <row r="884" spans="1:34" ht="15.75" customHeight="1">
      <c r="A884" s="234"/>
      <c r="B884" s="234"/>
      <c r="C884" s="234"/>
      <c r="D884" s="234"/>
      <c r="E884" s="234"/>
      <c r="F884" s="234"/>
      <c r="G884" s="234"/>
      <c r="H884" s="234"/>
      <c r="I884" s="234"/>
      <c r="J884" s="300"/>
      <c r="K884" s="300"/>
      <c r="L884" s="234"/>
      <c r="M884" s="234"/>
      <c r="N884" s="234"/>
      <c r="O884" s="234"/>
      <c r="P884" s="234"/>
      <c r="Q884" s="234"/>
      <c r="R884" s="234"/>
      <c r="S884" s="234"/>
      <c r="T884" s="234"/>
      <c r="U884" s="234"/>
      <c r="V884" s="234"/>
      <c r="W884" s="234"/>
      <c r="X884" s="234"/>
      <c r="Y884" s="234"/>
      <c r="Z884" s="234"/>
      <c r="AA884" s="234"/>
      <c r="AB884" s="234"/>
      <c r="AC884" s="234"/>
      <c r="AD884" s="234"/>
      <c r="AE884" s="234"/>
      <c r="AF884" s="234"/>
      <c r="AG884" s="234"/>
      <c r="AH884" s="234"/>
    </row>
    <row r="885" spans="1:34" ht="15.75" customHeight="1">
      <c r="A885" s="234"/>
      <c r="B885" s="234"/>
      <c r="C885" s="234"/>
      <c r="D885" s="234"/>
      <c r="E885" s="234"/>
      <c r="F885" s="234"/>
      <c r="G885" s="234"/>
      <c r="H885" s="234"/>
      <c r="I885" s="234"/>
      <c r="J885" s="300"/>
      <c r="K885" s="300"/>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row>
    <row r="886" spans="1:34" ht="15.75" customHeight="1">
      <c r="A886" s="234"/>
      <c r="B886" s="234"/>
      <c r="C886" s="234"/>
      <c r="D886" s="234"/>
      <c r="E886" s="234"/>
      <c r="F886" s="234"/>
      <c r="G886" s="234"/>
      <c r="H886" s="234"/>
      <c r="I886" s="234"/>
      <c r="J886" s="300"/>
      <c r="K886" s="300"/>
      <c r="L886" s="234"/>
      <c r="M886" s="234"/>
      <c r="N886" s="234"/>
      <c r="O886" s="234"/>
      <c r="P886" s="234"/>
      <c r="Q886" s="234"/>
      <c r="R886" s="234"/>
      <c r="S886" s="234"/>
      <c r="T886" s="234"/>
      <c r="U886" s="234"/>
      <c r="V886" s="234"/>
      <c r="W886" s="234"/>
      <c r="X886" s="234"/>
      <c r="Y886" s="234"/>
      <c r="Z886" s="234"/>
      <c r="AA886" s="234"/>
      <c r="AB886" s="234"/>
      <c r="AC886" s="234"/>
      <c r="AD886" s="234"/>
      <c r="AE886" s="234"/>
      <c r="AF886" s="234"/>
      <c r="AG886" s="234"/>
      <c r="AH886" s="234"/>
    </row>
    <row r="887" spans="1:34" ht="15.75" customHeight="1">
      <c r="A887" s="234"/>
      <c r="B887" s="234"/>
      <c r="C887" s="234"/>
      <c r="D887" s="234"/>
      <c r="E887" s="234"/>
      <c r="F887" s="234"/>
      <c r="G887" s="234"/>
      <c r="H887" s="234"/>
      <c r="I887" s="234"/>
      <c r="J887" s="300"/>
      <c r="K887" s="300"/>
      <c r="L887" s="234"/>
      <c r="M887" s="234"/>
      <c r="N887" s="234"/>
      <c r="O887" s="234"/>
      <c r="P887" s="234"/>
      <c r="Q887" s="234"/>
      <c r="R887" s="234"/>
      <c r="S887" s="234"/>
      <c r="T887" s="234"/>
      <c r="U887" s="234"/>
      <c r="V887" s="234"/>
      <c r="W887" s="234"/>
      <c r="X887" s="234"/>
      <c r="Y887" s="234"/>
      <c r="Z887" s="234"/>
      <c r="AA887" s="234"/>
      <c r="AB887" s="234"/>
      <c r="AC887" s="234"/>
      <c r="AD887" s="234"/>
      <c r="AE887" s="234"/>
      <c r="AF887" s="234"/>
      <c r="AG887" s="234"/>
      <c r="AH887" s="234"/>
    </row>
    <row r="888" spans="1:34" ht="15.75" customHeight="1">
      <c r="A888" s="234"/>
      <c r="B888" s="234"/>
      <c r="C888" s="234"/>
      <c r="D888" s="234"/>
      <c r="E888" s="234"/>
      <c r="F888" s="234"/>
      <c r="G888" s="234"/>
      <c r="H888" s="234"/>
      <c r="I888" s="234"/>
      <c r="J888" s="300"/>
      <c r="K888" s="300"/>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row>
    <row r="889" spans="1:34" ht="15.75" customHeight="1">
      <c r="A889" s="234"/>
      <c r="B889" s="234"/>
      <c r="C889" s="234"/>
      <c r="D889" s="234"/>
      <c r="E889" s="234"/>
      <c r="F889" s="234"/>
      <c r="G889" s="234"/>
      <c r="H889" s="234"/>
      <c r="I889" s="234"/>
      <c r="J889" s="300"/>
      <c r="K889" s="300"/>
      <c r="L889" s="234"/>
      <c r="M889" s="234"/>
      <c r="N889" s="234"/>
      <c r="O889" s="234"/>
      <c r="P889" s="234"/>
      <c r="Q889" s="234"/>
      <c r="R889" s="234"/>
      <c r="S889" s="234"/>
      <c r="T889" s="234"/>
      <c r="U889" s="234"/>
      <c r="V889" s="234"/>
      <c r="W889" s="234"/>
      <c r="X889" s="234"/>
      <c r="Y889" s="234"/>
      <c r="Z889" s="234"/>
      <c r="AA889" s="234"/>
      <c r="AB889" s="234"/>
      <c r="AC889" s="234"/>
      <c r="AD889" s="234"/>
      <c r="AE889" s="234"/>
      <c r="AF889" s="234"/>
      <c r="AG889" s="234"/>
      <c r="AH889" s="234"/>
    </row>
    <row r="890" spans="1:34" ht="15.75" customHeight="1">
      <c r="A890" s="234"/>
      <c r="B890" s="234"/>
      <c r="C890" s="234"/>
      <c r="D890" s="234"/>
      <c r="E890" s="234"/>
      <c r="F890" s="234"/>
      <c r="G890" s="234"/>
      <c r="H890" s="234"/>
      <c r="I890" s="234"/>
      <c r="J890" s="300"/>
      <c r="K890" s="300"/>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row>
    <row r="891" spans="1:34" ht="15.75" customHeight="1">
      <c r="A891" s="234"/>
      <c r="B891" s="234"/>
      <c r="C891" s="234"/>
      <c r="D891" s="234"/>
      <c r="E891" s="234"/>
      <c r="F891" s="234"/>
      <c r="G891" s="234"/>
      <c r="H891" s="234"/>
      <c r="I891" s="234"/>
      <c r="J891" s="300"/>
      <c r="K891" s="300"/>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row>
    <row r="892" spans="1:34" ht="15.75" customHeight="1">
      <c r="A892" s="234"/>
      <c r="B892" s="234"/>
      <c r="C892" s="234"/>
      <c r="D892" s="234"/>
      <c r="E892" s="234"/>
      <c r="F892" s="234"/>
      <c r="G892" s="234"/>
      <c r="H892" s="234"/>
      <c r="I892" s="234"/>
      <c r="J892" s="300"/>
      <c r="K892" s="300"/>
      <c r="L892" s="234"/>
      <c r="M892" s="234"/>
      <c r="N892" s="234"/>
      <c r="O892" s="234"/>
      <c r="P892" s="234"/>
      <c r="Q892" s="234"/>
      <c r="R892" s="234"/>
      <c r="S892" s="234"/>
      <c r="T892" s="234"/>
      <c r="U892" s="234"/>
      <c r="V892" s="234"/>
      <c r="W892" s="234"/>
      <c r="X892" s="234"/>
      <c r="Y892" s="234"/>
      <c r="Z892" s="234"/>
      <c r="AA892" s="234"/>
      <c r="AB892" s="234"/>
      <c r="AC892" s="234"/>
      <c r="AD892" s="234"/>
      <c r="AE892" s="234"/>
      <c r="AF892" s="234"/>
      <c r="AG892" s="234"/>
      <c r="AH892" s="234"/>
    </row>
    <row r="893" spans="1:34" ht="15.75" customHeight="1">
      <c r="A893" s="234"/>
      <c r="B893" s="234"/>
      <c r="C893" s="234"/>
      <c r="D893" s="234"/>
      <c r="E893" s="234"/>
      <c r="F893" s="234"/>
      <c r="G893" s="234"/>
      <c r="H893" s="234"/>
      <c r="I893" s="234"/>
      <c r="J893" s="300"/>
      <c r="K893" s="300"/>
      <c r="L893" s="234"/>
      <c r="M893" s="234"/>
      <c r="N893" s="234"/>
      <c r="O893" s="234"/>
      <c r="P893" s="234"/>
      <c r="Q893" s="234"/>
      <c r="R893" s="234"/>
      <c r="S893" s="234"/>
      <c r="T893" s="234"/>
      <c r="U893" s="234"/>
      <c r="V893" s="234"/>
      <c r="W893" s="234"/>
      <c r="X893" s="234"/>
      <c r="Y893" s="234"/>
      <c r="Z893" s="234"/>
      <c r="AA893" s="234"/>
      <c r="AB893" s="234"/>
      <c r="AC893" s="234"/>
      <c r="AD893" s="234"/>
      <c r="AE893" s="234"/>
      <c r="AF893" s="234"/>
      <c r="AG893" s="234"/>
      <c r="AH893" s="234"/>
    </row>
    <row r="894" spans="1:34" ht="15.75" customHeight="1">
      <c r="A894" s="234"/>
      <c r="B894" s="234"/>
      <c r="C894" s="234"/>
      <c r="D894" s="234"/>
      <c r="E894" s="234"/>
      <c r="F894" s="234"/>
      <c r="G894" s="234"/>
      <c r="H894" s="234"/>
      <c r="I894" s="234"/>
      <c r="J894" s="300"/>
      <c r="K894" s="300"/>
      <c r="L894" s="234"/>
      <c r="M894" s="234"/>
      <c r="N894" s="234"/>
      <c r="O894" s="234"/>
      <c r="P894" s="234"/>
      <c r="Q894" s="234"/>
      <c r="R894" s="234"/>
      <c r="S894" s="234"/>
      <c r="T894" s="234"/>
      <c r="U894" s="234"/>
      <c r="V894" s="234"/>
      <c r="W894" s="234"/>
      <c r="X894" s="234"/>
      <c r="Y894" s="234"/>
      <c r="Z894" s="234"/>
      <c r="AA894" s="234"/>
      <c r="AB894" s="234"/>
      <c r="AC894" s="234"/>
      <c r="AD894" s="234"/>
      <c r="AE894" s="234"/>
      <c r="AF894" s="234"/>
      <c r="AG894" s="234"/>
      <c r="AH894" s="234"/>
    </row>
    <row r="895" spans="1:34" ht="15.75" customHeight="1">
      <c r="A895" s="234"/>
      <c r="B895" s="234"/>
      <c r="C895" s="234"/>
      <c r="D895" s="234"/>
      <c r="E895" s="234"/>
      <c r="F895" s="234"/>
      <c r="G895" s="234"/>
      <c r="H895" s="234"/>
      <c r="I895" s="234"/>
      <c r="J895" s="300"/>
      <c r="K895" s="300"/>
      <c r="L895" s="234"/>
      <c r="M895" s="234"/>
      <c r="N895" s="234"/>
      <c r="O895" s="234"/>
      <c r="P895" s="234"/>
      <c r="Q895" s="234"/>
      <c r="R895" s="234"/>
      <c r="S895" s="234"/>
      <c r="T895" s="234"/>
      <c r="U895" s="234"/>
      <c r="V895" s="234"/>
      <c r="W895" s="234"/>
      <c r="X895" s="234"/>
      <c r="Y895" s="234"/>
      <c r="Z895" s="234"/>
      <c r="AA895" s="234"/>
      <c r="AB895" s="234"/>
      <c r="AC895" s="234"/>
      <c r="AD895" s="234"/>
      <c r="AE895" s="234"/>
      <c r="AF895" s="234"/>
      <c r="AG895" s="234"/>
      <c r="AH895" s="234"/>
    </row>
    <row r="896" spans="1:34" ht="15.75" customHeight="1">
      <c r="A896" s="234"/>
      <c r="B896" s="234"/>
      <c r="C896" s="234"/>
      <c r="D896" s="234"/>
      <c r="E896" s="234"/>
      <c r="F896" s="234"/>
      <c r="G896" s="234"/>
      <c r="H896" s="234"/>
      <c r="I896" s="234"/>
      <c r="J896" s="300"/>
      <c r="K896" s="300"/>
      <c r="L896" s="234"/>
      <c r="M896" s="234"/>
      <c r="N896" s="234"/>
      <c r="O896" s="234"/>
      <c r="P896" s="234"/>
      <c r="Q896" s="234"/>
      <c r="R896" s="234"/>
      <c r="S896" s="234"/>
      <c r="T896" s="234"/>
      <c r="U896" s="234"/>
      <c r="V896" s="234"/>
      <c r="W896" s="234"/>
      <c r="X896" s="234"/>
      <c r="Y896" s="234"/>
      <c r="Z896" s="234"/>
      <c r="AA896" s="234"/>
      <c r="AB896" s="234"/>
      <c r="AC896" s="234"/>
      <c r="AD896" s="234"/>
      <c r="AE896" s="234"/>
      <c r="AF896" s="234"/>
      <c r="AG896" s="234"/>
      <c r="AH896" s="234"/>
    </row>
    <row r="897" spans="1:34" ht="15.75" customHeight="1">
      <c r="A897" s="234"/>
      <c r="B897" s="234"/>
      <c r="C897" s="234"/>
      <c r="D897" s="234"/>
      <c r="E897" s="234"/>
      <c r="F897" s="234"/>
      <c r="G897" s="234"/>
      <c r="H897" s="234"/>
      <c r="I897" s="234"/>
      <c r="J897" s="300"/>
      <c r="K897" s="300"/>
      <c r="L897" s="234"/>
      <c r="M897" s="234"/>
      <c r="N897" s="234"/>
      <c r="O897" s="234"/>
      <c r="P897" s="234"/>
      <c r="Q897" s="234"/>
      <c r="R897" s="234"/>
      <c r="S897" s="234"/>
      <c r="T897" s="234"/>
      <c r="U897" s="234"/>
      <c r="V897" s="234"/>
      <c r="W897" s="234"/>
      <c r="X897" s="234"/>
      <c r="Y897" s="234"/>
      <c r="Z897" s="234"/>
      <c r="AA897" s="234"/>
      <c r="AB897" s="234"/>
      <c r="AC897" s="234"/>
      <c r="AD897" s="234"/>
      <c r="AE897" s="234"/>
      <c r="AF897" s="234"/>
      <c r="AG897" s="234"/>
      <c r="AH897" s="234"/>
    </row>
    <row r="898" spans="1:34" ht="15.75" customHeight="1">
      <c r="A898" s="234"/>
      <c r="B898" s="234"/>
      <c r="C898" s="234"/>
      <c r="D898" s="234"/>
      <c r="E898" s="234"/>
      <c r="F898" s="234"/>
      <c r="G898" s="234"/>
      <c r="H898" s="234"/>
      <c r="I898" s="234"/>
      <c r="J898" s="300"/>
      <c r="K898" s="300"/>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row>
    <row r="899" spans="1:34" ht="15.75" customHeight="1">
      <c r="A899" s="234"/>
      <c r="B899" s="234"/>
      <c r="C899" s="234"/>
      <c r="D899" s="234"/>
      <c r="E899" s="234"/>
      <c r="F899" s="234"/>
      <c r="G899" s="234"/>
      <c r="H899" s="234"/>
      <c r="I899" s="234"/>
      <c r="J899" s="300"/>
      <c r="K899" s="300"/>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row>
    <row r="900" spans="1:34" ht="15.75" customHeight="1">
      <c r="A900" s="234"/>
      <c r="B900" s="234"/>
      <c r="C900" s="234"/>
      <c r="D900" s="234"/>
      <c r="E900" s="234"/>
      <c r="F900" s="234"/>
      <c r="G900" s="234"/>
      <c r="H900" s="234"/>
      <c r="I900" s="234"/>
      <c r="J900" s="300"/>
      <c r="K900" s="300"/>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row>
    <row r="901" spans="1:34" ht="15.75" customHeight="1">
      <c r="A901" s="234"/>
      <c r="B901" s="234"/>
      <c r="C901" s="234"/>
      <c r="D901" s="234"/>
      <c r="E901" s="234"/>
      <c r="F901" s="234"/>
      <c r="G901" s="234"/>
      <c r="H901" s="234"/>
      <c r="I901" s="234"/>
      <c r="J901" s="300"/>
      <c r="K901" s="300"/>
      <c r="L901" s="234"/>
      <c r="M901" s="234"/>
      <c r="N901" s="234"/>
      <c r="O901" s="234"/>
      <c r="P901" s="234"/>
      <c r="Q901" s="234"/>
      <c r="R901" s="234"/>
      <c r="S901" s="234"/>
      <c r="T901" s="234"/>
      <c r="U901" s="234"/>
      <c r="V901" s="234"/>
      <c r="W901" s="234"/>
      <c r="X901" s="234"/>
      <c r="Y901" s="234"/>
      <c r="Z901" s="234"/>
      <c r="AA901" s="234"/>
      <c r="AB901" s="234"/>
      <c r="AC901" s="234"/>
      <c r="AD901" s="234"/>
      <c r="AE901" s="234"/>
      <c r="AF901" s="234"/>
      <c r="AG901" s="234"/>
      <c r="AH901" s="234"/>
    </row>
    <row r="902" spans="1:34" ht="15.75" customHeight="1">
      <c r="A902" s="234"/>
      <c r="B902" s="234"/>
      <c r="C902" s="234"/>
      <c r="D902" s="234"/>
      <c r="E902" s="234"/>
      <c r="F902" s="234"/>
      <c r="G902" s="234"/>
      <c r="H902" s="234"/>
      <c r="I902" s="234"/>
      <c r="J902" s="300"/>
      <c r="K902" s="300"/>
      <c r="L902" s="234"/>
      <c r="M902" s="234"/>
      <c r="N902" s="234"/>
      <c r="O902" s="234"/>
      <c r="P902" s="234"/>
      <c r="Q902" s="234"/>
      <c r="R902" s="234"/>
      <c r="S902" s="234"/>
      <c r="T902" s="234"/>
      <c r="U902" s="234"/>
      <c r="V902" s="234"/>
      <c r="W902" s="234"/>
      <c r="X902" s="234"/>
      <c r="Y902" s="234"/>
      <c r="Z902" s="234"/>
      <c r="AA902" s="234"/>
      <c r="AB902" s="234"/>
      <c r="AC902" s="234"/>
      <c r="AD902" s="234"/>
      <c r="AE902" s="234"/>
      <c r="AF902" s="234"/>
      <c r="AG902" s="234"/>
      <c r="AH902" s="234"/>
    </row>
    <row r="903" spans="1:34" ht="15.75" customHeight="1">
      <c r="A903" s="234"/>
      <c r="B903" s="234"/>
      <c r="C903" s="234"/>
      <c r="D903" s="234"/>
      <c r="E903" s="234"/>
      <c r="F903" s="234"/>
      <c r="G903" s="234"/>
      <c r="H903" s="234"/>
      <c r="I903" s="234"/>
      <c r="J903" s="300"/>
      <c r="K903" s="300"/>
      <c r="L903" s="234"/>
      <c r="M903" s="234"/>
      <c r="N903" s="234"/>
      <c r="O903" s="234"/>
      <c r="P903" s="234"/>
      <c r="Q903" s="234"/>
      <c r="R903" s="234"/>
      <c r="S903" s="234"/>
      <c r="T903" s="234"/>
      <c r="U903" s="234"/>
      <c r="V903" s="234"/>
      <c r="W903" s="234"/>
      <c r="X903" s="234"/>
      <c r="Y903" s="234"/>
      <c r="Z903" s="234"/>
      <c r="AA903" s="234"/>
      <c r="AB903" s="234"/>
      <c r="AC903" s="234"/>
      <c r="AD903" s="234"/>
      <c r="AE903" s="234"/>
      <c r="AF903" s="234"/>
      <c r="AG903" s="234"/>
      <c r="AH903" s="234"/>
    </row>
    <row r="904" spans="1:34" ht="15.75" customHeight="1">
      <c r="A904" s="234"/>
      <c r="B904" s="234"/>
      <c r="C904" s="234"/>
      <c r="D904" s="234"/>
      <c r="E904" s="234"/>
      <c r="F904" s="234"/>
      <c r="G904" s="234"/>
      <c r="H904" s="234"/>
      <c r="I904" s="234"/>
      <c r="J904" s="300"/>
      <c r="K904" s="300"/>
      <c r="L904" s="234"/>
      <c r="M904" s="234"/>
      <c r="N904" s="234"/>
      <c r="O904" s="234"/>
      <c r="P904" s="234"/>
      <c r="Q904" s="234"/>
      <c r="R904" s="234"/>
      <c r="S904" s="234"/>
      <c r="T904" s="234"/>
      <c r="U904" s="234"/>
      <c r="V904" s="234"/>
      <c r="W904" s="234"/>
      <c r="X904" s="234"/>
      <c r="Y904" s="234"/>
      <c r="Z904" s="234"/>
      <c r="AA904" s="234"/>
      <c r="AB904" s="234"/>
      <c r="AC904" s="234"/>
      <c r="AD904" s="234"/>
      <c r="AE904" s="234"/>
      <c r="AF904" s="234"/>
      <c r="AG904" s="234"/>
      <c r="AH904" s="234"/>
    </row>
    <row r="905" spans="1:34" ht="15.75" customHeight="1">
      <c r="A905" s="234"/>
      <c r="B905" s="234"/>
      <c r="C905" s="234"/>
      <c r="D905" s="234"/>
      <c r="E905" s="234"/>
      <c r="F905" s="234"/>
      <c r="G905" s="234"/>
      <c r="H905" s="234"/>
      <c r="I905" s="234"/>
      <c r="J905" s="300"/>
      <c r="K905" s="300"/>
      <c r="L905" s="234"/>
      <c r="M905" s="234"/>
      <c r="N905" s="234"/>
      <c r="O905" s="234"/>
      <c r="P905" s="234"/>
      <c r="Q905" s="234"/>
      <c r="R905" s="234"/>
      <c r="S905" s="234"/>
      <c r="T905" s="234"/>
      <c r="U905" s="234"/>
      <c r="V905" s="234"/>
      <c r="W905" s="234"/>
      <c r="X905" s="234"/>
      <c r="Y905" s="234"/>
      <c r="Z905" s="234"/>
      <c r="AA905" s="234"/>
      <c r="AB905" s="234"/>
      <c r="AC905" s="234"/>
      <c r="AD905" s="234"/>
      <c r="AE905" s="234"/>
      <c r="AF905" s="234"/>
      <c r="AG905" s="234"/>
      <c r="AH905" s="234"/>
    </row>
    <row r="906" spans="1:34" ht="15.75" customHeight="1">
      <c r="A906" s="234"/>
      <c r="B906" s="234"/>
      <c r="C906" s="234"/>
      <c r="D906" s="234"/>
      <c r="E906" s="234"/>
      <c r="F906" s="234"/>
      <c r="G906" s="234"/>
      <c r="H906" s="234"/>
      <c r="I906" s="234"/>
      <c r="J906" s="300"/>
      <c r="K906" s="300"/>
      <c r="L906" s="234"/>
      <c r="M906" s="234"/>
      <c r="N906" s="234"/>
      <c r="O906" s="234"/>
      <c r="P906" s="234"/>
      <c r="Q906" s="234"/>
      <c r="R906" s="234"/>
      <c r="S906" s="234"/>
      <c r="T906" s="234"/>
      <c r="U906" s="234"/>
      <c r="V906" s="234"/>
      <c r="W906" s="234"/>
      <c r="X906" s="234"/>
      <c r="Y906" s="234"/>
      <c r="Z906" s="234"/>
      <c r="AA906" s="234"/>
      <c r="AB906" s="234"/>
      <c r="AC906" s="234"/>
      <c r="AD906" s="234"/>
      <c r="AE906" s="234"/>
      <c r="AF906" s="234"/>
      <c r="AG906" s="234"/>
      <c r="AH906" s="234"/>
    </row>
    <row r="907" spans="1:34" ht="15.75" customHeight="1">
      <c r="A907" s="234"/>
      <c r="B907" s="234"/>
      <c r="C907" s="234"/>
      <c r="D907" s="234"/>
      <c r="E907" s="234"/>
      <c r="F907" s="234"/>
      <c r="G907" s="234"/>
      <c r="H907" s="234"/>
      <c r="I907" s="234"/>
      <c r="J907" s="300"/>
      <c r="K907" s="300"/>
      <c r="L907" s="234"/>
      <c r="M907" s="234"/>
      <c r="N907" s="234"/>
      <c r="O907" s="234"/>
      <c r="P907" s="234"/>
      <c r="Q907" s="234"/>
      <c r="R907" s="234"/>
      <c r="S907" s="234"/>
      <c r="T907" s="234"/>
      <c r="U907" s="234"/>
      <c r="V907" s="234"/>
      <c r="W907" s="234"/>
      <c r="X907" s="234"/>
      <c r="Y907" s="234"/>
      <c r="Z907" s="234"/>
      <c r="AA907" s="234"/>
      <c r="AB907" s="234"/>
      <c r="AC907" s="234"/>
      <c r="AD907" s="234"/>
      <c r="AE907" s="234"/>
      <c r="AF907" s="234"/>
      <c r="AG907" s="234"/>
      <c r="AH907" s="234"/>
    </row>
    <row r="908" spans="1:34" ht="15.75" customHeight="1">
      <c r="A908" s="234"/>
      <c r="B908" s="234"/>
      <c r="C908" s="234"/>
      <c r="D908" s="234"/>
      <c r="E908" s="234"/>
      <c r="F908" s="234"/>
      <c r="G908" s="234"/>
      <c r="H908" s="234"/>
      <c r="I908" s="234"/>
      <c r="J908" s="300"/>
      <c r="K908" s="300"/>
      <c r="L908" s="234"/>
      <c r="M908" s="234"/>
      <c r="N908" s="234"/>
      <c r="O908" s="234"/>
      <c r="P908" s="234"/>
      <c r="Q908" s="234"/>
      <c r="R908" s="234"/>
      <c r="S908" s="234"/>
      <c r="T908" s="234"/>
      <c r="U908" s="234"/>
      <c r="V908" s="234"/>
      <c r="W908" s="234"/>
      <c r="X908" s="234"/>
      <c r="Y908" s="234"/>
      <c r="Z908" s="234"/>
      <c r="AA908" s="234"/>
      <c r="AB908" s="234"/>
      <c r="AC908" s="234"/>
      <c r="AD908" s="234"/>
      <c r="AE908" s="234"/>
      <c r="AF908" s="234"/>
      <c r="AG908" s="234"/>
      <c r="AH908" s="234"/>
    </row>
    <row r="909" spans="1:34" ht="15.75" customHeight="1">
      <c r="A909" s="234"/>
      <c r="B909" s="234"/>
      <c r="C909" s="234"/>
      <c r="D909" s="234"/>
      <c r="E909" s="234"/>
      <c r="F909" s="234"/>
      <c r="G909" s="234"/>
      <c r="H909" s="234"/>
      <c r="I909" s="234"/>
      <c r="J909" s="300"/>
      <c r="K909" s="300"/>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row>
    <row r="910" spans="1:34" ht="15.75" customHeight="1">
      <c r="A910" s="234"/>
      <c r="B910" s="234"/>
      <c r="C910" s="234"/>
      <c r="D910" s="234"/>
      <c r="E910" s="234"/>
      <c r="F910" s="234"/>
      <c r="G910" s="234"/>
      <c r="H910" s="234"/>
      <c r="I910" s="234"/>
      <c r="J910" s="300"/>
      <c r="K910" s="300"/>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row>
    <row r="911" spans="1:34" ht="15.75" customHeight="1">
      <c r="A911" s="234"/>
      <c r="B911" s="234"/>
      <c r="C911" s="234"/>
      <c r="D911" s="234"/>
      <c r="E911" s="234"/>
      <c r="F911" s="234"/>
      <c r="G911" s="234"/>
      <c r="H911" s="234"/>
      <c r="I911" s="234"/>
      <c r="J911" s="300"/>
      <c r="K911" s="300"/>
      <c r="L911" s="234"/>
      <c r="M911" s="234"/>
      <c r="N911" s="234"/>
      <c r="O911" s="234"/>
      <c r="P911" s="234"/>
      <c r="Q911" s="234"/>
      <c r="R911" s="234"/>
      <c r="S911" s="234"/>
      <c r="T911" s="234"/>
      <c r="U911" s="234"/>
      <c r="V911" s="234"/>
      <c r="W911" s="234"/>
      <c r="X911" s="234"/>
      <c r="Y911" s="234"/>
      <c r="Z911" s="234"/>
      <c r="AA911" s="234"/>
      <c r="AB911" s="234"/>
      <c r="AC911" s="234"/>
      <c r="AD911" s="234"/>
      <c r="AE911" s="234"/>
      <c r="AF911" s="234"/>
      <c r="AG911" s="234"/>
      <c r="AH911" s="234"/>
    </row>
    <row r="912" spans="1:34" ht="15.75" customHeight="1">
      <c r="A912" s="234"/>
      <c r="B912" s="234"/>
      <c r="C912" s="234"/>
      <c r="D912" s="234"/>
      <c r="E912" s="234"/>
      <c r="F912" s="234"/>
      <c r="G912" s="234"/>
      <c r="H912" s="234"/>
      <c r="I912" s="234"/>
      <c r="J912" s="300"/>
      <c r="K912" s="300"/>
      <c r="L912" s="234"/>
      <c r="M912" s="234"/>
      <c r="N912" s="234"/>
      <c r="O912" s="234"/>
      <c r="P912" s="234"/>
      <c r="Q912" s="234"/>
      <c r="R912" s="234"/>
      <c r="S912" s="234"/>
      <c r="T912" s="234"/>
      <c r="U912" s="234"/>
      <c r="V912" s="234"/>
      <c r="W912" s="234"/>
      <c r="X912" s="234"/>
      <c r="Y912" s="234"/>
      <c r="Z912" s="234"/>
      <c r="AA912" s="234"/>
      <c r="AB912" s="234"/>
      <c r="AC912" s="234"/>
      <c r="AD912" s="234"/>
      <c r="AE912" s="234"/>
      <c r="AF912" s="234"/>
      <c r="AG912" s="234"/>
      <c r="AH912" s="234"/>
    </row>
    <row r="913" spans="1:34" ht="15.75" customHeight="1">
      <c r="A913" s="234"/>
      <c r="B913" s="234"/>
      <c r="C913" s="234"/>
      <c r="D913" s="234"/>
      <c r="E913" s="234"/>
      <c r="F913" s="234"/>
      <c r="G913" s="234"/>
      <c r="H913" s="234"/>
      <c r="I913" s="234"/>
      <c r="J913" s="300"/>
      <c r="K913" s="300"/>
      <c r="L913" s="234"/>
      <c r="M913" s="234"/>
      <c r="N913" s="234"/>
      <c r="O913" s="234"/>
      <c r="P913" s="234"/>
      <c r="Q913" s="234"/>
      <c r="R913" s="234"/>
      <c r="S913" s="234"/>
      <c r="T913" s="234"/>
      <c r="U913" s="234"/>
      <c r="V913" s="234"/>
      <c r="W913" s="234"/>
      <c r="X913" s="234"/>
      <c r="Y913" s="234"/>
      <c r="Z913" s="234"/>
      <c r="AA913" s="234"/>
      <c r="AB913" s="234"/>
      <c r="AC913" s="234"/>
      <c r="AD913" s="234"/>
      <c r="AE913" s="234"/>
      <c r="AF913" s="234"/>
      <c r="AG913" s="234"/>
      <c r="AH913" s="234"/>
    </row>
    <row r="914" spans="1:34" ht="15.75" customHeight="1">
      <c r="A914" s="234"/>
      <c r="B914" s="234"/>
      <c r="C914" s="234"/>
      <c r="D914" s="234"/>
      <c r="E914" s="234"/>
      <c r="F914" s="234"/>
      <c r="G914" s="234"/>
      <c r="H914" s="234"/>
      <c r="I914" s="234"/>
      <c r="J914" s="300"/>
      <c r="K914" s="300"/>
      <c r="L914" s="234"/>
      <c r="M914" s="234"/>
      <c r="N914" s="234"/>
      <c r="O914" s="234"/>
      <c r="P914" s="234"/>
      <c r="Q914" s="234"/>
      <c r="R914" s="234"/>
      <c r="S914" s="234"/>
      <c r="T914" s="234"/>
      <c r="U914" s="234"/>
      <c r="V914" s="234"/>
      <c r="W914" s="234"/>
      <c r="X914" s="234"/>
      <c r="Y914" s="234"/>
      <c r="Z914" s="234"/>
      <c r="AA914" s="234"/>
      <c r="AB914" s="234"/>
      <c r="AC914" s="234"/>
      <c r="AD914" s="234"/>
      <c r="AE914" s="234"/>
      <c r="AF914" s="234"/>
      <c r="AG914" s="234"/>
      <c r="AH914" s="234"/>
    </row>
    <row r="915" spans="1:34" ht="15.75" customHeight="1">
      <c r="A915" s="234"/>
      <c r="B915" s="234"/>
      <c r="C915" s="234"/>
      <c r="D915" s="234"/>
      <c r="E915" s="234"/>
      <c r="F915" s="234"/>
      <c r="G915" s="234"/>
      <c r="H915" s="234"/>
      <c r="I915" s="234"/>
      <c r="J915" s="300"/>
      <c r="K915" s="300"/>
      <c r="L915" s="234"/>
      <c r="M915" s="234"/>
      <c r="N915" s="234"/>
      <c r="O915" s="234"/>
      <c r="P915" s="234"/>
      <c r="Q915" s="234"/>
      <c r="R915" s="234"/>
      <c r="S915" s="234"/>
      <c r="T915" s="234"/>
      <c r="U915" s="234"/>
      <c r="V915" s="234"/>
      <c r="W915" s="234"/>
      <c r="X915" s="234"/>
      <c r="Y915" s="234"/>
      <c r="Z915" s="234"/>
      <c r="AA915" s="234"/>
      <c r="AB915" s="234"/>
      <c r="AC915" s="234"/>
      <c r="AD915" s="234"/>
      <c r="AE915" s="234"/>
      <c r="AF915" s="234"/>
      <c r="AG915" s="234"/>
      <c r="AH915" s="234"/>
    </row>
    <row r="916" spans="1:34" ht="15.75" customHeight="1">
      <c r="A916" s="234"/>
      <c r="B916" s="234"/>
      <c r="C916" s="234"/>
      <c r="D916" s="234"/>
      <c r="E916" s="234"/>
      <c r="F916" s="234"/>
      <c r="G916" s="234"/>
      <c r="H916" s="234"/>
      <c r="I916" s="234"/>
      <c r="J916" s="300"/>
      <c r="K916" s="300"/>
      <c r="L916" s="234"/>
      <c r="M916" s="234"/>
      <c r="N916" s="234"/>
      <c r="O916" s="234"/>
      <c r="P916" s="234"/>
      <c r="Q916" s="234"/>
      <c r="R916" s="234"/>
      <c r="S916" s="234"/>
      <c r="T916" s="234"/>
      <c r="U916" s="234"/>
      <c r="V916" s="234"/>
      <c r="W916" s="234"/>
      <c r="X916" s="234"/>
      <c r="Y916" s="234"/>
      <c r="Z916" s="234"/>
      <c r="AA916" s="234"/>
      <c r="AB916" s="234"/>
      <c r="AC916" s="234"/>
      <c r="AD916" s="234"/>
      <c r="AE916" s="234"/>
      <c r="AF916" s="234"/>
      <c r="AG916" s="234"/>
      <c r="AH916" s="234"/>
    </row>
    <row r="917" spans="1:34" ht="15.75" customHeight="1">
      <c r="A917" s="234"/>
      <c r="B917" s="234"/>
      <c r="C917" s="234"/>
      <c r="D917" s="234"/>
      <c r="E917" s="234"/>
      <c r="F917" s="234"/>
      <c r="G917" s="234"/>
      <c r="H917" s="234"/>
      <c r="I917" s="234"/>
      <c r="J917" s="300"/>
      <c r="K917" s="300"/>
      <c r="L917" s="234"/>
      <c r="M917" s="234"/>
      <c r="N917" s="234"/>
      <c r="O917" s="234"/>
      <c r="P917" s="234"/>
      <c r="Q917" s="234"/>
      <c r="R917" s="234"/>
      <c r="S917" s="234"/>
      <c r="T917" s="234"/>
      <c r="U917" s="234"/>
      <c r="V917" s="234"/>
      <c r="W917" s="234"/>
      <c r="X917" s="234"/>
      <c r="Y917" s="234"/>
      <c r="Z917" s="234"/>
      <c r="AA917" s="234"/>
      <c r="AB917" s="234"/>
      <c r="AC917" s="234"/>
      <c r="AD917" s="234"/>
      <c r="AE917" s="234"/>
      <c r="AF917" s="234"/>
      <c r="AG917" s="234"/>
      <c r="AH917" s="234"/>
    </row>
    <row r="918" spans="1:34" ht="15.75" customHeight="1">
      <c r="A918" s="234"/>
      <c r="B918" s="234"/>
      <c r="C918" s="234"/>
      <c r="D918" s="234"/>
      <c r="E918" s="234"/>
      <c r="F918" s="234"/>
      <c r="G918" s="234"/>
      <c r="H918" s="234"/>
      <c r="I918" s="234"/>
      <c r="J918" s="300"/>
      <c r="K918" s="300"/>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row>
    <row r="919" spans="1:34" ht="15.75" customHeight="1">
      <c r="A919" s="234"/>
      <c r="B919" s="234"/>
      <c r="C919" s="234"/>
      <c r="D919" s="234"/>
      <c r="E919" s="234"/>
      <c r="F919" s="234"/>
      <c r="G919" s="234"/>
      <c r="H919" s="234"/>
      <c r="I919" s="234"/>
      <c r="J919" s="300"/>
      <c r="K919" s="300"/>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row>
    <row r="920" spans="1:34" ht="15.75" customHeight="1">
      <c r="A920" s="234"/>
      <c r="B920" s="234"/>
      <c r="C920" s="234"/>
      <c r="D920" s="234"/>
      <c r="E920" s="234"/>
      <c r="F920" s="234"/>
      <c r="G920" s="234"/>
      <c r="H920" s="234"/>
      <c r="I920" s="234"/>
      <c r="J920" s="300"/>
      <c r="K920" s="300"/>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row>
    <row r="921" spans="1:34" ht="15.75" customHeight="1">
      <c r="A921" s="234"/>
      <c r="B921" s="234"/>
      <c r="C921" s="234"/>
      <c r="D921" s="234"/>
      <c r="E921" s="234"/>
      <c r="F921" s="234"/>
      <c r="G921" s="234"/>
      <c r="H921" s="234"/>
      <c r="I921" s="234"/>
      <c r="J921" s="300"/>
      <c r="K921" s="300"/>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row>
    <row r="922" spans="1:34" ht="15.75" customHeight="1">
      <c r="A922" s="234"/>
      <c r="B922" s="234"/>
      <c r="C922" s="234"/>
      <c r="D922" s="234"/>
      <c r="E922" s="234"/>
      <c r="F922" s="234"/>
      <c r="G922" s="234"/>
      <c r="H922" s="234"/>
      <c r="I922" s="234"/>
      <c r="J922" s="300"/>
      <c r="K922" s="300"/>
      <c r="L922" s="234"/>
      <c r="M922" s="234"/>
      <c r="N922" s="234"/>
      <c r="O922" s="234"/>
      <c r="P922" s="234"/>
      <c r="Q922" s="234"/>
      <c r="R922" s="234"/>
      <c r="S922" s="234"/>
      <c r="T922" s="234"/>
      <c r="U922" s="234"/>
      <c r="V922" s="234"/>
      <c r="W922" s="234"/>
      <c r="X922" s="234"/>
      <c r="Y922" s="234"/>
      <c r="Z922" s="234"/>
      <c r="AA922" s="234"/>
      <c r="AB922" s="234"/>
      <c r="AC922" s="234"/>
      <c r="AD922" s="234"/>
      <c r="AE922" s="234"/>
      <c r="AF922" s="234"/>
      <c r="AG922" s="234"/>
      <c r="AH922" s="234"/>
    </row>
    <row r="923" spans="1:34" ht="15.75" customHeight="1">
      <c r="A923" s="234"/>
      <c r="B923" s="234"/>
      <c r="C923" s="234"/>
      <c r="D923" s="234"/>
      <c r="E923" s="234"/>
      <c r="F923" s="234"/>
      <c r="G923" s="234"/>
      <c r="H923" s="234"/>
      <c r="I923" s="234"/>
      <c r="J923" s="300"/>
      <c r="K923" s="300"/>
      <c r="L923" s="234"/>
      <c r="M923" s="234"/>
      <c r="N923" s="234"/>
      <c r="O923" s="234"/>
      <c r="P923" s="234"/>
      <c r="Q923" s="234"/>
      <c r="R923" s="234"/>
      <c r="S923" s="234"/>
      <c r="T923" s="234"/>
      <c r="U923" s="234"/>
      <c r="V923" s="234"/>
      <c r="W923" s="234"/>
      <c r="X923" s="234"/>
      <c r="Y923" s="234"/>
      <c r="Z923" s="234"/>
      <c r="AA923" s="234"/>
      <c r="AB923" s="234"/>
      <c r="AC923" s="234"/>
      <c r="AD923" s="234"/>
      <c r="AE923" s="234"/>
      <c r="AF923" s="234"/>
      <c r="AG923" s="234"/>
      <c r="AH923" s="234"/>
    </row>
    <row r="924" spans="1:34" ht="15.75" customHeight="1">
      <c r="A924" s="234"/>
      <c r="B924" s="234"/>
      <c r="C924" s="234"/>
      <c r="D924" s="234"/>
      <c r="E924" s="234"/>
      <c r="F924" s="234"/>
      <c r="G924" s="234"/>
      <c r="H924" s="234"/>
      <c r="I924" s="234"/>
      <c r="J924" s="300"/>
      <c r="K924" s="300"/>
      <c r="L924" s="234"/>
      <c r="M924" s="234"/>
      <c r="N924" s="234"/>
      <c r="O924" s="234"/>
      <c r="P924" s="234"/>
      <c r="Q924" s="234"/>
      <c r="R924" s="234"/>
      <c r="S924" s="234"/>
      <c r="T924" s="234"/>
      <c r="U924" s="234"/>
      <c r="V924" s="234"/>
      <c r="W924" s="234"/>
      <c r="X924" s="234"/>
      <c r="Y924" s="234"/>
      <c r="Z924" s="234"/>
      <c r="AA924" s="234"/>
      <c r="AB924" s="234"/>
      <c r="AC924" s="234"/>
      <c r="AD924" s="234"/>
      <c r="AE924" s="234"/>
      <c r="AF924" s="234"/>
      <c r="AG924" s="234"/>
      <c r="AH924" s="234"/>
    </row>
    <row r="925" spans="1:34" ht="15.75" customHeight="1">
      <c r="A925" s="234"/>
      <c r="B925" s="234"/>
      <c r="C925" s="234"/>
      <c r="D925" s="234"/>
      <c r="E925" s="234"/>
      <c r="F925" s="234"/>
      <c r="G925" s="234"/>
      <c r="H925" s="234"/>
      <c r="I925" s="234"/>
      <c r="J925" s="300"/>
      <c r="K925" s="300"/>
      <c r="L925" s="234"/>
      <c r="M925" s="234"/>
      <c r="N925" s="234"/>
      <c r="O925" s="234"/>
      <c r="P925" s="234"/>
      <c r="Q925" s="234"/>
      <c r="R925" s="234"/>
      <c r="S925" s="234"/>
      <c r="T925" s="234"/>
      <c r="U925" s="234"/>
      <c r="V925" s="234"/>
      <c r="W925" s="234"/>
      <c r="X925" s="234"/>
      <c r="Y925" s="234"/>
      <c r="Z925" s="234"/>
      <c r="AA925" s="234"/>
      <c r="AB925" s="234"/>
      <c r="AC925" s="234"/>
      <c r="AD925" s="234"/>
      <c r="AE925" s="234"/>
      <c r="AF925" s="234"/>
      <c r="AG925" s="234"/>
      <c r="AH925" s="234"/>
    </row>
    <row r="926" spans="1:34" ht="15.75" customHeight="1">
      <c r="A926" s="234"/>
      <c r="B926" s="234"/>
      <c r="C926" s="234"/>
      <c r="D926" s="234"/>
      <c r="E926" s="234"/>
      <c r="F926" s="234"/>
      <c r="G926" s="234"/>
      <c r="H926" s="234"/>
      <c r="I926" s="234"/>
      <c r="J926" s="300"/>
      <c r="K926" s="300"/>
      <c r="L926" s="234"/>
      <c r="M926" s="234"/>
      <c r="N926" s="234"/>
      <c r="O926" s="234"/>
      <c r="P926" s="234"/>
      <c r="Q926" s="234"/>
      <c r="R926" s="234"/>
      <c r="S926" s="234"/>
      <c r="T926" s="234"/>
      <c r="U926" s="234"/>
      <c r="V926" s="234"/>
      <c r="W926" s="234"/>
      <c r="X926" s="234"/>
      <c r="Y926" s="234"/>
      <c r="Z926" s="234"/>
      <c r="AA926" s="234"/>
      <c r="AB926" s="234"/>
      <c r="AC926" s="234"/>
      <c r="AD926" s="234"/>
      <c r="AE926" s="234"/>
      <c r="AF926" s="234"/>
      <c r="AG926" s="234"/>
      <c r="AH926" s="234"/>
    </row>
    <row r="927" spans="1:34" ht="15.75" customHeight="1">
      <c r="A927" s="234"/>
      <c r="B927" s="234"/>
      <c r="C927" s="234"/>
      <c r="D927" s="234"/>
      <c r="E927" s="234"/>
      <c r="F927" s="234"/>
      <c r="G927" s="234"/>
      <c r="H927" s="234"/>
      <c r="I927" s="234"/>
      <c r="J927" s="300"/>
      <c r="K927" s="300"/>
      <c r="L927" s="234"/>
      <c r="M927" s="234"/>
      <c r="N927" s="234"/>
      <c r="O927" s="234"/>
      <c r="P927" s="234"/>
      <c r="Q927" s="234"/>
      <c r="R927" s="234"/>
      <c r="S927" s="234"/>
      <c r="T927" s="234"/>
      <c r="U927" s="234"/>
      <c r="V927" s="234"/>
      <c r="W927" s="234"/>
      <c r="X927" s="234"/>
      <c r="Y927" s="234"/>
      <c r="Z927" s="234"/>
      <c r="AA927" s="234"/>
      <c r="AB927" s="234"/>
      <c r="AC927" s="234"/>
      <c r="AD927" s="234"/>
      <c r="AE927" s="234"/>
      <c r="AF927" s="234"/>
      <c r="AG927" s="234"/>
      <c r="AH927" s="234"/>
    </row>
    <row r="928" spans="1:34" ht="15.75" customHeight="1">
      <c r="A928" s="234"/>
      <c r="B928" s="234"/>
      <c r="C928" s="234"/>
      <c r="D928" s="234"/>
      <c r="E928" s="234"/>
      <c r="F928" s="234"/>
      <c r="G928" s="234"/>
      <c r="H928" s="234"/>
      <c r="I928" s="234"/>
      <c r="J928" s="300"/>
      <c r="K928" s="300"/>
      <c r="L928" s="234"/>
      <c r="M928" s="234"/>
      <c r="N928" s="234"/>
      <c r="O928" s="234"/>
      <c r="P928" s="234"/>
      <c r="Q928" s="234"/>
      <c r="R928" s="234"/>
      <c r="S928" s="234"/>
      <c r="T928" s="234"/>
      <c r="U928" s="234"/>
      <c r="V928" s="234"/>
      <c r="W928" s="234"/>
      <c r="X928" s="234"/>
      <c r="Y928" s="234"/>
      <c r="Z928" s="234"/>
      <c r="AA928" s="234"/>
      <c r="AB928" s="234"/>
      <c r="AC928" s="234"/>
      <c r="AD928" s="234"/>
      <c r="AE928" s="234"/>
      <c r="AF928" s="234"/>
      <c r="AG928" s="234"/>
      <c r="AH928" s="234"/>
    </row>
    <row r="929" spans="1:34" ht="15.75" customHeight="1">
      <c r="A929" s="234"/>
      <c r="B929" s="234"/>
      <c r="C929" s="234"/>
      <c r="D929" s="234"/>
      <c r="E929" s="234"/>
      <c r="F929" s="234"/>
      <c r="G929" s="234"/>
      <c r="H929" s="234"/>
      <c r="I929" s="234"/>
      <c r="J929" s="300"/>
      <c r="K929" s="300"/>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row>
    <row r="930" spans="1:34" ht="15.75" customHeight="1">
      <c r="A930" s="234"/>
      <c r="B930" s="234"/>
      <c r="C930" s="234"/>
      <c r="D930" s="234"/>
      <c r="E930" s="234"/>
      <c r="F930" s="234"/>
      <c r="G930" s="234"/>
      <c r="H930" s="234"/>
      <c r="I930" s="234"/>
      <c r="J930" s="300"/>
      <c r="K930" s="300"/>
      <c r="L930" s="234"/>
      <c r="M930" s="234"/>
      <c r="N930" s="234"/>
      <c r="O930" s="234"/>
      <c r="P930" s="234"/>
      <c r="Q930" s="234"/>
      <c r="R930" s="234"/>
      <c r="S930" s="234"/>
      <c r="T930" s="234"/>
      <c r="U930" s="234"/>
      <c r="V930" s="234"/>
      <c r="W930" s="234"/>
      <c r="X930" s="234"/>
      <c r="Y930" s="234"/>
      <c r="Z930" s="234"/>
      <c r="AA930" s="234"/>
      <c r="AB930" s="234"/>
      <c r="AC930" s="234"/>
      <c r="AD930" s="234"/>
      <c r="AE930" s="234"/>
      <c r="AF930" s="234"/>
      <c r="AG930" s="234"/>
      <c r="AH930" s="234"/>
    </row>
    <row r="931" spans="1:34" ht="15.75" customHeight="1">
      <c r="A931" s="234"/>
      <c r="B931" s="234"/>
      <c r="C931" s="234"/>
      <c r="D931" s="234"/>
      <c r="E931" s="234"/>
      <c r="F931" s="234"/>
      <c r="G931" s="234"/>
      <c r="H931" s="234"/>
      <c r="I931" s="234"/>
      <c r="J931" s="300"/>
      <c r="K931" s="300"/>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row>
    <row r="932" spans="1:34" ht="15.75" customHeight="1">
      <c r="A932" s="234"/>
      <c r="B932" s="234"/>
      <c r="C932" s="234"/>
      <c r="D932" s="234"/>
      <c r="E932" s="234"/>
      <c r="F932" s="234"/>
      <c r="G932" s="234"/>
      <c r="H932" s="234"/>
      <c r="I932" s="234"/>
      <c r="J932" s="300"/>
      <c r="K932" s="300"/>
      <c r="L932" s="234"/>
      <c r="M932" s="234"/>
      <c r="N932" s="234"/>
      <c r="O932" s="234"/>
      <c r="P932" s="234"/>
      <c r="Q932" s="234"/>
      <c r="R932" s="234"/>
      <c r="S932" s="234"/>
      <c r="T932" s="234"/>
      <c r="U932" s="234"/>
      <c r="V932" s="234"/>
      <c r="W932" s="234"/>
      <c r="X932" s="234"/>
      <c r="Y932" s="234"/>
      <c r="Z932" s="234"/>
      <c r="AA932" s="234"/>
      <c r="AB932" s="234"/>
      <c r="AC932" s="234"/>
      <c r="AD932" s="234"/>
      <c r="AE932" s="234"/>
      <c r="AF932" s="234"/>
      <c r="AG932" s="234"/>
      <c r="AH932" s="234"/>
    </row>
    <row r="933" spans="1:34" ht="15.75" customHeight="1">
      <c r="A933" s="234"/>
      <c r="B933" s="234"/>
      <c r="C933" s="234"/>
      <c r="D933" s="234"/>
      <c r="E933" s="234"/>
      <c r="F933" s="234"/>
      <c r="G933" s="234"/>
      <c r="H933" s="234"/>
      <c r="I933" s="234"/>
      <c r="J933" s="300"/>
      <c r="K933" s="300"/>
      <c r="L933" s="234"/>
      <c r="M933" s="234"/>
      <c r="N933" s="234"/>
      <c r="O933" s="234"/>
      <c r="P933" s="234"/>
      <c r="Q933" s="234"/>
      <c r="R933" s="234"/>
      <c r="S933" s="234"/>
      <c r="T933" s="234"/>
      <c r="U933" s="234"/>
      <c r="V933" s="234"/>
      <c r="W933" s="234"/>
      <c r="X933" s="234"/>
      <c r="Y933" s="234"/>
      <c r="Z933" s="234"/>
      <c r="AA933" s="234"/>
      <c r="AB933" s="234"/>
      <c r="AC933" s="234"/>
      <c r="AD933" s="234"/>
      <c r="AE933" s="234"/>
      <c r="AF933" s="234"/>
      <c r="AG933" s="234"/>
      <c r="AH933" s="234"/>
    </row>
    <row r="934" spans="1:34" ht="15.75" customHeight="1">
      <c r="A934" s="234"/>
      <c r="B934" s="234"/>
      <c r="C934" s="234"/>
      <c r="D934" s="234"/>
      <c r="E934" s="234"/>
      <c r="F934" s="234"/>
      <c r="G934" s="234"/>
      <c r="H934" s="234"/>
      <c r="I934" s="234"/>
      <c r="J934" s="300"/>
      <c r="K934" s="300"/>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row>
    <row r="935" spans="1:34" ht="15.75" customHeight="1">
      <c r="A935" s="234"/>
      <c r="B935" s="234"/>
      <c r="C935" s="234"/>
      <c r="D935" s="234"/>
      <c r="E935" s="234"/>
      <c r="F935" s="234"/>
      <c r="G935" s="234"/>
      <c r="H935" s="234"/>
      <c r="I935" s="234"/>
      <c r="J935" s="300"/>
      <c r="K935" s="300"/>
      <c r="L935" s="234"/>
      <c r="M935" s="234"/>
      <c r="N935" s="234"/>
      <c r="O935" s="234"/>
      <c r="P935" s="234"/>
      <c r="Q935" s="234"/>
      <c r="R935" s="234"/>
      <c r="S935" s="234"/>
      <c r="T935" s="234"/>
      <c r="U935" s="234"/>
      <c r="V935" s="234"/>
      <c r="W935" s="234"/>
      <c r="X935" s="234"/>
      <c r="Y935" s="234"/>
      <c r="Z935" s="234"/>
      <c r="AA935" s="234"/>
      <c r="AB935" s="234"/>
      <c r="AC935" s="234"/>
      <c r="AD935" s="234"/>
      <c r="AE935" s="234"/>
      <c r="AF935" s="234"/>
      <c r="AG935" s="234"/>
      <c r="AH935" s="234"/>
    </row>
    <row r="936" spans="1:34" ht="15.75" customHeight="1">
      <c r="A936" s="234"/>
      <c r="B936" s="234"/>
      <c r="C936" s="234"/>
      <c r="D936" s="234"/>
      <c r="E936" s="234"/>
      <c r="F936" s="234"/>
      <c r="G936" s="234"/>
      <c r="H936" s="234"/>
      <c r="I936" s="234"/>
      <c r="J936" s="300"/>
      <c r="K936" s="300"/>
      <c r="L936" s="234"/>
      <c r="M936" s="234"/>
      <c r="N936" s="234"/>
      <c r="O936" s="234"/>
      <c r="P936" s="234"/>
      <c r="Q936" s="234"/>
      <c r="R936" s="234"/>
      <c r="S936" s="234"/>
      <c r="T936" s="234"/>
      <c r="U936" s="234"/>
      <c r="V936" s="234"/>
      <c r="W936" s="234"/>
      <c r="X936" s="234"/>
      <c r="Y936" s="234"/>
      <c r="Z936" s="234"/>
      <c r="AA936" s="234"/>
      <c r="AB936" s="234"/>
      <c r="AC936" s="234"/>
      <c r="AD936" s="234"/>
      <c r="AE936" s="234"/>
      <c r="AF936" s="234"/>
      <c r="AG936" s="234"/>
      <c r="AH936" s="234"/>
    </row>
    <row r="937" spans="1:34" ht="15.75" customHeight="1">
      <c r="A937" s="234"/>
      <c r="B937" s="234"/>
      <c r="C937" s="234"/>
      <c r="D937" s="234"/>
      <c r="E937" s="234"/>
      <c r="F937" s="234"/>
      <c r="G937" s="234"/>
      <c r="H937" s="234"/>
      <c r="I937" s="234"/>
      <c r="J937" s="300"/>
      <c r="K937" s="300"/>
      <c r="L937" s="234"/>
      <c r="M937" s="234"/>
      <c r="N937" s="234"/>
      <c r="O937" s="234"/>
      <c r="P937" s="234"/>
      <c r="Q937" s="234"/>
      <c r="R937" s="234"/>
      <c r="S937" s="234"/>
      <c r="T937" s="234"/>
      <c r="U937" s="234"/>
      <c r="V937" s="234"/>
      <c r="W937" s="234"/>
      <c r="X937" s="234"/>
      <c r="Y937" s="234"/>
      <c r="Z937" s="234"/>
      <c r="AA937" s="234"/>
      <c r="AB937" s="234"/>
      <c r="AC937" s="234"/>
      <c r="AD937" s="234"/>
      <c r="AE937" s="234"/>
      <c r="AF937" s="234"/>
      <c r="AG937" s="234"/>
      <c r="AH937" s="234"/>
    </row>
    <row r="938" spans="1:34" ht="15.75" customHeight="1">
      <c r="A938" s="234"/>
      <c r="B938" s="234"/>
      <c r="C938" s="234"/>
      <c r="D938" s="234"/>
      <c r="E938" s="234"/>
      <c r="F938" s="234"/>
      <c r="G938" s="234"/>
      <c r="H938" s="234"/>
      <c r="I938" s="234"/>
      <c r="J938" s="300"/>
      <c r="K938" s="300"/>
      <c r="L938" s="234"/>
      <c r="M938" s="234"/>
      <c r="N938" s="234"/>
      <c r="O938" s="234"/>
      <c r="P938" s="234"/>
      <c r="Q938" s="234"/>
      <c r="R938" s="234"/>
      <c r="S938" s="234"/>
      <c r="T938" s="234"/>
      <c r="U938" s="234"/>
      <c r="V938" s="234"/>
      <c r="W938" s="234"/>
      <c r="X938" s="234"/>
      <c r="Y938" s="234"/>
      <c r="Z938" s="234"/>
      <c r="AA938" s="234"/>
      <c r="AB938" s="234"/>
      <c r="AC938" s="234"/>
      <c r="AD938" s="234"/>
      <c r="AE938" s="234"/>
      <c r="AF938" s="234"/>
      <c r="AG938" s="234"/>
      <c r="AH938" s="234"/>
    </row>
    <row r="939" spans="1:34" ht="15.75" customHeight="1">
      <c r="A939" s="234"/>
      <c r="B939" s="234"/>
      <c r="C939" s="234"/>
      <c r="D939" s="234"/>
      <c r="E939" s="234"/>
      <c r="F939" s="234"/>
      <c r="G939" s="234"/>
      <c r="H939" s="234"/>
      <c r="I939" s="234"/>
      <c r="J939" s="300"/>
      <c r="K939" s="300"/>
      <c r="L939" s="234"/>
      <c r="M939" s="234"/>
      <c r="N939" s="234"/>
      <c r="O939" s="234"/>
      <c r="P939" s="234"/>
      <c r="Q939" s="234"/>
      <c r="R939" s="234"/>
      <c r="S939" s="234"/>
      <c r="T939" s="234"/>
      <c r="U939" s="234"/>
      <c r="V939" s="234"/>
      <c r="W939" s="234"/>
      <c r="X939" s="234"/>
      <c r="Y939" s="234"/>
      <c r="Z939" s="234"/>
      <c r="AA939" s="234"/>
      <c r="AB939" s="234"/>
      <c r="AC939" s="234"/>
      <c r="AD939" s="234"/>
      <c r="AE939" s="234"/>
      <c r="AF939" s="234"/>
      <c r="AG939" s="234"/>
      <c r="AH939" s="234"/>
    </row>
    <row r="940" spans="1:34" ht="15.75" customHeight="1">
      <c r="A940" s="234"/>
      <c r="B940" s="234"/>
      <c r="C940" s="234"/>
      <c r="D940" s="234"/>
      <c r="E940" s="234"/>
      <c r="F940" s="234"/>
      <c r="G940" s="234"/>
      <c r="H940" s="234"/>
      <c r="I940" s="234"/>
      <c r="J940" s="300"/>
      <c r="K940" s="300"/>
      <c r="L940" s="234"/>
      <c r="M940" s="234"/>
      <c r="N940" s="234"/>
      <c r="O940" s="234"/>
      <c r="P940" s="234"/>
      <c r="Q940" s="234"/>
      <c r="R940" s="234"/>
      <c r="S940" s="234"/>
      <c r="T940" s="234"/>
      <c r="U940" s="234"/>
      <c r="V940" s="234"/>
      <c r="W940" s="234"/>
      <c r="X940" s="234"/>
      <c r="Y940" s="234"/>
      <c r="Z940" s="234"/>
      <c r="AA940" s="234"/>
      <c r="AB940" s="234"/>
      <c r="AC940" s="234"/>
      <c r="AD940" s="234"/>
      <c r="AE940" s="234"/>
      <c r="AF940" s="234"/>
      <c r="AG940" s="234"/>
      <c r="AH940" s="234"/>
    </row>
    <row r="941" spans="1:34" ht="15.75" customHeight="1">
      <c r="A941" s="234"/>
      <c r="B941" s="234"/>
      <c r="C941" s="234"/>
      <c r="D941" s="234"/>
      <c r="E941" s="234"/>
      <c r="F941" s="234"/>
      <c r="G941" s="234"/>
      <c r="H941" s="234"/>
      <c r="I941" s="234"/>
      <c r="J941" s="300"/>
      <c r="K941" s="300"/>
      <c r="L941" s="234"/>
      <c r="M941" s="234"/>
      <c r="N941" s="234"/>
      <c r="O941" s="234"/>
      <c r="P941" s="234"/>
      <c r="Q941" s="234"/>
      <c r="R941" s="234"/>
      <c r="S941" s="234"/>
      <c r="T941" s="234"/>
      <c r="U941" s="234"/>
      <c r="V941" s="234"/>
      <c r="W941" s="234"/>
      <c r="X941" s="234"/>
      <c r="Y941" s="234"/>
      <c r="Z941" s="234"/>
      <c r="AA941" s="234"/>
      <c r="AB941" s="234"/>
      <c r="AC941" s="234"/>
      <c r="AD941" s="234"/>
      <c r="AE941" s="234"/>
      <c r="AF941" s="234"/>
      <c r="AG941" s="234"/>
      <c r="AH941" s="234"/>
    </row>
    <row r="942" spans="1:34" ht="15.75" customHeight="1">
      <c r="A942" s="234"/>
      <c r="B942" s="234"/>
      <c r="C942" s="234"/>
      <c r="D942" s="234"/>
      <c r="E942" s="234"/>
      <c r="F942" s="234"/>
      <c r="G942" s="234"/>
      <c r="H942" s="234"/>
      <c r="I942" s="234"/>
      <c r="J942" s="300"/>
      <c r="K942" s="300"/>
      <c r="L942" s="234"/>
      <c r="M942" s="234"/>
      <c r="N942" s="234"/>
      <c r="O942" s="234"/>
      <c r="P942" s="234"/>
      <c r="Q942" s="234"/>
      <c r="R942" s="234"/>
      <c r="S942" s="234"/>
      <c r="T942" s="234"/>
      <c r="U942" s="234"/>
      <c r="V942" s="234"/>
      <c r="W942" s="234"/>
      <c r="X942" s="234"/>
      <c r="Y942" s="234"/>
      <c r="Z942" s="234"/>
      <c r="AA942" s="234"/>
      <c r="AB942" s="234"/>
      <c r="AC942" s="234"/>
      <c r="AD942" s="234"/>
      <c r="AE942" s="234"/>
      <c r="AF942" s="234"/>
      <c r="AG942" s="234"/>
      <c r="AH942" s="234"/>
    </row>
    <row r="943" spans="1:34" ht="15.75" customHeight="1">
      <c r="A943" s="234"/>
      <c r="B943" s="234"/>
      <c r="C943" s="234"/>
      <c r="D943" s="234"/>
      <c r="E943" s="234"/>
      <c r="F943" s="234"/>
      <c r="G943" s="234"/>
      <c r="H943" s="234"/>
      <c r="I943" s="234"/>
      <c r="J943" s="300"/>
      <c r="K943" s="300"/>
      <c r="L943" s="234"/>
      <c r="M943" s="234"/>
      <c r="N943" s="234"/>
      <c r="O943" s="234"/>
      <c r="P943" s="234"/>
      <c r="Q943" s="234"/>
      <c r="R943" s="234"/>
      <c r="S943" s="234"/>
      <c r="T943" s="234"/>
      <c r="U943" s="234"/>
      <c r="V943" s="234"/>
      <c r="W943" s="234"/>
      <c r="X943" s="234"/>
      <c r="Y943" s="234"/>
      <c r="Z943" s="234"/>
      <c r="AA943" s="234"/>
      <c r="AB943" s="234"/>
      <c r="AC943" s="234"/>
      <c r="AD943" s="234"/>
      <c r="AE943" s="234"/>
      <c r="AF943" s="234"/>
      <c r="AG943" s="234"/>
      <c r="AH943" s="234"/>
    </row>
    <row r="944" spans="1:34" ht="15.75" customHeight="1">
      <c r="A944" s="234"/>
      <c r="B944" s="234"/>
      <c r="C944" s="234"/>
      <c r="D944" s="234"/>
      <c r="E944" s="234"/>
      <c r="F944" s="234"/>
      <c r="G944" s="234"/>
      <c r="H944" s="234"/>
      <c r="I944" s="234"/>
      <c r="J944" s="300"/>
      <c r="K944" s="300"/>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row>
    <row r="945" spans="1:34" ht="15.75" customHeight="1">
      <c r="A945" s="234"/>
      <c r="B945" s="234"/>
      <c r="C945" s="234"/>
      <c r="D945" s="234"/>
      <c r="E945" s="234"/>
      <c r="F945" s="234"/>
      <c r="G945" s="234"/>
      <c r="H945" s="234"/>
      <c r="I945" s="234"/>
      <c r="J945" s="300"/>
      <c r="K945" s="300"/>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row>
    <row r="946" spans="1:34" ht="15.75" customHeight="1">
      <c r="A946" s="234"/>
      <c r="B946" s="234"/>
      <c r="C946" s="234"/>
      <c r="D946" s="234"/>
      <c r="E946" s="234"/>
      <c r="F946" s="234"/>
      <c r="G946" s="234"/>
      <c r="H946" s="234"/>
      <c r="I946" s="234"/>
      <c r="J946" s="300"/>
      <c r="K946" s="300"/>
      <c r="L946" s="234"/>
      <c r="M946" s="234"/>
      <c r="N946" s="234"/>
      <c r="O946" s="234"/>
      <c r="P946" s="234"/>
      <c r="Q946" s="234"/>
      <c r="R946" s="234"/>
      <c r="S946" s="234"/>
      <c r="T946" s="234"/>
      <c r="U946" s="234"/>
      <c r="V946" s="234"/>
      <c r="W946" s="234"/>
      <c r="X946" s="234"/>
      <c r="Y946" s="234"/>
      <c r="Z946" s="234"/>
      <c r="AA946" s="234"/>
      <c r="AB946" s="234"/>
      <c r="AC946" s="234"/>
      <c r="AD946" s="234"/>
      <c r="AE946" s="234"/>
      <c r="AF946" s="234"/>
      <c r="AG946" s="234"/>
      <c r="AH946" s="234"/>
    </row>
    <row r="947" spans="1:34" ht="15.75" customHeight="1">
      <c r="A947" s="234"/>
      <c r="B947" s="234"/>
      <c r="C947" s="234"/>
      <c r="D947" s="234"/>
      <c r="E947" s="234"/>
      <c r="F947" s="234"/>
      <c r="G947" s="234"/>
      <c r="H947" s="234"/>
      <c r="I947" s="234"/>
      <c r="J947" s="300"/>
      <c r="K947" s="300"/>
      <c r="L947" s="234"/>
      <c r="M947" s="234"/>
      <c r="N947" s="234"/>
      <c r="O947" s="234"/>
      <c r="P947" s="234"/>
      <c r="Q947" s="234"/>
      <c r="R947" s="234"/>
      <c r="S947" s="234"/>
      <c r="T947" s="234"/>
      <c r="U947" s="234"/>
      <c r="V947" s="234"/>
      <c r="W947" s="234"/>
      <c r="X947" s="234"/>
      <c r="Y947" s="234"/>
      <c r="Z947" s="234"/>
      <c r="AA947" s="234"/>
      <c r="AB947" s="234"/>
      <c r="AC947" s="234"/>
      <c r="AD947" s="234"/>
      <c r="AE947" s="234"/>
      <c r="AF947" s="234"/>
      <c r="AG947" s="234"/>
      <c r="AH947" s="234"/>
    </row>
    <row r="948" spans="1:34" ht="15.75" customHeight="1">
      <c r="A948" s="234"/>
      <c r="B948" s="234"/>
      <c r="C948" s="234"/>
      <c r="D948" s="234"/>
      <c r="E948" s="234"/>
      <c r="F948" s="234"/>
      <c r="G948" s="234"/>
      <c r="H948" s="234"/>
      <c r="I948" s="234"/>
      <c r="J948" s="300"/>
      <c r="K948" s="300"/>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row>
    <row r="949" spans="1:34" ht="15.75" customHeight="1">
      <c r="A949" s="234"/>
      <c r="B949" s="234"/>
      <c r="C949" s="234"/>
      <c r="D949" s="234"/>
      <c r="E949" s="234"/>
      <c r="F949" s="234"/>
      <c r="G949" s="234"/>
      <c r="H949" s="234"/>
      <c r="I949" s="234"/>
      <c r="J949" s="300"/>
      <c r="K949" s="300"/>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row>
    <row r="950" spans="1:34" ht="15.75" customHeight="1">
      <c r="A950" s="234"/>
      <c r="B950" s="234"/>
      <c r="C950" s="234"/>
      <c r="D950" s="234"/>
      <c r="E950" s="234"/>
      <c r="F950" s="234"/>
      <c r="G950" s="234"/>
      <c r="H950" s="234"/>
      <c r="I950" s="234"/>
      <c r="J950" s="300"/>
      <c r="K950" s="300"/>
      <c r="L950" s="234"/>
      <c r="M950" s="234"/>
      <c r="N950" s="234"/>
      <c r="O950" s="234"/>
      <c r="P950" s="234"/>
      <c r="Q950" s="234"/>
      <c r="R950" s="234"/>
      <c r="S950" s="234"/>
      <c r="T950" s="234"/>
      <c r="U950" s="234"/>
      <c r="V950" s="234"/>
      <c r="W950" s="234"/>
      <c r="X950" s="234"/>
      <c r="Y950" s="234"/>
      <c r="Z950" s="234"/>
      <c r="AA950" s="234"/>
      <c r="AB950" s="234"/>
      <c r="AC950" s="234"/>
      <c r="AD950" s="234"/>
      <c r="AE950" s="234"/>
      <c r="AF950" s="234"/>
      <c r="AG950" s="234"/>
      <c r="AH950" s="234"/>
    </row>
    <row r="951" spans="1:34" ht="15.75" customHeight="1">
      <c r="A951" s="234"/>
      <c r="B951" s="234"/>
      <c r="C951" s="234"/>
      <c r="D951" s="234"/>
      <c r="E951" s="234"/>
      <c r="F951" s="234"/>
      <c r="G951" s="234"/>
      <c r="H951" s="234"/>
      <c r="I951" s="234"/>
      <c r="J951" s="300"/>
      <c r="K951" s="300"/>
      <c r="L951" s="234"/>
      <c r="M951" s="234"/>
      <c r="N951" s="234"/>
      <c r="O951" s="234"/>
      <c r="P951" s="234"/>
      <c r="Q951" s="234"/>
      <c r="R951" s="234"/>
      <c r="S951" s="234"/>
      <c r="T951" s="234"/>
      <c r="U951" s="234"/>
      <c r="V951" s="234"/>
      <c r="W951" s="234"/>
      <c r="X951" s="234"/>
      <c r="Y951" s="234"/>
      <c r="Z951" s="234"/>
      <c r="AA951" s="234"/>
      <c r="AB951" s="234"/>
      <c r="AC951" s="234"/>
      <c r="AD951" s="234"/>
      <c r="AE951" s="234"/>
      <c r="AF951" s="234"/>
      <c r="AG951" s="234"/>
      <c r="AH951" s="234"/>
    </row>
    <row r="952" spans="1:34" ht="15.75" customHeight="1">
      <c r="A952" s="234"/>
      <c r="B952" s="234"/>
      <c r="C952" s="234"/>
      <c r="D952" s="234"/>
      <c r="E952" s="234"/>
      <c r="F952" s="234"/>
      <c r="G952" s="234"/>
      <c r="H952" s="234"/>
      <c r="I952" s="234"/>
      <c r="J952" s="300"/>
      <c r="K952" s="300"/>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row>
    <row r="953" spans="1:34" ht="15.75" customHeight="1">
      <c r="A953" s="234"/>
      <c r="B953" s="234"/>
      <c r="C953" s="234"/>
      <c r="D953" s="234"/>
      <c r="E953" s="234"/>
      <c r="F953" s="234"/>
      <c r="G953" s="234"/>
      <c r="H953" s="234"/>
      <c r="I953" s="234"/>
      <c r="J953" s="300"/>
      <c r="K953" s="300"/>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row>
    <row r="954" spans="1:34" ht="15.75" customHeight="1">
      <c r="A954" s="234"/>
      <c r="B954" s="234"/>
      <c r="C954" s="234"/>
      <c r="D954" s="234"/>
      <c r="E954" s="234"/>
      <c r="F954" s="234"/>
      <c r="G954" s="234"/>
      <c r="H954" s="234"/>
      <c r="I954" s="234"/>
      <c r="J954" s="300"/>
      <c r="K954" s="300"/>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row>
    <row r="955" spans="1:34" ht="15.75" customHeight="1">
      <c r="A955" s="234"/>
      <c r="B955" s="234"/>
      <c r="C955" s="234"/>
      <c r="D955" s="234"/>
      <c r="E955" s="234"/>
      <c r="F955" s="234"/>
      <c r="G955" s="234"/>
      <c r="H955" s="234"/>
      <c r="I955" s="234"/>
      <c r="J955" s="300"/>
      <c r="K955" s="300"/>
      <c r="L955" s="234"/>
      <c r="M955" s="234"/>
      <c r="N955" s="234"/>
      <c r="O955" s="234"/>
      <c r="P955" s="234"/>
      <c r="Q955" s="234"/>
      <c r="R955" s="234"/>
      <c r="S955" s="234"/>
      <c r="T955" s="234"/>
      <c r="U955" s="234"/>
      <c r="V955" s="234"/>
      <c r="W955" s="234"/>
      <c r="X955" s="234"/>
      <c r="Y955" s="234"/>
      <c r="Z955" s="234"/>
      <c r="AA955" s="234"/>
      <c r="AB955" s="234"/>
      <c r="AC955" s="234"/>
      <c r="AD955" s="234"/>
      <c r="AE955" s="234"/>
      <c r="AF955" s="234"/>
      <c r="AG955" s="234"/>
      <c r="AH955" s="234"/>
    </row>
    <row r="956" spans="1:34" ht="15.75" customHeight="1">
      <c r="A956" s="234"/>
      <c r="B956" s="234"/>
      <c r="C956" s="234"/>
      <c r="D956" s="234"/>
      <c r="E956" s="234"/>
      <c r="F956" s="234"/>
      <c r="G956" s="234"/>
      <c r="H956" s="234"/>
      <c r="I956" s="234"/>
      <c r="J956" s="300"/>
      <c r="K956" s="300"/>
      <c r="L956" s="234"/>
      <c r="M956" s="234"/>
      <c r="N956" s="234"/>
      <c r="O956" s="234"/>
      <c r="P956" s="234"/>
      <c r="Q956" s="234"/>
      <c r="R956" s="234"/>
      <c r="S956" s="234"/>
      <c r="T956" s="234"/>
      <c r="U956" s="234"/>
      <c r="V956" s="234"/>
      <c r="W956" s="234"/>
      <c r="X956" s="234"/>
      <c r="Y956" s="234"/>
      <c r="Z956" s="234"/>
      <c r="AA956" s="234"/>
      <c r="AB956" s="234"/>
      <c r="AC956" s="234"/>
      <c r="AD956" s="234"/>
      <c r="AE956" s="234"/>
      <c r="AF956" s="234"/>
      <c r="AG956" s="234"/>
      <c r="AH956" s="234"/>
    </row>
    <row r="957" spans="1:34" ht="15.75" customHeight="1">
      <c r="A957" s="234"/>
      <c r="B957" s="234"/>
      <c r="C957" s="234"/>
      <c r="D957" s="234"/>
      <c r="E957" s="234"/>
      <c r="F957" s="234"/>
      <c r="G957" s="234"/>
      <c r="H957" s="234"/>
      <c r="I957" s="234"/>
      <c r="J957" s="300"/>
      <c r="K957" s="300"/>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row>
    <row r="958" spans="1:34" ht="15.75" customHeight="1">
      <c r="A958" s="234"/>
      <c r="B958" s="234"/>
      <c r="C958" s="234"/>
      <c r="D958" s="234"/>
      <c r="E958" s="234"/>
      <c r="F958" s="234"/>
      <c r="G958" s="234"/>
      <c r="H958" s="234"/>
      <c r="I958" s="234"/>
      <c r="J958" s="300"/>
      <c r="K958" s="300"/>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row>
    <row r="959" spans="1:34" ht="15.75" customHeight="1">
      <c r="A959" s="234"/>
      <c r="B959" s="234"/>
      <c r="C959" s="234"/>
      <c r="D959" s="234"/>
      <c r="E959" s="234"/>
      <c r="F959" s="234"/>
      <c r="G959" s="234"/>
      <c r="H959" s="234"/>
      <c r="I959" s="234"/>
      <c r="J959" s="300"/>
      <c r="K959" s="300"/>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row>
    <row r="960" spans="1:34" ht="15.75" customHeight="1">
      <c r="A960" s="234"/>
      <c r="B960" s="234"/>
      <c r="C960" s="234"/>
      <c r="D960" s="234"/>
      <c r="E960" s="234"/>
      <c r="F960" s="234"/>
      <c r="G960" s="234"/>
      <c r="H960" s="234"/>
      <c r="I960" s="234"/>
      <c r="J960" s="300"/>
      <c r="K960" s="300"/>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row>
    <row r="961" spans="1:34" ht="15.75" customHeight="1">
      <c r="A961" s="234"/>
      <c r="B961" s="234"/>
      <c r="C961" s="234"/>
      <c r="D961" s="234"/>
      <c r="E961" s="234"/>
      <c r="F961" s="234"/>
      <c r="G961" s="234"/>
      <c r="H961" s="234"/>
      <c r="I961" s="234"/>
      <c r="J961" s="300"/>
      <c r="K961" s="300"/>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row>
    <row r="962" spans="1:34" ht="15.75" customHeight="1">
      <c r="A962" s="234"/>
      <c r="B962" s="234"/>
      <c r="C962" s="234"/>
      <c r="D962" s="234"/>
      <c r="E962" s="234"/>
      <c r="F962" s="234"/>
      <c r="G962" s="234"/>
      <c r="H962" s="234"/>
      <c r="I962" s="234"/>
      <c r="J962" s="300"/>
      <c r="K962" s="300"/>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row>
    <row r="963" spans="1:34" ht="15.75" customHeight="1">
      <c r="A963" s="234"/>
      <c r="B963" s="234"/>
      <c r="C963" s="234"/>
      <c r="D963" s="234"/>
      <c r="E963" s="234"/>
      <c r="F963" s="234"/>
      <c r="G963" s="234"/>
      <c r="H963" s="234"/>
      <c r="I963" s="234"/>
      <c r="J963" s="300"/>
      <c r="K963" s="300"/>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row>
    <row r="964" spans="1:34" ht="15.75" customHeight="1">
      <c r="A964" s="234"/>
      <c r="B964" s="234"/>
      <c r="C964" s="234"/>
      <c r="D964" s="234"/>
      <c r="E964" s="234"/>
      <c r="F964" s="234"/>
      <c r="G964" s="234"/>
      <c r="H964" s="234"/>
      <c r="I964" s="234"/>
      <c r="J964" s="300"/>
      <c r="K964" s="300"/>
      <c r="L964" s="234"/>
      <c r="M964" s="234"/>
      <c r="N964" s="234"/>
      <c r="O964" s="234"/>
      <c r="P964" s="234"/>
      <c r="Q964" s="234"/>
      <c r="R964" s="234"/>
      <c r="S964" s="234"/>
      <c r="T964" s="234"/>
      <c r="U964" s="234"/>
      <c r="V964" s="234"/>
      <c r="W964" s="234"/>
      <c r="X964" s="234"/>
      <c r="Y964" s="234"/>
      <c r="Z964" s="234"/>
      <c r="AA964" s="234"/>
      <c r="AB964" s="234"/>
      <c r="AC964" s="234"/>
      <c r="AD964" s="234"/>
      <c r="AE964" s="234"/>
      <c r="AF964" s="234"/>
      <c r="AG964" s="234"/>
      <c r="AH964" s="234"/>
    </row>
    <row r="965" spans="1:34" ht="15.75" customHeight="1">
      <c r="A965" s="234"/>
      <c r="B965" s="234"/>
      <c r="C965" s="234"/>
      <c r="D965" s="234"/>
      <c r="E965" s="234"/>
      <c r="F965" s="234"/>
      <c r="G965" s="234"/>
      <c r="H965" s="234"/>
      <c r="I965" s="234"/>
      <c r="J965" s="300"/>
      <c r="K965" s="300"/>
      <c r="L965" s="234"/>
      <c r="M965" s="234"/>
      <c r="N965" s="234"/>
      <c r="O965" s="234"/>
      <c r="P965" s="234"/>
      <c r="Q965" s="234"/>
      <c r="R965" s="234"/>
      <c r="S965" s="234"/>
      <c r="T965" s="234"/>
      <c r="U965" s="234"/>
      <c r="V965" s="234"/>
      <c r="W965" s="234"/>
      <c r="X965" s="234"/>
      <c r="Y965" s="234"/>
      <c r="Z965" s="234"/>
      <c r="AA965" s="234"/>
      <c r="AB965" s="234"/>
      <c r="AC965" s="234"/>
      <c r="AD965" s="234"/>
      <c r="AE965" s="234"/>
      <c r="AF965" s="234"/>
      <c r="AG965" s="234"/>
      <c r="AH965" s="234"/>
    </row>
    <row r="966" spans="1:34" ht="15.75" customHeight="1">
      <c r="A966" s="234"/>
      <c r="B966" s="234"/>
      <c r="C966" s="234"/>
      <c r="D966" s="234"/>
      <c r="E966" s="234"/>
      <c r="F966" s="234"/>
      <c r="G966" s="234"/>
      <c r="H966" s="234"/>
      <c r="I966" s="234"/>
      <c r="J966" s="300"/>
      <c r="K966" s="300"/>
      <c r="L966" s="234"/>
      <c r="M966" s="234"/>
      <c r="N966" s="234"/>
      <c r="O966" s="234"/>
      <c r="P966" s="234"/>
      <c r="Q966" s="234"/>
      <c r="R966" s="234"/>
      <c r="S966" s="234"/>
      <c r="T966" s="234"/>
      <c r="U966" s="234"/>
      <c r="V966" s="234"/>
      <c r="W966" s="234"/>
      <c r="X966" s="234"/>
      <c r="Y966" s="234"/>
      <c r="Z966" s="234"/>
      <c r="AA966" s="234"/>
      <c r="AB966" s="234"/>
      <c r="AC966" s="234"/>
      <c r="AD966" s="234"/>
      <c r="AE966" s="234"/>
      <c r="AF966" s="234"/>
      <c r="AG966" s="234"/>
      <c r="AH966" s="234"/>
    </row>
    <row r="967" spans="1:34" ht="15.75" customHeight="1">
      <c r="A967" s="234"/>
      <c r="B967" s="234"/>
      <c r="C967" s="234"/>
      <c r="D967" s="234"/>
      <c r="E967" s="234"/>
      <c r="F967" s="234"/>
      <c r="G967" s="234"/>
      <c r="H967" s="234"/>
      <c r="I967" s="234"/>
      <c r="J967" s="300"/>
      <c r="K967" s="300"/>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row>
    <row r="968" spans="1:34" ht="15.75" customHeight="1">
      <c r="A968" s="234"/>
      <c r="B968" s="234"/>
      <c r="C968" s="234"/>
      <c r="D968" s="234"/>
      <c r="E968" s="234"/>
      <c r="F968" s="234"/>
      <c r="G968" s="234"/>
      <c r="H968" s="234"/>
      <c r="I968" s="234"/>
      <c r="J968" s="300"/>
      <c r="K968" s="300"/>
      <c r="L968" s="234"/>
      <c r="M968" s="234"/>
      <c r="N968" s="234"/>
      <c r="O968" s="234"/>
      <c r="P968" s="234"/>
      <c r="Q968" s="234"/>
      <c r="R968" s="234"/>
      <c r="S968" s="234"/>
      <c r="T968" s="234"/>
      <c r="U968" s="234"/>
      <c r="V968" s="234"/>
      <c r="W968" s="234"/>
      <c r="X968" s="234"/>
      <c r="Y968" s="234"/>
      <c r="Z968" s="234"/>
      <c r="AA968" s="234"/>
      <c r="AB968" s="234"/>
      <c r="AC968" s="234"/>
      <c r="AD968" s="234"/>
      <c r="AE968" s="234"/>
      <c r="AF968" s="234"/>
      <c r="AG968" s="234"/>
      <c r="AH968" s="234"/>
    </row>
    <row r="969" spans="1:34" ht="15.75" customHeight="1">
      <c r="A969" s="234"/>
      <c r="B969" s="234"/>
      <c r="C969" s="234"/>
      <c r="D969" s="234"/>
      <c r="E969" s="234"/>
      <c r="F969" s="234"/>
      <c r="G969" s="234"/>
      <c r="H969" s="234"/>
      <c r="I969" s="234"/>
      <c r="J969" s="300"/>
      <c r="K969" s="300"/>
      <c r="L969" s="234"/>
      <c r="M969" s="234"/>
      <c r="N969" s="234"/>
      <c r="O969" s="234"/>
      <c r="P969" s="234"/>
      <c r="Q969" s="234"/>
      <c r="R969" s="234"/>
      <c r="S969" s="234"/>
      <c r="T969" s="234"/>
      <c r="U969" s="234"/>
      <c r="V969" s="234"/>
      <c r="W969" s="234"/>
      <c r="X969" s="234"/>
      <c r="Y969" s="234"/>
      <c r="Z969" s="234"/>
      <c r="AA969" s="234"/>
      <c r="AB969" s="234"/>
      <c r="AC969" s="234"/>
      <c r="AD969" s="234"/>
      <c r="AE969" s="234"/>
      <c r="AF969" s="234"/>
      <c r="AG969" s="234"/>
      <c r="AH969" s="234"/>
    </row>
    <row r="970" spans="1:34" ht="15.75" customHeight="1">
      <c r="A970" s="234"/>
      <c r="B970" s="234"/>
      <c r="C970" s="234"/>
      <c r="D970" s="234"/>
      <c r="E970" s="234"/>
      <c r="F970" s="234"/>
      <c r="G970" s="234"/>
      <c r="H970" s="234"/>
      <c r="I970" s="234"/>
      <c r="J970" s="300"/>
      <c r="K970" s="300"/>
      <c r="L970" s="234"/>
      <c r="M970" s="234"/>
      <c r="N970" s="234"/>
      <c r="O970" s="234"/>
      <c r="P970" s="234"/>
      <c r="Q970" s="234"/>
      <c r="R970" s="234"/>
      <c r="S970" s="234"/>
      <c r="T970" s="234"/>
      <c r="U970" s="234"/>
      <c r="V970" s="234"/>
      <c r="W970" s="234"/>
      <c r="X970" s="234"/>
      <c r="Y970" s="234"/>
      <c r="Z970" s="234"/>
      <c r="AA970" s="234"/>
      <c r="AB970" s="234"/>
      <c r="AC970" s="234"/>
      <c r="AD970" s="234"/>
      <c r="AE970" s="234"/>
      <c r="AF970" s="234"/>
      <c r="AG970" s="234"/>
      <c r="AH970" s="234"/>
    </row>
    <row r="971" spans="1:34" ht="15.75" customHeight="1">
      <c r="A971" s="234"/>
      <c r="B971" s="234"/>
      <c r="C971" s="234"/>
      <c r="D971" s="234"/>
      <c r="E971" s="234"/>
      <c r="F971" s="234"/>
      <c r="G971" s="234"/>
      <c r="H971" s="234"/>
      <c r="I971" s="234"/>
      <c r="J971" s="300"/>
      <c r="K971" s="300"/>
      <c r="L971" s="234"/>
      <c r="M971" s="234"/>
      <c r="N971" s="234"/>
      <c r="O971" s="234"/>
      <c r="P971" s="234"/>
      <c r="Q971" s="234"/>
      <c r="R971" s="234"/>
      <c r="S971" s="234"/>
      <c r="T971" s="234"/>
      <c r="U971" s="234"/>
      <c r="V971" s="234"/>
      <c r="W971" s="234"/>
      <c r="X971" s="234"/>
      <c r="Y971" s="234"/>
      <c r="Z971" s="234"/>
      <c r="AA971" s="234"/>
      <c r="AB971" s="234"/>
      <c r="AC971" s="234"/>
      <c r="AD971" s="234"/>
      <c r="AE971" s="234"/>
      <c r="AF971" s="234"/>
      <c r="AG971" s="234"/>
      <c r="AH971" s="234"/>
    </row>
    <row r="972" spans="1:34" ht="15.75" customHeight="1">
      <c r="A972" s="234"/>
      <c r="B972" s="234"/>
      <c r="C972" s="234"/>
      <c r="D972" s="234"/>
      <c r="E972" s="234"/>
      <c r="F972" s="234"/>
      <c r="G972" s="234"/>
      <c r="H972" s="234"/>
      <c r="I972" s="234"/>
      <c r="J972" s="300"/>
      <c r="K972" s="300"/>
      <c r="L972" s="234"/>
      <c r="M972" s="234"/>
      <c r="N972" s="234"/>
      <c r="O972" s="234"/>
      <c r="P972" s="234"/>
      <c r="Q972" s="234"/>
      <c r="R972" s="234"/>
      <c r="S972" s="234"/>
      <c r="T972" s="234"/>
      <c r="U972" s="234"/>
      <c r="V972" s="234"/>
      <c r="W972" s="234"/>
      <c r="X972" s="234"/>
      <c r="Y972" s="234"/>
      <c r="Z972" s="234"/>
      <c r="AA972" s="234"/>
      <c r="AB972" s="234"/>
      <c r="AC972" s="234"/>
      <c r="AD972" s="234"/>
      <c r="AE972" s="234"/>
      <c r="AF972" s="234"/>
      <c r="AG972" s="234"/>
      <c r="AH972" s="234"/>
    </row>
    <row r="973" spans="1:34" ht="15.75" customHeight="1">
      <c r="A973" s="234"/>
      <c r="B973" s="234"/>
      <c r="C973" s="234"/>
      <c r="D973" s="234"/>
      <c r="E973" s="234"/>
      <c r="F973" s="234"/>
      <c r="G973" s="234"/>
      <c r="H973" s="234"/>
      <c r="I973" s="234"/>
      <c r="J973" s="300"/>
      <c r="K973" s="300"/>
      <c r="L973" s="234"/>
      <c r="M973" s="234"/>
      <c r="N973" s="234"/>
      <c r="O973" s="234"/>
      <c r="P973" s="234"/>
      <c r="Q973" s="234"/>
      <c r="R973" s="234"/>
      <c r="S973" s="234"/>
      <c r="T973" s="234"/>
      <c r="U973" s="234"/>
      <c r="V973" s="234"/>
      <c r="W973" s="234"/>
      <c r="X973" s="234"/>
      <c r="Y973" s="234"/>
      <c r="Z973" s="234"/>
      <c r="AA973" s="234"/>
      <c r="AB973" s="234"/>
      <c r="AC973" s="234"/>
      <c r="AD973" s="234"/>
      <c r="AE973" s="234"/>
      <c r="AF973" s="234"/>
      <c r="AG973" s="234"/>
      <c r="AH973" s="234"/>
    </row>
    <row r="974" spans="1:34" ht="15.75" customHeight="1">
      <c r="A974" s="234"/>
      <c r="B974" s="234"/>
      <c r="C974" s="234"/>
      <c r="D974" s="234"/>
      <c r="E974" s="234"/>
      <c r="F974" s="234"/>
      <c r="G974" s="234"/>
      <c r="H974" s="234"/>
      <c r="I974" s="234"/>
      <c r="J974" s="300"/>
      <c r="K974" s="300"/>
      <c r="L974" s="234"/>
      <c r="M974" s="234"/>
      <c r="N974" s="234"/>
      <c r="O974" s="234"/>
      <c r="P974" s="234"/>
      <c r="Q974" s="234"/>
      <c r="R974" s="234"/>
      <c r="S974" s="234"/>
      <c r="T974" s="234"/>
      <c r="U974" s="234"/>
      <c r="V974" s="234"/>
      <c r="W974" s="234"/>
      <c r="X974" s="234"/>
      <c r="Y974" s="234"/>
      <c r="Z974" s="234"/>
      <c r="AA974" s="234"/>
      <c r="AB974" s="234"/>
      <c r="AC974" s="234"/>
      <c r="AD974" s="234"/>
      <c r="AE974" s="234"/>
      <c r="AF974" s="234"/>
      <c r="AG974" s="234"/>
      <c r="AH974" s="234"/>
    </row>
    <row r="975" spans="1:34" ht="15.75" customHeight="1">
      <c r="A975" s="234"/>
      <c r="B975" s="234"/>
      <c r="C975" s="234"/>
      <c r="D975" s="234"/>
      <c r="E975" s="234"/>
      <c r="F975" s="234"/>
      <c r="G975" s="234"/>
      <c r="H975" s="234"/>
      <c r="I975" s="234"/>
      <c r="J975" s="300"/>
      <c r="K975" s="300"/>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row>
    <row r="976" spans="1:34" ht="15.75" customHeight="1">
      <c r="A976" s="234"/>
      <c r="B976" s="234"/>
      <c r="C976" s="234"/>
      <c r="D976" s="234"/>
      <c r="E976" s="234"/>
      <c r="F976" s="234"/>
      <c r="G976" s="234"/>
      <c r="H976" s="234"/>
      <c r="I976" s="234"/>
      <c r="J976" s="300"/>
      <c r="K976" s="300"/>
      <c r="L976" s="234"/>
      <c r="M976" s="234"/>
      <c r="N976" s="234"/>
      <c r="O976" s="234"/>
      <c r="P976" s="234"/>
      <c r="Q976" s="234"/>
      <c r="R976" s="234"/>
      <c r="S976" s="234"/>
      <c r="T976" s="234"/>
      <c r="U976" s="234"/>
      <c r="V976" s="234"/>
      <c r="W976" s="234"/>
      <c r="X976" s="234"/>
      <c r="Y976" s="234"/>
      <c r="Z976" s="234"/>
      <c r="AA976" s="234"/>
      <c r="AB976" s="234"/>
      <c r="AC976" s="234"/>
      <c r="AD976" s="234"/>
      <c r="AE976" s="234"/>
      <c r="AF976" s="234"/>
      <c r="AG976" s="234"/>
      <c r="AH976" s="234"/>
    </row>
    <row r="977" spans="1:34" ht="15.75" customHeight="1">
      <c r="A977" s="234"/>
      <c r="B977" s="234"/>
      <c r="C977" s="234"/>
      <c r="D977" s="234"/>
      <c r="E977" s="234"/>
      <c r="F977" s="234"/>
      <c r="G977" s="234"/>
      <c r="H977" s="234"/>
      <c r="I977" s="234"/>
      <c r="J977" s="300"/>
      <c r="K977" s="300"/>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row>
    <row r="978" spans="1:34" ht="15.75" customHeight="1">
      <c r="A978" s="234"/>
      <c r="B978" s="234"/>
      <c r="C978" s="234"/>
      <c r="D978" s="234"/>
      <c r="E978" s="234"/>
      <c r="F978" s="234"/>
      <c r="G978" s="234"/>
      <c r="H978" s="234"/>
      <c r="I978" s="234"/>
      <c r="J978" s="300"/>
      <c r="K978" s="300"/>
      <c r="L978" s="234"/>
      <c r="M978" s="234"/>
      <c r="N978" s="234"/>
      <c r="O978" s="234"/>
      <c r="P978" s="234"/>
      <c r="Q978" s="234"/>
      <c r="R978" s="234"/>
      <c r="S978" s="234"/>
      <c r="T978" s="234"/>
      <c r="U978" s="234"/>
      <c r="V978" s="234"/>
      <c r="W978" s="234"/>
      <c r="X978" s="234"/>
      <c r="Y978" s="234"/>
      <c r="Z978" s="234"/>
      <c r="AA978" s="234"/>
      <c r="AB978" s="234"/>
      <c r="AC978" s="234"/>
      <c r="AD978" s="234"/>
      <c r="AE978" s="234"/>
      <c r="AF978" s="234"/>
      <c r="AG978" s="234"/>
      <c r="AH978" s="234"/>
    </row>
    <row r="979" spans="1:34" ht="15.75" customHeight="1">
      <c r="A979" s="234"/>
      <c r="B979" s="234"/>
      <c r="C979" s="234"/>
      <c r="D979" s="234"/>
      <c r="E979" s="234"/>
      <c r="F979" s="234"/>
      <c r="G979" s="234"/>
      <c r="H979" s="234"/>
      <c r="I979" s="234"/>
      <c r="J979" s="300"/>
      <c r="K979" s="300"/>
      <c r="L979" s="234"/>
      <c r="M979" s="234"/>
      <c r="N979" s="234"/>
      <c r="O979" s="234"/>
      <c r="P979" s="234"/>
      <c r="Q979" s="234"/>
      <c r="R979" s="234"/>
      <c r="S979" s="234"/>
      <c r="T979" s="234"/>
      <c r="U979" s="234"/>
      <c r="V979" s="234"/>
      <c r="W979" s="234"/>
      <c r="X979" s="234"/>
      <c r="Y979" s="234"/>
      <c r="Z979" s="234"/>
      <c r="AA979" s="234"/>
      <c r="AB979" s="234"/>
      <c r="AC979" s="234"/>
      <c r="AD979" s="234"/>
      <c r="AE979" s="234"/>
      <c r="AF979" s="234"/>
      <c r="AG979" s="234"/>
      <c r="AH979" s="234"/>
    </row>
    <row r="980" spans="1:34" ht="15.75" customHeight="1">
      <c r="A980" s="234"/>
      <c r="B980" s="234"/>
      <c r="C980" s="234"/>
      <c r="D980" s="234"/>
      <c r="E980" s="234"/>
      <c r="F980" s="234"/>
      <c r="G980" s="234"/>
      <c r="H980" s="234"/>
      <c r="I980" s="234"/>
      <c r="J980" s="300"/>
      <c r="K980" s="300"/>
      <c r="L980" s="234"/>
      <c r="M980" s="234"/>
      <c r="N980" s="234"/>
      <c r="O980" s="234"/>
      <c r="P980" s="234"/>
      <c r="Q980" s="234"/>
      <c r="R980" s="234"/>
      <c r="S980" s="234"/>
      <c r="T980" s="234"/>
      <c r="U980" s="234"/>
      <c r="V980" s="234"/>
      <c r="W980" s="234"/>
      <c r="X980" s="234"/>
      <c r="Y980" s="234"/>
      <c r="Z980" s="234"/>
      <c r="AA980" s="234"/>
      <c r="AB980" s="234"/>
      <c r="AC980" s="234"/>
      <c r="AD980" s="234"/>
      <c r="AE980" s="234"/>
      <c r="AF980" s="234"/>
      <c r="AG980" s="234"/>
      <c r="AH980" s="234"/>
    </row>
    <row r="981" spans="1:34" ht="15.75" customHeight="1">
      <c r="A981" s="234"/>
      <c r="B981" s="234"/>
      <c r="C981" s="234"/>
      <c r="D981" s="234"/>
      <c r="E981" s="234"/>
      <c r="F981" s="234"/>
      <c r="G981" s="234"/>
      <c r="H981" s="234"/>
      <c r="I981" s="234"/>
      <c r="J981" s="300"/>
      <c r="K981" s="300"/>
      <c r="L981" s="234"/>
      <c r="M981" s="234"/>
      <c r="N981" s="234"/>
      <c r="O981" s="234"/>
      <c r="P981" s="234"/>
      <c r="Q981" s="234"/>
      <c r="R981" s="234"/>
      <c r="S981" s="234"/>
      <c r="T981" s="234"/>
      <c r="U981" s="234"/>
      <c r="V981" s="234"/>
      <c r="W981" s="234"/>
      <c r="X981" s="234"/>
      <c r="Y981" s="234"/>
      <c r="Z981" s="234"/>
      <c r="AA981" s="234"/>
      <c r="AB981" s="234"/>
      <c r="AC981" s="234"/>
      <c r="AD981" s="234"/>
      <c r="AE981" s="234"/>
      <c r="AF981" s="234"/>
      <c r="AG981" s="234"/>
      <c r="AH981" s="234"/>
    </row>
    <row r="982" spans="1:34" ht="15.75" customHeight="1">
      <c r="A982" s="234"/>
      <c r="B982" s="234"/>
      <c r="C982" s="234"/>
      <c r="D982" s="234"/>
      <c r="E982" s="234"/>
      <c r="F982" s="234"/>
      <c r="G982" s="234"/>
      <c r="H982" s="234"/>
      <c r="I982" s="234"/>
      <c r="J982" s="300"/>
      <c r="K982" s="300"/>
      <c r="L982" s="234"/>
      <c r="M982" s="234"/>
      <c r="N982" s="234"/>
      <c r="O982" s="234"/>
      <c r="P982" s="234"/>
      <c r="Q982" s="234"/>
      <c r="R982" s="234"/>
      <c r="S982" s="234"/>
      <c r="T982" s="234"/>
      <c r="U982" s="234"/>
      <c r="V982" s="234"/>
      <c r="W982" s="234"/>
      <c r="X982" s="234"/>
      <c r="Y982" s="234"/>
      <c r="Z982" s="234"/>
      <c r="AA982" s="234"/>
      <c r="AB982" s="234"/>
      <c r="AC982" s="234"/>
      <c r="AD982" s="234"/>
      <c r="AE982" s="234"/>
      <c r="AF982" s="234"/>
      <c r="AG982" s="234"/>
      <c r="AH982" s="234"/>
    </row>
    <row r="983" spans="1:34" ht="15.75" customHeight="1">
      <c r="A983" s="234"/>
      <c r="B983" s="234"/>
      <c r="C983" s="234"/>
      <c r="D983" s="234"/>
      <c r="E983" s="234"/>
      <c r="F983" s="234"/>
      <c r="G983" s="234"/>
      <c r="H983" s="234"/>
      <c r="I983" s="234"/>
      <c r="J983" s="300"/>
      <c r="K983" s="300"/>
      <c r="L983" s="234"/>
      <c r="M983" s="234"/>
      <c r="N983" s="234"/>
      <c r="O983" s="234"/>
      <c r="P983" s="234"/>
      <c r="Q983" s="234"/>
      <c r="R983" s="234"/>
      <c r="S983" s="234"/>
      <c r="T983" s="234"/>
      <c r="U983" s="234"/>
      <c r="V983" s="234"/>
      <c r="W983" s="234"/>
      <c r="X983" s="234"/>
      <c r="Y983" s="234"/>
      <c r="Z983" s="234"/>
      <c r="AA983" s="234"/>
      <c r="AB983" s="234"/>
      <c r="AC983" s="234"/>
      <c r="AD983" s="234"/>
      <c r="AE983" s="234"/>
      <c r="AF983" s="234"/>
      <c r="AG983" s="234"/>
      <c r="AH983" s="234"/>
    </row>
    <row r="984" spans="1:34" ht="15.75" customHeight="1">
      <c r="A984" s="234"/>
      <c r="B984" s="234"/>
      <c r="C984" s="234"/>
      <c r="D984" s="234"/>
      <c r="E984" s="234"/>
      <c r="F984" s="234"/>
      <c r="G984" s="234"/>
      <c r="H984" s="234"/>
      <c r="I984" s="234"/>
      <c r="J984" s="300"/>
      <c r="K984" s="300"/>
      <c r="L984" s="234"/>
      <c r="M984" s="234"/>
      <c r="N984" s="234"/>
      <c r="O984" s="234"/>
      <c r="P984" s="234"/>
      <c r="Q984" s="234"/>
      <c r="R984" s="234"/>
      <c r="S984" s="234"/>
      <c r="T984" s="234"/>
      <c r="U984" s="234"/>
      <c r="V984" s="234"/>
      <c r="W984" s="234"/>
      <c r="X984" s="234"/>
      <c r="Y984" s="234"/>
      <c r="Z984" s="234"/>
      <c r="AA984" s="234"/>
      <c r="AB984" s="234"/>
      <c r="AC984" s="234"/>
      <c r="AD984" s="234"/>
      <c r="AE984" s="234"/>
      <c r="AF984" s="234"/>
      <c r="AG984" s="234"/>
      <c r="AH984" s="234"/>
    </row>
    <row r="985" spans="1:34" ht="15.75" customHeight="1">
      <c r="A985" s="234"/>
      <c r="B985" s="234"/>
      <c r="C985" s="234"/>
      <c r="D985" s="234"/>
      <c r="E985" s="234"/>
      <c r="F985" s="234"/>
      <c r="G985" s="234"/>
      <c r="H985" s="234"/>
      <c r="I985" s="234"/>
      <c r="J985" s="300"/>
      <c r="K985" s="300"/>
      <c r="L985" s="234"/>
      <c r="M985" s="234"/>
      <c r="N985" s="234"/>
      <c r="O985" s="234"/>
      <c r="P985" s="234"/>
      <c r="Q985" s="234"/>
      <c r="R985" s="234"/>
      <c r="S985" s="234"/>
      <c r="T985" s="234"/>
      <c r="U985" s="234"/>
      <c r="V985" s="234"/>
      <c r="W985" s="234"/>
      <c r="X985" s="234"/>
      <c r="Y985" s="234"/>
      <c r="Z985" s="234"/>
      <c r="AA985" s="234"/>
      <c r="AB985" s="234"/>
      <c r="AC985" s="234"/>
      <c r="AD985" s="234"/>
      <c r="AE985" s="234"/>
      <c r="AF985" s="234"/>
      <c r="AG985" s="234"/>
      <c r="AH985" s="234"/>
    </row>
    <row r="986" spans="1:34" ht="15.75" customHeight="1">
      <c r="A986" s="234"/>
      <c r="B986" s="234"/>
      <c r="C986" s="234"/>
      <c r="D986" s="234"/>
      <c r="E986" s="234"/>
      <c r="F986" s="234"/>
      <c r="G986" s="234"/>
      <c r="H986" s="234"/>
      <c r="I986" s="234"/>
      <c r="J986" s="300"/>
      <c r="K986" s="300"/>
      <c r="L986" s="234"/>
      <c r="M986" s="234"/>
      <c r="N986" s="234"/>
      <c r="O986" s="234"/>
      <c r="P986" s="234"/>
      <c r="Q986" s="234"/>
      <c r="R986" s="234"/>
      <c r="S986" s="234"/>
      <c r="T986" s="234"/>
      <c r="U986" s="234"/>
      <c r="V986" s="234"/>
      <c r="W986" s="234"/>
      <c r="X986" s="234"/>
      <c r="Y986" s="234"/>
      <c r="Z986" s="234"/>
      <c r="AA986" s="234"/>
      <c r="AB986" s="234"/>
      <c r="AC986" s="234"/>
      <c r="AD986" s="234"/>
      <c r="AE986" s="234"/>
      <c r="AF986" s="234"/>
      <c r="AG986" s="234"/>
      <c r="AH986" s="234"/>
    </row>
    <row r="987" spans="1:34" ht="15.75" customHeight="1">
      <c r="A987" s="234"/>
      <c r="B987" s="234"/>
      <c r="C987" s="234"/>
      <c r="D987" s="234"/>
      <c r="E987" s="234"/>
      <c r="F987" s="234"/>
      <c r="G987" s="234"/>
      <c r="H987" s="234"/>
      <c r="I987" s="234"/>
      <c r="J987" s="300"/>
      <c r="K987" s="300"/>
      <c r="L987" s="234"/>
      <c r="M987" s="234"/>
      <c r="N987" s="234"/>
      <c r="O987" s="234"/>
      <c r="P987" s="234"/>
      <c r="Q987" s="234"/>
      <c r="R987" s="234"/>
      <c r="S987" s="234"/>
      <c r="T987" s="234"/>
      <c r="U987" s="234"/>
      <c r="V987" s="234"/>
      <c r="W987" s="234"/>
      <c r="X987" s="234"/>
      <c r="Y987" s="234"/>
      <c r="Z987" s="234"/>
      <c r="AA987" s="234"/>
      <c r="AB987" s="234"/>
      <c r="AC987" s="234"/>
      <c r="AD987" s="234"/>
      <c r="AE987" s="234"/>
      <c r="AF987" s="234"/>
      <c r="AG987" s="234"/>
      <c r="AH987" s="234"/>
    </row>
    <row r="988" spans="1:34" ht="15.75" customHeight="1">
      <c r="A988" s="234"/>
      <c r="B988" s="234"/>
      <c r="C988" s="234"/>
      <c r="D988" s="234"/>
      <c r="E988" s="234"/>
      <c r="F988" s="234"/>
      <c r="G988" s="234"/>
      <c r="H988" s="234"/>
      <c r="I988" s="234"/>
      <c r="J988" s="300"/>
      <c r="K988" s="300"/>
      <c r="L988" s="234"/>
      <c r="M988" s="234"/>
      <c r="N988" s="234"/>
      <c r="O988" s="234"/>
      <c r="P988" s="234"/>
      <c r="Q988" s="234"/>
      <c r="R988" s="234"/>
      <c r="S988" s="234"/>
      <c r="T988" s="234"/>
      <c r="U988" s="234"/>
      <c r="V988" s="234"/>
      <c r="W988" s="234"/>
      <c r="X988" s="234"/>
      <c r="Y988" s="234"/>
      <c r="Z988" s="234"/>
      <c r="AA988" s="234"/>
      <c r="AB988" s="234"/>
      <c r="AC988" s="234"/>
      <c r="AD988" s="234"/>
      <c r="AE988" s="234"/>
      <c r="AF988" s="234"/>
      <c r="AG988" s="234"/>
      <c r="AH988" s="234"/>
    </row>
    <row r="989" spans="1:34" ht="15.75" customHeight="1">
      <c r="A989" s="234"/>
      <c r="B989" s="234"/>
      <c r="C989" s="234"/>
      <c r="D989" s="234"/>
      <c r="E989" s="234"/>
      <c r="F989" s="234"/>
      <c r="G989" s="234"/>
      <c r="H989" s="234"/>
      <c r="I989" s="234"/>
      <c r="J989" s="300"/>
      <c r="K989" s="300"/>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row>
    <row r="990" spans="1:34" ht="15.75" customHeight="1">
      <c r="A990" s="234"/>
      <c r="B990" s="234"/>
      <c r="C990" s="234"/>
      <c r="D990" s="234"/>
      <c r="E990" s="234"/>
      <c r="F990" s="234"/>
      <c r="G990" s="234"/>
      <c r="H990" s="234"/>
      <c r="I990" s="234"/>
      <c r="J990" s="300"/>
      <c r="K990" s="300"/>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row>
    <row r="991" spans="1:34" ht="15.75" customHeight="1">
      <c r="A991" s="234"/>
      <c r="B991" s="234"/>
      <c r="C991" s="234"/>
      <c r="D991" s="234"/>
      <c r="E991" s="234"/>
      <c r="F991" s="234"/>
      <c r="G991" s="234"/>
      <c r="H991" s="234"/>
      <c r="I991" s="234"/>
      <c r="J991" s="300"/>
      <c r="K991" s="300"/>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row>
    <row r="992" spans="1:34" ht="15.75" customHeight="1">
      <c r="A992" s="234"/>
      <c r="B992" s="234"/>
      <c r="C992" s="234"/>
      <c r="D992" s="234"/>
      <c r="E992" s="234"/>
      <c r="F992" s="234"/>
      <c r="G992" s="234"/>
      <c r="H992" s="234"/>
      <c r="I992" s="234"/>
      <c r="J992" s="300"/>
      <c r="K992" s="300"/>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row>
    <row r="993" spans="1:34" ht="15.75" customHeight="1">
      <c r="A993" s="234"/>
      <c r="B993" s="234"/>
      <c r="C993" s="234"/>
      <c r="D993" s="234"/>
      <c r="E993" s="234"/>
      <c r="F993" s="234"/>
      <c r="G993" s="234"/>
      <c r="H993" s="234"/>
      <c r="I993" s="234"/>
      <c r="J993" s="300"/>
      <c r="K993" s="300"/>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row>
    <row r="994" spans="1:34" ht="15.75" customHeight="1">
      <c r="A994" s="234"/>
      <c r="B994" s="234"/>
      <c r="C994" s="234"/>
      <c r="D994" s="234"/>
      <c r="E994" s="234"/>
      <c r="F994" s="234"/>
      <c r="G994" s="234"/>
      <c r="H994" s="234"/>
      <c r="I994" s="234"/>
      <c r="J994" s="300"/>
      <c r="K994" s="300"/>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row>
    <row r="995" spans="1:34" ht="15.75" customHeight="1">
      <c r="A995" s="234"/>
      <c r="B995" s="234"/>
      <c r="C995" s="234"/>
      <c r="D995" s="234"/>
      <c r="E995" s="234"/>
      <c r="F995" s="234"/>
      <c r="G995" s="234"/>
      <c r="H995" s="234"/>
      <c r="I995" s="234"/>
      <c r="J995" s="300"/>
      <c r="K995" s="300"/>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row>
    <row r="996" spans="1:34" ht="15.75" customHeight="1">
      <c r="A996" s="234"/>
      <c r="B996" s="234"/>
      <c r="C996" s="234"/>
      <c r="D996" s="234"/>
      <c r="E996" s="234"/>
      <c r="F996" s="234"/>
      <c r="G996" s="234"/>
      <c r="H996" s="234"/>
      <c r="I996" s="234"/>
      <c r="J996" s="300"/>
      <c r="K996" s="300"/>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row>
    <row r="997" spans="1:34" ht="15.75" customHeight="1">
      <c r="A997" s="234"/>
      <c r="B997" s="234"/>
      <c r="C997" s="234"/>
      <c r="D997" s="234"/>
      <c r="E997" s="234"/>
      <c r="F997" s="234"/>
      <c r="G997" s="234"/>
      <c r="H997" s="234"/>
      <c r="I997" s="234"/>
      <c r="J997" s="300"/>
      <c r="K997" s="300"/>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row>
    <row r="998" spans="1:34" ht="15.75" customHeight="1">
      <c r="A998" s="234"/>
      <c r="B998" s="234"/>
      <c r="C998" s="234"/>
      <c r="D998" s="234"/>
      <c r="E998" s="234"/>
      <c r="F998" s="234"/>
      <c r="G998" s="234"/>
      <c r="H998" s="234"/>
      <c r="I998" s="234"/>
      <c r="J998" s="300"/>
      <c r="K998" s="300"/>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row>
    <row r="999" spans="1:34" ht="15.75" customHeight="1">
      <c r="A999" s="234"/>
      <c r="B999" s="234"/>
      <c r="C999" s="234"/>
      <c r="D999" s="234"/>
      <c r="E999" s="234"/>
      <c r="F999" s="234"/>
      <c r="G999" s="234"/>
      <c r="H999" s="234"/>
      <c r="I999" s="234"/>
      <c r="J999" s="300"/>
      <c r="K999" s="300"/>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row>
    <row r="1000" spans="1:34" ht="15.75" customHeight="1">
      <c r="A1000" s="234"/>
      <c r="B1000" s="234"/>
      <c r="C1000" s="234"/>
      <c r="D1000" s="234"/>
      <c r="E1000" s="234"/>
      <c r="F1000" s="234"/>
      <c r="G1000" s="234"/>
      <c r="H1000" s="234"/>
      <c r="I1000" s="234"/>
      <c r="J1000" s="300"/>
      <c r="K1000" s="300"/>
      <c r="L1000" s="234"/>
      <c r="M1000" s="234"/>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c r="AH1000" s="234"/>
    </row>
  </sheetData>
  <mergeCells count="83">
    <mergeCell ref="A1:A4"/>
    <mergeCell ref="B1:H2"/>
    <mergeCell ref="I1:L1"/>
    <mergeCell ref="M1:N4"/>
    <mergeCell ref="I2:L2"/>
    <mergeCell ref="B3:H4"/>
    <mergeCell ref="I3:L3"/>
    <mergeCell ref="I4:L4"/>
    <mergeCell ref="A5:N5"/>
    <mergeCell ref="A6:N6"/>
    <mergeCell ref="B7:N7"/>
    <mergeCell ref="B8:F8"/>
    <mergeCell ref="G8:I13"/>
    <mergeCell ref="J8:N8"/>
    <mergeCell ref="B12:F12"/>
    <mergeCell ref="K12:M12"/>
    <mergeCell ref="B13:F13"/>
    <mergeCell ref="K13:M13"/>
    <mergeCell ref="F14:I15"/>
    <mergeCell ref="P8:R8"/>
    <mergeCell ref="B9:F9"/>
    <mergeCell ref="K9:M9"/>
    <mergeCell ref="B10:F10"/>
    <mergeCell ref="K10:M10"/>
    <mergeCell ref="B11:F11"/>
    <mergeCell ref="K11:M11"/>
    <mergeCell ref="J14:K15"/>
    <mergeCell ref="L14:N14"/>
    <mergeCell ref="L15:L16"/>
    <mergeCell ref="M15:M16"/>
    <mergeCell ref="N15:N16"/>
    <mergeCell ref="A14:A16"/>
    <mergeCell ref="B14:B16"/>
    <mergeCell ref="C14:C16"/>
    <mergeCell ref="D14:D16"/>
    <mergeCell ref="E14:E16"/>
    <mergeCell ref="M17:M18"/>
    <mergeCell ref="N17:N18"/>
    <mergeCell ref="A19:A20"/>
    <mergeCell ref="C19:C20"/>
    <mergeCell ref="J19:J20"/>
    <mergeCell ref="K19:K20"/>
    <mergeCell ref="L19:L20"/>
    <mergeCell ref="M19:M20"/>
    <mergeCell ref="N19:N20"/>
    <mergeCell ref="A17:A18"/>
    <mergeCell ref="C17:C18"/>
    <mergeCell ref="J17:J18"/>
    <mergeCell ref="K17:K18"/>
    <mergeCell ref="L17:L18"/>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A28:A29"/>
    <mergeCell ref="B28:D29"/>
    <mergeCell ref="E28:G29"/>
    <mergeCell ref="J28:N35"/>
    <mergeCell ref="A30:A31"/>
    <mergeCell ref="A25:A26"/>
    <mergeCell ref="C25:C26"/>
    <mergeCell ref="B27:D27"/>
    <mergeCell ref="E27:H27"/>
    <mergeCell ref="J27:N27"/>
    <mergeCell ref="A36:N36"/>
    <mergeCell ref="B30:D31"/>
    <mergeCell ref="E30:G31"/>
    <mergeCell ref="A32:A33"/>
    <mergeCell ref="B32:D33"/>
    <mergeCell ref="E32:G33"/>
    <mergeCell ref="A34:A35"/>
    <mergeCell ref="B34:D35"/>
    <mergeCell ref="E34:G35"/>
  </mergeCells>
  <pageMargins left="0.7" right="0.7" top="0.75" bottom="0.75" header="0.3" footer="0.3"/>
  <drawing r:id="rId1"/>
  <legacyDrawing r:id="rId2"/>
  <oleObjects>
    <mc:AlternateContent xmlns:mc="http://schemas.openxmlformats.org/markup-compatibility/2006">
      <mc:Choice Requires="x14">
        <oleObject shapeId="48129" r:id="rId3">
          <objectPr defaultSize="0" autoPict="0" r:id="rId4">
            <anchor moveWithCells="1" sizeWithCells="1">
              <from>
                <xdr:col>0</xdr:col>
                <xdr:colOff>247650</xdr:colOff>
                <xdr:row>0</xdr:row>
                <xdr:rowOff>333375</xdr:rowOff>
              </from>
              <to>
                <xdr:col>0</xdr:col>
                <xdr:colOff>3571875</xdr:colOff>
                <xdr:row>2</xdr:row>
                <xdr:rowOff>314325</xdr:rowOff>
              </to>
            </anchor>
          </objectPr>
        </oleObject>
      </mc:Choice>
      <mc:Fallback>
        <oleObject shapeId="48129"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00"/>
  <sheetViews>
    <sheetView zoomScale="60" zoomScaleNormal="60" workbookViewId="0">
      <selection sqref="A1:XFD1048576"/>
    </sheetView>
  </sheetViews>
  <sheetFormatPr baseColWidth="10" defaultColWidth="14.42578125" defaultRowHeight="15.75"/>
  <cols>
    <col min="1" max="1" width="67" style="102" customWidth="1"/>
    <col min="2" max="2" width="10.28515625" style="102" customWidth="1"/>
    <col min="3" max="3" width="20.140625" style="102" customWidth="1"/>
    <col min="4" max="4" width="15.5703125" style="102" customWidth="1"/>
    <col min="5" max="5" width="24.28515625" style="102" customWidth="1"/>
    <col min="6" max="6" width="23.28515625" style="102" customWidth="1"/>
    <col min="7" max="7" width="10.28515625" style="102" customWidth="1"/>
    <col min="8" max="8" width="13.42578125" style="102" customWidth="1"/>
    <col min="9" max="9" width="10.42578125" style="102" customWidth="1"/>
    <col min="10" max="10" width="13.5703125" style="102" customWidth="1"/>
    <col min="11" max="11" width="22.42578125" style="102" customWidth="1"/>
    <col min="12" max="12" width="13.28515625" style="102" customWidth="1"/>
    <col min="13" max="13" width="15.28515625" style="102" customWidth="1"/>
    <col min="14" max="14" width="16.42578125" style="102" customWidth="1"/>
    <col min="15" max="15" width="12.5703125" style="102" hidden="1" customWidth="1"/>
    <col min="16" max="16" width="24.28515625" style="102" customWidth="1"/>
    <col min="17" max="17" width="22.5703125" style="102" customWidth="1"/>
    <col min="18" max="19" width="12.5703125" style="102" customWidth="1"/>
    <col min="20" max="20" width="16.85546875" style="102" customWidth="1"/>
    <col min="21" max="21" width="12.5703125" style="102" customWidth="1"/>
    <col min="22" max="22" width="30.140625" style="102" customWidth="1"/>
    <col min="23" max="23" width="15.42578125" style="102" customWidth="1"/>
    <col min="24" max="24" width="15.85546875" style="102" customWidth="1"/>
    <col min="25" max="25" width="24.42578125" style="102" customWidth="1"/>
    <col min="26" max="26" width="17.140625" style="102" customWidth="1"/>
    <col min="27" max="37" width="12.5703125" style="102" customWidth="1"/>
    <col min="38" max="16384" width="14.42578125" style="102"/>
  </cols>
  <sheetData>
    <row r="1" spans="1:37" ht="37.5" customHeight="1">
      <c r="A1" s="230"/>
      <c r="B1" s="231" t="s">
        <v>36</v>
      </c>
      <c r="C1" s="194"/>
      <c r="D1" s="194"/>
      <c r="E1" s="194"/>
      <c r="F1" s="194"/>
      <c r="G1" s="194"/>
      <c r="H1" s="195"/>
      <c r="I1" s="232" t="s">
        <v>37</v>
      </c>
      <c r="J1" s="221"/>
      <c r="K1" s="221"/>
      <c r="L1" s="222"/>
      <c r="M1" s="233"/>
      <c r="N1" s="195"/>
      <c r="O1" s="234"/>
      <c r="P1" s="234"/>
      <c r="Q1" s="234"/>
      <c r="R1" s="234"/>
      <c r="S1" s="234"/>
      <c r="T1" s="234"/>
      <c r="U1" s="234"/>
      <c r="V1" s="234"/>
      <c r="W1" s="234"/>
      <c r="X1" s="234"/>
      <c r="Y1" s="234"/>
      <c r="Z1" s="234"/>
      <c r="AA1" s="234"/>
      <c r="AB1" s="234"/>
      <c r="AC1" s="234"/>
      <c r="AD1" s="234"/>
      <c r="AE1" s="234"/>
      <c r="AF1" s="234"/>
      <c r="AG1" s="234"/>
      <c r="AH1" s="234"/>
      <c r="AI1" s="234"/>
      <c r="AJ1" s="234"/>
      <c r="AK1" s="234"/>
    </row>
    <row r="2" spans="1:37">
      <c r="A2" s="223"/>
      <c r="B2" s="224"/>
      <c r="C2" s="225"/>
      <c r="D2" s="225"/>
      <c r="E2" s="225"/>
      <c r="F2" s="225"/>
      <c r="G2" s="225"/>
      <c r="H2" s="226"/>
      <c r="I2" s="232" t="s">
        <v>38</v>
      </c>
      <c r="J2" s="221"/>
      <c r="K2" s="221"/>
      <c r="L2" s="222"/>
      <c r="M2" s="227"/>
      <c r="N2" s="228"/>
      <c r="O2" s="234"/>
      <c r="P2" s="234"/>
      <c r="Q2" s="234"/>
      <c r="R2" s="234"/>
      <c r="S2" s="234"/>
      <c r="T2" s="234"/>
      <c r="U2" s="234"/>
      <c r="V2" s="234"/>
      <c r="W2" s="234"/>
      <c r="X2" s="234"/>
      <c r="Y2" s="234"/>
      <c r="Z2" s="234"/>
      <c r="AA2" s="234"/>
      <c r="AB2" s="234"/>
      <c r="AC2" s="234"/>
      <c r="AD2" s="234"/>
      <c r="AE2" s="234"/>
      <c r="AF2" s="234"/>
      <c r="AG2" s="234"/>
      <c r="AH2" s="234"/>
      <c r="AI2" s="234"/>
      <c r="AJ2" s="234"/>
      <c r="AK2" s="234"/>
    </row>
    <row r="3" spans="1:37" ht="33.75" customHeight="1">
      <c r="A3" s="223"/>
      <c r="B3" s="231" t="s">
        <v>39</v>
      </c>
      <c r="C3" s="194"/>
      <c r="D3" s="194"/>
      <c r="E3" s="194"/>
      <c r="F3" s="194"/>
      <c r="G3" s="194"/>
      <c r="H3" s="195"/>
      <c r="I3" s="232" t="s">
        <v>40</v>
      </c>
      <c r="J3" s="221"/>
      <c r="K3" s="221"/>
      <c r="L3" s="222"/>
      <c r="M3" s="227"/>
      <c r="N3" s="228"/>
      <c r="O3" s="234"/>
      <c r="P3" s="234"/>
      <c r="Q3" s="234"/>
      <c r="R3" s="234"/>
      <c r="S3" s="234"/>
      <c r="T3" s="234"/>
      <c r="U3" s="234"/>
      <c r="V3" s="234"/>
      <c r="W3" s="234"/>
      <c r="X3" s="234"/>
      <c r="Y3" s="234"/>
      <c r="Z3" s="234"/>
      <c r="AA3" s="234"/>
      <c r="AB3" s="234"/>
      <c r="AC3" s="234"/>
      <c r="AD3" s="234"/>
      <c r="AE3" s="234"/>
      <c r="AF3" s="234"/>
      <c r="AG3" s="234"/>
      <c r="AH3" s="234"/>
      <c r="AI3" s="234"/>
      <c r="AJ3" s="234"/>
      <c r="AK3" s="234"/>
    </row>
    <row r="4" spans="1:37">
      <c r="A4" s="229"/>
      <c r="B4" s="224"/>
      <c r="C4" s="225"/>
      <c r="D4" s="225"/>
      <c r="E4" s="225"/>
      <c r="F4" s="225"/>
      <c r="G4" s="225"/>
      <c r="H4" s="226"/>
      <c r="I4" s="232" t="s">
        <v>41</v>
      </c>
      <c r="J4" s="221"/>
      <c r="K4" s="221"/>
      <c r="L4" s="222"/>
      <c r="M4" s="224"/>
      <c r="N4" s="226"/>
      <c r="O4" s="234"/>
      <c r="P4" s="234"/>
      <c r="Q4" s="234"/>
      <c r="R4" s="234"/>
      <c r="S4" s="234"/>
      <c r="T4" s="234"/>
      <c r="U4" s="234"/>
      <c r="V4" s="234"/>
      <c r="W4" s="234"/>
      <c r="X4" s="234"/>
      <c r="Y4" s="234"/>
      <c r="Z4" s="234"/>
      <c r="AA4" s="234"/>
      <c r="AB4" s="234"/>
      <c r="AC4" s="234"/>
      <c r="AD4" s="234"/>
      <c r="AE4" s="234"/>
      <c r="AF4" s="234"/>
      <c r="AG4" s="234"/>
      <c r="AH4" s="234"/>
      <c r="AI4" s="234"/>
      <c r="AJ4" s="234"/>
      <c r="AK4" s="234"/>
    </row>
    <row r="5" spans="1:37">
      <c r="A5" s="390"/>
      <c r="B5" s="221"/>
      <c r="C5" s="221"/>
      <c r="D5" s="221"/>
      <c r="E5" s="221"/>
      <c r="F5" s="221"/>
      <c r="G5" s="221"/>
      <c r="H5" s="221"/>
      <c r="I5" s="221"/>
      <c r="J5" s="221"/>
      <c r="K5" s="221"/>
      <c r="L5" s="221"/>
      <c r="M5" s="221"/>
      <c r="N5" s="222"/>
      <c r="O5" s="234"/>
      <c r="P5" s="234"/>
      <c r="Q5" s="234"/>
      <c r="R5" s="234"/>
      <c r="S5" s="234"/>
      <c r="T5" s="234"/>
      <c r="U5" s="234"/>
      <c r="V5" s="234"/>
      <c r="W5" s="234"/>
      <c r="X5" s="234"/>
      <c r="Y5" s="234"/>
      <c r="Z5" s="234"/>
      <c r="AA5" s="234"/>
      <c r="AB5" s="234"/>
      <c r="AC5" s="234"/>
      <c r="AD5" s="234"/>
      <c r="AE5" s="234"/>
      <c r="AF5" s="234"/>
      <c r="AG5" s="234"/>
      <c r="AH5" s="234"/>
      <c r="AI5" s="234"/>
      <c r="AJ5" s="234"/>
      <c r="AK5" s="234"/>
    </row>
    <row r="6" spans="1:37">
      <c r="A6" s="232" t="s">
        <v>323</v>
      </c>
      <c r="B6" s="221"/>
      <c r="C6" s="221"/>
      <c r="D6" s="221"/>
      <c r="E6" s="221"/>
      <c r="F6" s="221"/>
      <c r="G6" s="221"/>
      <c r="H6" s="221"/>
      <c r="I6" s="221"/>
      <c r="J6" s="221"/>
      <c r="K6" s="221"/>
      <c r="L6" s="221"/>
      <c r="M6" s="221"/>
      <c r="N6" s="222"/>
      <c r="O6" s="234"/>
      <c r="P6" s="234"/>
      <c r="Q6" s="234"/>
      <c r="R6" s="234"/>
      <c r="S6" s="234"/>
      <c r="T6" s="234"/>
      <c r="U6" s="234"/>
      <c r="V6" s="234"/>
      <c r="W6" s="234"/>
      <c r="X6" s="234"/>
      <c r="Y6" s="234"/>
      <c r="Z6" s="234"/>
      <c r="AA6" s="234"/>
      <c r="AB6" s="234"/>
      <c r="AC6" s="234"/>
      <c r="AD6" s="234"/>
      <c r="AE6" s="234"/>
      <c r="AF6" s="234"/>
      <c r="AG6" s="234"/>
      <c r="AH6" s="234"/>
      <c r="AI6" s="234"/>
      <c r="AJ6" s="234"/>
      <c r="AK6" s="234"/>
    </row>
    <row r="7" spans="1:37" ht="24.75" customHeight="1">
      <c r="A7" s="237" t="s">
        <v>286</v>
      </c>
      <c r="B7" s="232" t="s">
        <v>302</v>
      </c>
      <c r="C7" s="221"/>
      <c r="D7" s="221"/>
      <c r="E7" s="221"/>
      <c r="F7" s="221"/>
      <c r="G7" s="221"/>
      <c r="H7" s="221"/>
      <c r="I7" s="221"/>
      <c r="J7" s="221"/>
      <c r="K7" s="221"/>
      <c r="L7" s="221"/>
      <c r="M7" s="221"/>
      <c r="N7" s="222"/>
      <c r="O7" s="234"/>
      <c r="P7" s="234"/>
      <c r="Q7" s="234"/>
      <c r="R7" s="234"/>
      <c r="S7" s="234"/>
      <c r="T7" s="234"/>
      <c r="U7" s="234"/>
      <c r="V7" s="234"/>
      <c r="W7" s="234"/>
      <c r="X7" s="234"/>
      <c r="Y7" s="234"/>
      <c r="Z7" s="234"/>
      <c r="AA7" s="234"/>
      <c r="AB7" s="234"/>
      <c r="AC7" s="234"/>
      <c r="AD7" s="234"/>
      <c r="AE7" s="234"/>
      <c r="AF7" s="234"/>
      <c r="AG7" s="234"/>
      <c r="AH7" s="234"/>
      <c r="AI7" s="234"/>
      <c r="AJ7" s="234"/>
      <c r="AK7" s="234"/>
    </row>
    <row r="8" spans="1:37">
      <c r="A8" s="391" t="s">
        <v>32</v>
      </c>
      <c r="B8" s="239" t="s">
        <v>33</v>
      </c>
      <c r="C8" s="221"/>
      <c r="D8" s="221"/>
      <c r="E8" s="221"/>
      <c r="F8" s="222"/>
      <c r="G8" s="240" t="s">
        <v>534</v>
      </c>
      <c r="H8" s="194"/>
      <c r="I8" s="195"/>
      <c r="J8" s="241" t="s">
        <v>31</v>
      </c>
      <c r="K8" s="221"/>
      <c r="L8" s="221"/>
      <c r="M8" s="221"/>
      <c r="N8" s="222"/>
      <c r="O8" s="242"/>
      <c r="P8" s="236"/>
      <c r="Q8" s="234"/>
      <c r="R8" s="234"/>
      <c r="S8" s="234"/>
      <c r="T8" s="234"/>
      <c r="U8" s="234"/>
      <c r="V8" s="234"/>
      <c r="W8" s="234"/>
      <c r="X8" s="234"/>
      <c r="Y8" s="234"/>
      <c r="Z8" s="234"/>
      <c r="AA8" s="234"/>
      <c r="AB8" s="234"/>
      <c r="AC8" s="234"/>
      <c r="AD8" s="234"/>
      <c r="AE8" s="234"/>
      <c r="AF8" s="234"/>
      <c r="AG8" s="234"/>
      <c r="AH8" s="234"/>
      <c r="AI8" s="234"/>
      <c r="AJ8" s="234"/>
      <c r="AK8" s="234"/>
    </row>
    <row r="9" spans="1:37">
      <c r="A9" s="291" t="s">
        <v>30</v>
      </c>
      <c r="B9" s="249" t="s">
        <v>324</v>
      </c>
      <c r="C9" s="221"/>
      <c r="D9" s="221"/>
      <c r="E9" s="221"/>
      <c r="F9" s="222"/>
      <c r="G9" s="227"/>
      <c r="H9" s="236"/>
      <c r="I9" s="228"/>
      <c r="J9" s="245" t="s">
        <v>29</v>
      </c>
      <c r="K9" s="246" t="s">
        <v>28</v>
      </c>
      <c r="L9" s="221"/>
      <c r="M9" s="222"/>
      <c r="N9" s="245" t="s">
        <v>27</v>
      </c>
      <c r="O9" s="247"/>
      <c r="P9" s="247"/>
      <c r="Q9" s="234"/>
      <c r="R9" s="234"/>
      <c r="S9" s="234"/>
      <c r="T9" s="234"/>
      <c r="U9" s="234"/>
      <c r="V9" s="234"/>
      <c r="W9" s="234"/>
      <c r="X9" s="234"/>
      <c r="Y9" s="234"/>
      <c r="Z9" s="234"/>
      <c r="AA9" s="234"/>
      <c r="AB9" s="234"/>
      <c r="AC9" s="234"/>
      <c r="AD9" s="234"/>
      <c r="AE9" s="234"/>
      <c r="AF9" s="234"/>
      <c r="AG9" s="234"/>
      <c r="AH9" s="234"/>
      <c r="AI9" s="234"/>
      <c r="AJ9" s="234"/>
      <c r="AK9" s="234"/>
    </row>
    <row r="10" spans="1:37">
      <c r="A10" s="392" t="s">
        <v>26</v>
      </c>
      <c r="B10" s="249" t="s">
        <v>443</v>
      </c>
      <c r="C10" s="221"/>
      <c r="D10" s="221"/>
      <c r="E10" s="221"/>
      <c r="F10" s="222"/>
      <c r="G10" s="227"/>
      <c r="H10" s="236"/>
      <c r="I10" s="228"/>
      <c r="J10" s="250"/>
      <c r="K10" s="251"/>
      <c r="L10" s="221"/>
      <c r="M10" s="222"/>
      <c r="N10" s="296"/>
      <c r="O10" s="254"/>
      <c r="P10" s="254"/>
      <c r="Q10" s="234"/>
      <c r="R10" s="255"/>
      <c r="S10" s="255"/>
      <c r="T10" s="234"/>
      <c r="U10" s="234"/>
      <c r="V10" s="234"/>
      <c r="W10" s="234"/>
      <c r="X10" s="234"/>
      <c r="Y10" s="234"/>
      <c r="Z10" s="234"/>
      <c r="AA10" s="234"/>
      <c r="AB10" s="234"/>
      <c r="AC10" s="234"/>
      <c r="AD10" s="234"/>
      <c r="AE10" s="234"/>
      <c r="AF10" s="234"/>
      <c r="AG10" s="234"/>
      <c r="AH10" s="234"/>
      <c r="AI10" s="234"/>
      <c r="AJ10" s="234"/>
      <c r="AK10" s="234"/>
    </row>
    <row r="11" spans="1:37" ht="42.75" customHeight="1">
      <c r="A11" s="393" t="s">
        <v>25</v>
      </c>
      <c r="B11" s="249" t="s">
        <v>444</v>
      </c>
      <c r="C11" s="221"/>
      <c r="D11" s="221"/>
      <c r="E11" s="221"/>
      <c r="F11" s="222"/>
      <c r="G11" s="227"/>
      <c r="H11" s="236"/>
      <c r="I11" s="228"/>
      <c r="J11" s="257"/>
      <c r="K11" s="258"/>
      <c r="L11" s="221"/>
      <c r="M11" s="222"/>
      <c r="N11" s="259"/>
      <c r="O11" s="315"/>
      <c r="P11" s="273"/>
      <c r="Q11" s="234"/>
      <c r="R11" s="274"/>
      <c r="S11" s="275"/>
      <c r="T11" s="276"/>
      <c r="U11" s="234"/>
      <c r="V11" s="234"/>
      <c r="W11" s="234"/>
      <c r="X11" s="234"/>
      <c r="Y11" s="234"/>
      <c r="Z11" s="234"/>
      <c r="AA11" s="234"/>
      <c r="AB11" s="234"/>
      <c r="AC11" s="234"/>
      <c r="AD11" s="234"/>
      <c r="AE11" s="234"/>
      <c r="AF11" s="234"/>
      <c r="AG11" s="234"/>
      <c r="AH11" s="234"/>
      <c r="AI11" s="234"/>
      <c r="AJ11" s="234"/>
      <c r="AK11" s="234"/>
    </row>
    <row r="12" spans="1:37">
      <c r="A12" s="394" t="s">
        <v>24</v>
      </c>
      <c r="B12" s="262">
        <v>2020730010051</v>
      </c>
      <c r="C12" s="221"/>
      <c r="D12" s="221"/>
      <c r="E12" s="221"/>
      <c r="F12" s="222"/>
      <c r="G12" s="227"/>
      <c r="H12" s="236"/>
      <c r="I12" s="228"/>
      <c r="J12" s="263"/>
      <c r="K12" s="264"/>
      <c r="L12" s="221"/>
      <c r="M12" s="222"/>
      <c r="N12" s="259"/>
      <c r="O12" s="315"/>
      <c r="P12" s="273"/>
      <c r="Q12" s="234"/>
      <c r="R12" s="274"/>
      <c r="S12" s="275"/>
      <c r="T12" s="276"/>
      <c r="U12" s="234"/>
      <c r="V12" s="234"/>
      <c r="W12" s="234"/>
      <c r="X12" s="234"/>
      <c r="Y12" s="234"/>
      <c r="Z12" s="234"/>
      <c r="AA12" s="234"/>
      <c r="AB12" s="234"/>
      <c r="AC12" s="234"/>
      <c r="AD12" s="234"/>
      <c r="AE12" s="234"/>
      <c r="AF12" s="234"/>
      <c r="AG12" s="234"/>
      <c r="AH12" s="234"/>
      <c r="AI12" s="234"/>
      <c r="AJ12" s="234"/>
      <c r="AK12" s="234"/>
    </row>
    <row r="13" spans="1:37" ht="35.25" customHeight="1">
      <c r="A13" s="393" t="s">
        <v>535</v>
      </c>
      <c r="B13" s="265" t="s">
        <v>536</v>
      </c>
      <c r="C13" s="221"/>
      <c r="D13" s="221"/>
      <c r="E13" s="221"/>
      <c r="F13" s="222"/>
      <c r="G13" s="224"/>
      <c r="H13" s="225"/>
      <c r="I13" s="226"/>
      <c r="J13" s="257"/>
      <c r="K13" s="264"/>
      <c r="L13" s="221"/>
      <c r="M13" s="222"/>
      <c r="N13" s="266"/>
      <c r="O13" s="315"/>
      <c r="P13" s="273"/>
      <c r="Q13" s="316"/>
      <c r="R13" s="274"/>
      <c r="S13" s="275"/>
      <c r="T13" s="276"/>
      <c r="U13" s="234"/>
      <c r="V13" s="234"/>
      <c r="W13" s="234"/>
      <c r="X13" s="234"/>
      <c r="Y13" s="234"/>
      <c r="Z13" s="234"/>
      <c r="AA13" s="234"/>
      <c r="AB13" s="234"/>
      <c r="AC13" s="234"/>
      <c r="AD13" s="234"/>
      <c r="AE13" s="234"/>
      <c r="AF13" s="234"/>
      <c r="AG13" s="234"/>
      <c r="AH13" s="234"/>
      <c r="AI13" s="234"/>
      <c r="AJ13" s="234"/>
      <c r="AK13" s="234"/>
    </row>
    <row r="14" spans="1:37" ht="15.75" customHeight="1">
      <c r="A14" s="267" t="s">
        <v>23</v>
      </c>
      <c r="B14" s="268" t="s">
        <v>487</v>
      </c>
      <c r="C14" s="269" t="s">
        <v>21</v>
      </c>
      <c r="D14" s="269" t="s">
        <v>20</v>
      </c>
      <c r="E14" s="269" t="s">
        <v>42</v>
      </c>
      <c r="F14" s="270" t="s">
        <v>429</v>
      </c>
      <c r="G14" s="194"/>
      <c r="H14" s="194"/>
      <c r="I14" s="195"/>
      <c r="J14" s="270" t="s">
        <v>17</v>
      </c>
      <c r="K14" s="195"/>
      <c r="L14" s="290" t="s">
        <v>16</v>
      </c>
      <c r="M14" s="194"/>
      <c r="N14" s="194"/>
      <c r="O14" s="234"/>
      <c r="P14" s="273"/>
      <c r="Q14" s="234"/>
      <c r="R14" s="274"/>
      <c r="S14" s="275"/>
      <c r="T14" s="276"/>
      <c r="U14" s="234"/>
      <c r="V14" s="234"/>
      <c r="W14" s="234"/>
      <c r="X14" s="234"/>
      <c r="Y14" s="234"/>
      <c r="Z14" s="234"/>
      <c r="AA14" s="234"/>
      <c r="AB14" s="234"/>
      <c r="AC14" s="234"/>
      <c r="AD14" s="234"/>
      <c r="AE14" s="234"/>
      <c r="AF14" s="234"/>
      <c r="AG14" s="234"/>
      <c r="AH14" s="234"/>
      <c r="AI14" s="234"/>
      <c r="AJ14" s="234"/>
      <c r="AK14" s="234"/>
    </row>
    <row r="15" spans="1:37" ht="15" customHeight="1">
      <c r="A15" s="223"/>
      <c r="B15" s="223"/>
      <c r="C15" s="223"/>
      <c r="D15" s="223"/>
      <c r="E15" s="223"/>
      <c r="F15" s="224"/>
      <c r="G15" s="225"/>
      <c r="H15" s="225"/>
      <c r="I15" s="226"/>
      <c r="J15" s="224"/>
      <c r="K15" s="226"/>
      <c r="L15" s="224"/>
      <c r="M15" s="225"/>
      <c r="N15" s="225"/>
      <c r="O15" s="234"/>
      <c r="P15" s="275"/>
      <c r="Q15" s="234"/>
      <c r="R15" s="274"/>
      <c r="S15" s="275"/>
      <c r="T15" s="276"/>
      <c r="U15" s="234"/>
      <c r="V15" s="234"/>
      <c r="W15" s="234"/>
      <c r="X15" s="234"/>
      <c r="Y15" s="234"/>
      <c r="Z15" s="234"/>
      <c r="AA15" s="234"/>
      <c r="AB15" s="234"/>
      <c r="AC15" s="234"/>
      <c r="AD15" s="234"/>
      <c r="AE15" s="234"/>
      <c r="AF15" s="234"/>
      <c r="AG15" s="234"/>
      <c r="AH15" s="234"/>
      <c r="AI15" s="234"/>
      <c r="AJ15" s="234"/>
      <c r="AK15" s="234"/>
    </row>
    <row r="16" spans="1:37" ht="31.5">
      <c r="A16" s="229"/>
      <c r="B16" s="229"/>
      <c r="C16" s="229"/>
      <c r="D16" s="229"/>
      <c r="E16" s="229"/>
      <c r="F16" s="277" t="s">
        <v>12</v>
      </c>
      <c r="G16" s="277" t="s">
        <v>11</v>
      </c>
      <c r="H16" s="277" t="s">
        <v>10</v>
      </c>
      <c r="I16" s="278" t="s">
        <v>9</v>
      </c>
      <c r="J16" s="277" t="s">
        <v>8</v>
      </c>
      <c r="K16" s="279" t="s">
        <v>7</v>
      </c>
      <c r="L16" s="279" t="s">
        <v>15</v>
      </c>
      <c r="M16" s="279" t="s">
        <v>14</v>
      </c>
      <c r="N16" s="279" t="s">
        <v>13</v>
      </c>
      <c r="O16" s="234"/>
      <c r="P16" s="275"/>
      <c r="Q16" s="234"/>
      <c r="R16" s="274"/>
      <c r="S16" s="275"/>
      <c r="T16" s="276"/>
      <c r="U16" s="234"/>
      <c r="V16" s="234"/>
      <c r="W16" s="234"/>
      <c r="X16" s="234"/>
      <c r="Y16" s="234"/>
      <c r="Z16" s="234"/>
      <c r="AA16" s="234"/>
      <c r="AB16" s="234"/>
      <c r="AC16" s="234"/>
      <c r="AD16" s="234"/>
      <c r="AE16" s="234"/>
      <c r="AF16" s="234"/>
      <c r="AG16" s="234"/>
      <c r="AH16" s="234"/>
      <c r="AI16" s="234"/>
      <c r="AJ16" s="234"/>
      <c r="AK16" s="234"/>
    </row>
    <row r="17" spans="1:37" ht="33" customHeight="1">
      <c r="A17" s="280" t="s">
        <v>445</v>
      </c>
      <c r="B17" s="257" t="s">
        <v>1</v>
      </c>
      <c r="C17" s="282" t="s">
        <v>446</v>
      </c>
      <c r="D17" s="347">
        <v>1</v>
      </c>
      <c r="E17" s="283">
        <f t="shared" ref="E17:E46" si="0">F17</f>
        <v>37566668</v>
      </c>
      <c r="F17" s="283">
        <f>6500000+31066668</f>
        <v>37566668</v>
      </c>
      <c r="G17" s="283">
        <v>0</v>
      </c>
      <c r="H17" s="283">
        <v>0</v>
      </c>
      <c r="I17" s="283">
        <v>0</v>
      </c>
      <c r="J17" s="284">
        <v>45294</v>
      </c>
      <c r="K17" s="284">
        <v>45656</v>
      </c>
      <c r="L17" s="285">
        <f t="shared" ref="L17:M17" si="1">D18/D17</f>
        <v>0</v>
      </c>
      <c r="M17" s="285">
        <f t="shared" si="1"/>
        <v>1</v>
      </c>
      <c r="N17" s="285">
        <f>L17*L17/M17</f>
        <v>0</v>
      </c>
      <c r="O17" s="234"/>
      <c r="P17" s="273"/>
      <c r="Q17" s="234"/>
      <c r="R17" s="274"/>
      <c r="S17" s="275"/>
      <c r="T17" s="276"/>
      <c r="U17" s="234"/>
      <c r="V17" s="234"/>
      <c r="W17" s="234"/>
      <c r="X17" s="234"/>
      <c r="Y17" s="234"/>
      <c r="Z17" s="234"/>
      <c r="AA17" s="234"/>
      <c r="AB17" s="234"/>
      <c r="AC17" s="234"/>
      <c r="AD17" s="234"/>
      <c r="AE17" s="234"/>
      <c r="AF17" s="234"/>
      <c r="AG17" s="234"/>
      <c r="AH17" s="234"/>
      <c r="AI17" s="234"/>
      <c r="AJ17" s="234"/>
      <c r="AK17" s="234"/>
    </row>
    <row r="18" spans="1:37" ht="33" customHeight="1">
      <c r="A18" s="229"/>
      <c r="B18" s="257" t="s">
        <v>0</v>
      </c>
      <c r="C18" s="229"/>
      <c r="D18" s="347">
        <v>0</v>
      </c>
      <c r="E18" s="283">
        <f t="shared" si="0"/>
        <v>37566668</v>
      </c>
      <c r="F18" s="283">
        <v>37566668</v>
      </c>
      <c r="G18" s="283">
        <v>0</v>
      </c>
      <c r="H18" s="283">
        <v>0</v>
      </c>
      <c r="I18" s="283">
        <v>0</v>
      </c>
      <c r="J18" s="229"/>
      <c r="K18" s="229"/>
      <c r="L18" s="229"/>
      <c r="M18" s="229"/>
      <c r="N18" s="229"/>
      <c r="O18" s="234"/>
      <c r="P18" s="275"/>
      <c r="Q18" s="234"/>
      <c r="R18" s="274"/>
      <c r="S18" s="275"/>
      <c r="T18" s="276"/>
      <c r="U18" s="234"/>
      <c r="V18" s="234"/>
      <c r="W18" s="234"/>
      <c r="X18" s="234"/>
      <c r="Y18" s="234"/>
      <c r="Z18" s="234"/>
      <c r="AA18" s="234"/>
      <c r="AB18" s="234"/>
      <c r="AC18" s="234"/>
      <c r="AD18" s="234"/>
      <c r="AE18" s="234"/>
      <c r="AF18" s="234"/>
      <c r="AG18" s="234"/>
      <c r="AH18" s="234"/>
      <c r="AI18" s="234"/>
      <c r="AJ18" s="234"/>
      <c r="AK18" s="234"/>
    </row>
    <row r="19" spans="1:37" ht="33" customHeight="1">
      <c r="A19" s="280" t="s">
        <v>447</v>
      </c>
      <c r="B19" s="257" t="s">
        <v>1</v>
      </c>
      <c r="C19" s="282" t="s">
        <v>448</v>
      </c>
      <c r="D19" s="347">
        <v>1</v>
      </c>
      <c r="E19" s="283">
        <f t="shared" si="0"/>
        <v>709792589</v>
      </c>
      <c r="F19" s="283">
        <v>709792589</v>
      </c>
      <c r="G19" s="283">
        <v>0</v>
      </c>
      <c r="H19" s="283">
        <v>0</v>
      </c>
      <c r="I19" s="283">
        <v>0</v>
      </c>
      <c r="J19" s="284">
        <v>45294</v>
      </c>
      <c r="K19" s="284">
        <v>45656</v>
      </c>
      <c r="L19" s="285">
        <f t="shared" ref="L19:M19" si="2">D20/D19</f>
        <v>0</v>
      </c>
      <c r="M19" s="285">
        <f t="shared" si="2"/>
        <v>0</v>
      </c>
      <c r="N19" s="285" t="e">
        <f>L19*L19/M19</f>
        <v>#DIV/0!</v>
      </c>
      <c r="O19" s="234"/>
      <c r="P19" s="273"/>
      <c r="Q19" s="234"/>
      <c r="R19" s="274"/>
      <c r="S19" s="275"/>
      <c r="T19" s="276"/>
      <c r="U19" s="234"/>
      <c r="V19" s="234"/>
      <c r="W19" s="234"/>
      <c r="X19" s="234"/>
      <c r="Y19" s="234"/>
      <c r="Z19" s="234"/>
      <c r="AA19" s="234"/>
      <c r="AB19" s="234"/>
      <c r="AC19" s="234"/>
      <c r="AD19" s="234"/>
      <c r="AE19" s="234"/>
      <c r="AF19" s="234"/>
      <c r="AG19" s="234"/>
      <c r="AH19" s="234"/>
      <c r="AI19" s="234"/>
      <c r="AJ19" s="234"/>
      <c r="AK19" s="234"/>
    </row>
    <row r="20" spans="1:37" ht="33" customHeight="1">
      <c r="A20" s="229"/>
      <c r="B20" s="257" t="s">
        <v>0</v>
      </c>
      <c r="C20" s="229"/>
      <c r="D20" s="347">
        <v>0</v>
      </c>
      <c r="E20" s="283">
        <f t="shared" si="0"/>
        <v>0</v>
      </c>
      <c r="F20" s="283">
        <v>0</v>
      </c>
      <c r="G20" s="283">
        <v>0</v>
      </c>
      <c r="H20" s="283">
        <v>0</v>
      </c>
      <c r="I20" s="283">
        <v>0</v>
      </c>
      <c r="J20" s="229"/>
      <c r="K20" s="229"/>
      <c r="L20" s="229"/>
      <c r="M20" s="229"/>
      <c r="N20" s="229"/>
      <c r="O20" s="234"/>
      <c r="P20" s="275"/>
      <c r="Q20" s="234"/>
      <c r="R20" s="274"/>
      <c r="S20" s="275"/>
      <c r="T20" s="276"/>
      <c r="U20" s="234"/>
      <c r="V20" s="234"/>
      <c r="W20" s="234"/>
      <c r="X20" s="234"/>
      <c r="Y20" s="234"/>
      <c r="Z20" s="234"/>
      <c r="AA20" s="234"/>
      <c r="AB20" s="234"/>
      <c r="AC20" s="234"/>
      <c r="AD20" s="234"/>
      <c r="AE20" s="234"/>
      <c r="AF20" s="234"/>
      <c r="AG20" s="234"/>
      <c r="AH20" s="234"/>
      <c r="AI20" s="234"/>
      <c r="AJ20" s="234"/>
      <c r="AK20" s="234"/>
    </row>
    <row r="21" spans="1:37" ht="37.5" customHeight="1">
      <c r="A21" s="280" t="s">
        <v>449</v>
      </c>
      <c r="B21" s="257" t="s">
        <v>1</v>
      </c>
      <c r="C21" s="282" t="s">
        <v>450</v>
      </c>
      <c r="D21" s="347">
        <v>1</v>
      </c>
      <c r="E21" s="283">
        <f t="shared" si="0"/>
        <v>17500000</v>
      </c>
      <c r="F21" s="283">
        <v>17500000</v>
      </c>
      <c r="G21" s="283">
        <v>0</v>
      </c>
      <c r="H21" s="283">
        <v>0</v>
      </c>
      <c r="I21" s="283">
        <v>0</v>
      </c>
      <c r="J21" s="284">
        <v>45292</v>
      </c>
      <c r="K21" s="284">
        <v>45656</v>
      </c>
      <c r="L21" s="285">
        <f t="shared" ref="L21:M21" si="3">D22/D21</f>
        <v>0</v>
      </c>
      <c r="M21" s="285">
        <f t="shared" si="3"/>
        <v>0.5714285714285714</v>
      </c>
      <c r="N21" s="285">
        <f>L21*L21/M21</f>
        <v>0</v>
      </c>
      <c r="O21" s="234"/>
      <c r="P21" s="275"/>
      <c r="Q21" s="234"/>
      <c r="R21" s="274"/>
      <c r="S21" s="275"/>
      <c r="T21" s="276"/>
      <c r="U21" s="234"/>
      <c r="V21" s="234"/>
      <c r="W21" s="234"/>
      <c r="X21" s="234"/>
      <c r="Y21" s="234"/>
      <c r="Z21" s="234"/>
      <c r="AA21" s="234"/>
      <c r="AB21" s="234"/>
      <c r="AC21" s="234"/>
      <c r="AD21" s="234"/>
      <c r="AE21" s="234"/>
      <c r="AF21" s="234"/>
      <c r="AG21" s="234"/>
      <c r="AH21" s="234"/>
      <c r="AI21" s="234"/>
      <c r="AJ21" s="234"/>
      <c r="AK21" s="234"/>
    </row>
    <row r="22" spans="1:37" ht="36" customHeight="1">
      <c r="A22" s="229"/>
      <c r="B22" s="257" t="s">
        <v>0</v>
      </c>
      <c r="C22" s="229"/>
      <c r="D22" s="347">
        <v>0</v>
      </c>
      <c r="E22" s="283">
        <f t="shared" si="0"/>
        <v>10000000</v>
      </c>
      <c r="F22" s="283">
        <v>10000000</v>
      </c>
      <c r="G22" s="283">
        <v>0</v>
      </c>
      <c r="H22" s="283">
        <v>0</v>
      </c>
      <c r="I22" s="283">
        <v>0</v>
      </c>
      <c r="J22" s="229"/>
      <c r="K22" s="229"/>
      <c r="L22" s="229"/>
      <c r="M22" s="229"/>
      <c r="N22" s="229"/>
      <c r="O22" s="234"/>
      <c r="P22" s="275"/>
      <c r="Q22" s="234"/>
      <c r="R22" s="274"/>
      <c r="S22" s="275"/>
      <c r="T22" s="276"/>
      <c r="U22" s="234"/>
      <c r="V22" s="234"/>
      <c r="W22" s="234"/>
      <c r="X22" s="234"/>
      <c r="Y22" s="234"/>
      <c r="Z22" s="234"/>
      <c r="AA22" s="234"/>
      <c r="AB22" s="234"/>
      <c r="AC22" s="234"/>
      <c r="AD22" s="234"/>
      <c r="AE22" s="234"/>
      <c r="AF22" s="234"/>
      <c r="AG22" s="234"/>
      <c r="AH22" s="234"/>
      <c r="AI22" s="234"/>
      <c r="AJ22" s="234"/>
      <c r="AK22" s="234"/>
    </row>
    <row r="23" spans="1:37" ht="31.5" customHeight="1">
      <c r="A23" s="280" t="s">
        <v>451</v>
      </c>
      <c r="B23" s="257" t="s">
        <v>1</v>
      </c>
      <c r="C23" s="282" t="s">
        <v>452</v>
      </c>
      <c r="D23" s="347">
        <v>1</v>
      </c>
      <c r="E23" s="283">
        <f t="shared" si="0"/>
        <v>10000000</v>
      </c>
      <c r="F23" s="283">
        <v>10000000</v>
      </c>
      <c r="G23" s="283">
        <v>0</v>
      </c>
      <c r="H23" s="283">
        <v>0</v>
      </c>
      <c r="I23" s="283">
        <v>0</v>
      </c>
      <c r="J23" s="284">
        <v>45292</v>
      </c>
      <c r="K23" s="284">
        <v>45656</v>
      </c>
      <c r="L23" s="285">
        <f t="shared" ref="L23:M23" si="4">D24/D23</f>
        <v>0</v>
      </c>
      <c r="M23" s="285">
        <f t="shared" si="4"/>
        <v>1</v>
      </c>
      <c r="N23" s="285">
        <f>L23*L23/M23</f>
        <v>0</v>
      </c>
      <c r="O23" s="234"/>
      <c r="P23" s="275"/>
      <c r="Q23" s="234"/>
      <c r="R23" s="234"/>
      <c r="S23" s="234"/>
      <c r="T23" s="234"/>
      <c r="U23" s="234"/>
      <c r="V23" s="234"/>
      <c r="W23" s="234"/>
      <c r="X23" s="234"/>
      <c r="Y23" s="234"/>
      <c r="Z23" s="234"/>
      <c r="AA23" s="234"/>
      <c r="AB23" s="234"/>
      <c r="AC23" s="234"/>
      <c r="AD23" s="234"/>
      <c r="AE23" s="234"/>
      <c r="AF23" s="234"/>
      <c r="AG23" s="234"/>
      <c r="AH23" s="234"/>
      <c r="AI23" s="234"/>
      <c r="AJ23" s="234"/>
      <c r="AK23" s="234"/>
    </row>
    <row r="24" spans="1:37" ht="31.5" customHeight="1">
      <c r="A24" s="229"/>
      <c r="B24" s="257" t="s">
        <v>0</v>
      </c>
      <c r="C24" s="229"/>
      <c r="D24" s="347">
        <v>0</v>
      </c>
      <c r="E24" s="283">
        <f t="shared" si="0"/>
        <v>10000000</v>
      </c>
      <c r="F24" s="283">
        <v>10000000</v>
      </c>
      <c r="G24" s="283">
        <v>0</v>
      </c>
      <c r="H24" s="283">
        <v>0</v>
      </c>
      <c r="I24" s="283">
        <v>0</v>
      </c>
      <c r="J24" s="229"/>
      <c r="K24" s="229"/>
      <c r="L24" s="229"/>
      <c r="M24" s="229"/>
      <c r="N24" s="229"/>
      <c r="O24" s="234"/>
      <c r="P24" s="234"/>
      <c r="Q24" s="234"/>
      <c r="R24" s="234"/>
      <c r="S24" s="234"/>
      <c r="T24" s="276"/>
      <c r="U24" s="234"/>
      <c r="V24" s="234"/>
      <c r="W24" s="234"/>
      <c r="X24" s="234"/>
      <c r="Y24" s="234"/>
      <c r="Z24" s="234"/>
      <c r="AA24" s="234"/>
      <c r="AB24" s="234"/>
      <c r="AC24" s="234"/>
      <c r="AD24" s="234"/>
      <c r="AE24" s="234"/>
      <c r="AF24" s="234"/>
      <c r="AG24" s="234"/>
      <c r="AH24" s="234"/>
      <c r="AI24" s="234"/>
      <c r="AJ24" s="234"/>
      <c r="AK24" s="234"/>
    </row>
    <row r="25" spans="1:37" ht="24.75" customHeight="1">
      <c r="A25" s="280" t="s">
        <v>453</v>
      </c>
      <c r="B25" s="257" t="s">
        <v>1</v>
      </c>
      <c r="C25" s="282" t="s">
        <v>454</v>
      </c>
      <c r="D25" s="347">
        <v>1</v>
      </c>
      <c r="E25" s="283">
        <f t="shared" si="0"/>
        <v>37100000</v>
      </c>
      <c r="F25" s="283">
        <v>37100000</v>
      </c>
      <c r="G25" s="283">
        <v>0</v>
      </c>
      <c r="H25" s="283">
        <v>0</v>
      </c>
      <c r="I25" s="283">
        <v>0</v>
      </c>
      <c r="J25" s="284">
        <v>45323</v>
      </c>
      <c r="K25" s="284">
        <v>45656</v>
      </c>
      <c r="L25" s="285">
        <f t="shared" ref="L25:M25" si="5">D26/D25</f>
        <v>0</v>
      </c>
      <c r="M25" s="285">
        <f t="shared" si="5"/>
        <v>1</v>
      </c>
      <c r="N25" s="285">
        <f>L25*L25/M25</f>
        <v>0</v>
      </c>
      <c r="O25" s="234"/>
      <c r="P25" s="234"/>
      <c r="Q25" s="234"/>
      <c r="R25" s="234"/>
      <c r="S25" s="234"/>
      <c r="T25" s="276"/>
      <c r="U25" s="234"/>
      <c r="V25" s="234"/>
      <c r="W25" s="234"/>
      <c r="X25" s="234"/>
      <c r="Y25" s="234"/>
      <c r="Z25" s="234"/>
      <c r="AA25" s="234"/>
      <c r="AB25" s="234"/>
      <c r="AC25" s="234"/>
      <c r="AD25" s="234"/>
      <c r="AE25" s="234"/>
      <c r="AF25" s="234"/>
      <c r="AG25" s="234"/>
      <c r="AH25" s="234"/>
      <c r="AI25" s="234"/>
      <c r="AJ25" s="234"/>
      <c r="AK25" s="234"/>
    </row>
    <row r="26" spans="1:37" ht="24.75" customHeight="1">
      <c r="A26" s="229"/>
      <c r="B26" s="257" t="s">
        <v>0</v>
      </c>
      <c r="C26" s="229"/>
      <c r="D26" s="347">
        <v>0</v>
      </c>
      <c r="E26" s="283">
        <f t="shared" si="0"/>
        <v>37100000</v>
      </c>
      <c r="F26" s="283">
        <v>37100000</v>
      </c>
      <c r="G26" s="283">
        <v>0</v>
      </c>
      <c r="H26" s="283">
        <v>0</v>
      </c>
      <c r="I26" s="283">
        <v>0</v>
      </c>
      <c r="J26" s="229"/>
      <c r="K26" s="229"/>
      <c r="L26" s="229"/>
      <c r="M26" s="229"/>
      <c r="N26" s="229"/>
      <c r="O26" s="234"/>
      <c r="P26" s="234"/>
      <c r="Q26" s="234"/>
      <c r="R26" s="234"/>
      <c r="S26" s="234"/>
      <c r="T26" s="276"/>
      <c r="U26" s="234"/>
      <c r="V26" s="234"/>
      <c r="W26" s="234"/>
      <c r="X26" s="234"/>
      <c r="Y26" s="234"/>
      <c r="Z26" s="234"/>
      <c r="AA26" s="234"/>
      <c r="AB26" s="234"/>
      <c r="AC26" s="234"/>
      <c r="AD26" s="234"/>
      <c r="AE26" s="234"/>
      <c r="AF26" s="234"/>
      <c r="AG26" s="234"/>
      <c r="AH26" s="234"/>
      <c r="AI26" s="234"/>
      <c r="AJ26" s="234"/>
      <c r="AK26" s="234"/>
    </row>
    <row r="27" spans="1:37" ht="32.25" customHeight="1">
      <c r="A27" s="280" t="s">
        <v>455</v>
      </c>
      <c r="B27" s="257" t="s">
        <v>1</v>
      </c>
      <c r="C27" s="282" t="s">
        <v>446</v>
      </c>
      <c r="D27" s="347">
        <v>1</v>
      </c>
      <c r="E27" s="283">
        <f t="shared" si="0"/>
        <v>47250000</v>
      </c>
      <c r="F27" s="283">
        <v>47250000</v>
      </c>
      <c r="G27" s="283">
        <v>0</v>
      </c>
      <c r="H27" s="283">
        <v>0</v>
      </c>
      <c r="I27" s="283">
        <v>0</v>
      </c>
      <c r="J27" s="284">
        <v>45323</v>
      </c>
      <c r="K27" s="284">
        <v>45656</v>
      </c>
      <c r="L27" s="285">
        <f t="shared" ref="L27:M27" si="6">D28/D27</f>
        <v>0</v>
      </c>
      <c r="M27" s="285">
        <f t="shared" si="6"/>
        <v>0.75132275132275128</v>
      </c>
      <c r="N27" s="285">
        <f>L27*L27/M27</f>
        <v>0</v>
      </c>
      <c r="O27" s="234"/>
      <c r="P27" s="234"/>
      <c r="Q27" s="234"/>
      <c r="R27" s="234"/>
      <c r="S27" s="234"/>
      <c r="T27" s="276"/>
      <c r="U27" s="234"/>
      <c r="V27" s="234"/>
      <c r="W27" s="234"/>
      <c r="X27" s="234"/>
      <c r="Y27" s="234"/>
      <c r="Z27" s="234"/>
      <c r="AA27" s="234"/>
      <c r="AB27" s="234"/>
      <c r="AC27" s="234"/>
      <c r="AD27" s="234"/>
      <c r="AE27" s="234"/>
      <c r="AF27" s="234"/>
      <c r="AG27" s="234"/>
      <c r="AH27" s="234"/>
      <c r="AI27" s="234"/>
      <c r="AJ27" s="234"/>
      <c r="AK27" s="234"/>
    </row>
    <row r="28" spans="1:37" ht="32.25" customHeight="1">
      <c r="A28" s="229"/>
      <c r="B28" s="257" t="s">
        <v>0</v>
      </c>
      <c r="C28" s="229"/>
      <c r="D28" s="325">
        <v>0</v>
      </c>
      <c r="E28" s="283">
        <f t="shared" si="0"/>
        <v>35500000</v>
      </c>
      <c r="F28" s="283">
        <v>35500000</v>
      </c>
      <c r="G28" s="283">
        <v>0</v>
      </c>
      <c r="H28" s="283">
        <v>0</v>
      </c>
      <c r="I28" s="283">
        <v>0</v>
      </c>
      <c r="J28" s="229"/>
      <c r="K28" s="229"/>
      <c r="L28" s="229"/>
      <c r="M28" s="229"/>
      <c r="N28" s="229"/>
      <c r="O28" s="234"/>
      <c r="P28" s="234"/>
      <c r="Q28" s="234"/>
      <c r="R28" s="234"/>
      <c r="S28" s="234"/>
      <c r="T28" s="276"/>
      <c r="U28" s="234"/>
      <c r="V28" s="234"/>
      <c r="W28" s="234"/>
      <c r="X28" s="234"/>
      <c r="Y28" s="234"/>
      <c r="Z28" s="234"/>
      <c r="AA28" s="234"/>
      <c r="AB28" s="234"/>
      <c r="AC28" s="234"/>
      <c r="AD28" s="234"/>
      <c r="AE28" s="234"/>
      <c r="AF28" s="234"/>
      <c r="AG28" s="234"/>
      <c r="AH28" s="234"/>
      <c r="AI28" s="234"/>
      <c r="AJ28" s="234"/>
      <c r="AK28" s="234"/>
    </row>
    <row r="29" spans="1:37" ht="24" customHeight="1">
      <c r="A29" s="280" t="s">
        <v>456</v>
      </c>
      <c r="B29" s="257" t="s">
        <v>1</v>
      </c>
      <c r="C29" s="282" t="s">
        <v>457</v>
      </c>
      <c r="D29" s="325">
        <v>1</v>
      </c>
      <c r="E29" s="283">
        <f t="shared" si="0"/>
        <v>31900000</v>
      </c>
      <c r="F29" s="283">
        <v>31900000</v>
      </c>
      <c r="G29" s="283">
        <v>0</v>
      </c>
      <c r="H29" s="283">
        <v>0</v>
      </c>
      <c r="I29" s="283">
        <v>0</v>
      </c>
      <c r="J29" s="284">
        <v>45336</v>
      </c>
      <c r="K29" s="284">
        <v>45656</v>
      </c>
      <c r="L29" s="285">
        <f t="shared" ref="L29:M29" si="7">D30/D29</f>
        <v>0</v>
      </c>
      <c r="M29" s="285">
        <f t="shared" si="7"/>
        <v>1</v>
      </c>
      <c r="N29" s="285">
        <f>L29*L29/M29</f>
        <v>0</v>
      </c>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row>
    <row r="30" spans="1:37" ht="24" customHeight="1">
      <c r="A30" s="229"/>
      <c r="B30" s="257" t="s">
        <v>0</v>
      </c>
      <c r="C30" s="229"/>
      <c r="D30" s="325">
        <v>0</v>
      </c>
      <c r="E30" s="283">
        <f t="shared" si="0"/>
        <v>31900000</v>
      </c>
      <c r="F30" s="283">
        <v>31900000</v>
      </c>
      <c r="G30" s="283">
        <v>0</v>
      </c>
      <c r="H30" s="283">
        <v>0</v>
      </c>
      <c r="I30" s="283">
        <v>0</v>
      </c>
      <c r="J30" s="229"/>
      <c r="K30" s="229"/>
      <c r="L30" s="229"/>
      <c r="M30" s="229"/>
      <c r="N30" s="229"/>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row>
    <row r="31" spans="1:37" ht="36" customHeight="1">
      <c r="A31" s="280" t="s">
        <v>458</v>
      </c>
      <c r="B31" s="257" t="s">
        <v>1</v>
      </c>
      <c r="C31" s="282" t="s">
        <v>459</v>
      </c>
      <c r="D31" s="378">
        <v>1</v>
      </c>
      <c r="E31" s="283">
        <f t="shared" si="0"/>
        <v>13500000</v>
      </c>
      <c r="F31" s="283">
        <v>13500000</v>
      </c>
      <c r="G31" s="283">
        <v>0</v>
      </c>
      <c r="H31" s="283">
        <v>0</v>
      </c>
      <c r="I31" s="283">
        <v>0</v>
      </c>
      <c r="J31" s="284">
        <v>45323</v>
      </c>
      <c r="K31" s="284">
        <v>45656</v>
      </c>
      <c r="L31" s="285">
        <f t="shared" ref="L31:M31" si="8">D32/D31</f>
        <v>0</v>
      </c>
      <c r="M31" s="285">
        <f t="shared" si="8"/>
        <v>0</v>
      </c>
      <c r="N31" s="285" t="e">
        <f>L31*L31/M31</f>
        <v>#DIV/0!</v>
      </c>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row>
    <row r="32" spans="1:37" ht="36" customHeight="1">
      <c r="A32" s="229"/>
      <c r="B32" s="257" t="s">
        <v>0</v>
      </c>
      <c r="C32" s="229"/>
      <c r="D32" s="378">
        <v>0</v>
      </c>
      <c r="E32" s="283">
        <f t="shared" si="0"/>
        <v>0</v>
      </c>
      <c r="F32" s="283">
        <v>0</v>
      </c>
      <c r="G32" s="283">
        <v>0</v>
      </c>
      <c r="H32" s="283">
        <v>0</v>
      </c>
      <c r="I32" s="283">
        <v>0</v>
      </c>
      <c r="J32" s="229"/>
      <c r="K32" s="229"/>
      <c r="L32" s="229"/>
      <c r="M32" s="229"/>
      <c r="N32" s="229"/>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row>
    <row r="33" spans="1:37" ht="31.5" customHeight="1">
      <c r="A33" s="280" t="s">
        <v>460</v>
      </c>
      <c r="B33" s="257" t="s">
        <v>1</v>
      </c>
      <c r="C33" s="282" t="s">
        <v>461</v>
      </c>
      <c r="D33" s="348">
        <v>5</v>
      </c>
      <c r="E33" s="283">
        <f t="shared" si="0"/>
        <v>50000000</v>
      </c>
      <c r="F33" s="283">
        <v>50000000</v>
      </c>
      <c r="G33" s="283">
        <v>0</v>
      </c>
      <c r="H33" s="283">
        <v>0</v>
      </c>
      <c r="I33" s="283">
        <v>0</v>
      </c>
      <c r="J33" s="284">
        <v>45352</v>
      </c>
      <c r="K33" s="284">
        <v>45656</v>
      </c>
      <c r="L33" s="285">
        <f t="shared" ref="L33:M33" si="9">D34/D33</f>
        <v>0</v>
      </c>
      <c r="M33" s="285">
        <f t="shared" si="9"/>
        <v>0</v>
      </c>
      <c r="N33" s="285" t="e">
        <f>L33*L33/M33</f>
        <v>#DIV/0!</v>
      </c>
      <c r="O33" s="234"/>
      <c r="P33" s="234"/>
      <c r="Q33" s="234"/>
      <c r="R33" s="234"/>
      <c r="S33" s="234"/>
      <c r="T33" s="276"/>
      <c r="U33" s="234"/>
      <c r="V33" s="234"/>
      <c r="W33" s="234"/>
      <c r="X33" s="234"/>
      <c r="Y33" s="234"/>
      <c r="Z33" s="234"/>
      <c r="AA33" s="234"/>
      <c r="AB33" s="234"/>
      <c r="AC33" s="234"/>
      <c r="AD33" s="234"/>
      <c r="AE33" s="234"/>
      <c r="AF33" s="234"/>
      <c r="AG33" s="234"/>
      <c r="AH33" s="234"/>
      <c r="AI33" s="234"/>
      <c r="AJ33" s="234"/>
      <c r="AK33" s="234"/>
    </row>
    <row r="34" spans="1:37" ht="31.5" customHeight="1">
      <c r="A34" s="229"/>
      <c r="B34" s="257" t="s">
        <v>0</v>
      </c>
      <c r="C34" s="229"/>
      <c r="D34" s="348">
        <v>0</v>
      </c>
      <c r="E34" s="283">
        <f t="shared" si="0"/>
        <v>0</v>
      </c>
      <c r="F34" s="283">
        <v>0</v>
      </c>
      <c r="G34" s="283">
        <v>0</v>
      </c>
      <c r="H34" s="283">
        <v>0</v>
      </c>
      <c r="I34" s="283">
        <v>0</v>
      </c>
      <c r="J34" s="229"/>
      <c r="K34" s="229"/>
      <c r="L34" s="229"/>
      <c r="M34" s="229"/>
      <c r="N34" s="229"/>
      <c r="O34" s="234"/>
      <c r="P34" s="234"/>
      <c r="Q34" s="234"/>
      <c r="R34" s="234"/>
      <c r="S34" s="234"/>
      <c r="T34" s="276"/>
      <c r="U34" s="234"/>
      <c r="V34" s="234"/>
      <c r="W34" s="234"/>
      <c r="X34" s="234"/>
      <c r="Y34" s="234"/>
      <c r="Z34" s="234"/>
      <c r="AA34" s="234"/>
      <c r="AB34" s="234"/>
      <c r="AC34" s="234"/>
      <c r="AD34" s="234"/>
      <c r="AE34" s="234"/>
      <c r="AF34" s="234"/>
      <c r="AG34" s="234"/>
      <c r="AH34" s="234"/>
      <c r="AI34" s="234"/>
      <c r="AJ34" s="234"/>
      <c r="AK34" s="234"/>
    </row>
    <row r="35" spans="1:37" ht="27.75" customHeight="1">
      <c r="A35" s="280" t="s">
        <v>462</v>
      </c>
      <c r="B35" s="257" t="s">
        <v>1</v>
      </c>
      <c r="C35" s="282" t="s">
        <v>454</v>
      </c>
      <c r="D35" s="347">
        <v>1</v>
      </c>
      <c r="E35" s="283">
        <f t="shared" si="0"/>
        <v>15000000</v>
      </c>
      <c r="F35" s="283">
        <v>15000000</v>
      </c>
      <c r="G35" s="283">
        <v>0</v>
      </c>
      <c r="H35" s="283">
        <v>0</v>
      </c>
      <c r="I35" s="283">
        <v>0</v>
      </c>
      <c r="J35" s="284">
        <v>45323</v>
      </c>
      <c r="K35" s="284">
        <v>45656</v>
      </c>
      <c r="L35" s="285">
        <f t="shared" ref="L35:M35" si="10">D36/D35</f>
        <v>0</v>
      </c>
      <c r="M35" s="285">
        <f t="shared" si="10"/>
        <v>0.66666666666666663</v>
      </c>
      <c r="N35" s="285">
        <f>L35*L35/M35</f>
        <v>0</v>
      </c>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row>
    <row r="36" spans="1:37" ht="27.75" customHeight="1">
      <c r="A36" s="229"/>
      <c r="B36" s="257" t="s">
        <v>0</v>
      </c>
      <c r="C36" s="229"/>
      <c r="D36" s="347">
        <v>0</v>
      </c>
      <c r="E36" s="283">
        <f t="shared" si="0"/>
        <v>10000000</v>
      </c>
      <c r="F36" s="283">
        <v>10000000</v>
      </c>
      <c r="G36" s="283">
        <v>0</v>
      </c>
      <c r="H36" s="283">
        <v>0</v>
      </c>
      <c r="I36" s="283">
        <v>0</v>
      </c>
      <c r="J36" s="229"/>
      <c r="K36" s="229"/>
      <c r="L36" s="229"/>
      <c r="M36" s="229"/>
      <c r="N36" s="229"/>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row>
    <row r="37" spans="1:37" ht="27.75" customHeight="1">
      <c r="A37" s="280" t="s">
        <v>463</v>
      </c>
      <c r="B37" s="257" t="s">
        <v>1</v>
      </c>
      <c r="C37" s="282" t="s">
        <v>464</v>
      </c>
      <c r="D37" s="327">
        <v>1</v>
      </c>
      <c r="E37" s="283">
        <f t="shared" si="0"/>
        <v>50000000</v>
      </c>
      <c r="F37" s="283">
        <v>50000000</v>
      </c>
      <c r="G37" s="283">
        <v>0</v>
      </c>
      <c r="H37" s="283">
        <v>0</v>
      </c>
      <c r="I37" s="283">
        <v>0</v>
      </c>
      <c r="J37" s="284">
        <v>45323</v>
      </c>
      <c r="K37" s="284">
        <v>45656</v>
      </c>
      <c r="L37" s="285">
        <f t="shared" ref="L37:M37" si="11">D38/D37</f>
        <v>0</v>
      </c>
      <c r="M37" s="285">
        <f t="shared" si="11"/>
        <v>0</v>
      </c>
      <c r="N37" s="285" t="e">
        <f>L37*L37/M37</f>
        <v>#DIV/0!</v>
      </c>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row>
    <row r="38" spans="1:37" ht="27.75" customHeight="1">
      <c r="A38" s="229"/>
      <c r="B38" s="257" t="s">
        <v>0</v>
      </c>
      <c r="C38" s="229"/>
      <c r="D38" s="327">
        <v>0</v>
      </c>
      <c r="E38" s="283">
        <f t="shared" si="0"/>
        <v>0</v>
      </c>
      <c r="F38" s="283">
        <f>SUM(G38:J38)</f>
        <v>0</v>
      </c>
      <c r="G38" s="283">
        <v>0</v>
      </c>
      <c r="H38" s="283">
        <v>0</v>
      </c>
      <c r="I38" s="283">
        <v>0</v>
      </c>
      <c r="J38" s="229"/>
      <c r="K38" s="229"/>
      <c r="L38" s="229"/>
      <c r="M38" s="229"/>
      <c r="N38" s="229"/>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row>
    <row r="39" spans="1:37" ht="27" customHeight="1">
      <c r="A39" s="280" t="s">
        <v>465</v>
      </c>
      <c r="B39" s="257" t="s">
        <v>1</v>
      </c>
      <c r="C39" s="282" t="s">
        <v>466</v>
      </c>
      <c r="D39" s="327">
        <v>1</v>
      </c>
      <c r="E39" s="283">
        <f t="shared" si="0"/>
        <v>121390743</v>
      </c>
      <c r="F39" s="283">
        <v>121390743</v>
      </c>
      <c r="G39" s="283">
        <v>0</v>
      </c>
      <c r="H39" s="283">
        <v>0</v>
      </c>
      <c r="I39" s="283">
        <v>0</v>
      </c>
      <c r="J39" s="284">
        <v>45323</v>
      </c>
      <c r="K39" s="284">
        <v>45656</v>
      </c>
      <c r="L39" s="285">
        <f t="shared" ref="L39:M39" si="12">D40/D39</f>
        <v>0</v>
      </c>
      <c r="M39" s="285">
        <f t="shared" si="12"/>
        <v>0.42334976893584053</v>
      </c>
      <c r="N39" s="285">
        <f>L39*L39/M39</f>
        <v>0</v>
      </c>
      <c r="O39" s="234"/>
      <c r="P39" s="234"/>
      <c r="Q39" s="234"/>
      <c r="R39" s="234"/>
      <c r="S39" s="234"/>
      <c r="T39" s="276"/>
      <c r="U39" s="234"/>
      <c r="V39" s="234"/>
      <c r="W39" s="234"/>
      <c r="X39" s="234"/>
      <c r="Y39" s="234"/>
      <c r="Z39" s="234"/>
      <c r="AA39" s="234"/>
      <c r="AB39" s="234"/>
      <c r="AC39" s="234"/>
      <c r="AD39" s="234"/>
      <c r="AE39" s="234"/>
      <c r="AF39" s="234"/>
      <c r="AG39" s="234"/>
      <c r="AH39" s="234"/>
      <c r="AI39" s="234"/>
      <c r="AJ39" s="234"/>
      <c r="AK39" s="234"/>
    </row>
    <row r="40" spans="1:37" ht="27" customHeight="1">
      <c r="A40" s="229"/>
      <c r="B40" s="257" t="s">
        <v>0</v>
      </c>
      <c r="C40" s="229"/>
      <c r="D40" s="327">
        <v>0</v>
      </c>
      <c r="E40" s="283">
        <f t="shared" si="0"/>
        <v>51390743</v>
      </c>
      <c r="F40" s="283">
        <v>51390743</v>
      </c>
      <c r="G40" s="283">
        <v>0</v>
      </c>
      <c r="H40" s="283">
        <v>0</v>
      </c>
      <c r="I40" s="283">
        <v>0</v>
      </c>
      <c r="J40" s="229"/>
      <c r="K40" s="229"/>
      <c r="L40" s="229"/>
      <c r="M40" s="229"/>
      <c r="N40" s="229"/>
      <c r="O40" s="234"/>
      <c r="P40" s="350"/>
      <c r="Q40" s="234"/>
      <c r="R40" s="234"/>
      <c r="S40" s="234"/>
      <c r="T40" s="276"/>
      <c r="U40" s="234"/>
      <c r="V40" s="234"/>
      <c r="W40" s="234"/>
      <c r="X40" s="234"/>
      <c r="Y40" s="234"/>
      <c r="Z40" s="234"/>
      <c r="AA40" s="234"/>
      <c r="AB40" s="234"/>
      <c r="AC40" s="234"/>
      <c r="AD40" s="234"/>
      <c r="AE40" s="234"/>
      <c r="AF40" s="234"/>
      <c r="AG40" s="234"/>
      <c r="AH40" s="234"/>
      <c r="AI40" s="234"/>
      <c r="AJ40" s="234"/>
      <c r="AK40" s="234"/>
    </row>
    <row r="41" spans="1:37" ht="29.25" customHeight="1">
      <c r="A41" s="280" t="s">
        <v>467</v>
      </c>
      <c r="B41" s="257" t="s">
        <v>1</v>
      </c>
      <c r="C41" s="282" t="s">
        <v>468</v>
      </c>
      <c r="D41" s="347">
        <v>1</v>
      </c>
      <c r="E41" s="283">
        <f t="shared" si="0"/>
        <v>5000000</v>
      </c>
      <c r="F41" s="283">
        <v>5000000</v>
      </c>
      <c r="G41" s="283">
        <v>0</v>
      </c>
      <c r="H41" s="283">
        <v>0</v>
      </c>
      <c r="I41" s="283">
        <v>0</v>
      </c>
      <c r="J41" s="284">
        <v>45323</v>
      </c>
      <c r="K41" s="284">
        <v>45656</v>
      </c>
      <c r="L41" s="285">
        <f t="shared" ref="L41:M41" si="13">D42/D41</f>
        <v>0</v>
      </c>
      <c r="M41" s="285">
        <f t="shared" si="13"/>
        <v>0</v>
      </c>
      <c r="N41" s="285" t="e">
        <f>L41*L41/M41</f>
        <v>#DIV/0!</v>
      </c>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row>
    <row r="42" spans="1:37" ht="29.25" customHeight="1">
      <c r="A42" s="229"/>
      <c r="B42" s="257" t="s">
        <v>0</v>
      </c>
      <c r="C42" s="229"/>
      <c r="D42" s="327">
        <v>0</v>
      </c>
      <c r="E42" s="283">
        <f t="shared" si="0"/>
        <v>0</v>
      </c>
      <c r="F42" s="283">
        <v>0</v>
      </c>
      <c r="G42" s="283">
        <v>0</v>
      </c>
      <c r="H42" s="283">
        <v>0</v>
      </c>
      <c r="I42" s="283">
        <v>0</v>
      </c>
      <c r="J42" s="229"/>
      <c r="K42" s="229"/>
      <c r="L42" s="229"/>
      <c r="M42" s="229"/>
      <c r="N42" s="229"/>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234"/>
    </row>
    <row r="43" spans="1:37" ht="22.5" customHeight="1">
      <c r="A43" s="280" t="s">
        <v>469</v>
      </c>
      <c r="B43" s="257" t="s">
        <v>1</v>
      </c>
      <c r="C43" s="282" t="s">
        <v>470</v>
      </c>
      <c r="D43" s="327">
        <v>2</v>
      </c>
      <c r="E43" s="283">
        <f t="shared" si="0"/>
        <v>50000000</v>
      </c>
      <c r="F43" s="283">
        <v>50000000</v>
      </c>
      <c r="G43" s="283">
        <v>0</v>
      </c>
      <c r="H43" s="283">
        <v>0</v>
      </c>
      <c r="I43" s="283">
        <v>0</v>
      </c>
      <c r="J43" s="284">
        <v>45294</v>
      </c>
      <c r="K43" s="284">
        <v>45656</v>
      </c>
      <c r="L43" s="285">
        <f t="shared" ref="L43:M43" si="14">D44/D43</f>
        <v>0</v>
      </c>
      <c r="M43" s="285">
        <f t="shared" si="14"/>
        <v>0</v>
      </c>
      <c r="N43" s="285" t="e">
        <f>L43*L43/M43</f>
        <v>#DIV/0!</v>
      </c>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row>
    <row r="44" spans="1:37" ht="22.5" customHeight="1">
      <c r="A44" s="229"/>
      <c r="B44" s="257" t="s">
        <v>0</v>
      </c>
      <c r="C44" s="229"/>
      <c r="D44" s="327">
        <v>0</v>
      </c>
      <c r="E44" s="283">
        <f t="shared" si="0"/>
        <v>0</v>
      </c>
      <c r="F44" s="283">
        <v>0</v>
      </c>
      <c r="G44" s="283">
        <v>0</v>
      </c>
      <c r="H44" s="283">
        <v>0</v>
      </c>
      <c r="I44" s="283">
        <v>0</v>
      </c>
      <c r="J44" s="229"/>
      <c r="K44" s="229"/>
      <c r="L44" s="229"/>
      <c r="M44" s="229"/>
      <c r="N44" s="229"/>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row>
    <row r="45" spans="1:37" ht="22.5" customHeight="1">
      <c r="A45" s="280" t="s">
        <v>471</v>
      </c>
      <c r="B45" s="257" t="s">
        <v>1</v>
      </c>
      <c r="C45" s="282" t="s">
        <v>472</v>
      </c>
      <c r="D45" s="327">
        <v>1</v>
      </c>
      <c r="E45" s="283">
        <f t="shared" si="0"/>
        <v>14000000</v>
      </c>
      <c r="F45" s="283">
        <v>14000000</v>
      </c>
      <c r="G45" s="283">
        <v>0</v>
      </c>
      <c r="H45" s="283">
        <v>0</v>
      </c>
      <c r="I45" s="283">
        <v>0</v>
      </c>
      <c r="J45" s="284">
        <v>45336</v>
      </c>
      <c r="K45" s="284">
        <v>45656</v>
      </c>
      <c r="L45" s="285">
        <f t="shared" ref="L45:M45" si="15">D46/D45</f>
        <v>0</v>
      </c>
      <c r="M45" s="285">
        <f t="shared" si="15"/>
        <v>1</v>
      </c>
      <c r="N45" s="285">
        <f>L45*L45/M45</f>
        <v>0</v>
      </c>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row>
    <row r="46" spans="1:37" ht="22.5" customHeight="1">
      <c r="A46" s="229"/>
      <c r="B46" s="257" t="s">
        <v>0</v>
      </c>
      <c r="C46" s="229"/>
      <c r="D46" s="327">
        <v>0</v>
      </c>
      <c r="E46" s="283">
        <f t="shared" si="0"/>
        <v>14000000</v>
      </c>
      <c r="F46" s="283">
        <v>14000000</v>
      </c>
      <c r="G46" s="283">
        <v>0</v>
      </c>
      <c r="H46" s="283">
        <v>0</v>
      </c>
      <c r="I46" s="283">
        <v>0</v>
      </c>
      <c r="J46" s="229"/>
      <c r="K46" s="229"/>
      <c r="L46" s="229"/>
      <c r="M46" s="229"/>
      <c r="N46" s="229"/>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row>
    <row r="47" spans="1:37" ht="15.75" customHeight="1">
      <c r="A47" s="290" t="s">
        <v>6</v>
      </c>
      <c r="B47" s="291" t="s">
        <v>1</v>
      </c>
      <c r="C47" s="282"/>
      <c r="D47" s="292"/>
      <c r="E47" s="293">
        <f t="shared" ref="E47:I48" si="16">SUM(E17+E19+E21+E23+E25+E27+E29+E31+E33+E35+E37+E39+E41+E43+E45)</f>
        <v>1210000000</v>
      </c>
      <c r="F47" s="293">
        <f t="shared" si="16"/>
        <v>1210000000</v>
      </c>
      <c r="G47" s="293">
        <f t="shared" si="16"/>
        <v>0</v>
      </c>
      <c r="H47" s="293">
        <f t="shared" si="16"/>
        <v>0</v>
      </c>
      <c r="I47" s="293">
        <f t="shared" si="16"/>
        <v>0</v>
      </c>
      <c r="J47" s="294"/>
      <c r="K47" s="295"/>
      <c r="L47" s="295"/>
      <c r="M47" s="295"/>
      <c r="N47" s="296"/>
      <c r="O47" s="234"/>
      <c r="P47" s="234"/>
      <c r="Q47" s="350">
        <f>1210000000-E47</f>
        <v>0</v>
      </c>
      <c r="R47" s="234"/>
      <c r="S47" s="234"/>
      <c r="T47" s="234"/>
      <c r="U47" s="234"/>
      <c r="V47" s="234"/>
      <c r="W47" s="234"/>
      <c r="X47" s="234"/>
      <c r="Y47" s="234"/>
      <c r="Z47" s="234"/>
      <c r="AA47" s="234"/>
      <c r="AB47" s="234"/>
      <c r="AC47" s="234"/>
      <c r="AD47" s="234"/>
      <c r="AE47" s="234"/>
      <c r="AF47" s="234"/>
      <c r="AG47" s="234"/>
      <c r="AH47" s="234"/>
      <c r="AI47" s="234"/>
      <c r="AJ47" s="234"/>
      <c r="AK47" s="234"/>
    </row>
    <row r="48" spans="1:37" ht="15.75" customHeight="1">
      <c r="A48" s="224"/>
      <c r="B48" s="291" t="s">
        <v>0</v>
      </c>
      <c r="C48" s="229"/>
      <c r="D48" s="292"/>
      <c r="E48" s="293">
        <f t="shared" si="16"/>
        <v>237457411</v>
      </c>
      <c r="F48" s="293">
        <f t="shared" si="16"/>
        <v>237457411</v>
      </c>
      <c r="G48" s="293">
        <f t="shared" si="16"/>
        <v>0</v>
      </c>
      <c r="H48" s="293">
        <f t="shared" si="16"/>
        <v>0</v>
      </c>
      <c r="I48" s="293">
        <f t="shared" si="16"/>
        <v>0</v>
      </c>
      <c r="J48" s="294"/>
      <c r="K48" s="295"/>
      <c r="L48" s="295"/>
      <c r="M48" s="295"/>
      <c r="N48" s="296"/>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row>
    <row r="49" spans="1:37" ht="15.75" customHeight="1">
      <c r="A49" s="234"/>
      <c r="B49" s="297"/>
      <c r="C49" s="234"/>
      <c r="D49" s="234"/>
      <c r="E49" s="298"/>
      <c r="F49" s="299"/>
      <c r="G49" s="274"/>
      <c r="H49" s="274"/>
      <c r="I49" s="274"/>
      <c r="J49" s="300"/>
      <c r="K49" s="300"/>
      <c r="L49" s="299"/>
      <c r="M49" s="301"/>
      <c r="N49" s="302"/>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row>
    <row r="50" spans="1:37" ht="15.75" customHeight="1">
      <c r="A50" s="192" t="s">
        <v>5</v>
      </c>
      <c r="B50" s="193" t="s">
        <v>4</v>
      </c>
      <c r="C50" s="194"/>
      <c r="D50" s="195"/>
      <c r="E50" s="193" t="s">
        <v>3</v>
      </c>
      <c r="F50" s="194"/>
      <c r="G50" s="194"/>
      <c r="H50" s="195"/>
      <c r="I50" s="395"/>
      <c r="J50" s="396" t="s">
        <v>2</v>
      </c>
      <c r="K50" s="221"/>
      <c r="L50" s="221"/>
      <c r="M50" s="221"/>
      <c r="N50" s="222"/>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row>
    <row r="51" spans="1:37" ht="38.25" customHeight="1">
      <c r="A51" s="397" t="s">
        <v>537</v>
      </c>
      <c r="B51" s="303" t="s">
        <v>538</v>
      </c>
      <c r="C51" s="194"/>
      <c r="D51" s="195"/>
      <c r="E51" s="398" t="s">
        <v>473</v>
      </c>
      <c r="F51" s="194"/>
      <c r="G51" s="195"/>
      <c r="H51" s="279" t="s">
        <v>1</v>
      </c>
      <c r="I51" s="347">
        <v>1</v>
      </c>
      <c r="J51" s="388" t="s">
        <v>539</v>
      </c>
      <c r="K51" s="194"/>
      <c r="L51" s="194"/>
      <c r="M51" s="194"/>
      <c r="N51" s="195"/>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row>
    <row r="52" spans="1:37" ht="38.25" customHeight="1">
      <c r="A52" s="229"/>
      <c r="B52" s="224"/>
      <c r="C52" s="225"/>
      <c r="D52" s="226"/>
      <c r="E52" s="224"/>
      <c r="F52" s="225"/>
      <c r="G52" s="226"/>
      <c r="H52" s="279" t="s">
        <v>0</v>
      </c>
      <c r="I52" s="347">
        <v>0</v>
      </c>
      <c r="J52" s="227"/>
      <c r="K52" s="236"/>
      <c r="L52" s="236"/>
      <c r="M52" s="236"/>
      <c r="N52" s="228"/>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row>
    <row r="53" spans="1:37" ht="39" customHeight="1">
      <c r="A53" s="397" t="s">
        <v>537</v>
      </c>
      <c r="B53" s="303" t="s">
        <v>540</v>
      </c>
      <c r="C53" s="194"/>
      <c r="D53" s="195"/>
      <c r="E53" s="398" t="s">
        <v>474</v>
      </c>
      <c r="F53" s="194"/>
      <c r="G53" s="195"/>
      <c r="H53" s="279" t="s">
        <v>1</v>
      </c>
      <c r="I53" s="347">
        <v>1</v>
      </c>
      <c r="J53" s="227"/>
      <c r="K53" s="236"/>
      <c r="L53" s="236"/>
      <c r="M53" s="236"/>
      <c r="N53" s="228"/>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row>
    <row r="54" spans="1:37" ht="39" customHeight="1">
      <c r="A54" s="229"/>
      <c r="B54" s="224"/>
      <c r="C54" s="225"/>
      <c r="D54" s="226"/>
      <c r="E54" s="224"/>
      <c r="F54" s="225"/>
      <c r="G54" s="226"/>
      <c r="H54" s="279" t="s">
        <v>0</v>
      </c>
      <c r="I54" s="347">
        <v>0</v>
      </c>
      <c r="J54" s="227"/>
      <c r="K54" s="236"/>
      <c r="L54" s="236"/>
      <c r="M54" s="236"/>
      <c r="N54" s="228"/>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row>
    <row r="55" spans="1:37" ht="45" customHeight="1">
      <c r="A55" s="397" t="s">
        <v>537</v>
      </c>
      <c r="B55" s="303" t="s">
        <v>541</v>
      </c>
      <c r="C55" s="194"/>
      <c r="D55" s="195"/>
      <c r="E55" s="398" t="s">
        <v>475</v>
      </c>
      <c r="F55" s="194"/>
      <c r="G55" s="195"/>
      <c r="H55" s="279" t="s">
        <v>1</v>
      </c>
      <c r="I55" s="348">
        <v>1</v>
      </c>
      <c r="J55" s="227"/>
      <c r="K55" s="236"/>
      <c r="L55" s="236"/>
      <c r="M55" s="236"/>
      <c r="N55" s="228"/>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row>
    <row r="56" spans="1:37" ht="45" customHeight="1">
      <c r="A56" s="229"/>
      <c r="B56" s="224"/>
      <c r="C56" s="225"/>
      <c r="D56" s="226"/>
      <c r="E56" s="224"/>
      <c r="F56" s="225"/>
      <c r="G56" s="226"/>
      <c r="H56" s="279" t="s">
        <v>0</v>
      </c>
      <c r="I56" s="348">
        <v>0</v>
      </c>
      <c r="J56" s="227"/>
      <c r="K56" s="236"/>
      <c r="L56" s="236"/>
      <c r="M56" s="236"/>
      <c r="N56" s="228"/>
      <c r="O56" s="234"/>
      <c r="P56" s="234"/>
      <c r="Q56" s="234"/>
      <c r="R56" s="234"/>
      <c r="S56" s="234"/>
      <c r="T56" s="234"/>
      <c r="U56" s="234"/>
      <c r="V56" s="234"/>
      <c r="W56" s="234"/>
      <c r="X56" s="234"/>
      <c r="Y56" s="234"/>
      <c r="Z56" s="234"/>
      <c r="AA56" s="234"/>
      <c r="AB56" s="234"/>
      <c r="AC56" s="234"/>
      <c r="AD56" s="234"/>
      <c r="AE56" s="234"/>
      <c r="AF56" s="234"/>
      <c r="AG56" s="234"/>
      <c r="AH56" s="234"/>
      <c r="AI56" s="234"/>
      <c r="AJ56" s="234"/>
      <c r="AK56" s="234"/>
    </row>
    <row r="57" spans="1:37" ht="43.5" customHeight="1">
      <c r="A57" s="397" t="s">
        <v>537</v>
      </c>
      <c r="B57" s="399" t="s">
        <v>542</v>
      </c>
      <c r="C57" s="194"/>
      <c r="D57" s="195"/>
      <c r="E57" s="398" t="s">
        <v>476</v>
      </c>
      <c r="F57" s="194"/>
      <c r="G57" s="195"/>
      <c r="H57" s="279" t="s">
        <v>1</v>
      </c>
      <c r="I57" s="348">
        <v>1</v>
      </c>
      <c r="J57" s="227"/>
      <c r="K57" s="236"/>
      <c r="L57" s="236"/>
      <c r="M57" s="236"/>
      <c r="N57" s="228"/>
      <c r="O57" s="234"/>
      <c r="P57" s="234"/>
      <c r="Q57" s="234"/>
      <c r="R57" s="234"/>
      <c r="S57" s="234"/>
      <c r="T57" s="234"/>
      <c r="U57" s="234"/>
      <c r="V57" s="234"/>
      <c r="W57" s="234"/>
      <c r="X57" s="234"/>
      <c r="Y57" s="234"/>
      <c r="Z57" s="234"/>
      <c r="AA57" s="234"/>
      <c r="AB57" s="234"/>
      <c r="AC57" s="234"/>
      <c r="AD57" s="234"/>
      <c r="AE57" s="234"/>
      <c r="AF57" s="234"/>
      <c r="AG57" s="234"/>
      <c r="AH57" s="234"/>
      <c r="AI57" s="234"/>
      <c r="AJ57" s="234"/>
      <c r="AK57" s="234"/>
    </row>
    <row r="58" spans="1:37" ht="43.5" customHeight="1">
      <c r="A58" s="229"/>
      <c r="B58" s="224"/>
      <c r="C58" s="225"/>
      <c r="D58" s="226"/>
      <c r="E58" s="224"/>
      <c r="F58" s="225"/>
      <c r="G58" s="226"/>
      <c r="H58" s="279" t="s">
        <v>0</v>
      </c>
      <c r="I58" s="348">
        <v>0</v>
      </c>
      <c r="J58" s="227"/>
      <c r="K58" s="236"/>
      <c r="L58" s="236"/>
      <c r="M58" s="236"/>
      <c r="N58" s="228"/>
      <c r="O58" s="234"/>
      <c r="P58" s="234"/>
      <c r="Q58" s="234"/>
      <c r="R58" s="234"/>
      <c r="S58" s="234"/>
      <c r="T58" s="234"/>
      <c r="U58" s="234"/>
      <c r="V58" s="234"/>
      <c r="W58" s="234"/>
      <c r="X58" s="234"/>
      <c r="Y58" s="234"/>
      <c r="Z58" s="234"/>
      <c r="AA58" s="234"/>
      <c r="AB58" s="234"/>
      <c r="AC58" s="234"/>
      <c r="AD58" s="234"/>
      <c r="AE58" s="234"/>
      <c r="AF58" s="234"/>
      <c r="AG58" s="234"/>
      <c r="AH58" s="234"/>
      <c r="AI58" s="234"/>
      <c r="AJ58" s="234"/>
      <c r="AK58" s="234"/>
    </row>
    <row r="59" spans="1:37" ht="43.5" customHeight="1">
      <c r="A59" s="397" t="s">
        <v>537</v>
      </c>
      <c r="B59" s="303" t="s">
        <v>543</v>
      </c>
      <c r="C59" s="194"/>
      <c r="D59" s="195"/>
      <c r="E59" s="398" t="s">
        <v>477</v>
      </c>
      <c r="F59" s="194"/>
      <c r="G59" s="195"/>
      <c r="H59" s="279" t="s">
        <v>1</v>
      </c>
      <c r="I59" s="348">
        <v>2</v>
      </c>
      <c r="J59" s="227"/>
      <c r="K59" s="236"/>
      <c r="L59" s="236"/>
      <c r="M59" s="236"/>
      <c r="N59" s="228"/>
      <c r="O59" s="234"/>
      <c r="P59" s="234"/>
      <c r="Q59" s="234"/>
      <c r="R59" s="234"/>
      <c r="S59" s="234"/>
      <c r="T59" s="234"/>
      <c r="U59" s="234"/>
      <c r="V59" s="234"/>
      <c r="W59" s="234"/>
      <c r="X59" s="234"/>
      <c r="Y59" s="234"/>
      <c r="Z59" s="234"/>
      <c r="AA59" s="234"/>
      <c r="AB59" s="234"/>
      <c r="AC59" s="234"/>
      <c r="AD59" s="234"/>
      <c r="AE59" s="234"/>
      <c r="AF59" s="234"/>
      <c r="AG59" s="234"/>
      <c r="AH59" s="234"/>
      <c r="AI59" s="234"/>
      <c r="AJ59" s="234"/>
      <c r="AK59" s="234"/>
    </row>
    <row r="60" spans="1:37" ht="43.5" customHeight="1">
      <c r="A60" s="229"/>
      <c r="B60" s="224"/>
      <c r="C60" s="225"/>
      <c r="D60" s="226"/>
      <c r="E60" s="224"/>
      <c r="F60" s="225"/>
      <c r="G60" s="226"/>
      <c r="H60" s="279" t="s">
        <v>0</v>
      </c>
      <c r="I60" s="348">
        <v>0</v>
      </c>
      <c r="J60" s="227"/>
      <c r="K60" s="236"/>
      <c r="L60" s="236"/>
      <c r="M60" s="236"/>
      <c r="N60" s="228"/>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row>
    <row r="61" spans="1:37" ht="48.75" customHeight="1">
      <c r="A61" s="397" t="s">
        <v>537</v>
      </c>
      <c r="B61" s="303" t="s">
        <v>544</v>
      </c>
      <c r="C61" s="194"/>
      <c r="D61" s="195"/>
      <c r="E61" s="398" t="s">
        <v>478</v>
      </c>
      <c r="F61" s="194"/>
      <c r="G61" s="195"/>
      <c r="H61" s="279" t="s">
        <v>1</v>
      </c>
      <c r="I61" s="348">
        <v>1</v>
      </c>
      <c r="J61" s="227"/>
      <c r="K61" s="236"/>
      <c r="L61" s="236"/>
      <c r="M61" s="236"/>
      <c r="N61" s="228"/>
      <c r="O61" s="234"/>
      <c r="P61" s="234"/>
      <c r="Q61" s="234"/>
      <c r="R61" s="234"/>
      <c r="S61" s="234"/>
      <c r="T61" s="234"/>
      <c r="U61" s="234"/>
      <c r="V61" s="234"/>
      <c r="W61" s="234"/>
      <c r="X61" s="234"/>
      <c r="Y61" s="234"/>
      <c r="Z61" s="234"/>
      <c r="AA61" s="234"/>
      <c r="AB61" s="234"/>
      <c r="AC61" s="234"/>
      <c r="AD61" s="234"/>
      <c r="AE61" s="234"/>
      <c r="AF61" s="234"/>
      <c r="AG61" s="234"/>
      <c r="AH61" s="234"/>
      <c r="AI61" s="234"/>
      <c r="AJ61" s="234"/>
      <c r="AK61" s="234"/>
    </row>
    <row r="62" spans="1:37" ht="48.75" customHeight="1">
      <c r="A62" s="229"/>
      <c r="B62" s="224"/>
      <c r="C62" s="225"/>
      <c r="D62" s="226"/>
      <c r="E62" s="224"/>
      <c r="F62" s="225"/>
      <c r="G62" s="226"/>
      <c r="H62" s="279" t="s">
        <v>0</v>
      </c>
      <c r="I62" s="348">
        <v>0</v>
      </c>
      <c r="J62" s="227"/>
      <c r="K62" s="236"/>
      <c r="L62" s="236"/>
      <c r="M62" s="236"/>
      <c r="N62" s="228"/>
      <c r="O62" s="234"/>
      <c r="P62" s="234"/>
      <c r="Q62" s="234"/>
      <c r="R62" s="234"/>
      <c r="S62" s="234"/>
      <c r="T62" s="234"/>
      <c r="U62" s="234"/>
      <c r="V62" s="234"/>
      <c r="W62" s="234"/>
      <c r="X62" s="234"/>
      <c r="Y62" s="234"/>
      <c r="Z62" s="234"/>
      <c r="AA62" s="234"/>
      <c r="AB62" s="234"/>
      <c r="AC62" s="234"/>
      <c r="AD62" s="234"/>
      <c r="AE62" s="234"/>
      <c r="AF62" s="234"/>
      <c r="AG62" s="234"/>
      <c r="AH62" s="234"/>
      <c r="AI62" s="234"/>
      <c r="AJ62" s="234"/>
      <c r="AK62" s="234"/>
    </row>
    <row r="63" spans="1:37" ht="49.5" customHeight="1">
      <c r="A63" s="397" t="s">
        <v>537</v>
      </c>
      <c r="B63" s="303" t="s">
        <v>545</v>
      </c>
      <c r="C63" s="194"/>
      <c r="D63" s="195"/>
      <c r="E63" s="398" t="s">
        <v>479</v>
      </c>
      <c r="F63" s="194"/>
      <c r="G63" s="195"/>
      <c r="H63" s="279" t="s">
        <v>1</v>
      </c>
      <c r="I63" s="348">
        <v>1</v>
      </c>
      <c r="J63" s="227"/>
      <c r="K63" s="236"/>
      <c r="L63" s="236"/>
      <c r="M63" s="236"/>
      <c r="N63" s="228"/>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row>
    <row r="64" spans="1:37" ht="49.5" customHeight="1">
      <c r="A64" s="229"/>
      <c r="B64" s="224"/>
      <c r="C64" s="225"/>
      <c r="D64" s="226"/>
      <c r="E64" s="224"/>
      <c r="F64" s="225"/>
      <c r="G64" s="226"/>
      <c r="H64" s="279" t="s">
        <v>0</v>
      </c>
      <c r="I64" s="348">
        <v>0</v>
      </c>
      <c r="J64" s="227"/>
      <c r="K64" s="236"/>
      <c r="L64" s="236"/>
      <c r="M64" s="236"/>
      <c r="N64" s="228"/>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row>
    <row r="65" spans="1:37" ht="34.5" customHeight="1">
      <c r="A65" s="397" t="s">
        <v>537</v>
      </c>
      <c r="B65" s="303" t="s">
        <v>546</v>
      </c>
      <c r="C65" s="194"/>
      <c r="D65" s="195"/>
      <c r="E65" s="398" t="s">
        <v>480</v>
      </c>
      <c r="F65" s="194"/>
      <c r="G65" s="195"/>
      <c r="H65" s="279" t="s">
        <v>1</v>
      </c>
      <c r="I65" s="348">
        <v>3</v>
      </c>
      <c r="J65" s="227"/>
      <c r="K65" s="236"/>
      <c r="L65" s="236"/>
      <c r="M65" s="236"/>
      <c r="N65" s="228"/>
      <c r="O65" s="234"/>
      <c r="P65" s="234"/>
      <c r="Q65" s="234"/>
      <c r="R65" s="234"/>
      <c r="S65" s="234"/>
      <c r="T65" s="234"/>
      <c r="U65" s="234"/>
      <c r="V65" s="234"/>
      <c r="W65" s="234"/>
      <c r="X65" s="234"/>
      <c r="Y65" s="234"/>
      <c r="Z65" s="234"/>
      <c r="AA65" s="234"/>
      <c r="AB65" s="234"/>
      <c r="AC65" s="234"/>
      <c r="AD65" s="234"/>
      <c r="AE65" s="234"/>
      <c r="AF65" s="234"/>
      <c r="AG65" s="234"/>
      <c r="AH65" s="234"/>
      <c r="AI65" s="234"/>
      <c r="AJ65" s="234"/>
      <c r="AK65" s="234"/>
    </row>
    <row r="66" spans="1:37" ht="34.5" customHeight="1">
      <c r="A66" s="229"/>
      <c r="B66" s="224"/>
      <c r="C66" s="225"/>
      <c r="D66" s="226"/>
      <c r="E66" s="224"/>
      <c r="F66" s="225"/>
      <c r="G66" s="226"/>
      <c r="H66" s="279" t="s">
        <v>0</v>
      </c>
      <c r="I66" s="348">
        <v>0</v>
      </c>
      <c r="J66" s="227"/>
      <c r="K66" s="236"/>
      <c r="L66" s="236"/>
      <c r="M66" s="236"/>
      <c r="N66" s="228"/>
      <c r="O66" s="234"/>
      <c r="P66" s="234"/>
      <c r="Q66" s="234"/>
      <c r="R66" s="234"/>
      <c r="S66" s="234"/>
      <c r="T66" s="234"/>
      <c r="U66" s="234"/>
      <c r="V66" s="234"/>
      <c r="W66" s="234"/>
      <c r="X66" s="234"/>
      <c r="Y66" s="234"/>
      <c r="Z66" s="234"/>
      <c r="AA66" s="234"/>
      <c r="AB66" s="234"/>
      <c r="AC66" s="234"/>
      <c r="AD66" s="234"/>
      <c r="AE66" s="234"/>
      <c r="AF66" s="234"/>
      <c r="AG66" s="234"/>
      <c r="AH66" s="234"/>
      <c r="AI66" s="234"/>
      <c r="AJ66" s="234"/>
      <c r="AK66" s="234"/>
    </row>
    <row r="67" spans="1:37" ht="27" customHeight="1">
      <c r="A67" s="397" t="s">
        <v>537</v>
      </c>
      <c r="B67" s="303" t="s">
        <v>547</v>
      </c>
      <c r="C67" s="194"/>
      <c r="D67" s="195"/>
      <c r="E67" s="398" t="s">
        <v>481</v>
      </c>
      <c r="F67" s="194"/>
      <c r="G67" s="195"/>
      <c r="H67" s="279" t="s">
        <v>1</v>
      </c>
      <c r="I67" s="348">
        <v>1</v>
      </c>
      <c r="J67" s="227"/>
      <c r="K67" s="236"/>
      <c r="L67" s="236"/>
      <c r="M67" s="236"/>
      <c r="N67" s="228"/>
      <c r="O67" s="234"/>
      <c r="P67" s="234"/>
      <c r="Q67" s="234"/>
      <c r="R67" s="234"/>
      <c r="S67" s="234"/>
      <c r="T67" s="234"/>
      <c r="U67" s="234"/>
      <c r="V67" s="234"/>
      <c r="W67" s="234"/>
      <c r="X67" s="234"/>
      <c r="Y67" s="234"/>
      <c r="Z67" s="234"/>
      <c r="AA67" s="234"/>
      <c r="AB67" s="234"/>
      <c r="AC67" s="234"/>
      <c r="AD67" s="234"/>
      <c r="AE67" s="234"/>
      <c r="AF67" s="234"/>
      <c r="AG67" s="234"/>
      <c r="AH67" s="234"/>
      <c r="AI67" s="234"/>
      <c r="AJ67" s="234"/>
      <c r="AK67" s="234"/>
    </row>
    <row r="68" spans="1:37" ht="27" customHeight="1">
      <c r="A68" s="229"/>
      <c r="B68" s="224"/>
      <c r="C68" s="225"/>
      <c r="D68" s="226"/>
      <c r="E68" s="224"/>
      <c r="F68" s="225"/>
      <c r="G68" s="226"/>
      <c r="H68" s="279" t="s">
        <v>0</v>
      </c>
      <c r="I68" s="348">
        <v>0</v>
      </c>
      <c r="J68" s="227"/>
      <c r="K68" s="236"/>
      <c r="L68" s="236"/>
      <c r="M68" s="236"/>
      <c r="N68" s="228"/>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row>
    <row r="69" spans="1:37" ht="50.25" customHeight="1">
      <c r="A69" s="397" t="s">
        <v>537</v>
      </c>
      <c r="B69" s="303" t="s">
        <v>548</v>
      </c>
      <c r="C69" s="194"/>
      <c r="D69" s="195"/>
      <c r="E69" s="398" t="s">
        <v>482</v>
      </c>
      <c r="F69" s="194"/>
      <c r="G69" s="195"/>
      <c r="H69" s="279" t="s">
        <v>1</v>
      </c>
      <c r="I69" s="347">
        <v>1</v>
      </c>
      <c r="J69" s="227"/>
      <c r="K69" s="236"/>
      <c r="L69" s="236"/>
      <c r="M69" s="236"/>
      <c r="N69" s="228"/>
      <c r="O69" s="234"/>
      <c r="P69" s="234"/>
      <c r="Q69" s="234"/>
      <c r="R69" s="234"/>
      <c r="S69" s="234"/>
      <c r="T69" s="234"/>
      <c r="U69" s="234"/>
      <c r="V69" s="234"/>
      <c r="W69" s="234"/>
      <c r="X69" s="234"/>
      <c r="Y69" s="234"/>
      <c r="Z69" s="234"/>
      <c r="AA69" s="234"/>
      <c r="AB69" s="234"/>
      <c r="AC69" s="234"/>
      <c r="AD69" s="234"/>
      <c r="AE69" s="234"/>
      <c r="AF69" s="234"/>
      <c r="AG69" s="234"/>
      <c r="AH69" s="234"/>
      <c r="AI69" s="234"/>
      <c r="AJ69" s="234"/>
      <c r="AK69" s="234"/>
    </row>
    <row r="70" spans="1:37" ht="50.25" customHeight="1">
      <c r="A70" s="229"/>
      <c r="B70" s="224"/>
      <c r="C70" s="225"/>
      <c r="D70" s="226"/>
      <c r="E70" s="224"/>
      <c r="F70" s="225"/>
      <c r="G70" s="226"/>
      <c r="H70" s="279" t="s">
        <v>0</v>
      </c>
      <c r="I70" s="347">
        <v>0</v>
      </c>
      <c r="J70" s="224"/>
      <c r="K70" s="225"/>
      <c r="L70" s="225"/>
      <c r="M70" s="225"/>
      <c r="N70" s="226"/>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row>
    <row r="71" spans="1:37" ht="73.5" customHeight="1">
      <c r="A71" s="307" t="s">
        <v>483</v>
      </c>
      <c r="B71" s="221"/>
      <c r="C71" s="221"/>
      <c r="D71" s="221"/>
      <c r="E71" s="221"/>
      <c r="F71" s="221"/>
      <c r="G71" s="221"/>
      <c r="H71" s="221"/>
      <c r="I71" s="221"/>
      <c r="J71" s="221"/>
      <c r="K71" s="221"/>
      <c r="L71" s="221"/>
      <c r="M71" s="221"/>
      <c r="N71" s="222"/>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row>
    <row r="72" spans="1:37" ht="15.75" customHeight="1">
      <c r="A72" s="234"/>
      <c r="B72" s="234"/>
      <c r="C72" s="234"/>
      <c r="D72" s="234"/>
      <c r="E72" s="234"/>
      <c r="F72" s="234"/>
      <c r="G72" s="234"/>
      <c r="H72" s="234"/>
      <c r="I72" s="234"/>
      <c r="J72" s="300"/>
      <c r="K72" s="300"/>
      <c r="L72" s="234"/>
      <c r="M72" s="234"/>
      <c r="N72" s="234"/>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6"/>
    </row>
    <row r="73" spans="1:37" ht="15.75" customHeight="1">
      <c r="A73" s="234"/>
      <c r="B73" s="234"/>
      <c r="C73" s="234"/>
      <c r="D73" s="234"/>
      <c r="E73" s="234"/>
      <c r="F73" s="234"/>
      <c r="G73" s="234"/>
      <c r="H73" s="234"/>
      <c r="I73" s="234"/>
      <c r="J73" s="300"/>
      <c r="K73" s="300"/>
      <c r="L73" s="234"/>
      <c r="M73" s="234"/>
      <c r="N73" s="234"/>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row>
    <row r="74" spans="1:37" ht="15.75" customHeight="1">
      <c r="A74" s="234"/>
      <c r="B74" s="234"/>
      <c r="C74" s="234"/>
      <c r="D74" s="234"/>
      <c r="E74" s="234"/>
      <c r="F74" s="234"/>
      <c r="G74" s="234"/>
      <c r="H74" s="234"/>
      <c r="I74" s="234"/>
      <c r="J74" s="300"/>
      <c r="K74" s="300"/>
      <c r="L74" s="234"/>
      <c r="M74" s="234"/>
      <c r="N74" s="234"/>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row>
    <row r="75" spans="1:37" ht="15.75" customHeight="1">
      <c r="A75" s="234"/>
      <c r="B75" s="234"/>
      <c r="C75" s="234"/>
      <c r="D75" s="234"/>
      <c r="E75" s="234"/>
      <c r="F75" s="234"/>
      <c r="G75" s="234"/>
      <c r="H75" s="234"/>
      <c r="I75" s="234"/>
      <c r="J75" s="300"/>
      <c r="K75" s="300"/>
      <c r="L75" s="234"/>
      <c r="M75" s="234"/>
      <c r="N75" s="234"/>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6"/>
    </row>
    <row r="76" spans="1:37" ht="15.75" customHeight="1">
      <c r="A76" s="234"/>
      <c r="B76" s="234"/>
      <c r="C76" s="234"/>
      <c r="D76" s="234"/>
      <c r="E76" s="234"/>
      <c r="F76" s="234"/>
      <c r="G76" s="234"/>
      <c r="H76" s="234"/>
      <c r="I76" s="234"/>
      <c r="J76" s="300"/>
      <c r="K76" s="300"/>
      <c r="L76" s="234"/>
      <c r="M76" s="234"/>
      <c r="N76" s="234"/>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6"/>
    </row>
    <row r="77" spans="1:37" ht="15.75" customHeight="1">
      <c r="A77" s="234"/>
      <c r="B77" s="234"/>
      <c r="C77" s="350"/>
      <c r="D77" s="234"/>
      <c r="E77" s="234"/>
      <c r="F77" s="234"/>
      <c r="G77" s="234"/>
      <c r="H77" s="234"/>
      <c r="I77" s="234"/>
      <c r="J77" s="300"/>
      <c r="K77" s="300"/>
      <c r="L77" s="234"/>
      <c r="M77" s="234"/>
      <c r="N77" s="234"/>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6"/>
    </row>
    <row r="78" spans="1:37" ht="15.75" customHeight="1">
      <c r="A78" s="234"/>
      <c r="B78" s="234"/>
      <c r="C78" s="234"/>
      <c r="D78" s="234"/>
      <c r="E78" s="234"/>
      <c r="F78" s="234"/>
      <c r="G78" s="234"/>
      <c r="H78" s="234"/>
      <c r="I78" s="234"/>
      <c r="J78" s="300"/>
      <c r="K78" s="300"/>
      <c r="L78" s="234"/>
      <c r="M78" s="234"/>
      <c r="N78" s="234"/>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6"/>
    </row>
    <row r="79" spans="1:37" ht="15.75" customHeight="1">
      <c r="A79" s="234"/>
      <c r="B79" s="234"/>
      <c r="C79" s="234"/>
      <c r="D79" s="234"/>
      <c r="E79" s="234"/>
      <c r="F79" s="234"/>
      <c r="G79" s="234"/>
      <c r="H79" s="234"/>
      <c r="I79" s="234"/>
      <c r="J79" s="300"/>
      <c r="K79" s="300"/>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row>
    <row r="80" spans="1:37" ht="15.75" customHeight="1">
      <c r="A80" s="234"/>
      <c r="B80" s="234"/>
      <c r="C80" s="234"/>
      <c r="D80" s="234"/>
      <c r="E80" s="234"/>
      <c r="F80" s="234"/>
      <c r="G80" s="234"/>
      <c r="H80" s="234"/>
      <c r="I80" s="234"/>
      <c r="J80" s="300"/>
      <c r="K80" s="300"/>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row>
    <row r="81" spans="1:37" ht="15.75" customHeight="1">
      <c r="A81" s="234"/>
      <c r="B81" s="234"/>
      <c r="C81" s="234"/>
      <c r="D81" s="234"/>
      <c r="E81" s="234"/>
      <c r="F81" s="234"/>
      <c r="G81" s="234"/>
      <c r="H81" s="234"/>
      <c r="I81" s="234"/>
      <c r="J81" s="300"/>
      <c r="K81" s="300"/>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row>
    <row r="82" spans="1:37" ht="15.75" customHeight="1">
      <c r="A82" s="234"/>
      <c r="B82" s="234"/>
      <c r="C82" s="234"/>
      <c r="D82" s="234"/>
      <c r="E82" s="234"/>
      <c r="F82" s="234"/>
      <c r="G82" s="234"/>
      <c r="H82" s="234"/>
      <c r="I82" s="234"/>
      <c r="J82" s="300"/>
      <c r="K82" s="300"/>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row>
    <row r="83" spans="1:37" ht="15.75" customHeight="1">
      <c r="A83" s="234"/>
      <c r="B83" s="234"/>
      <c r="C83" s="234"/>
      <c r="D83" s="234"/>
      <c r="E83" s="234"/>
      <c r="F83" s="234"/>
      <c r="G83" s="234"/>
      <c r="H83" s="234"/>
      <c r="I83" s="234"/>
      <c r="J83" s="300"/>
      <c r="K83" s="300"/>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row>
    <row r="84" spans="1:37" ht="15.75" customHeight="1">
      <c r="A84" s="234"/>
      <c r="B84" s="234"/>
      <c r="C84" s="234"/>
      <c r="D84" s="234"/>
      <c r="E84" s="234"/>
      <c r="F84" s="234"/>
      <c r="G84" s="234"/>
      <c r="H84" s="234"/>
      <c r="I84" s="234"/>
      <c r="J84" s="300"/>
      <c r="K84" s="300"/>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row>
    <row r="85" spans="1:37" ht="15.75" customHeight="1">
      <c r="A85" s="234"/>
      <c r="B85" s="234"/>
      <c r="C85" s="234"/>
      <c r="D85" s="234"/>
      <c r="E85" s="234"/>
      <c r="F85" s="234"/>
      <c r="G85" s="234"/>
      <c r="H85" s="234"/>
      <c r="I85" s="234"/>
      <c r="J85" s="300"/>
      <c r="K85" s="300"/>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row>
    <row r="86" spans="1:37" ht="15.75" customHeight="1">
      <c r="A86" s="234"/>
      <c r="B86" s="234"/>
      <c r="C86" s="234"/>
      <c r="D86" s="234"/>
      <c r="E86" s="234"/>
      <c r="F86" s="234"/>
      <c r="G86" s="234"/>
      <c r="H86" s="234"/>
      <c r="I86" s="234"/>
      <c r="J86" s="300"/>
      <c r="K86" s="300"/>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row>
    <row r="87" spans="1:37" ht="15.75" customHeight="1">
      <c r="A87" s="234"/>
      <c r="B87" s="234"/>
      <c r="C87" s="234"/>
      <c r="D87" s="234"/>
      <c r="E87" s="234"/>
      <c r="F87" s="234"/>
      <c r="G87" s="234"/>
      <c r="H87" s="234"/>
      <c r="I87" s="234"/>
      <c r="J87" s="300"/>
      <c r="K87" s="300"/>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row>
    <row r="88" spans="1:37" ht="15.75" customHeight="1">
      <c r="A88" s="234"/>
      <c r="B88" s="234"/>
      <c r="C88" s="234"/>
      <c r="D88" s="234"/>
      <c r="E88" s="234"/>
      <c r="F88" s="234"/>
      <c r="G88" s="234"/>
      <c r="H88" s="234"/>
      <c r="I88" s="234"/>
      <c r="J88" s="300"/>
      <c r="K88" s="300"/>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row>
    <row r="89" spans="1:37" ht="15.75" customHeight="1">
      <c r="A89" s="234"/>
      <c r="B89" s="234"/>
      <c r="C89" s="234"/>
      <c r="D89" s="234"/>
      <c r="E89" s="234"/>
      <c r="F89" s="234"/>
      <c r="G89" s="234"/>
      <c r="H89" s="234"/>
      <c r="I89" s="234"/>
      <c r="J89" s="300"/>
      <c r="K89" s="300"/>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row>
    <row r="90" spans="1:37" ht="15.75" customHeight="1">
      <c r="A90" s="234"/>
      <c r="B90" s="234"/>
      <c r="C90" s="234"/>
      <c r="D90" s="234"/>
      <c r="E90" s="234"/>
      <c r="F90" s="234"/>
      <c r="G90" s="234"/>
      <c r="H90" s="234"/>
      <c r="I90" s="234"/>
      <c r="J90" s="300"/>
      <c r="K90" s="300"/>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row>
    <row r="91" spans="1:37" ht="15.75" customHeight="1">
      <c r="A91" s="234"/>
      <c r="B91" s="234"/>
      <c r="C91" s="234"/>
      <c r="D91" s="234"/>
      <c r="E91" s="234"/>
      <c r="F91" s="234"/>
      <c r="G91" s="234"/>
      <c r="H91" s="234"/>
      <c r="I91" s="234"/>
      <c r="J91" s="300"/>
      <c r="K91" s="300"/>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row>
    <row r="92" spans="1:37" ht="15.75" customHeight="1">
      <c r="A92" s="234"/>
      <c r="B92" s="234"/>
      <c r="C92" s="234"/>
      <c r="D92" s="234"/>
      <c r="E92" s="234"/>
      <c r="F92" s="234"/>
      <c r="G92" s="234"/>
      <c r="H92" s="234"/>
      <c r="I92" s="234"/>
      <c r="J92" s="300"/>
      <c r="K92" s="300"/>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row>
    <row r="93" spans="1:37" ht="15.75" customHeight="1">
      <c r="A93" s="234"/>
      <c r="B93" s="234"/>
      <c r="C93" s="234"/>
      <c r="D93" s="234"/>
      <c r="E93" s="234"/>
      <c r="F93" s="234"/>
      <c r="G93" s="234"/>
      <c r="H93" s="234"/>
      <c r="I93" s="234"/>
      <c r="J93" s="300"/>
      <c r="K93" s="300"/>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row>
    <row r="94" spans="1:37" ht="15.75" customHeight="1">
      <c r="A94" s="234"/>
      <c r="B94" s="234"/>
      <c r="C94" s="234"/>
      <c r="D94" s="234"/>
      <c r="E94" s="234"/>
      <c r="F94" s="234"/>
      <c r="G94" s="234"/>
      <c r="H94" s="234"/>
      <c r="I94" s="234"/>
      <c r="J94" s="300"/>
      <c r="K94" s="300"/>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row>
    <row r="95" spans="1:37" ht="15.75" customHeight="1">
      <c r="A95" s="234"/>
      <c r="B95" s="234"/>
      <c r="C95" s="234"/>
      <c r="D95" s="234"/>
      <c r="E95" s="234"/>
      <c r="F95" s="234"/>
      <c r="G95" s="234"/>
      <c r="H95" s="234"/>
      <c r="I95" s="234"/>
      <c r="J95" s="300"/>
      <c r="K95" s="300"/>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row>
    <row r="96" spans="1:37" ht="15.75" customHeight="1">
      <c r="A96" s="234"/>
      <c r="B96" s="234"/>
      <c r="C96" s="234"/>
      <c r="D96" s="234"/>
      <c r="E96" s="234"/>
      <c r="F96" s="234"/>
      <c r="G96" s="234"/>
      <c r="H96" s="234"/>
      <c r="I96" s="234"/>
      <c r="J96" s="300"/>
      <c r="K96" s="300"/>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row>
    <row r="97" spans="1:37" ht="15.75" customHeight="1">
      <c r="A97" s="234"/>
      <c r="B97" s="234"/>
      <c r="C97" s="234"/>
      <c r="D97" s="234"/>
      <c r="E97" s="234"/>
      <c r="F97" s="234"/>
      <c r="G97" s="234"/>
      <c r="H97" s="234"/>
      <c r="I97" s="234"/>
      <c r="J97" s="300"/>
      <c r="K97" s="300"/>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row>
    <row r="98" spans="1:37" ht="15.75" customHeight="1">
      <c r="A98" s="234"/>
      <c r="B98" s="234"/>
      <c r="C98" s="234"/>
      <c r="D98" s="234"/>
      <c r="E98" s="234"/>
      <c r="F98" s="234"/>
      <c r="G98" s="234"/>
      <c r="H98" s="234"/>
      <c r="I98" s="234"/>
      <c r="J98" s="300"/>
      <c r="K98" s="300"/>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row>
    <row r="99" spans="1:37" ht="15.75" customHeight="1">
      <c r="A99" s="234"/>
      <c r="B99" s="234"/>
      <c r="C99" s="234"/>
      <c r="D99" s="234"/>
      <c r="E99" s="234"/>
      <c r="F99" s="234"/>
      <c r="G99" s="234"/>
      <c r="H99" s="234"/>
      <c r="I99" s="234"/>
      <c r="J99" s="300"/>
      <c r="K99" s="300"/>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row>
    <row r="100" spans="1:37" ht="15.75" customHeight="1">
      <c r="A100" s="234"/>
      <c r="B100" s="234"/>
      <c r="C100" s="234"/>
      <c r="D100" s="234"/>
      <c r="E100" s="234"/>
      <c r="F100" s="234"/>
      <c r="G100" s="234"/>
      <c r="H100" s="234"/>
      <c r="I100" s="234"/>
      <c r="J100" s="300"/>
      <c r="K100" s="300"/>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row>
    <row r="101" spans="1:37" ht="15.75" customHeight="1">
      <c r="A101" s="234"/>
      <c r="B101" s="234"/>
      <c r="C101" s="234"/>
      <c r="D101" s="234"/>
      <c r="E101" s="234"/>
      <c r="F101" s="234"/>
      <c r="G101" s="234"/>
      <c r="H101" s="234"/>
      <c r="I101" s="234"/>
      <c r="J101" s="300"/>
      <c r="K101" s="300"/>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row>
    <row r="102" spans="1:37" ht="15.75" customHeight="1">
      <c r="A102" s="234"/>
      <c r="B102" s="234"/>
      <c r="C102" s="234"/>
      <c r="D102" s="234"/>
      <c r="E102" s="234"/>
      <c r="F102" s="234"/>
      <c r="G102" s="234"/>
      <c r="H102" s="234"/>
      <c r="I102" s="234"/>
      <c r="J102" s="300"/>
      <c r="K102" s="300"/>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row>
    <row r="103" spans="1:37" ht="15.75" customHeight="1">
      <c r="A103" s="234"/>
      <c r="B103" s="234"/>
      <c r="C103" s="234"/>
      <c r="D103" s="234"/>
      <c r="E103" s="234"/>
      <c r="F103" s="234"/>
      <c r="G103" s="234"/>
      <c r="H103" s="234"/>
      <c r="I103" s="234"/>
      <c r="J103" s="300"/>
      <c r="K103" s="300"/>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row>
    <row r="104" spans="1:37" ht="15.75" customHeight="1">
      <c r="A104" s="234"/>
      <c r="B104" s="234"/>
      <c r="C104" s="234"/>
      <c r="D104" s="234"/>
      <c r="E104" s="234"/>
      <c r="F104" s="234"/>
      <c r="G104" s="234"/>
      <c r="H104" s="234"/>
      <c r="I104" s="234"/>
      <c r="J104" s="300"/>
      <c r="K104" s="300"/>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row>
    <row r="105" spans="1:37" ht="15.75" customHeight="1">
      <c r="A105" s="234"/>
      <c r="B105" s="234"/>
      <c r="C105" s="234"/>
      <c r="D105" s="234"/>
      <c r="E105" s="234"/>
      <c r="F105" s="234"/>
      <c r="G105" s="234"/>
      <c r="H105" s="234"/>
      <c r="I105" s="234"/>
      <c r="J105" s="300"/>
      <c r="K105" s="300"/>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row>
    <row r="106" spans="1:37" ht="15.75" customHeight="1">
      <c r="A106" s="234"/>
      <c r="B106" s="234"/>
      <c r="C106" s="234"/>
      <c r="D106" s="234"/>
      <c r="E106" s="234"/>
      <c r="F106" s="234"/>
      <c r="G106" s="234"/>
      <c r="H106" s="234"/>
      <c r="I106" s="234"/>
      <c r="J106" s="300"/>
      <c r="K106" s="300"/>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row>
    <row r="107" spans="1:37" ht="15.75" customHeight="1">
      <c r="A107" s="234"/>
      <c r="B107" s="234"/>
      <c r="C107" s="234"/>
      <c r="D107" s="234"/>
      <c r="E107" s="234"/>
      <c r="F107" s="234"/>
      <c r="G107" s="234"/>
      <c r="H107" s="234"/>
      <c r="I107" s="234"/>
      <c r="J107" s="300"/>
      <c r="K107" s="300"/>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row>
    <row r="108" spans="1:37" ht="15.75" customHeight="1">
      <c r="A108" s="234"/>
      <c r="B108" s="234"/>
      <c r="C108" s="234"/>
      <c r="D108" s="234"/>
      <c r="E108" s="234"/>
      <c r="F108" s="234"/>
      <c r="G108" s="234"/>
      <c r="H108" s="234"/>
      <c r="I108" s="234"/>
      <c r="J108" s="300"/>
      <c r="K108" s="300"/>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row>
    <row r="109" spans="1:37" ht="15.75" customHeight="1">
      <c r="A109" s="234"/>
      <c r="B109" s="234"/>
      <c r="C109" s="234"/>
      <c r="D109" s="234"/>
      <c r="E109" s="234"/>
      <c r="F109" s="234"/>
      <c r="G109" s="234"/>
      <c r="H109" s="234"/>
      <c r="I109" s="234"/>
      <c r="J109" s="300"/>
      <c r="K109" s="300"/>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row>
    <row r="110" spans="1:37" ht="15.75" customHeight="1">
      <c r="A110" s="234"/>
      <c r="B110" s="234"/>
      <c r="C110" s="234"/>
      <c r="D110" s="234"/>
      <c r="E110" s="234"/>
      <c r="F110" s="234"/>
      <c r="G110" s="234"/>
      <c r="H110" s="234"/>
      <c r="I110" s="234"/>
      <c r="J110" s="300"/>
      <c r="K110" s="300"/>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row>
    <row r="111" spans="1:37" ht="15.75" customHeight="1">
      <c r="A111" s="234"/>
      <c r="B111" s="234"/>
      <c r="C111" s="234"/>
      <c r="D111" s="234"/>
      <c r="E111" s="234"/>
      <c r="F111" s="234"/>
      <c r="G111" s="234"/>
      <c r="H111" s="234"/>
      <c r="I111" s="234"/>
      <c r="J111" s="300"/>
      <c r="K111" s="300"/>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row>
    <row r="112" spans="1:37" ht="15.75" customHeight="1">
      <c r="A112" s="234"/>
      <c r="B112" s="234"/>
      <c r="C112" s="234"/>
      <c r="D112" s="234"/>
      <c r="E112" s="234"/>
      <c r="F112" s="234"/>
      <c r="G112" s="234"/>
      <c r="H112" s="234"/>
      <c r="I112" s="234"/>
      <c r="J112" s="300"/>
      <c r="K112" s="300"/>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c r="AI112" s="234"/>
      <c r="AJ112" s="234"/>
      <c r="AK112" s="234"/>
    </row>
    <row r="113" spans="1:37" ht="15.75" customHeight="1">
      <c r="A113" s="234"/>
      <c r="B113" s="234"/>
      <c r="C113" s="234"/>
      <c r="D113" s="234"/>
      <c r="E113" s="234"/>
      <c r="F113" s="234"/>
      <c r="G113" s="234"/>
      <c r="H113" s="234"/>
      <c r="I113" s="234"/>
      <c r="J113" s="300"/>
      <c r="K113" s="300"/>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c r="AI113" s="234"/>
      <c r="AJ113" s="234"/>
      <c r="AK113" s="234"/>
    </row>
    <row r="114" spans="1:37" ht="15.75" customHeight="1">
      <c r="A114" s="234"/>
      <c r="B114" s="234"/>
      <c r="C114" s="234"/>
      <c r="D114" s="234"/>
      <c r="E114" s="234"/>
      <c r="F114" s="234"/>
      <c r="G114" s="234"/>
      <c r="H114" s="234"/>
      <c r="I114" s="234"/>
      <c r="J114" s="300"/>
      <c r="K114" s="300"/>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row>
    <row r="115" spans="1:37" ht="15.75" customHeight="1">
      <c r="A115" s="234"/>
      <c r="B115" s="234"/>
      <c r="C115" s="234"/>
      <c r="D115" s="234"/>
      <c r="E115" s="234"/>
      <c r="F115" s="234"/>
      <c r="G115" s="234"/>
      <c r="H115" s="234"/>
      <c r="I115" s="234"/>
      <c r="J115" s="300"/>
      <c r="K115" s="300"/>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c r="AI115" s="234"/>
      <c r="AJ115" s="234"/>
      <c r="AK115" s="234"/>
    </row>
    <row r="116" spans="1:37" ht="15.75" customHeight="1">
      <c r="A116" s="234"/>
      <c r="B116" s="234"/>
      <c r="C116" s="234"/>
      <c r="D116" s="234"/>
      <c r="E116" s="234"/>
      <c r="F116" s="234"/>
      <c r="G116" s="234"/>
      <c r="H116" s="234"/>
      <c r="I116" s="234"/>
      <c r="J116" s="300"/>
      <c r="K116" s="300"/>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c r="AI116" s="234"/>
      <c r="AJ116" s="234"/>
      <c r="AK116" s="234"/>
    </row>
    <row r="117" spans="1:37" ht="15.75" customHeight="1">
      <c r="A117" s="234"/>
      <c r="B117" s="234"/>
      <c r="C117" s="234"/>
      <c r="D117" s="234"/>
      <c r="E117" s="234"/>
      <c r="F117" s="234"/>
      <c r="G117" s="234"/>
      <c r="H117" s="234"/>
      <c r="I117" s="234"/>
      <c r="J117" s="300"/>
      <c r="K117" s="300"/>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c r="AI117" s="234"/>
      <c r="AJ117" s="234"/>
      <c r="AK117" s="234"/>
    </row>
    <row r="118" spans="1:37" ht="15.75" customHeight="1">
      <c r="A118" s="234"/>
      <c r="B118" s="234"/>
      <c r="C118" s="234"/>
      <c r="D118" s="234"/>
      <c r="E118" s="234"/>
      <c r="F118" s="234"/>
      <c r="G118" s="234"/>
      <c r="H118" s="234"/>
      <c r="I118" s="234"/>
      <c r="J118" s="300"/>
      <c r="K118" s="300"/>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c r="AI118" s="234"/>
      <c r="AJ118" s="234"/>
      <c r="AK118" s="234"/>
    </row>
    <row r="119" spans="1:37" ht="15.75" customHeight="1">
      <c r="A119" s="234"/>
      <c r="B119" s="234"/>
      <c r="C119" s="234"/>
      <c r="D119" s="234"/>
      <c r="E119" s="234"/>
      <c r="F119" s="234"/>
      <c r="G119" s="234"/>
      <c r="H119" s="234"/>
      <c r="I119" s="234"/>
      <c r="J119" s="300"/>
      <c r="K119" s="300"/>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c r="AI119" s="234"/>
      <c r="AJ119" s="234"/>
      <c r="AK119" s="234"/>
    </row>
    <row r="120" spans="1:37" ht="15.75" customHeight="1">
      <c r="A120" s="234"/>
      <c r="B120" s="234"/>
      <c r="C120" s="234"/>
      <c r="D120" s="234"/>
      <c r="E120" s="234"/>
      <c r="F120" s="234"/>
      <c r="G120" s="234"/>
      <c r="H120" s="234"/>
      <c r="I120" s="234"/>
      <c r="J120" s="300"/>
      <c r="K120" s="300"/>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row>
    <row r="121" spans="1:37" ht="15.75" customHeight="1">
      <c r="A121" s="234"/>
      <c r="B121" s="234"/>
      <c r="C121" s="234"/>
      <c r="D121" s="234"/>
      <c r="E121" s="234"/>
      <c r="F121" s="234"/>
      <c r="G121" s="234"/>
      <c r="H121" s="234"/>
      <c r="I121" s="234"/>
      <c r="J121" s="300"/>
      <c r="K121" s="300"/>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c r="AI121" s="234"/>
      <c r="AJ121" s="234"/>
      <c r="AK121" s="234"/>
    </row>
    <row r="122" spans="1:37" ht="15.75" customHeight="1">
      <c r="A122" s="234"/>
      <c r="B122" s="234"/>
      <c r="C122" s="234"/>
      <c r="D122" s="234"/>
      <c r="E122" s="234"/>
      <c r="F122" s="234"/>
      <c r="G122" s="234"/>
      <c r="H122" s="234"/>
      <c r="I122" s="234"/>
      <c r="J122" s="300"/>
      <c r="K122" s="300"/>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row>
    <row r="123" spans="1:37" ht="15.75" customHeight="1">
      <c r="A123" s="234"/>
      <c r="B123" s="234"/>
      <c r="C123" s="234"/>
      <c r="D123" s="234"/>
      <c r="E123" s="234"/>
      <c r="F123" s="234"/>
      <c r="G123" s="234"/>
      <c r="H123" s="234"/>
      <c r="I123" s="234"/>
      <c r="J123" s="300"/>
      <c r="K123" s="300"/>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c r="AI123" s="234"/>
      <c r="AJ123" s="234"/>
      <c r="AK123" s="234"/>
    </row>
    <row r="124" spans="1:37" ht="15.75" customHeight="1">
      <c r="A124" s="234"/>
      <c r="B124" s="234"/>
      <c r="C124" s="234"/>
      <c r="D124" s="234"/>
      <c r="E124" s="234"/>
      <c r="F124" s="234"/>
      <c r="G124" s="234"/>
      <c r="H124" s="234"/>
      <c r="I124" s="234"/>
      <c r="J124" s="300"/>
      <c r="K124" s="300"/>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row>
    <row r="125" spans="1:37" ht="15.75" customHeight="1">
      <c r="A125" s="234"/>
      <c r="B125" s="234"/>
      <c r="C125" s="234"/>
      <c r="D125" s="234"/>
      <c r="E125" s="234"/>
      <c r="F125" s="234"/>
      <c r="G125" s="234"/>
      <c r="H125" s="234"/>
      <c r="I125" s="234"/>
      <c r="J125" s="300"/>
      <c r="K125" s="300"/>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c r="AI125" s="234"/>
      <c r="AJ125" s="234"/>
      <c r="AK125" s="234"/>
    </row>
    <row r="126" spans="1:37" ht="15.75" customHeight="1">
      <c r="A126" s="234"/>
      <c r="B126" s="234"/>
      <c r="C126" s="234"/>
      <c r="D126" s="234"/>
      <c r="E126" s="234"/>
      <c r="F126" s="234"/>
      <c r="G126" s="234"/>
      <c r="H126" s="234"/>
      <c r="I126" s="234"/>
      <c r="J126" s="300"/>
      <c r="K126" s="300"/>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row>
    <row r="127" spans="1:37" ht="15.75" customHeight="1">
      <c r="A127" s="234"/>
      <c r="B127" s="234"/>
      <c r="C127" s="234"/>
      <c r="D127" s="234"/>
      <c r="E127" s="234"/>
      <c r="F127" s="234"/>
      <c r="G127" s="234"/>
      <c r="H127" s="234"/>
      <c r="I127" s="234"/>
      <c r="J127" s="300"/>
      <c r="K127" s="300"/>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c r="AI127" s="234"/>
      <c r="AJ127" s="234"/>
      <c r="AK127" s="234"/>
    </row>
    <row r="128" spans="1:37" ht="15.75" customHeight="1">
      <c r="A128" s="234"/>
      <c r="B128" s="234"/>
      <c r="C128" s="234"/>
      <c r="D128" s="234"/>
      <c r="E128" s="234"/>
      <c r="F128" s="234"/>
      <c r="G128" s="234"/>
      <c r="H128" s="234"/>
      <c r="I128" s="234"/>
      <c r="J128" s="300"/>
      <c r="K128" s="300"/>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234"/>
    </row>
    <row r="129" spans="1:37" ht="15.75" customHeight="1">
      <c r="A129" s="234"/>
      <c r="B129" s="234"/>
      <c r="C129" s="234"/>
      <c r="D129" s="234"/>
      <c r="E129" s="234"/>
      <c r="F129" s="234"/>
      <c r="G129" s="234"/>
      <c r="H129" s="234"/>
      <c r="I129" s="234"/>
      <c r="J129" s="300"/>
      <c r="K129" s="300"/>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row>
    <row r="130" spans="1:37" ht="15.75" customHeight="1">
      <c r="A130" s="234"/>
      <c r="B130" s="234"/>
      <c r="C130" s="234"/>
      <c r="D130" s="234"/>
      <c r="E130" s="234"/>
      <c r="F130" s="234"/>
      <c r="G130" s="234"/>
      <c r="H130" s="234"/>
      <c r="I130" s="234"/>
      <c r="J130" s="300"/>
      <c r="K130" s="300"/>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234"/>
    </row>
    <row r="131" spans="1:37" ht="15.75" customHeight="1">
      <c r="A131" s="234"/>
      <c r="B131" s="234"/>
      <c r="C131" s="234"/>
      <c r="D131" s="234"/>
      <c r="E131" s="234"/>
      <c r="F131" s="234"/>
      <c r="G131" s="234"/>
      <c r="H131" s="234"/>
      <c r="I131" s="234"/>
      <c r="J131" s="300"/>
      <c r="K131" s="300"/>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c r="AI131" s="234"/>
      <c r="AJ131" s="234"/>
      <c r="AK131" s="234"/>
    </row>
    <row r="132" spans="1:37" ht="15.75" customHeight="1">
      <c r="A132" s="234"/>
      <c r="B132" s="234"/>
      <c r="C132" s="234"/>
      <c r="D132" s="234"/>
      <c r="E132" s="234"/>
      <c r="F132" s="234"/>
      <c r="G132" s="234"/>
      <c r="H132" s="234"/>
      <c r="I132" s="234"/>
      <c r="J132" s="300"/>
      <c r="K132" s="300"/>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234"/>
    </row>
    <row r="133" spans="1:37" ht="15.75" customHeight="1">
      <c r="A133" s="234"/>
      <c r="B133" s="234"/>
      <c r="C133" s="234"/>
      <c r="D133" s="234"/>
      <c r="E133" s="234"/>
      <c r="F133" s="234"/>
      <c r="G133" s="234"/>
      <c r="H133" s="234"/>
      <c r="I133" s="234"/>
      <c r="J133" s="300"/>
      <c r="K133" s="300"/>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c r="AI133" s="234"/>
      <c r="AJ133" s="234"/>
      <c r="AK133" s="234"/>
    </row>
    <row r="134" spans="1:37" ht="15.75" customHeight="1">
      <c r="A134" s="234"/>
      <c r="B134" s="234"/>
      <c r="C134" s="234"/>
      <c r="D134" s="234"/>
      <c r="E134" s="234"/>
      <c r="F134" s="234"/>
      <c r="G134" s="234"/>
      <c r="H134" s="234"/>
      <c r="I134" s="234"/>
      <c r="J134" s="300"/>
      <c r="K134" s="300"/>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c r="AI134" s="234"/>
      <c r="AJ134" s="234"/>
      <c r="AK134" s="234"/>
    </row>
    <row r="135" spans="1:37" ht="15.75" customHeight="1">
      <c r="A135" s="234"/>
      <c r="B135" s="234"/>
      <c r="C135" s="234"/>
      <c r="D135" s="234"/>
      <c r="E135" s="234"/>
      <c r="F135" s="234"/>
      <c r="G135" s="234"/>
      <c r="H135" s="234"/>
      <c r="I135" s="234"/>
      <c r="J135" s="300"/>
      <c r="K135" s="300"/>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row>
    <row r="136" spans="1:37" ht="15.75" customHeight="1">
      <c r="A136" s="234"/>
      <c r="B136" s="234"/>
      <c r="C136" s="234"/>
      <c r="D136" s="234"/>
      <c r="E136" s="234"/>
      <c r="F136" s="234"/>
      <c r="G136" s="234"/>
      <c r="H136" s="234"/>
      <c r="I136" s="234"/>
      <c r="J136" s="300"/>
      <c r="K136" s="300"/>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4"/>
    </row>
    <row r="137" spans="1:37" ht="15.75" customHeight="1">
      <c r="A137" s="234"/>
      <c r="B137" s="234"/>
      <c r="C137" s="234"/>
      <c r="D137" s="234"/>
      <c r="E137" s="234"/>
      <c r="F137" s="234"/>
      <c r="G137" s="234"/>
      <c r="H137" s="234"/>
      <c r="I137" s="234"/>
      <c r="J137" s="300"/>
      <c r="K137" s="300"/>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c r="AI137" s="234"/>
      <c r="AJ137" s="234"/>
      <c r="AK137" s="234"/>
    </row>
    <row r="138" spans="1:37" ht="15.75" customHeight="1">
      <c r="A138" s="234"/>
      <c r="B138" s="234"/>
      <c r="C138" s="234"/>
      <c r="D138" s="234"/>
      <c r="E138" s="234"/>
      <c r="F138" s="234"/>
      <c r="G138" s="234"/>
      <c r="H138" s="234"/>
      <c r="I138" s="234"/>
      <c r="J138" s="300"/>
      <c r="K138" s="300"/>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4"/>
      <c r="AJ138" s="234"/>
      <c r="AK138" s="234"/>
    </row>
    <row r="139" spans="1:37" ht="15.75" customHeight="1">
      <c r="A139" s="234"/>
      <c r="B139" s="234"/>
      <c r="C139" s="234"/>
      <c r="D139" s="234"/>
      <c r="E139" s="234"/>
      <c r="F139" s="234"/>
      <c r="G139" s="234"/>
      <c r="H139" s="234"/>
      <c r="I139" s="234"/>
      <c r="J139" s="300"/>
      <c r="K139" s="300"/>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row>
    <row r="140" spans="1:37" ht="15.75" customHeight="1">
      <c r="A140" s="234"/>
      <c r="B140" s="234"/>
      <c r="C140" s="234"/>
      <c r="D140" s="234"/>
      <c r="E140" s="234"/>
      <c r="F140" s="234"/>
      <c r="G140" s="234"/>
      <c r="H140" s="234"/>
      <c r="I140" s="234"/>
      <c r="J140" s="300"/>
      <c r="K140" s="300"/>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c r="AI140" s="234"/>
      <c r="AJ140" s="234"/>
      <c r="AK140" s="234"/>
    </row>
    <row r="141" spans="1:37" ht="15.75" customHeight="1">
      <c r="A141" s="234"/>
      <c r="B141" s="234"/>
      <c r="C141" s="234"/>
      <c r="D141" s="234"/>
      <c r="E141" s="234"/>
      <c r="F141" s="234"/>
      <c r="G141" s="234"/>
      <c r="H141" s="234"/>
      <c r="I141" s="234"/>
      <c r="J141" s="300"/>
      <c r="K141" s="300"/>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row>
    <row r="142" spans="1:37" ht="15.75" customHeight="1">
      <c r="A142" s="234"/>
      <c r="B142" s="234"/>
      <c r="C142" s="234"/>
      <c r="D142" s="234"/>
      <c r="E142" s="234"/>
      <c r="F142" s="234"/>
      <c r="G142" s="234"/>
      <c r="H142" s="234"/>
      <c r="I142" s="234"/>
      <c r="J142" s="300"/>
      <c r="K142" s="300"/>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row>
    <row r="143" spans="1:37" ht="15.75" customHeight="1">
      <c r="A143" s="234"/>
      <c r="B143" s="234"/>
      <c r="C143" s="234"/>
      <c r="D143" s="234"/>
      <c r="E143" s="234"/>
      <c r="F143" s="234"/>
      <c r="G143" s="234"/>
      <c r="H143" s="234"/>
      <c r="I143" s="234"/>
      <c r="J143" s="300"/>
      <c r="K143" s="300"/>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row>
    <row r="144" spans="1:37" ht="15.75" customHeight="1">
      <c r="A144" s="234"/>
      <c r="B144" s="234"/>
      <c r="C144" s="234"/>
      <c r="D144" s="234"/>
      <c r="E144" s="234"/>
      <c r="F144" s="234"/>
      <c r="G144" s="234"/>
      <c r="H144" s="234"/>
      <c r="I144" s="234"/>
      <c r="J144" s="300"/>
      <c r="K144" s="300"/>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c r="AJ144" s="234"/>
      <c r="AK144" s="234"/>
    </row>
    <row r="145" spans="1:37" ht="15.75" customHeight="1">
      <c r="A145" s="234"/>
      <c r="B145" s="234"/>
      <c r="C145" s="234"/>
      <c r="D145" s="234"/>
      <c r="E145" s="234"/>
      <c r="F145" s="234"/>
      <c r="G145" s="234"/>
      <c r="H145" s="234"/>
      <c r="I145" s="234"/>
      <c r="J145" s="300"/>
      <c r="K145" s="300"/>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c r="AJ145" s="234"/>
      <c r="AK145" s="234"/>
    </row>
    <row r="146" spans="1:37" ht="15.75" customHeight="1">
      <c r="A146" s="234"/>
      <c r="B146" s="234"/>
      <c r="C146" s="234"/>
      <c r="D146" s="234"/>
      <c r="E146" s="234"/>
      <c r="F146" s="234"/>
      <c r="G146" s="234"/>
      <c r="H146" s="234"/>
      <c r="I146" s="234"/>
      <c r="J146" s="300"/>
      <c r="K146" s="300"/>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c r="AI146" s="234"/>
      <c r="AJ146" s="234"/>
      <c r="AK146" s="234"/>
    </row>
    <row r="147" spans="1:37" ht="15.75" customHeight="1">
      <c r="A147" s="234"/>
      <c r="B147" s="234"/>
      <c r="C147" s="234"/>
      <c r="D147" s="234"/>
      <c r="E147" s="234"/>
      <c r="F147" s="234"/>
      <c r="G147" s="234"/>
      <c r="H147" s="234"/>
      <c r="I147" s="234"/>
      <c r="J147" s="300"/>
      <c r="K147" s="300"/>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c r="AI147" s="234"/>
      <c r="AJ147" s="234"/>
      <c r="AK147" s="234"/>
    </row>
    <row r="148" spans="1:37" ht="15.75" customHeight="1">
      <c r="A148" s="234"/>
      <c r="B148" s="234"/>
      <c r="C148" s="234"/>
      <c r="D148" s="234"/>
      <c r="E148" s="234"/>
      <c r="F148" s="234"/>
      <c r="G148" s="234"/>
      <c r="H148" s="234"/>
      <c r="I148" s="234"/>
      <c r="J148" s="300"/>
      <c r="K148" s="300"/>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row>
    <row r="149" spans="1:37" ht="15.75" customHeight="1">
      <c r="A149" s="234"/>
      <c r="B149" s="234"/>
      <c r="C149" s="234"/>
      <c r="D149" s="234"/>
      <c r="E149" s="234"/>
      <c r="F149" s="234"/>
      <c r="G149" s="234"/>
      <c r="H149" s="234"/>
      <c r="I149" s="234"/>
      <c r="J149" s="300"/>
      <c r="K149" s="300"/>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c r="AI149" s="234"/>
      <c r="AJ149" s="234"/>
      <c r="AK149" s="234"/>
    </row>
    <row r="150" spans="1:37" ht="15.75" customHeight="1">
      <c r="A150" s="234"/>
      <c r="B150" s="234"/>
      <c r="C150" s="234"/>
      <c r="D150" s="234"/>
      <c r="E150" s="234"/>
      <c r="F150" s="234"/>
      <c r="G150" s="234"/>
      <c r="H150" s="234"/>
      <c r="I150" s="234"/>
      <c r="J150" s="300"/>
      <c r="K150" s="300"/>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c r="AI150" s="234"/>
      <c r="AJ150" s="234"/>
      <c r="AK150" s="234"/>
    </row>
    <row r="151" spans="1:37" ht="15.75" customHeight="1">
      <c r="A151" s="234"/>
      <c r="B151" s="234"/>
      <c r="C151" s="234"/>
      <c r="D151" s="234"/>
      <c r="E151" s="234"/>
      <c r="F151" s="234"/>
      <c r="G151" s="234"/>
      <c r="H151" s="234"/>
      <c r="I151" s="234"/>
      <c r="J151" s="300"/>
      <c r="K151" s="300"/>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row>
    <row r="152" spans="1:37" ht="15.75" customHeight="1">
      <c r="A152" s="234"/>
      <c r="B152" s="234"/>
      <c r="C152" s="234"/>
      <c r="D152" s="234"/>
      <c r="E152" s="234"/>
      <c r="F152" s="234"/>
      <c r="G152" s="234"/>
      <c r="H152" s="234"/>
      <c r="I152" s="234"/>
      <c r="J152" s="300"/>
      <c r="K152" s="300"/>
      <c r="L152" s="234"/>
      <c r="M152" s="234"/>
      <c r="N152" s="234"/>
      <c r="O152" s="234"/>
      <c r="P152" s="234"/>
      <c r="Q152" s="234"/>
      <c r="R152" s="234"/>
      <c r="S152" s="234"/>
      <c r="T152" s="234"/>
      <c r="U152" s="234"/>
      <c r="V152" s="234"/>
      <c r="W152" s="234"/>
      <c r="X152" s="234"/>
      <c r="Y152" s="234"/>
      <c r="Z152" s="234"/>
      <c r="AA152" s="234"/>
      <c r="AB152" s="234"/>
      <c r="AC152" s="234"/>
      <c r="AD152" s="234"/>
      <c r="AE152" s="234"/>
      <c r="AF152" s="234"/>
      <c r="AG152" s="234"/>
      <c r="AH152" s="234"/>
      <c r="AI152" s="234"/>
      <c r="AJ152" s="234"/>
      <c r="AK152" s="234"/>
    </row>
    <row r="153" spans="1:37" ht="15.75" customHeight="1">
      <c r="A153" s="234"/>
      <c r="B153" s="234"/>
      <c r="C153" s="234"/>
      <c r="D153" s="234"/>
      <c r="E153" s="234"/>
      <c r="F153" s="234"/>
      <c r="G153" s="234"/>
      <c r="H153" s="234"/>
      <c r="I153" s="234"/>
      <c r="J153" s="300"/>
      <c r="K153" s="300"/>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c r="AI153" s="234"/>
      <c r="AJ153" s="234"/>
      <c r="AK153" s="234"/>
    </row>
    <row r="154" spans="1:37" ht="15.75" customHeight="1">
      <c r="A154" s="234"/>
      <c r="B154" s="234"/>
      <c r="C154" s="234"/>
      <c r="D154" s="234"/>
      <c r="E154" s="234"/>
      <c r="F154" s="234"/>
      <c r="G154" s="234"/>
      <c r="H154" s="234"/>
      <c r="I154" s="234"/>
      <c r="J154" s="300"/>
      <c r="K154" s="300"/>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row>
    <row r="155" spans="1:37" ht="15.75" customHeight="1">
      <c r="A155" s="234"/>
      <c r="B155" s="234"/>
      <c r="C155" s="234"/>
      <c r="D155" s="234"/>
      <c r="E155" s="234"/>
      <c r="F155" s="234"/>
      <c r="G155" s="234"/>
      <c r="H155" s="234"/>
      <c r="I155" s="234"/>
      <c r="J155" s="300"/>
      <c r="K155" s="300"/>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34"/>
    </row>
    <row r="156" spans="1:37" ht="15.75" customHeight="1">
      <c r="A156" s="234"/>
      <c r="B156" s="234"/>
      <c r="C156" s="234"/>
      <c r="D156" s="234"/>
      <c r="E156" s="234"/>
      <c r="F156" s="234"/>
      <c r="G156" s="234"/>
      <c r="H156" s="234"/>
      <c r="I156" s="234"/>
      <c r="J156" s="300"/>
      <c r="K156" s="300"/>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34"/>
    </row>
    <row r="157" spans="1:37" ht="15.75" customHeight="1">
      <c r="A157" s="234"/>
      <c r="B157" s="234"/>
      <c r="C157" s="234"/>
      <c r="D157" s="234"/>
      <c r="E157" s="234"/>
      <c r="F157" s="234"/>
      <c r="G157" s="234"/>
      <c r="H157" s="234"/>
      <c r="I157" s="234"/>
      <c r="J157" s="300"/>
      <c r="K157" s="300"/>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34"/>
    </row>
    <row r="158" spans="1:37" ht="15.75" customHeight="1">
      <c r="A158" s="234"/>
      <c r="B158" s="234"/>
      <c r="C158" s="234"/>
      <c r="D158" s="234"/>
      <c r="E158" s="234"/>
      <c r="F158" s="234"/>
      <c r="G158" s="234"/>
      <c r="H158" s="234"/>
      <c r="I158" s="234"/>
      <c r="J158" s="300"/>
      <c r="K158" s="300"/>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34"/>
    </row>
    <row r="159" spans="1:37" ht="15.75" customHeight="1">
      <c r="A159" s="234"/>
      <c r="B159" s="234"/>
      <c r="C159" s="234"/>
      <c r="D159" s="234"/>
      <c r="E159" s="234"/>
      <c r="F159" s="234"/>
      <c r="G159" s="234"/>
      <c r="H159" s="234"/>
      <c r="I159" s="234"/>
      <c r="J159" s="300"/>
      <c r="K159" s="300"/>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c r="AI159" s="234"/>
      <c r="AJ159" s="234"/>
      <c r="AK159" s="234"/>
    </row>
    <row r="160" spans="1:37" ht="15.75" customHeight="1">
      <c r="A160" s="234"/>
      <c r="B160" s="234"/>
      <c r="C160" s="234"/>
      <c r="D160" s="234"/>
      <c r="E160" s="234"/>
      <c r="F160" s="234"/>
      <c r="G160" s="234"/>
      <c r="H160" s="234"/>
      <c r="I160" s="234"/>
      <c r="J160" s="300"/>
      <c r="K160" s="300"/>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c r="AI160" s="234"/>
      <c r="AJ160" s="234"/>
      <c r="AK160" s="234"/>
    </row>
    <row r="161" spans="1:37" ht="15.75" customHeight="1">
      <c r="A161" s="234"/>
      <c r="B161" s="234"/>
      <c r="C161" s="234"/>
      <c r="D161" s="234"/>
      <c r="E161" s="234"/>
      <c r="F161" s="234"/>
      <c r="G161" s="234"/>
      <c r="H161" s="234"/>
      <c r="I161" s="234"/>
      <c r="J161" s="300"/>
      <c r="K161" s="300"/>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c r="AI161" s="234"/>
      <c r="AJ161" s="234"/>
      <c r="AK161" s="234"/>
    </row>
    <row r="162" spans="1:37" ht="15.75" customHeight="1">
      <c r="A162" s="234"/>
      <c r="B162" s="234"/>
      <c r="C162" s="234"/>
      <c r="D162" s="234"/>
      <c r="E162" s="234"/>
      <c r="F162" s="234"/>
      <c r="G162" s="234"/>
      <c r="H162" s="234"/>
      <c r="I162" s="234"/>
      <c r="J162" s="300"/>
      <c r="K162" s="300"/>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c r="AI162" s="234"/>
      <c r="AJ162" s="234"/>
      <c r="AK162" s="234"/>
    </row>
    <row r="163" spans="1:37" ht="15.75" customHeight="1">
      <c r="A163" s="234"/>
      <c r="B163" s="234"/>
      <c r="C163" s="234"/>
      <c r="D163" s="234"/>
      <c r="E163" s="234"/>
      <c r="F163" s="234"/>
      <c r="G163" s="234"/>
      <c r="H163" s="234"/>
      <c r="I163" s="234"/>
      <c r="J163" s="300"/>
      <c r="K163" s="300"/>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c r="AI163" s="234"/>
      <c r="AJ163" s="234"/>
      <c r="AK163" s="234"/>
    </row>
    <row r="164" spans="1:37" ht="15.75" customHeight="1">
      <c r="A164" s="234"/>
      <c r="B164" s="234"/>
      <c r="C164" s="234"/>
      <c r="D164" s="234"/>
      <c r="E164" s="234"/>
      <c r="F164" s="234"/>
      <c r="G164" s="234"/>
      <c r="H164" s="234"/>
      <c r="I164" s="234"/>
      <c r="J164" s="300"/>
      <c r="K164" s="300"/>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c r="AI164" s="234"/>
      <c r="AJ164" s="234"/>
      <c r="AK164" s="234"/>
    </row>
    <row r="165" spans="1:37" ht="15.75" customHeight="1">
      <c r="A165" s="234"/>
      <c r="B165" s="234"/>
      <c r="C165" s="234"/>
      <c r="D165" s="234"/>
      <c r="E165" s="234"/>
      <c r="F165" s="234"/>
      <c r="G165" s="234"/>
      <c r="H165" s="234"/>
      <c r="I165" s="234"/>
      <c r="J165" s="300"/>
      <c r="K165" s="300"/>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c r="AI165" s="234"/>
      <c r="AJ165" s="234"/>
      <c r="AK165" s="234"/>
    </row>
    <row r="166" spans="1:37" ht="15.75" customHeight="1">
      <c r="A166" s="234"/>
      <c r="B166" s="234"/>
      <c r="C166" s="234"/>
      <c r="D166" s="234"/>
      <c r="E166" s="234"/>
      <c r="F166" s="234"/>
      <c r="G166" s="234"/>
      <c r="H166" s="234"/>
      <c r="I166" s="234"/>
      <c r="J166" s="300"/>
      <c r="K166" s="300"/>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c r="AI166" s="234"/>
      <c r="AJ166" s="234"/>
      <c r="AK166" s="234"/>
    </row>
    <row r="167" spans="1:37" ht="15.75" customHeight="1">
      <c r="A167" s="234"/>
      <c r="B167" s="234"/>
      <c r="C167" s="234"/>
      <c r="D167" s="234"/>
      <c r="E167" s="234"/>
      <c r="F167" s="234"/>
      <c r="G167" s="234"/>
      <c r="H167" s="234"/>
      <c r="I167" s="234"/>
      <c r="J167" s="300"/>
      <c r="K167" s="300"/>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c r="AI167" s="234"/>
      <c r="AJ167" s="234"/>
      <c r="AK167" s="234"/>
    </row>
    <row r="168" spans="1:37" ht="15.75" customHeight="1">
      <c r="A168" s="234"/>
      <c r="B168" s="234"/>
      <c r="C168" s="234"/>
      <c r="D168" s="234"/>
      <c r="E168" s="234"/>
      <c r="F168" s="234"/>
      <c r="G168" s="234"/>
      <c r="H168" s="234"/>
      <c r="I168" s="234"/>
      <c r="J168" s="300"/>
      <c r="K168" s="300"/>
      <c r="L168" s="234"/>
      <c r="M168" s="234"/>
      <c r="N168" s="234"/>
      <c r="O168" s="234"/>
      <c r="P168" s="234"/>
      <c r="Q168" s="234"/>
      <c r="R168" s="234"/>
      <c r="S168" s="234"/>
      <c r="T168" s="234"/>
      <c r="U168" s="234"/>
      <c r="V168" s="234"/>
      <c r="W168" s="234"/>
      <c r="X168" s="234"/>
      <c r="Y168" s="234"/>
      <c r="Z168" s="234"/>
      <c r="AA168" s="234"/>
      <c r="AB168" s="234"/>
      <c r="AC168" s="234"/>
      <c r="AD168" s="234"/>
      <c r="AE168" s="234"/>
      <c r="AF168" s="234"/>
      <c r="AG168" s="234"/>
      <c r="AH168" s="234"/>
      <c r="AI168" s="234"/>
      <c r="AJ168" s="234"/>
      <c r="AK168" s="234"/>
    </row>
    <row r="169" spans="1:37" ht="15.75" customHeight="1">
      <c r="A169" s="234"/>
      <c r="B169" s="234"/>
      <c r="C169" s="234"/>
      <c r="D169" s="234"/>
      <c r="E169" s="234"/>
      <c r="F169" s="234"/>
      <c r="G169" s="234"/>
      <c r="H169" s="234"/>
      <c r="I169" s="234"/>
      <c r="J169" s="300"/>
      <c r="K169" s="300"/>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row>
    <row r="170" spans="1:37" ht="15.75" customHeight="1">
      <c r="A170" s="234"/>
      <c r="B170" s="234"/>
      <c r="C170" s="234"/>
      <c r="D170" s="234"/>
      <c r="E170" s="234"/>
      <c r="F170" s="234"/>
      <c r="G170" s="234"/>
      <c r="H170" s="234"/>
      <c r="I170" s="234"/>
      <c r="J170" s="300"/>
      <c r="K170" s="300"/>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row>
    <row r="171" spans="1:37" ht="15.75" customHeight="1">
      <c r="A171" s="234"/>
      <c r="B171" s="234"/>
      <c r="C171" s="234"/>
      <c r="D171" s="234"/>
      <c r="E171" s="234"/>
      <c r="F171" s="234"/>
      <c r="G171" s="234"/>
      <c r="H171" s="234"/>
      <c r="I171" s="234"/>
      <c r="J171" s="300"/>
      <c r="K171" s="300"/>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row>
    <row r="172" spans="1:37" ht="15.75" customHeight="1">
      <c r="A172" s="234"/>
      <c r="B172" s="234"/>
      <c r="C172" s="234"/>
      <c r="D172" s="234"/>
      <c r="E172" s="234"/>
      <c r="F172" s="234"/>
      <c r="G172" s="234"/>
      <c r="H172" s="234"/>
      <c r="I172" s="234"/>
      <c r="J172" s="300"/>
      <c r="K172" s="300"/>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row>
    <row r="173" spans="1:37" ht="15.75" customHeight="1">
      <c r="A173" s="234"/>
      <c r="B173" s="234"/>
      <c r="C173" s="234"/>
      <c r="D173" s="234"/>
      <c r="E173" s="234"/>
      <c r="F173" s="234"/>
      <c r="G173" s="234"/>
      <c r="H173" s="234"/>
      <c r="I173" s="234"/>
      <c r="J173" s="300"/>
      <c r="K173" s="300"/>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34"/>
      <c r="AH173" s="234"/>
      <c r="AI173" s="234"/>
      <c r="AJ173" s="234"/>
      <c r="AK173" s="234"/>
    </row>
    <row r="174" spans="1:37" ht="15.75" customHeight="1">
      <c r="A174" s="234"/>
      <c r="B174" s="234"/>
      <c r="C174" s="234"/>
      <c r="D174" s="234"/>
      <c r="E174" s="234"/>
      <c r="F174" s="234"/>
      <c r="G174" s="234"/>
      <c r="H174" s="234"/>
      <c r="I174" s="234"/>
      <c r="J174" s="300"/>
      <c r="K174" s="300"/>
      <c r="L174" s="234"/>
      <c r="M174" s="234"/>
      <c r="N174" s="234"/>
      <c r="O174" s="234"/>
      <c r="P174" s="234"/>
      <c r="Q174" s="234"/>
      <c r="R174" s="234"/>
      <c r="S174" s="234"/>
      <c r="T174" s="234"/>
      <c r="U174" s="234"/>
      <c r="V174" s="234"/>
      <c r="W174" s="234"/>
      <c r="X174" s="234"/>
      <c r="Y174" s="234"/>
      <c r="Z174" s="234"/>
      <c r="AA174" s="234"/>
      <c r="AB174" s="234"/>
      <c r="AC174" s="234"/>
      <c r="AD174" s="234"/>
      <c r="AE174" s="234"/>
      <c r="AF174" s="234"/>
      <c r="AG174" s="234"/>
      <c r="AH174" s="234"/>
      <c r="AI174" s="234"/>
      <c r="AJ174" s="234"/>
      <c r="AK174" s="234"/>
    </row>
    <row r="175" spans="1:37" ht="15.75" customHeight="1">
      <c r="A175" s="234"/>
      <c r="B175" s="234"/>
      <c r="C175" s="234"/>
      <c r="D175" s="234"/>
      <c r="E175" s="234"/>
      <c r="F175" s="234"/>
      <c r="G175" s="234"/>
      <c r="H175" s="234"/>
      <c r="I175" s="234"/>
      <c r="J175" s="300"/>
      <c r="K175" s="300"/>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c r="AI175" s="234"/>
      <c r="AJ175" s="234"/>
      <c r="AK175" s="234"/>
    </row>
    <row r="176" spans="1:37" ht="15.75" customHeight="1">
      <c r="A176" s="234"/>
      <c r="B176" s="234"/>
      <c r="C176" s="234"/>
      <c r="D176" s="234"/>
      <c r="E176" s="234"/>
      <c r="F176" s="234"/>
      <c r="G176" s="234"/>
      <c r="H176" s="234"/>
      <c r="I176" s="234"/>
      <c r="J176" s="300"/>
      <c r="K176" s="300"/>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row>
    <row r="177" spans="1:37" ht="15.75" customHeight="1">
      <c r="A177" s="234"/>
      <c r="B177" s="234"/>
      <c r="C177" s="234"/>
      <c r="D177" s="234"/>
      <c r="E177" s="234"/>
      <c r="F177" s="234"/>
      <c r="G177" s="234"/>
      <c r="H177" s="234"/>
      <c r="I177" s="234"/>
      <c r="J177" s="300"/>
      <c r="K177" s="300"/>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row>
    <row r="178" spans="1:37" ht="15.75" customHeight="1">
      <c r="A178" s="234"/>
      <c r="B178" s="234"/>
      <c r="C178" s="234"/>
      <c r="D178" s="234"/>
      <c r="E178" s="234"/>
      <c r="F178" s="234"/>
      <c r="G178" s="234"/>
      <c r="H178" s="234"/>
      <c r="I178" s="234"/>
      <c r="J178" s="300"/>
      <c r="K178" s="300"/>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c r="AI178" s="234"/>
      <c r="AJ178" s="234"/>
      <c r="AK178" s="234"/>
    </row>
    <row r="179" spans="1:37" ht="15.75" customHeight="1">
      <c r="A179" s="234"/>
      <c r="B179" s="234"/>
      <c r="C179" s="234"/>
      <c r="D179" s="234"/>
      <c r="E179" s="234"/>
      <c r="F179" s="234"/>
      <c r="G179" s="234"/>
      <c r="H179" s="234"/>
      <c r="I179" s="234"/>
      <c r="J179" s="300"/>
      <c r="K179" s="300"/>
      <c r="L179" s="234"/>
      <c r="M179" s="234"/>
      <c r="N179" s="234"/>
      <c r="O179" s="234"/>
      <c r="P179" s="234"/>
      <c r="Q179" s="234"/>
      <c r="R179" s="234"/>
      <c r="S179" s="234"/>
      <c r="T179" s="234"/>
      <c r="U179" s="234"/>
      <c r="V179" s="234"/>
      <c r="W179" s="234"/>
      <c r="X179" s="234"/>
      <c r="Y179" s="234"/>
      <c r="Z179" s="234"/>
      <c r="AA179" s="234"/>
      <c r="AB179" s="234"/>
      <c r="AC179" s="234"/>
      <c r="AD179" s="234"/>
      <c r="AE179" s="234"/>
      <c r="AF179" s="234"/>
      <c r="AG179" s="234"/>
      <c r="AH179" s="234"/>
      <c r="AI179" s="234"/>
      <c r="AJ179" s="234"/>
      <c r="AK179" s="234"/>
    </row>
    <row r="180" spans="1:37" ht="15.75" customHeight="1">
      <c r="A180" s="234"/>
      <c r="B180" s="234"/>
      <c r="C180" s="234"/>
      <c r="D180" s="234"/>
      <c r="E180" s="234"/>
      <c r="F180" s="234"/>
      <c r="G180" s="234"/>
      <c r="H180" s="234"/>
      <c r="I180" s="234"/>
      <c r="J180" s="300"/>
      <c r="K180" s="300"/>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c r="AI180" s="234"/>
      <c r="AJ180" s="234"/>
      <c r="AK180" s="234"/>
    </row>
    <row r="181" spans="1:37" ht="15.75" customHeight="1">
      <c r="A181" s="234"/>
      <c r="B181" s="234"/>
      <c r="C181" s="234"/>
      <c r="D181" s="234"/>
      <c r="E181" s="234"/>
      <c r="F181" s="234"/>
      <c r="G181" s="234"/>
      <c r="H181" s="234"/>
      <c r="I181" s="234"/>
      <c r="J181" s="300"/>
      <c r="K181" s="300"/>
      <c r="L181" s="234"/>
      <c r="M181" s="234"/>
      <c r="N181" s="234"/>
      <c r="O181" s="234"/>
      <c r="P181" s="234"/>
      <c r="Q181" s="234"/>
      <c r="R181" s="234"/>
      <c r="S181" s="234"/>
      <c r="T181" s="234"/>
      <c r="U181" s="234"/>
      <c r="V181" s="234"/>
      <c r="W181" s="234"/>
      <c r="X181" s="234"/>
      <c r="Y181" s="234"/>
      <c r="Z181" s="234"/>
      <c r="AA181" s="234"/>
      <c r="AB181" s="234"/>
      <c r="AC181" s="234"/>
      <c r="AD181" s="234"/>
      <c r="AE181" s="234"/>
      <c r="AF181" s="234"/>
      <c r="AG181" s="234"/>
      <c r="AH181" s="234"/>
      <c r="AI181" s="234"/>
      <c r="AJ181" s="234"/>
      <c r="AK181" s="234"/>
    </row>
    <row r="182" spans="1:37" ht="15.75" customHeight="1">
      <c r="A182" s="234"/>
      <c r="B182" s="234"/>
      <c r="C182" s="234"/>
      <c r="D182" s="234"/>
      <c r="E182" s="234"/>
      <c r="F182" s="234"/>
      <c r="G182" s="234"/>
      <c r="H182" s="234"/>
      <c r="I182" s="234"/>
      <c r="J182" s="300"/>
      <c r="K182" s="300"/>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c r="AI182" s="234"/>
      <c r="AJ182" s="234"/>
      <c r="AK182" s="234"/>
    </row>
    <row r="183" spans="1:37" ht="15.75" customHeight="1">
      <c r="A183" s="234"/>
      <c r="B183" s="234"/>
      <c r="C183" s="234"/>
      <c r="D183" s="234"/>
      <c r="E183" s="234"/>
      <c r="F183" s="234"/>
      <c r="G183" s="234"/>
      <c r="H183" s="234"/>
      <c r="I183" s="234"/>
      <c r="J183" s="300"/>
      <c r="K183" s="300"/>
      <c r="L183" s="234"/>
      <c r="M183" s="234"/>
      <c r="N183" s="234"/>
      <c r="O183" s="234"/>
      <c r="P183" s="234"/>
      <c r="Q183" s="234"/>
      <c r="R183" s="234"/>
      <c r="S183" s="234"/>
      <c r="T183" s="234"/>
      <c r="U183" s="234"/>
      <c r="V183" s="234"/>
      <c r="W183" s="234"/>
      <c r="X183" s="234"/>
      <c r="Y183" s="234"/>
      <c r="Z183" s="234"/>
      <c r="AA183" s="234"/>
      <c r="AB183" s="234"/>
      <c r="AC183" s="234"/>
      <c r="AD183" s="234"/>
      <c r="AE183" s="234"/>
      <c r="AF183" s="234"/>
      <c r="AG183" s="234"/>
      <c r="AH183" s="234"/>
      <c r="AI183" s="234"/>
      <c r="AJ183" s="234"/>
      <c r="AK183" s="234"/>
    </row>
    <row r="184" spans="1:37" ht="15.75" customHeight="1">
      <c r="A184" s="234"/>
      <c r="B184" s="234"/>
      <c r="C184" s="234"/>
      <c r="D184" s="234"/>
      <c r="E184" s="234"/>
      <c r="F184" s="234"/>
      <c r="G184" s="234"/>
      <c r="H184" s="234"/>
      <c r="I184" s="234"/>
      <c r="J184" s="300"/>
      <c r="K184" s="300"/>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34"/>
      <c r="AH184" s="234"/>
      <c r="AI184" s="234"/>
      <c r="AJ184" s="234"/>
      <c r="AK184" s="234"/>
    </row>
    <row r="185" spans="1:37" ht="15.75" customHeight="1">
      <c r="A185" s="234"/>
      <c r="B185" s="234"/>
      <c r="C185" s="234"/>
      <c r="D185" s="234"/>
      <c r="E185" s="234"/>
      <c r="F185" s="234"/>
      <c r="G185" s="234"/>
      <c r="H185" s="234"/>
      <c r="I185" s="234"/>
      <c r="J185" s="300"/>
      <c r="K185" s="300"/>
      <c r="L185" s="234"/>
      <c r="M185" s="234"/>
      <c r="N185" s="234"/>
      <c r="O185" s="234"/>
      <c r="P185" s="234"/>
      <c r="Q185" s="234"/>
      <c r="R185" s="234"/>
      <c r="S185" s="234"/>
      <c r="T185" s="234"/>
      <c r="U185" s="234"/>
      <c r="V185" s="234"/>
      <c r="W185" s="234"/>
      <c r="X185" s="234"/>
      <c r="Y185" s="234"/>
      <c r="Z185" s="234"/>
      <c r="AA185" s="234"/>
      <c r="AB185" s="234"/>
      <c r="AC185" s="234"/>
      <c r="AD185" s="234"/>
      <c r="AE185" s="234"/>
      <c r="AF185" s="234"/>
      <c r="AG185" s="234"/>
      <c r="AH185" s="234"/>
      <c r="AI185" s="234"/>
      <c r="AJ185" s="234"/>
      <c r="AK185" s="234"/>
    </row>
    <row r="186" spans="1:37" ht="15.75" customHeight="1">
      <c r="A186" s="234"/>
      <c r="B186" s="234"/>
      <c r="C186" s="234"/>
      <c r="D186" s="234"/>
      <c r="E186" s="234"/>
      <c r="F186" s="234"/>
      <c r="G186" s="234"/>
      <c r="H186" s="234"/>
      <c r="I186" s="234"/>
      <c r="J186" s="300"/>
      <c r="K186" s="300"/>
      <c r="L186" s="234"/>
      <c r="M186" s="234"/>
      <c r="N186" s="234"/>
      <c r="O186" s="234"/>
      <c r="P186" s="234"/>
      <c r="Q186" s="234"/>
      <c r="R186" s="234"/>
      <c r="S186" s="234"/>
      <c r="T186" s="234"/>
      <c r="U186" s="234"/>
      <c r="V186" s="234"/>
      <c r="W186" s="234"/>
      <c r="X186" s="234"/>
      <c r="Y186" s="234"/>
      <c r="Z186" s="234"/>
      <c r="AA186" s="234"/>
      <c r="AB186" s="234"/>
      <c r="AC186" s="234"/>
      <c r="AD186" s="234"/>
      <c r="AE186" s="234"/>
      <c r="AF186" s="234"/>
      <c r="AG186" s="234"/>
      <c r="AH186" s="234"/>
      <c r="AI186" s="234"/>
      <c r="AJ186" s="234"/>
      <c r="AK186" s="234"/>
    </row>
    <row r="187" spans="1:37" ht="15.75" customHeight="1">
      <c r="A187" s="234"/>
      <c r="B187" s="234"/>
      <c r="C187" s="234"/>
      <c r="D187" s="234"/>
      <c r="E187" s="234"/>
      <c r="F187" s="234"/>
      <c r="G187" s="234"/>
      <c r="H187" s="234"/>
      <c r="I187" s="234"/>
      <c r="J187" s="300"/>
      <c r="K187" s="300"/>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row>
    <row r="188" spans="1:37" ht="15.75" customHeight="1">
      <c r="A188" s="234"/>
      <c r="B188" s="234"/>
      <c r="C188" s="234"/>
      <c r="D188" s="234"/>
      <c r="E188" s="234"/>
      <c r="F188" s="234"/>
      <c r="G188" s="234"/>
      <c r="H188" s="234"/>
      <c r="I188" s="234"/>
      <c r="J188" s="300"/>
      <c r="K188" s="300"/>
      <c r="L188" s="234"/>
      <c r="M188" s="234"/>
      <c r="N188" s="234"/>
      <c r="O188" s="234"/>
      <c r="P188" s="234"/>
      <c r="Q188" s="234"/>
      <c r="R188" s="234"/>
      <c r="S188" s="234"/>
      <c r="T188" s="234"/>
      <c r="U188" s="234"/>
      <c r="V188" s="234"/>
      <c r="W188" s="234"/>
      <c r="X188" s="234"/>
      <c r="Y188" s="234"/>
      <c r="Z188" s="234"/>
      <c r="AA188" s="234"/>
      <c r="AB188" s="234"/>
      <c r="AC188" s="234"/>
      <c r="AD188" s="234"/>
      <c r="AE188" s="234"/>
      <c r="AF188" s="234"/>
      <c r="AG188" s="234"/>
      <c r="AH188" s="234"/>
      <c r="AI188" s="234"/>
      <c r="AJ188" s="234"/>
      <c r="AK188" s="234"/>
    </row>
    <row r="189" spans="1:37" ht="15.75" customHeight="1">
      <c r="A189" s="234"/>
      <c r="B189" s="234"/>
      <c r="C189" s="234"/>
      <c r="D189" s="234"/>
      <c r="E189" s="234"/>
      <c r="F189" s="234"/>
      <c r="G189" s="234"/>
      <c r="H189" s="234"/>
      <c r="I189" s="234"/>
      <c r="J189" s="300"/>
      <c r="K189" s="300"/>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c r="AI189" s="234"/>
      <c r="AJ189" s="234"/>
      <c r="AK189" s="234"/>
    </row>
    <row r="190" spans="1:37" ht="15.75" customHeight="1">
      <c r="A190" s="234"/>
      <c r="B190" s="234"/>
      <c r="C190" s="234"/>
      <c r="D190" s="234"/>
      <c r="E190" s="234"/>
      <c r="F190" s="234"/>
      <c r="G190" s="234"/>
      <c r="H190" s="234"/>
      <c r="I190" s="234"/>
      <c r="J190" s="300"/>
      <c r="K190" s="300"/>
      <c r="L190" s="234"/>
      <c r="M190" s="234"/>
      <c r="N190" s="234"/>
      <c r="O190" s="234"/>
      <c r="P190" s="234"/>
      <c r="Q190" s="234"/>
      <c r="R190" s="234"/>
      <c r="S190" s="234"/>
      <c r="T190" s="234"/>
      <c r="U190" s="234"/>
      <c r="V190" s="234"/>
      <c r="W190" s="234"/>
      <c r="X190" s="234"/>
      <c r="Y190" s="234"/>
      <c r="Z190" s="234"/>
      <c r="AA190" s="234"/>
      <c r="AB190" s="234"/>
      <c r="AC190" s="234"/>
      <c r="AD190" s="234"/>
      <c r="AE190" s="234"/>
      <c r="AF190" s="234"/>
      <c r="AG190" s="234"/>
      <c r="AH190" s="234"/>
      <c r="AI190" s="234"/>
      <c r="AJ190" s="234"/>
      <c r="AK190" s="234"/>
    </row>
    <row r="191" spans="1:37" ht="15.75" customHeight="1">
      <c r="A191" s="234"/>
      <c r="B191" s="234"/>
      <c r="C191" s="234"/>
      <c r="D191" s="234"/>
      <c r="E191" s="234"/>
      <c r="F191" s="234"/>
      <c r="G191" s="234"/>
      <c r="H191" s="234"/>
      <c r="I191" s="234"/>
      <c r="J191" s="300"/>
      <c r="K191" s="300"/>
      <c r="L191" s="234"/>
      <c r="M191" s="234"/>
      <c r="N191" s="234"/>
      <c r="O191" s="234"/>
      <c r="P191" s="234"/>
      <c r="Q191" s="234"/>
      <c r="R191" s="234"/>
      <c r="S191" s="234"/>
      <c r="T191" s="234"/>
      <c r="U191" s="234"/>
      <c r="V191" s="234"/>
      <c r="W191" s="234"/>
      <c r="X191" s="234"/>
      <c r="Y191" s="234"/>
      <c r="Z191" s="234"/>
      <c r="AA191" s="234"/>
      <c r="AB191" s="234"/>
      <c r="AC191" s="234"/>
      <c r="AD191" s="234"/>
      <c r="AE191" s="234"/>
      <c r="AF191" s="234"/>
      <c r="AG191" s="234"/>
      <c r="AH191" s="234"/>
      <c r="AI191" s="234"/>
      <c r="AJ191" s="234"/>
      <c r="AK191" s="234"/>
    </row>
    <row r="192" spans="1:37" ht="15.75" customHeight="1">
      <c r="A192" s="234"/>
      <c r="B192" s="234"/>
      <c r="C192" s="234"/>
      <c r="D192" s="234"/>
      <c r="E192" s="234"/>
      <c r="F192" s="234"/>
      <c r="G192" s="234"/>
      <c r="H192" s="234"/>
      <c r="I192" s="234"/>
      <c r="J192" s="300"/>
      <c r="K192" s="300"/>
      <c r="L192" s="234"/>
      <c r="M192" s="234"/>
      <c r="N192" s="234"/>
      <c r="O192" s="234"/>
      <c r="P192" s="234"/>
      <c r="Q192" s="234"/>
      <c r="R192" s="234"/>
      <c r="S192" s="234"/>
      <c r="T192" s="234"/>
      <c r="U192" s="234"/>
      <c r="V192" s="234"/>
      <c r="W192" s="234"/>
      <c r="X192" s="234"/>
      <c r="Y192" s="234"/>
      <c r="Z192" s="234"/>
      <c r="AA192" s="234"/>
      <c r="AB192" s="234"/>
      <c r="AC192" s="234"/>
      <c r="AD192" s="234"/>
      <c r="AE192" s="234"/>
      <c r="AF192" s="234"/>
      <c r="AG192" s="234"/>
      <c r="AH192" s="234"/>
      <c r="AI192" s="234"/>
      <c r="AJ192" s="234"/>
      <c r="AK192" s="234"/>
    </row>
    <row r="193" spans="1:37" ht="15.75" customHeight="1">
      <c r="A193" s="234"/>
      <c r="B193" s="234"/>
      <c r="C193" s="234"/>
      <c r="D193" s="234"/>
      <c r="E193" s="234"/>
      <c r="F193" s="234"/>
      <c r="G193" s="234"/>
      <c r="H193" s="234"/>
      <c r="I193" s="234"/>
      <c r="J193" s="300"/>
      <c r="K193" s="300"/>
      <c r="L193" s="234"/>
      <c r="M193" s="234"/>
      <c r="N193" s="234"/>
      <c r="O193" s="234"/>
      <c r="P193" s="234"/>
      <c r="Q193" s="234"/>
      <c r="R193" s="234"/>
      <c r="S193" s="234"/>
      <c r="T193" s="234"/>
      <c r="U193" s="234"/>
      <c r="V193" s="234"/>
      <c r="W193" s="234"/>
      <c r="X193" s="234"/>
      <c r="Y193" s="234"/>
      <c r="Z193" s="234"/>
      <c r="AA193" s="234"/>
      <c r="AB193" s="234"/>
      <c r="AC193" s="234"/>
      <c r="AD193" s="234"/>
      <c r="AE193" s="234"/>
      <c r="AF193" s="234"/>
      <c r="AG193" s="234"/>
      <c r="AH193" s="234"/>
      <c r="AI193" s="234"/>
      <c r="AJ193" s="234"/>
      <c r="AK193" s="234"/>
    </row>
    <row r="194" spans="1:37" ht="15.75" customHeight="1">
      <c r="A194" s="234"/>
      <c r="B194" s="234"/>
      <c r="C194" s="234"/>
      <c r="D194" s="234"/>
      <c r="E194" s="234"/>
      <c r="F194" s="234"/>
      <c r="G194" s="234"/>
      <c r="H194" s="234"/>
      <c r="I194" s="234"/>
      <c r="J194" s="300"/>
      <c r="K194" s="300"/>
      <c r="L194" s="234"/>
      <c r="M194" s="234"/>
      <c r="N194" s="234"/>
      <c r="O194" s="234"/>
      <c r="P194" s="234"/>
      <c r="Q194" s="234"/>
      <c r="R194" s="234"/>
      <c r="S194" s="234"/>
      <c r="T194" s="234"/>
      <c r="U194" s="234"/>
      <c r="V194" s="234"/>
      <c r="W194" s="234"/>
      <c r="X194" s="234"/>
      <c r="Y194" s="234"/>
      <c r="Z194" s="234"/>
      <c r="AA194" s="234"/>
      <c r="AB194" s="234"/>
      <c r="AC194" s="234"/>
      <c r="AD194" s="234"/>
      <c r="AE194" s="234"/>
      <c r="AF194" s="234"/>
      <c r="AG194" s="234"/>
      <c r="AH194" s="234"/>
      <c r="AI194" s="234"/>
      <c r="AJ194" s="234"/>
      <c r="AK194" s="234"/>
    </row>
    <row r="195" spans="1:37" ht="15.75" customHeight="1">
      <c r="A195" s="234"/>
      <c r="B195" s="234"/>
      <c r="C195" s="234"/>
      <c r="D195" s="234"/>
      <c r="E195" s="234"/>
      <c r="F195" s="234"/>
      <c r="G195" s="234"/>
      <c r="H195" s="234"/>
      <c r="I195" s="234"/>
      <c r="J195" s="300"/>
      <c r="K195" s="300"/>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c r="AI195" s="234"/>
      <c r="AJ195" s="234"/>
      <c r="AK195" s="234"/>
    </row>
    <row r="196" spans="1:37" ht="15.75" customHeight="1">
      <c r="A196" s="234"/>
      <c r="B196" s="234"/>
      <c r="C196" s="234"/>
      <c r="D196" s="234"/>
      <c r="E196" s="234"/>
      <c r="F196" s="234"/>
      <c r="G196" s="234"/>
      <c r="H196" s="234"/>
      <c r="I196" s="234"/>
      <c r="J196" s="300"/>
      <c r="K196" s="300"/>
      <c r="L196" s="234"/>
      <c r="M196" s="234"/>
      <c r="N196" s="234"/>
      <c r="O196" s="234"/>
      <c r="P196" s="234"/>
      <c r="Q196" s="234"/>
      <c r="R196" s="234"/>
      <c r="S196" s="234"/>
      <c r="T196" s="234"/>
      <c r="U196" s="234"/>
      <c r="V196" s="234"/>
      <c r="W196" s="234"/>
      <c r="X196" s="234"/>
      <c r="Y196" s="234"/>
      <c r="Z196" s="234"/>
      <c r="AA196" s="234"/>
      <c r="AB196" s="234"/>
      <c r="AC196" s="234"/>
      <c r="AD196" s="234"/>
      <c r="AE196" s="234"/>
      <c r="AF196" s="234"/>
      <c r="AG196" s="234"/>
      <c r="AH196" s="234"/>
      <c r="AI196" s="234"/>
      <c r="AJ196" s="234"/>
      <c r="AK196" s="234"/>
    </row>
    <row r="197" spans="1:37" ht="15.75" customHeight="1">
      <c r="A197" s="234"/>
      <c r="B197" s="234"/>
      <c r="C197" s="234"/>
      <c r="D197" s="234"/>
      <c r="E197" s="234"/>
      <c r="F197" s="234"/>
      <c r="G197" s="234"/>
      <c r="H197" s="234"/>
      <c r="I197" s="234"/>
      <c r="J197" s="300"/>
      <c r="K197" s="300"/>
      <c r="L197" s="234"/>
      <c r="M197" s="234"/>
      <c r="N197" s="234"/>
      <c r="O197" s="234"/>
      <c r="P197" s="234"/>
      <c r="Q197" s="234"/>
      <c r="R197" s="234"/>
      <c r="S197" s="234"/>
      <c r="T197" s="234"/>
      <c r="U197" s="234"/>
      <c r="V197" s="234"/>
      <c r="W197" s="234"/>
      <c r="X197" s="234"/>
      <c r="Y197" s="234"/>
      <c r="Z197" s="234"/>
      <c r="AA197" s="234"/>
      <c r="AB197" s="234"/>
      <c r="AC197" s="234"/>
      <c r="AD197" s="234"/>
      <c r="AE197" s="234"/>
      <c r="AF197" s="234"/>
      <c r="AG197" s="234"/>
      <c r="AH197" s="234"/>
      <c r="AI197" s="234"/>
      <c r="AJ197" s="234"/>
      <c r="AK197" s="234"/>
    </row>
    <row r="198" spans="1:37" ht="15.75" customHeight="1">
      <c r="A198" s="234"/>
      <c r="B198" s="234"/>
      <c r="C198" s="234"/>
      <c r="D198" s="234"/>
      <c r="E198" s="234"/>
      <c r="F198" s="234"/>
      <c r="G198" s="234"/>
      <c r="H198" s="234"/>
      <c r="I198" s="234"/>
      <c r="J198" s="300"/>
      <c r="K198" s="300"/>
      <c r="L198" s="234"/>
      <c r="M198" s="234"/>
      <c r="N198" s="234"/>
      <c r="O198" s="234"/>
      <c r="P198" s="234"/>
      <c r="Q198" s="234"/>
      <c r="R198" s="234"/>
      <c r="S198" s="234"/>
      <c r="T198" s="234"/>
      <c r="U198" s="234"/>
      <c r="V198" s="234"/>
      <c r="W198" s="234"/>
      <c r="X198" s="234"/>
      <c r="Y198" s="234"/>
      <c r="Z198" s="234"/>
      <c r="AA198" s="234"/>
      <c r="AB198" s="234"/>
      <c r="AC198" s="234"/>
      <c r="AD198" s="234"/>
      <c r="AE198" s="234"/>
      <c r="AF198" s="234"/>
      <c r="AG198" s="234"/>
      <c r="AH198" s="234"/>
      <c r="AI198" s="234"/>
      <c r="AJ198" s="234"/>
      <c r="AK198" s="234"/>
    </row>
    <row r="199" spans="1:37" ht="15.75" customHeight="1">
      <c r="A199" s="234"/>
      <c r="B199" s="234"/>
      <c r="C199" s="234"/>
      <c r="D199" s="234"/>
      <c r="E199" s="234"/>
      <c r="F199" s="234"/>
      <c r="G199" s="234"/>
      <c r="H199" s="234"/>
      <c r="I199" s="234"/>
      <c r="J199" s="300"/>
      <c r="K199" s="300"/>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c r="AI199" s="234"/>
      <c r="AJ199" s="234"/>
      <c r="AK199" s="234"/>
    </row>
    <row r="200" spans="1:37" ht="15.75" customHeight="1">
      <c r="A200" s="234"/>
      <c r="B200" s="234"/>
      <c r="C200" s="234"/>
      <c r="D200" s="234"/>
      <c r="E200" s="234"/>
      <c r="F200" s="234"/>
      <c r="G200" s="234"/>
      <c r="H200" s="234"/>
      <c r="I200" s="234"/>
      <c r="J200" s="300"/>
      <c r="K200" s="300"/>
      <c r="L200" s="234"/>
      <c r="M200" s="234"/>
      <c r="N200" s="234"/>
      <c r="O200" s="234"/>
      <c r="P200" s="234"/>
      <c r="Q200" s="234"/>
      <c r="R200" s="234"/>
      <c r="S200" s="234"/>
      <c r="T200" s="234"/>
      <c r="U200" s="234"/>
      <c r="V200" s="234"/>
      <c r="W200" s="234"/>
      <c r="X200" s="234"/>
      <c r="Y200" s="234"/>
      <c r="Z200" s="234"/>
      <c r="AA200" s="234"/>
      <c r="AB200" s="234"/>
      <c r="AC200" s="234"/>
      <c r="AD200" s="234"/>
      <c r="AE200" s="234"/>
      <c r="AF200" s="234"/>
      <c r="AG200" s="234"/>
      <c r="AH200" s="234"/>
      <c r="AI200" s="234"/>
      <c r="AJ200" s="234"/>
      <c r="AK200" s="234"/>
    </row>
    <row r="201" spans="1:37" ht="15.75" customHeight="1">
      <c r="A201" s="234"/>
      <c r="B201" s="234"/>
      <c r="C201" s="234"/>
      <c r="D201" s="234"/>
      <c r="E201" s="234"/>
      <c r="F201" s="234"/>
      <c r="G201" s="234"/>
      <c r="H201" s="234"/>
      <c r="I201" s="234"/>
      <c r="J201" s="300"/>
      <c r="K201" s="300"/>
      <c r="L201" s="234"/>
      <c r="M201" s="234"/>
      <c r="N201" s="234"/>
      <c r="O201" s="234"/>
      <c r="P201" s="234"/>
      <c r="Q201" s="234"/>
      <c r="R201" s="234"/>
      <c r="S201" s="234"/>
      <c r="T201" s="234"/>
      <c r="U201" s="234"/>
      <c r="V201" s="234"/>
      <c r="W201" s="234"/>
      <c r="X201" s="234"/>
      <c r="Y201" s="234"/>
      <c r="Z201" s="234"/>
      <c r="AA201" s="234"/>
      <c r="AB201" s="234"/>
      <c r="AC201" s="234"/>
      <c r="AD201" s="234"/>
      <c r="AE201" s="234"/>
      <c r="AF201" s="234"/>
      <c r="AG201" s="234"/>
      <c r="AH201" s="234"/>
      <c r="AI201" s="234"/>
      <c r="AJ201" s="234"/>
      <c r="AK201" s="234"/>
    </row>
    <row r="202" spans="1:37" ht="15.75" customHeight="1">
      <c r="A202" s="234"/>
      <c r="B202" s="234"/>
      <c r="C202" s="234"/>
      <c r="D202" s="234"/>
      <c r="E202" s="234"/>
      <c r="F202" s="234"/>
      <c r="G202" s="234"/>
      <c r="H202" s="234"/>
      <c r="I202" s="234"/>
      <c r="J202" s="300"/>
      <c r="K202" s="300"/>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c r="AI202" s="234"/>
      <c r="AJ202" s="234"/>
      <c r="AK202" s="234"/>
    </row>
    <row r="203" spans="1:37" ht="15.75" customHeight="1">
      <c r="A203" s="234"/>
      <c r="B203" s="234"/>
      <c r="C203" s="234"/>
      <c r="D203" s="234"/>
      <c r="E203" s="234"/>
      <c r="F203" s="234"/>
      <c r="G203" s="234"/>
      <c r="H203" s="234"/>
      <c r="I203" s="234"/>
      <c r="J203" s="300"/>
      <c r="K203" s="300"/>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row>
    <row r="204" spans="1:37" ht="15.75" customHeight="1">
      <c r="A204" s="234"/>
      <c r="B204" s="234"/>
      <c r="C204" s="234"/>
      <c r="D204" s="234"/>
      <c r="E204" s="234"/>
      <c r="F204" s="234"/>
      <c r="G204" s="234"/>
      <c r="H204" s="234"/>
      <c r="I204" s="234"/>
      <c r="J204" s="300"/>
      <c r="K204" s="300"/>
      <c r="L204" s="234"/>
      <c r="M204" s="234"/>
      <c r="N204" s="234"/>
      <c r="O204" s="234"/>
      <c r="P204" s="234"/>
      <c r="Q204" s="234"/>
      <c r="R204" s="234"/>
      <c r="S204" s="234"/>
      <c r="T204" s="234"/>
      <c r="U204" s="234"/>
      <c r="V204" s="234"/>
      <c r="W204" s="234"/>
      <c r="X204" s="234"/>
      <c r="Y204" s="234"/>
      <c r="Z204" s="234"/>
      <c r="AA204" s="234"/>
      <c r="AB204" s="234"/>
      <c r="AC204" s="234"/>
      <c r="AD204" s="234"/>
      <c r="AE204" s="234"/>
      <c r="AF204" s="234"/>
      <c r="AG204" s="234"/>
      <c r="AH204" s="234"/>
      <c r="AI204" s="234"/>
      <c r="AJ204" s="234"/>
      <c r="AK204" s="234"/>
    </row>
    <row r="205" spans="1:37" ht="15.75" customHeight="1">
      <c r="A205" s="234"/>
      <c r="B205" s="234"/>
      <c r="C205" s="234"/>
      <c r="D205" s="234"/>
      <c r="E205" s="234"/>
      <c r="F205" s="234"/>
      <c r="G205" s="234"/>
      <c r="H205" s="234"/>
      <c r="I205" s="234"/>
      <c r="J205" s="300"/>
      <c r="K205" s="300"/>
      <c r="L205" s="234"/>
      <c r="M205" s="234"/>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c r="AI205" s="234"/>
      <c r="AJ205" s="234"/>
      <c r="AK205" s="234"/>
    </row>
    <row r="206" spans="1:37" ht="15.75" customHeight="1">
      <c r="A206" s="234"/>
      <c r="B206" s="234"/>
      <c r="C206" s="234"/>
      <c r="D206" s="234"/>
      <c r="E206" s="234"/>
      <c r="F206" s="234"/>
      <c r="G206" s="234"/>
      <c r="H206" s="234"/>
      <c r="I206" s="234"/>
      <c r="J206" s="300"/>
      <c r="K206" s="300"/>
      <c r="L206" s="234"/>
      <c r="M206" s="234"/>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c r="AI206" s="234"/>
      <c r="AJ206" s="234"/>
      <c r="AK206" s="234"/>
    </row>
    <row r="207" spans="1:37" ht="15.75" customHeight="1">
      <c r="A207" s="234"/>
      <c r="B207" s="234"/>
      <c r="C207" s="234"/>
      <c r="D207" s="234"/>
      <c r="E207" s="234"/>
      <c r="F207" s="234"/>
      <c r="G207" s="234"/>
      <c r="H207" s="234"/>
      <c r="I207" s="234"/>
      <c r="J207" s="300"/>
      <c r="K207" s="300"/>
      <c r="L207" s="234"/>
      <c r="M207" s="234"/>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c r="AI207" s="234"/>
      <c r="AJ207" s="234"/>
      <c r="AK207" s="234"/>
    </row>
    <row r="208" spans="1:37" ht="15.75" customHeight="1">
      <c r="A208" s="234"/>
      <c r="B208" s="234"/>
      <c r="C208" s="234"/>
      <c r="D208" s="234"/>
      <c r="E208" s="234"/>
      <c r="F208" s="234"/>
      <c r="G208" s="234"/>
      <c r="H208" s="234"/>
      <c r="I208" s="234"/>
      <c r="J208" s="300"/>
      <c r="K208" s="300"/>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row>
    <row r="209" spans="1:37" ht="15.75" customHeight="1">
      <c r="A209" s="234"/>
      <c r="B209" s="234"/>
      <c r="C209" s="234"/>
      <c r="D209" s="234"/>
      <c r="E209" s="234"/>
      <c r="F209" s="234"/>
      <c r="G209" s="234"/>
      <c r="H209" s="234"/>
      <c r="I209" s="234"/>
      <c r="J209" s="300"/>
      <c r="K209" s="300"/>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c r="AI209" s="234"/>
      <c r="AJ209" s="234"/>
      <c r="AK209" s="234"/>
    </row>
    <row r="210" spans="1:37" ht="15.75" customHeight="1">
      <c r="A210" s="234"/>
      <c r="B210" s="234"/>
      <c r="C210" s="234"/>
      <c r="D210" s="234"/>
      <c r="E210" s="234"/>
      <c r="F210" s="234"/>
      <c r="G210" s="234"/>
      <c r="H210" s="234"/>
      <c r="I210" s="234"/>
      <c r="J210" s="300"/>
      <c r="K210" s="300"/>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row>
    <row r="211" spans="1:37" ht="15.75" customHeight="1">
      <c r="A211" s="234"/>
      <c r="B211" s="234"/>
      <c r="C211" s="234"/>
      <c r="D211" s="234"/>
      <c r="E211" s="234"/>
      <c r="F211" s="234"/>
      <c r="G211" s="234"/>
      <c r="H211" s="234"/>
      <c r="I211" s="234"/>
      <c r="J211" s="300"/>
      <c r="K211" s="300"/>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row>
    <row r="212" spans="1:37" ht="15.75" customHeight="1">
      <c r="A212" s="234"/>
      <c r="B212" s="234"/>
      <c r="C212" s="234"/>
      <c r="D212" s="234"/>
      <c r="E212" s="234"/>
      <c r="F212" s="234"/>
      <c r="G212" s="234"/>
      <c r="H212" s="234"/>
      <c r="I212" s="234"/>
      <c r="J212" s="300"/>
      <c r="K212" s="300"/>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c r="AI212" s="234"/>
      <c r="AJ212" s="234"/>
      <c r="AK212" s="234"/>
    </row>
    <row r="213" spans="1:37" ht="15.75" customHeight="1">
      <c r="A213" s="234"/>
      <c r="B213" s="234"/>
      <c r="C213" s="234"/>
      <c r="D213" s="234"/>
      <c r="E213" s="234"/>
      <c r="F213" s="234"/>
      <c r="G213" s="234"/>
      <c r="H213" s="234"/>
      <c r="I213" s="234"/>
      <c r="J213" s="300"/>
      <c r="K213" s="300"/>
      <c r="L213" s="234"/>
      <c r="M213" s="234"/>
      <c r="N213" s="234"/>
      <c r="O213" s="234"/>
      <c r="P213" s="234"/>
      <c r="Q213" s="234"/>
      <c r="R213" s="234"/>
      <c r="S213" s="234"/>
      <c r="T213" s="234"/>
      <c r="U213" s="234"/>
      <c r="V213" s="234"/>
      <c r="W213" s="234"/>
      <c r="X213" s="234"/>
      <c r="Y213" s="234"/>
      <c r="Z213" s="234"/>
      <c r="AA213" s="234"/>
      <c r="AB213" s="234"/>
      <c r="AC213" s="234"/>
      <c r="AD213" s="234"/>
      <c r="AE213" s="234"/>
      <c r="AF213" s="234"/>
      <c r="AG213" s="234"/>
      <c r="AH213" s="234"/>
      <c r="AI213" s="234"/>
      <c r="AJ213" s="234"/>
      <c r="AK213" s="234"/>
    </row>
    <row r="214" spans="1:37" ht="15.75" customHeight="1">
      <c r="A214" s="234"/>
      <c r="B214" s="234"/>
      <c r="C214" s="234"/>
      <c r="D214" s="234"/>
      <c r="E214" s="234"/>
      <c r="F214" s="234"/>
      <c r="G214" s="234"/>
      <c r="H214" s="234"/>
      <c r="I214" s="234"/>
      <c r="J214" s="300"/>
      <c r="K214" s="300"/>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c r="AI214" s="234"/>
      <c r="AJ214" s="234"/>
      <c r="AK214" s="234"/>
    </row>
    <row r="215" spans="1:37" ht="15.75" customHeight="1">
      <c r="A215" s="234"/>
      <c r="B215" s="234"/>
      <c r="C215" s="234"/>
      <c r="D215" s="234"/>
      <c r="E215" s="234"/>
      <c r="F215" s="234"/>
      <c r="G215" s="234"/>
      <c r="H215" s="234"/>
      <c r="I215" s="234"/>
      <c r="J215" s="300"/>
      <c r="K215" s="300"/>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row>
    <row r="216" spans="1:37" ht="15.75" customHeight="1">
      <c r="A216" s="234"/>
      <c r="B216" s="234"/>
      <c r="C216" s="234"/>
      <c r="D216" s="234"/>
      <c r="E216" s="234"/>
      <c r="F216" s="234"/>
      <c r="G216" s="234"/>
      <c r="H216" s="234"/>
      <c r="I216" s="234"/>
      <c r="J216" s="300"/>
      <c r="K216" s="300"/>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34"/>
    </row>
    <row r="217" spans="1:37" ht="15.75" customHeight="1">
      <c r="A217" s="234"/>
      <c r="B217" s="234"/>
      <c r="C217" s="234"/>
      <c r="D217" s="234"/>
      <c r="E217" s="234"/>
      <c r="F217" s="234"/>
      <c r="G217" s="234"/>
      <c r="H217" s="234"/>
      <c r="I217" s="234"/>
      <c r="J217" s="300"/>
      <c r="K217" s="300"/>
      <c r="L217" s="234"/>
      <c r="M217" s="234"/>
      <c r="N217" s="234"/>
      <c r="O217" s="234"/>
      <c r="P217" s="234"/>
      <c r="Q217" s="234"/>
      <c r="R217" s="234"/>
      <c r="S217" s="234"/>
      <c r="T217" s="234"/>
      <c r="U217" s="234"/>
      <c r="V217" s="234"/>
      <c r="W217" s="234"/>
      <c r="X217" s="234"/>
      <c r="Y217" s="234"/>
      <c r="Z217" s="234"/>
      <c r="AA217" s="234"/>
      <c r="AB217" s="234"/>
      <c r="AC217" s="234"/>
      <c r="AD217" s="234"/>
      <c r="AE217" s="234"/>
      <c r="AF217" s="234"/>
      <c r="AG217" s="234"/>
      <c r="AH217" s="234"/>
      <c r="AI217" s="234"/>
      <c r="AJ217" s="234"/>
      <c r="AK217" s="234"/>
    </row>
    <row r="218" spans="1:37" ht="15.75" customHeight="1">
      <c r="A218" s="234"/>
      <c r="B218" s="234"/>
      <c r="C218" s="234"/>
      <c r="D218" s="234"/>
      <c r="E218" s="234"/>
      <c r="F218" s="234"/>
      <c r="G218" s="234"/>
      <c r="H218" s="234"/>
      <c r="I218" s="234"/>
      <c r="J218" s="300"/>
      <c r="K218" s="300"/>
      <c r="L218" s="234"/>
      <c r="M218" s="234"/>
      <c r="N218" s="234"/>
      <c r="O218" s="234"/>
      <c r="P218" s="234"/>
      <c r="Q218" s="234"/>
      <c r="R218" s="234"/>
      <c r="S218" s="234"/>
      <c r="T218" s="234"/>
      <c r="U218" s="234"/>
      <c r="V218" s="234"/>
      <c r="W218" s="234"/>
      <c r="X218" s="234"/>
      <c r="Y218" s="234"/>
      <c r="Z218" s="234"/>
      <c r="AA218" s="234"/>
      <c r="AB218" s="234"/>
      <c r="AC218" s="234"/>
      <c r="AD218" s="234"/>
      <c r="AE218" s="234"/>
      <c r="AF218" s="234"/>
      <c r="AG218" s="234"/>
      <c r="AH218" s="234"/>
      <c r="AI218" s="234"/>
      <c r="AJ218" s="234"/>
      <c r="AK218" s="234"/>
    </row>
    <row r="219" spans="1:37" ht="15.75" customHeight="1">
      <c r="A219" s="234"/>
      <c r="B219" s="234"/>
      <c r="C219" s="234"/>
      <c r="D219" s="234"/>
      <c r="E219" s="234"/>
      <c r="F219" s="234"/>
      <c r="G219" s="234"/>
      <c r="H219" s="234"/>
      <c r="I219" s="234"/>
      <c r="J219" s="300"/>
      <c r="K219" s="300"/>
      <c r="L219" s="234"/>
      <c r="M219" s="234"/>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row>
    <row r="220" spans="1:37" ht="15.75" customHeight="1">
      <c r="A220" s="234"/>
      <c r="B220" s="234"/>
      <c r="C220" s="234"/>
      <c r="D220" s="234"/>
      <c r="E220" s="234"/>
      <c r="F220" s="234"/>
      <c r="G220" s="234"/>
      <c r="H220" s="234"/>
      <c r="I220" s="234"/>
      <c r="J220" s="300"/>
      <c r="K220" s="300"/>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c r="AI220" s="234"/>
      <c r="AJ220" s="234"/>
      <c r="AK220" s="234"/>
    </row>
    <row r="221" spans="1:37" ht="15.75" customHeight="1">
      <c r="A221" s="234"/>
      <c r="B221" s="234"/>
      <c r="C221" s="234"/>
      <c r="D221" s="234"/>
      <c r="E221" s="234"/>
      <c r="F221" s="234"/>
      <c r="G221" s="234"/>
      <c r="H221" s="234"/>
      <c r="I221" s="234"/>
      <c r="J221" s="300"/>
      <c r="K221" s="300"/>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c r="AI221" s="234"/>
      <c r="AJ221" s="234"/>
      <c r="AK221" s="234"/>
    </row>
    <row r="222" spans="1:37" ht="15.75" customHeight="1">
      <c r="A222" s="234"/>
      <c r="B222" s="234"/>
      <c r="C222" s="234"/>
      <c r="D222" s="234"/>
      <c r="E222" s="234"/>
      <c r="F222" s="234"/>
      <c r="G222" s="234"/>
      <c r="H222" s="234"/>
      <c r="I222" s="234"/>
      <c r="J222" s="300"/>
      <c r="K222" s="300"/>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c r="AI222" s="234"/>
      <c r="AJ222" s="234"/>
      <c r="AK222" s="234"/>
    </row>
    <row r="223" spans="1:37" ht="15.75" customHeight="1">
      <c r="A223" s="234"/>
      <c r="B223" s="234"/>
      <c r="C223" s="234"/>
      <c r="D223" s="234"/>
      <c r="E223" s="234"/>
      <c r="F223" s="234"/>
      <c r="G223" s="234"/>
      <c r="H223" s="234"/>
      <c r="I223" s="234"/>
      <c r="J223" s="300"/>
      <c r="K223" s="300"/>
      <c r="L223" s="234"/>
      <c r="M223" s="234"/>
      <c r="N223" s="234"/>
      <c r="O223" s="234"/>
      <c r="P223" s="234"/>
      <c r="Q223" s="234"/>
      <c r="R223" s="234"/>
      <c r="S223" s="234"/>
      <c r="T223" s="234"/>
      <c r="U223" s="234"/>
      <c r="V223" s="234"/>
      <c r="W223" s="234"/>
      <c r="X223" s="234"/>
      <c r="Y223" s="234"/>
      <c r="Z223" s="234"/>
      <c r="AA223" s="234"/>
      <c r="AB223" s="234"/>
      <c r="AC223" s="234"/>
      <c r="AD223" s="234"/>
      <c r="AE223" s="234"/>
      <c r="AF223" s="234"/>
      <c r="AG223" s="234"/>
      <c r="AH223" s="234"/>
      <c r="AI223" s="234"/>
      <c r="AJ223" s="234"/>
      <c r="AK223" s="234"/>
    </row>
    <row r="224" spans="1:37" ht="15.75" customHeight="1">
      <c r="A224" s="234"/>
      <c r="B224" s="234"/>
      <c r="C224" s="234"/>
      <c r="D224" s="234"/>
      <c r="E224" s="234"/>
      <c r="F224" s="234"/>
      <c r="G224" s="234"/>
      <c r="H224" s="234"/>
      <c r="I224" s="234"/>
      <c r="J224" s="300"/>
      <c r="K224" s="300"/>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c r="AI224" s="234"/>
      <c r="AJ224" s="234"/>
      <c r="AK224" s="234"/>
    </row>
    <row r="225" spans="1:37" ht="15.75" customHeight="1">
      <c r="A225" s="234"/>
      <c r="B225" s="234"/>
      <c r="C225" s="234"/>
      <c r="D225" s="234"/>
      <c r="E225" s="234"/>
      <c r="F225" s="234"/>
      <c r="G225" s="234"/>
      <c r="H225" s="234"/>
      <c r="I225" s="234"/>
      <c r="J225" s="300"/>
      <c r="K225" s="300"/>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c r="AI225" s="234"/>
      <c r="AJ225" s="234"/>
      <c r="AK225" s="234"/>
    </row>
    <row r="226" spans="1:37" ht="15.75" customHeight="1">
      <c r="A226" s="234"/>
      <c r="B226" s="234"/>
      <c r="C226" s="234"/>
      <c r="D226" s="234"/>
      <c r="E226" s="234"/>
      <c r="F226" s="234"/>
      <c r="G226" s="234"/>
      <c r="H226" s="234"/>
      <c r="I226" s="234"/>
      <c r="J226" s="300"/>
      <c r="K226" s="300"/>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c r="AI226" s="234"/>
      <c r="AJ226" s="234"/>
      <c r="AK226" s="234"/>
    </row>
    <row r="227" spans="1:37" ht="15.75" customHeight="1">
      <c r="A227" s="234"/>
      <c r="B227" s="234"/>
      <c r="C227" s="234"/>
      <c r="D227" s="234"/>
      <c r="E227" s="234"/>
      <c r="F227" s="234"/>
      <c r="G227" s="234"/>
      <c r="H227" s="234"/>
      <c r="I227" s="234"/>
      <c r="J227" s="300"/>
      <c r="K227" s="300"/>
      <c r="L227" s="234"/>
      <c r="M227" s="234"/>
      <c r="N227" s="234"/>
      <c r="O227" s="234"/>
      <c r="P227" s="234"/>
      <c r="Q227" s="234"/>
      <c r="R227" s="234"/>
      <c r="S227" s="234"/>
      <c r="T227" s="234"/>
      <c r="U227" s="234"/>
      <c r="V227" s="234"/>
      <c r="W227" s="234"/>
      <c r="X227" s="234"/>
      <c r="Y227" s="234"/>
      <c r="Z227" s="234"/>
      <c r="AA227" s="234"/>
      <c r="AB227" s="234"/>
      <c r="AC227" s="234"/>
      <c r="AD227" s="234"/>
      <c r="AE227" s="234"/>
      <c r="AF227" s="234"/>
      <c r="AG227" s="234"/>
      <c r="AH227" s="234"/>
      <c r="AI227" s="234"/>
      <c r="AJ227" s="234"/>
      <c r="AK227" s="234"/>
    </row>
    <row r="228" spans="1:37" ht="15.75" customHeight="1">
      <c r="A228" s="234"/>
      <c r="B228" s="234"/>
      <c r="C228" s="234"/>
      <c r="D228" s="234"/>
      <c r="E228" s="234"/>
      <c r="F228" s="234"/>
      <c r="G228" s="234"/>
      <c r="H228" s="234"/>
      <c r="I228" s="234"/>
      <c r="J228" s="300"/>
      <c r="K228" s="300"/>
      <c r="L228" s="234"/>
      <c r="M228" s="234"/>
      <c r="N228" s="234"/>
      <c r="O228" s="234"/>
      <c r="P228" s="234"/>
      <c r="Q228" s="234"/>
      <c r="R228" s="234"/>
      <c r="S228" s="234"/>
      <c r="T228" s="234"/>
      <c r="U228" s="234"/>
      <c r="V228" s="234"/>
      <c r="W228" s="234"/>
      <c r="X228" s="234"/>
      <c r="Y228" s="234"/>
      <c r="Z228" s="234"/>
      <c r="AA228" s="234"/>
      <c r="AB228" s="234"/>
      <c r="AC228" s="234"/>
      <c r="AD228" s="234"/>
      <c r="AE228" s="234"/>
      <c r="AF228" s="234"/>
      <c r="AG228" s="234"/>
      <c r="AH228" s="234"/>
      <c r="AI228" s="234"/>
      <c r="AJ228" s="234"/>
      <c r="AK228" s="234"/>
    </row>
    <row r="229" spans="1:37" ht="15.75" customHeight="1">
      <c r="A229" s="234"/>
      <c r="B229" s="234"/>
      <c r="C229" s="234"/>
      <c r="D229" s="234"/>
      <c r="E229" s="234"/>
      <c r="F229" s="234"/>
      <c r="G229" s="234"/>
      <c r="H229" s="234"/>
      <c r="I229" s="234"/>
      <c r="J229" s="300"/>
      <c r="K229" s="300"/>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row>
    <row r="230" spans="1:37" ht="15.75" customHeight="1">
      <c r="A230" s="234"/>
      <c r="B230" s="234"/>
      <c r="C230" s="234"/>
      <c r="D230" s="234"/>
      <c r="E230" s="234"/>
      <c r="F230" s="234"/>
      <c r="G230" s="234"/>
      <c r="H230" s="234"/>
      <c r="I230" s="234"/>
      <c r="J230" s="300"/>
      <c r="K230" s="300"/>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c r="AI230" s="234"/>
      <c r="AJ230" s="234"/>
      <c r="AK230" s="234"/>
    </row>
    <row r="231" spans="1:37" ht="15.75" customHeight="1">
      <c r="A231" s="234"/>
      <c r="B231" s="234"/>
      <c r="C231" s="234"/>
      <c r="D231" s="234"/>
      <c r="E231" s="234"/>
      <c r="F231" s="234"/>
      <c r="G231" s="234"/>
      <c r="H231" s="234"/>
      <c r="I231" s="234"/>
      <c r="J231" s="300"/>
      <c r="K231" s="300"/>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c r="AI231" s="234"/>
      <c r="AJ231" s="234"/>
      <c r="AK231" s="234"/>
    </row>
    <row r="232" spans="1:37" ht="15.75" customHeight="1">
      <c r="A232" s="234"/>
      <c r="B232" s="234"/>
      <c r="C232" s="234"/>
      <c r="D232" s="234"/>
      <c r="E232" s="234"/>
      <c r="F232" s="234"/>
      <c r="G232" s="234"/>
      <c r="H232" s="234"/>
      <c r="I232" s="234"/>
      <c r="J232" s="300"/>
      <c r="K232" s="300"/>
      <c r="L232" s="234"/>
      <c r="M232" s="234"/>
      <c r="N232" s="234"/>
      <c r="O232" s="234"/>
      <c r="P232" s="234"/>
      <c r="Q232" s="234"/>
      <c r="R232" s="234"/>
      <c r="S232" s="234"/>
      <c r="T232" s="234"/>
      <c r="U232" s="234"/>
      <c r="V232" s="234"/>
      <c r="W232" s="234"/>
      <c r="X232" s="234"/>
      <c r="Y232" s="234"/>
      <c r="Z232" s="234"/>
      <c r="AA232" s="234"/>
      <c r="AB232" s="234"/>
      <c r="AC232" s="234"/>
      <c r="AD232" s="234"/>
      <c r="AE232" s="234"/>
      <c r="AF232" s="234"/>
      <c r="AG232" s="234"/>
      <c r="AH232" s="234"/>
      <c r="AI232" s="234"/>
      <c r="AJ232" s="234"/>
      <c r="AK232" s="234"/>
    </row>
    <row r="233" spans="1:37" ht="15.75" customHeight="1">
      <c r="A233" s="234"/>
      <c r="B233" s="234"/>
      <c r="C233" s="234"/>
      <c r="D233" s="234"/>
      <c r="E233" s="234"/>
      <c r="F233" s="234"/>
      <c r="G233" s="234"/>
      <c r="H233" s="234"/>
      <c r="I233" s="234"/>
      <c r="J233" s="300"/>
      <c r="K233" s="300"/>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c r="AI233" s="234"/>
      <c r="AJ233" s="234"/>
      <c r="AK233" s="234"/>
    </row>
    <row r="234" spans="1:37" ht="15.75" customHeight="1">
      <c r="A234" s="234"/>
      <c r="B234" s="234"/>
      <c r="C234" s="234"/>
      <c r="D234" s="234"/>
      <c r="E234" s="234"/>
      <c r="F234" s="234"/>
      <c r="G234" s="234"/>
      <c r="H234" s="234"/>
      <c r="I234" s="234"/>
      <c r="J234" s="300"/>
      <c r="K234" s="300"/>
      <c r="L234" s="234"/>
      <c r="M234" s="234"/>
      <c r="N234" s="234"/>
      <c r="O234" s="234"/>
      <c r="P234" s="234"/>
      <c r="Q234" s="234"/>
      <c r="R234" s="234"/>
      <c r="S234" s="234"/>
      <c r="T234" s="234"/>
      <c r="U234" s="234"/>
      <c r="V234" s="234"/>
      <c r="W234" s="234"/>
      <c r="X234" s="234"/>
      <c r="Y234" s="234"/>
      <c r="Z234" s="234"/>
      <c r="AA234" s="234"/>
      <c r="AB234" s="234"/>
      <c r="AC234" s="234"/>
      <c r="AD234" s="234"/>
      <c r="AE234" s="234"/>
      <c r="AF234" s="234"/>
      <c r="AG234" s="234"/>
      <c r="AH234" s="234"/>
      <c r="AI234" s="234"/>
      <c r="AJ234" s="234"/>
      <c r="AK234" s="234"/>
    </row>
    <row r="235" spans="1:37" ht="15.75" customHeight="1">
      <c r="A235" s="234"/>
      <c r="B235" s="234"/>
      <c r="C235" s="234"/>
      <c r="D235" s="234"/>
      <c r="E235" s="234"/>
      <c r="F235" s="234"/>
      <c r="G235" s="234"/>
      <c r="H235" s="234"/>
      <c r="I235" s="234"/>
      <c r="J235" s="300"/>
      <c r="K235" s="300"/>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c r="AI235" s="234"/>
      <c r="AJ235" s="234"/>
      <c r="AK235" s="234"/>
    </row>
    <row r="236" spans="1:37" ht="15.75" customHeight="1">
      <c r="A236" s="234"/>
      <c r="B236" s="234"/>
      <c r="C236" s="234"/>
      <c r="D236" s="234"/>
      <c r="E236" s="234"/>
      <c r="F236" s="234"/>
      <c r="G236" s="234"/>
      <c r="H236" s="234"/>
      <c r="I236" s="234"/>
      <c r="J236" s="300"/>
      <c r="K236" s="300"/>
      <c r="L236" s="234"/>
      <c r="M236" s="234"/>
      <c r="N236" s="234"/>
      <c r="O236" s="234"/>
      <c r="P236" s="234"/>
      <c r="Q236" s="234"/>
      <c r="R236" s="234"/>
      <c r="S236" s="234"/>
      <c r="T236" s="234"/>
      <c r="U236" s="234"/>
      <c r="V236" s="234"/>
      <c r="W236" s="234"/>
      <c r="X236" s="234"/>
      <c r="Y236" s="234"/>
      <c r="Z236" s="234"/>
      <c r="AA236" s="234"/>
      <c r="AB236" s="234"/>
      <c r="AC236" s="234"/>
      <c r="AD236" s="234"/>
      <c r="AE236" s="234"/>
      <c r="AF236" s="234"/>
      <c r="AG236" s="234"/>
      <c r="AH236" s="234"/>
      <c r="AI236" s="234"/>
      <c r="AJ236" s="234"/>
      <c r="AK236" s="234"/>
    </row>
    <row r="237" spans="1:37" ht="15.75" customHeight="1">
      <c r="A237" s="234"/>
      <c r="B237" s="234"/>
      <c r="C237" s="234"/>
      <c r="D237" s="234"/>
      <c r="E237" s="234"/>
      <c r="F237" s="234"/>
      <c r="G237" s="234"/>
      <c r="H237" s="234"/>
      <c r="I237" s="234"/>
      <c r="J237" s="300"/>
      <c r="K237" s="300"/>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c r="AI237" s="234"/>
      <c r="AJ237" s="234"/>
      <c r="AK237" s="234"/>
    </row>
    <row r="238" spans="1:37" ht="15.75" customHeight="1">
      <c r="A238" s="234"/>
      <c r="B238" s="234"/>
      <c r="C238" s="234"/>
      <c r="D238" s="234"/>
      <c r="E238" s="234"/>
      <c r="F238" s="234"/>
      <c r="G238" s="234"/>
      <c r="H238" s="234"/>
      <c r="I238" s="234"/>
      <c r="J238" s="300"/>
      <c r="K238" s="300"/>
      <c r="L238" s="234"/>
      <c r="M238" s="234"/>
      <c r="N238" s="234"/>
      <c r="O238" s="234"/>
      <c r="P238" s="234"/>
      <c r="Q238" s="234"/>
      <c r="R238" s="234"/>
      <c r="S238" s="234"/>
      <c r="T238" s="234"/>
      <c r="U238" s="234"/>
      <c r="V238" s="234"/>
      <c r="W238" s="234"/>
      <c r="X238" s="234"/>
      <c r="Y238" s="234"/>
      <c r="Z238" s="234"/>
      <c r="AA238" s="234"/>
      <c r="AB238" s="234"/>
      <c r="AC238" s="234"/>
      <c r="AD238" s="234"/>
      <c r="AE238" s="234"/>
      <c r="AF238" s="234"/>
      <c r="AG238" s="234"/>
      <c r="AH238" s="234"/>
      <c r="AI238" s="234"/>
      <c r="AJ238" s="234"/>
      <c r="AK238" s="234"/>
    </row>
    <row r="239" spans="1:37" ht="15.75" customHeight="1">
      <c r="A239" s="234"/>
      <c r="B239" s="234"/>
      <c r="C239" s="234"/>
      <c r="D239" s="234"/>
      <c r="E239" s="234"/>
      <c r="F239" s="234"/>
      <c r="G239" s="234"/>
      <c r="H239" s="234"/>
      <c r="I239" s="234"/>
      <c r="J239" s="300"/>
      <c r="K239" s="300"/>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c r="AI239" s="234"/>
      <c r="AJ239" s="234"/>
      <c r="AK239" s="234"/>
    </row>
    <row r="240" spans="1:37" ht="15.75" customHeight="1">
      <c r="A240" s="234"/>
      <c r="B240" s="234"/>
      <c r="C240" s="234"/>
      <c r="D240" s="234"/>
      <c r="E240" s="234"/>
      <c r="F240" s="234"/>
      <c r="G240" s="234"/>
      <c r="H240" s="234"/>
      <c r="I240" s="234"/>
      <c r="J240" s="300"/>
      <c r="K240" s="300"/>
      <c r="L240" s="234"/>
      <c r="M240" s="234"/>
      <c r="N240" s="234"/>
      <c r="O240" s="234"/>
      <c r="P240" s="234"/>
      <c r="Q240" s="234"/>
      <c r="R240" s="234"/>
      <c r="S240" s="234"/>
      <c r="T240" s="234"/>
      <c r="U240" s="234"/>
      <c r="V240" s="234"/>
      <c r="W240" s="234"/>
      <c r="X240" s="234"/>
      <c r="Y240" s="234"/>
      <c r="Z240" s="234"/>
      <c r="AA240" s="234"/>
      <c r="AB240" s="234"/>
      <c r="AC240" s="234"/>
      <c r="AD240" s="234"/>
      <c r="AE240" s="234"/>
      <c r="AF240" s="234"/>
      <c r="AG240" s="234"/>
      <c r="AH240" s="234"/>
      <c r="AI240" s="234"/>
      <c r="AJ240" s="234"/>
      <c r="AK240" s="234"/>
    </row>
    <row r="241" spans="1:37" ht="15.75" customHeight="1">
      <c r="A241" s="234"/>
      <c r="B241" s="234"/>
      <c r="C241" s="234"/>
      <c r="D241" s="234"/>
      <c r="E241" s="234"/>
      <c r="F241" s="234"/>
      <c r="G241" s="234"/>
      <c r="H241" s="234"/>
      <c r="I241" s="234"/>
      <c r="J241" s="300"/>
      <c r="K241" s="300"/>
      <c r="L241" s="234"/>
      <c r="M241" s="234"/>
      <c r="N241" s="234"/>
      <c r="O241" s="234"/>
      <c r="P241" s="234"/>
      <c r="Q241" s="234"/>
      <c r="R241" s="234"/>
      <c r="S241" s="234"/>
      <c r="T241" s="234"/>
      <c r="U241" s="234"/>
      <c r="V241" s="234"/>
      <c r="W241" s="234"/>
      <c r="X241" s="234"/>
      <c r="Y241" s="234"/>
      <c r="Z241" s="234"/>
      <c r="AA241" s="234"/>
      <c r="AB241" s="234"/>
      <c r="AC241" s="234"/>
      <c r="AD241" s="234"/>
      <c r="AE241" s="234"/>
      <c r="AF241" s="234"/>
      <c r="AG241" s="234"/>
      <c r="AH241" s="234"/>
      <c r="AI241" s="234"/>
      <c r="AJ241" s="234"/>
      <c r="AK241" s="234"/>
    </row>
    <row r="242" spans="1:37" ht="15.75" customHeight="1">
      <c r="A242" s="234"/>
      <c r="B242" s="234"/>
      <c r="C242" s="234"/>
      <c r="D242" s="234"/>
      <c r="E242" s="234"/>
      <c r="F242" s="234"/>
      <c r="G242" s="234"/>
      <c r="H242" s="234"/>
      <c r="I242" s="234"/>
      <c r="J242" s="300"/>
      <c r="K242" s="300"/>
      <c r="L242" s="234"/>
      <c r="M242" s="234"/>
      <c r="N242" s="234"/>
      <c r="O242" s="234"/>
      <c r="P242" s="234"/>
      <c r="Q242" s="234"/>
      <c r="R242" s="234"/>
      <c r="S242" s="234"/>
      <c r="T242" s="234"/>
      <c r="U242" s="234"/>
      <c r="V242" s="234"/>
      <c r="W242" s="234"/>
      <c r="X242" s="234"/>
      <c r="Y242" s="234"/>
      <c r="Z242" s="234"/>
      <c r="AA242" s="234"/>
      <c r="AB242" s="234"/>
      <c r="AC242" s="234"/>
      <c r="AD242" s="234"/>
      <c r="AE242" s="234"/>
      <c r="AF242" s="234"/>
      <c r="AG242" s="234"/>
      <c r="AH242" s="234"/>
      <c r="AI242" s="234"/>
      <c r="AJ242" s="234"/>
      <c r="AK242" s="234"/>
    </row>
    <row r="243" spans="1:37" ht="15.75" customHeight="1">
      <c r="A243" s="234"/>
      <c r="B243" s="234"/>
      <c r="C243" s="234"/>
      <c r="D243" s="234"/>
      <c r="E243" s="234"/>
      <c r="F243" s="234"/>
      <c r="G243" s="234"/>
      <c r="H243" s="234"/>
      <c r="I243" s="234"/>
      <c r="J243" s="300"/>
      <c r="K243" s="300"/>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c r="AI243" s="234"/>
      <c r="AJ243" s="234"/>
      <c r="AK243" s="234"/>
    </row>
    <row r="244" spans="1:37" ht="15.75" customHeight="1">
      <c r="A244" s="234"/>
      <c r="B244" s="234"/>
      <c r="C244" s="234"/>
      <c r="D244" s="234"/>
      <c r="E244" s="234"/>
      <c r="F244" s="234"/>
      <c r="G244" s="234"/>
      <c r="H244" s="234"/>
      <c r="I244" s="234"/>
      <c r="J244" s="300"/>
      <c r="K244" s="300"/>
      <c r="L244" s="234"/>
      <c r="M244" s="234"/>
      <c r="N244" s="234"/>
      <c r="O244" s="234"/>
      <c r="P244" s="234"/>
      <c r="Q244" s="234"/>
      <c r="R244" s="234"/>
      <c r="S244" s="234"/>
      <c r="T244" s="234"/>
      <c r="U244" s="234"/>
      <c r="V244" s="234"/>
      <c r="W244" s="234"/>
      <c r="X244" s="234"/>
      <c r="Y244" s="234"/>
      <c r="Z244" s="234"/>
      <c r="AA244" s="234"/>
      <c r="AB244" s="234"/>
      <c r="AC244" s="234"/>
      <c r="AD244" s="234"/>
      <c r="AE244" s="234"/>
      <c r="AF244" s="234"/>
      <c r="AG244" s="234"/>
      <c r="AH244" s="234"/>
      <c r="AI244" s="234"/>
      <c r="AJ244" s="234"/>
      <c r="AK244" s="234"/>
    </row>
    <row r="245" spans="1:37" ht="15.75" customHeight="1">
      <c r="A245" s="234"/>
      <c r="B245" s="234"/>
      <c r="C245" s="234"/>
      <c r="D245" s="234"/>
      <c r="E245" s="234"/>
      <c r="F245" s="234"/>
      <c r="G245" s="234"/>
      <c r="H245" s="234"/>
      <c r="I245" s="234"/>
      <c r="J245" s="300"/>
      <c r="K245" s="300"/>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c r="AI245" s="234"/>
      <c r="AJ245" s="234"/>
      <c r="AK245" s="234"/>
    </row>
    <row r="246" spans="1:37" ht="15.75" customHeight="1">
      <c r="A246" s="234"/>
      <c r="B246" s="234"/>
      <c r="C246" s="234"/>
      <c r="D246" s="234"/>
      <c r="E246" s="234"/>
      <c r="F246" s="234"/>
      <c r="G246" s="234"/>
      <c r="H246" s="234"/>
      <c r="I246" s="234"/>
      <c r="J246" s="300"/>
      <c r="K246" s="300"/>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row>
    <row r="247" spans="1:37" ht="15.75" customHeight="1">
      <c r="A247" s="234"/>
      <c r="B247" s="234"/>
      <c r="C247" s="234"/>
      <c r="D247" s="234"/>
      <c r="E247" s="234"/>
      <c r="F247" s="234"/>
      <c r="G247" s="234"/>
      <c r="H247" s="234"/>
      <c r="I247" s="234"/>
      <c r="J247" s="300"/>
      <c r="K247" s="300"/>
      <c r="L247" s="234"/>
      <c r="M247" s="234"/>
      <c r="N247" s="234"/>
      <c r="O247" s="234"/>
      <c r="P247" s="234"/>
      <c r="Q247" s="234"/>
      <c r="R247" s="234"/>
      <c r="S247" s="234"/>
      <c r="T247" s="234"/>
      <c r="U247" s="234"/>
      <c r="V247" s="234"/>
      <c r="W247" s="234"/>
      <c r="X247" s="234"/>
      <c r="Y247" s="234"/>
      <c r="Z247" s="234"/>
      <c r="AA247" s="234"/>
      <c r="AB247" s="234"/>
      <c r="AC247" s="234"/>
      <c r="AD247" s="234"/>
      <c r="AE247" s="234"/>
      <c r="AF247" s="234"/>
      <c r="AG247" s="234"/>
      <c r="AH247" s="234"/>
      <c r="AI247" s="234"/>
      <c r="AJ247" s="234"/>
      <c r="AK247" s="234"/>
    </row>
    <row r="248" spans="1:37" ht="15.75" customHeight="1">
      <c r="A248" s="234"/>
      <c r="B248" s="234"/>
      <c r="C248" s="234"/>
      <c r="D248" s="234"/>
      <c r="E248" s="234"/>
      <c r="F248" s="234"/>
      <c r="G248" s="234"/>
      <c r="H248" s="234"/>
      <c r="I248" s="234"/>
      <c r="J248" s="300"/>
      <c r="K248" s="300"/>
      <c r="L248" s="234"/>
      <c r="M248" s="234"/>
      <c r="N248" s="234"/>
      <c r="O248" s="234"/>
      <c r="P248" s="234"/>
      <c r="Q248" s="234"/>
      <c r="R248" s="234"/>
      <c r="S248" s="234"/>
      <c r="T248" s="234"/>
      <c r="U248" s="234"/>
      <c r="V248" s="234"/>
      <c r="W248" s="234"/>
      <c r="X248" s="234"/>
      <c r="Y248" s="234"/>
      <c r="Z248" s="234"/>
      <c r="AA248" s="234"/>
      <c r="AB248" s="234"/>
      <c r="AC248" s="234"/>
      <c r="AD248" s="234"/>
      <c r="AE248" s="234"/>
      <c r="AF248" s="234"/>
      <c r="AG248" s="234"/>
      <c r="AH248" s="234"/>
      <c r="AI248" s="234"/>
      <c r="AJ248" s="234"/>
      <c r="AK248" s="234"/>
    </row>
    <row r="249" spans="1:37" ht="15.75" customHeight="1">
      <c r="A249" s="234"/>
      <c r="B249" s="234"/>
      <c r="C249" s="234"/>
      <c r="D249" s="234"/>
      <c r="E249" s="234"/>
      <c r="F249" s="234"/>
      <c r="G249" s="234"/>
      <c r="H249" s="234"/>
      <c r="I249" s="234"/>
      <c r="J249" s="300"/>
      <c r="K249" s="300"/>
      <c r="L249" s="234"/>
      <c r="M249" s="234"/>
      <c r="N249" s="234"/>
      <c r="O249" s="234"/>
      <c r="P249" s="234"/>
      <c r="Q249" s="234"/>
      <c r="R249" s="234"/>
      <c r="S249" s="234"/>
      <c r="T249" s="234"/>
      <c r="U249" s="234"/>
      <c r="V249" s="234"/>
      <c r="W249" s="234"/>
      <c r="X249" s="234"/>
      <c r="Y249" s="234"/>
      <c r="Z249" s="234"/>
      <c r="AA249" s="234"/>
      <c r="AB249" s="234"/>
      <c r="AC249" s="234"/>
      <c r="AD249" s="234"/>
      <c r="AE249" s="234"/>
      <c r="AF249" s="234"/>
      <c r="AG249" s="234"/>
      <c r="AH249" s="234"/>
      <c r="AI249" s="234"/>
      <c r="AJ249" s="234"/>
      <c r="AK249" s="234"/>
    </row>
    <row r="250" spans="1:37" ht="15.75" customHeight="1">
      <c r="A250" s="234"/>
      <c r="B250" s="234"/>
      <c r="C250" s="234"/>
      <c r="D250" s="234"/>
      <c r="E250" s="234"/>
      <c r="F250" s="234"/>
      <c r="G250" s="234"/>
      <c r="H250" s="234"/>
      <c r="I250" s="234"/>
      <c r="J250" s="300"/>
      <c r="K250" s="300"/>
      <c r="L250" s="234"/>
      <c r="M250" s="234"/>
      <c r="N250" s="234"/>
      <c r="O250" s="234"/>
      <c r="P250" s="234"/>
      <c r="Q250" s="234"/>
      <c r="R250" s="234"/>
      <c r="S250" s="234"/>
      <c r="T250" s="234"/>
      <c r="U250" s="234"/>
      <c r="V250" s="234"/>
      <c r="W250" s="234"/>
      <c r="X250" s="234"/>
      <c r="Y250" s="234"/>
      <c r="Z250" s="234"/>
      <c r="AA250" s="234"/>
      <c r="AB250" s="234"/>
      <c r="AC250" s="234"/>
      <c r="AD250" s="234"/>
      <c r="AE250" s="234"/>
      <c r="AF250" s="234"/>
      <c r="AG250" s="234"/>
      <c r="AH250" s="234"/>
      <c r="AI250" s="234"/>
      <c r="AJ250" s="234"/>
      <c r="AK250" s="234"/>
    </row>
    <row r="251" spans="1:37" ht="15.75" customHeight="1">
      <c r="A251" s="234"/>
      <c r="B251" s="234"/>
      <c r="C251" s="234"/>
      <c r="D251" s="234"/>
      <c r="E251" s="234"/>
      <c r="F251" s="234"/>
      <c r="G251" s="234"/>
      <c r="H251" s="234"/>
      <c r="I251" s="234"/>
      <c r="J251" s="300"/>
      <c r="K251" s="300"/>
      <c r="L251" s="234"/>
      <c r="M251" s="234"/>
      <c r="N251" s="234"/>
      <c r="O251" s="234"/>
      <c r="P251" s="234"/>
      <c r="Q251" s="234"/>
      <c r="R251" s="234"/>
      <c r="S251" s="234"/>
      <c r="T251" s="234"/>
      <c r="U251" s="234"/>
      <c r="V251" s="234"/>
      <c r="W251" s="234"/>
      <c r="X251" s="234"/>
      <c r="Y251" s="234"/>
      <c r="Z251" s="234"/>
      <c r="AA251" s="234"/>
      <c r="AB251" s="234"/>
      <c r="AC251" s="234"/>
      <c r="AD251" s="234"/>
      <c r="AE251" s="234"/>
      <c r="AF251" s="234"/>
      <c r="AG251" s="234"/>
      <c r="AH251" s="234"/>
      <c r="AI251" s="234"/>
      <c r="AJ251" s="234"/>
      <c r="AK251" s="234"/>
    </row>
    <row r="252" spans="1:37" ht="15.75" customHeight="1">
      <c r="A252" s="234"/>
      <c r="B252" s="234"/>
      <c r="C252" s="234"/>
      <c r="D252" s="234"/>
      <c r="E252" s="234"/>
      <c r="F252" s="234"/>
      <c r="G252" s="234"/>
      <c r="H252" s="234"/>
      <c r="I252" s="234"/>
      <c r="J252" s="300"/>
      <c r="K252" s="300"/>
      <c r="L252" s="234"/>
      <c r="M252" s="234"/>
      <c r="N252" s="234"/>
      <c r="O252" s="234"/>
      <c r="P252" s="234"/>
      <c r="Q252" s="234"/>
      <c r="R252" s="234"/>
      <c r="S252" s="234"/>
      <c r="T252" s="234"/>
      <c r="U252" s="234"/>
      <c r="V252" s="234"/>
      <c r="W252" s="234"/>
      <c r="X252" s="234"/>
      <c r="Y252" s="234"/>
      <c r="Z252" s="234"/>
      <c r="AA252" s="234"/>
      <c r="AB252" s="234"/>
      <c r="AC252" s="234"/>
      <c r="AD252" s="234"/>
      <c r="AE252" s="234"/>
      <c r="AF252" s="234"/>
      <c r="AG252" s="234"/>
      <c r="AH252" s="234"/>
      <c r="AI252" s="234"/>
      <c r="AJ252" s="234"/>
      <c r="AK252" s="234"/>
    </row>
    <row r="253" spans="1:37" ht="15.75" customHeight="1">
      <c r="A253" s="234"/>
      <c r="B253" s="234"/>
      <c r="C253" s="234"/>
      <c r="D253" s="234"/>
      <c r="E253" s="234"/>
      <c r="F253" s="234"/>
      <c r="G253" s="234"/>
      <c r="H253" s="234"/>
      <c r="I253" s="234"/>
      <c r="J253" s="300"/>
      <c r="K253" s="300"/>
      <c r="L253" s="234"/>
      <c r="M253" s="234"/>
      <c r="N253" s="234"/>
      <c r="O253" s="234"/>
      <c r="P253" s="234"/>
      <c r="Q253" s="234"/>
      <c r="R253" s="234"/>
      <c r="S253" s="234"/>
      <c r="T253" s="234"/>
      <c r="U253" s="234"/>
      <c r="V253" s="234"/>
      <c r="W253" s="234"/>
      <c r="X253" s="234"/>
      <c r="Y253" s="234"/>
      <c r="Z253" s="234"/>
      <c r="AA253" s="234"/>
      <c r="AB253" s="234"/>
      <c r="AC253" s="234"/>
      <c r="AD253" s="234"/>
      <c r="AE253" s="234"/>
      <c r="AF253" s="234"/>
      <c r="AG253" s="234"/>
      <c r="AH253" s="234"/>
      <c r="AI253" s="234"/>
      <c r="AJ253" s="234"/>
      <c r="AK253" s="234"/>
    </row>
    <row r="254" spans="1:37" ht="15.75" customHeight="1">
      <c r="A254" s="234"/>
      <c r="B254" s="234"/>
      <c r="C254" s="234"/>
      <c r="D254" s="234"/>
      <c r="E254" s="234"/>
      <c r="F254" s="234"/>
      <c r="G254" s="234"/>
      <c r="H254" s="234"/>
      <c r="I254" s="234"/>
      <c r="J254" s="300"/>
      <c r="K254" s="300"/>
      <c r="L254" s="234"/>
      <c r="M254" s="234"/>
      <c r="N254" s="234"/>
      <c r="O254" s="234"/>
      <c r="P254" s="234"/>
      <c r="Q254" s="234"/>
      <c r="R254" s="234"/>
      <c r="S254" s="234"/>
      <c r="T254" s="234"/>
      <c r="U254" s="234"/>
      <c r="V254" s="234"/>
      <c r="W254" s="234"/>
      <c r="X254" s="234"/>
      <c r="Y254" s="234"/>
      <c r="Z254" s="234"/>
      <c r="AA254" s="234"/>
      <c r="AB254" s="234"/>
      <c r="AC254" s="234"/>
      <c r="AD254" s="234"/>
      <c r="AE254" s="234"/>
      <c r="AF254" s="234"/>
      <c r="AG254" s="234"/>
      <c r="AH254" s="234"/>
      <c r="AI254" s="234"/>
      <c r="AJ254" s="234"/>
      <c r="AK254" s="234"/>
    </row>
    <row r="255" spans="1:37" ht="15.75" customHeight="1">
      <c r="A255" s="234"/>
      <c r="B255" s="234"/>
      <c r="C255" s="234"/>
      <c r="D255" s="234"/>
      <c r="E255" s="234"/>
      <c r="F255" s="234"/>
      <c r="G255" s="234"/>
      <c r="H255" s="234"/>
      <c r="I255" s="234"/>
      <c r="J255" s="300"/>
      <c r="K255" s="300"/>
      <c r="L255" s="234"/>
      <c r="M255" s="234"/>
      <c r="N255" s="234"/>
      <c r="O255" s="234"/>
      <c r="P255" s="234"/>
      <c r="Q255" s="234"/>
      <c r="R255" s="234"/>
      <c r="S255" s="234"/>
      <c r="T255" s="234"/>
      <c r="U255" s="234"/>
      <c r="V255" s="234"/>
      <c r="W255" s="234"/>
      <c r="X255" s="234"/>
      <c r="Y255" s="234"/>
      <c r="Z255" s="234"/>
      <c r="AA255" s="234"/>
      <c r="AB255" s="234"/>
      <c r="AC255" s="234"/>
      <c r="AD255" s="234"/>
      <c r="AE255" s="234"/>
      <c r="AF255" s="234"/>
      <c r="AG255" s="234"/>
      <c r="AH255" s="234"/>
      <c r="AI255" s="234"/>
      <c r="AJ255" s="234"/>
      <c r="AK255" s="234"/>
    </row>
    <row r="256" spans="1:37" ht="15.75" customHeight="1">
      <c r="A256" s="234"/>
      <c r="B256" s="234"/>
      <c r="C256" s="234"/>
      <c r="D256" s="234"/>
      <c r="E256" s="234"/>
      <c r="F256" s="234"/>
      <c r="G256" s="234"/>
      <c r="H256" s="234"/>
      <c r="I256" s="234"/>
      <c r="J256" s="300"/>
      <c r="K256" s="300"/>
      <c r="L256" s="234"/>
      <c r="M256" s="234"/>
      <c r="N256" s="234"/>
      <c r="O256" s="234"/>
      <c r="P256" s="234"/>
      <c r="Q256" s="234"/>
      <c r="R256" s="234"/>
      <c r="S256" s="234"/>
      <c r="T256" s="234"/>
      <c r="U256" s="234"/>
      <c r="V256" s="234"/>
      <c r="W256" s="234"/>
      <c r="X256" s="234"/>
      <c r="Y256" s="234"/>
      <c r="Z256" s="234"/>
      <c r="AA256" s="234"/>
      <c r="AB256" s="234"/>
      <c r="AC256" s="234"/>
      <c r="AD256" s="234"/>
      <c r="AE256" s="234"/>
      <c r="AF256" s="234"/>
      <c r="AG256" s="234"/>
      <c r="AH256" s="234"/>
      <c r="AI256" s="234"/>
      <c r="AJ256" s="234"/>
      <c r="AK256" s="234"/>
    </row>
    <row r="257" spans="1:37" ht="15.75" customHeight="1">
      <c r="A257" s="234"/>
      <c r="B257" s="234"/>
      <c r="C257" s="234"/>
      <c r="D257" s="234"/>
      <c r="E257" s="234"/>
      <c r="F257" s="234"/>
      <c r="G257" s="234"/>
      <c r="H257" s="234"/>
      <c r="I257" s="234"/>
      <c r="J257" s="300"/>
      <c r="K257" s="300"/>
      <c r="L257" s="234"/>
      <c r="M257" s="234"/>
      <c r="N257" s="234"/>
      <c r="O257" s="234"/>
      <c r="P257" s="234"/>
      <c r="Q257" s="234"/>
      <c r="R257" s="234"/>
      <c r="S257" s="234"/>
      <c r="T257" s="234"/>
      <c r="U257" s="234"/>
      <c r="V257" s="234"/>
      <c r="W257" s="234"/>
      <c r="X257" s="234"/>
      <c r="Y257" s="234"/>
      <c r="Z257" s="234"/>
      <c r="AA257" s="234"/>
      <c r="AB257" s="234"/>
      <c r="AC257" s="234"/>
      <c r="AD257" s="234"/>
      <c r="AE257" s="234"/>
      <c r="AF257" s="234"/>
      <c r="AG257" s="234"/>
      <c r="AH257" s="234"/>
      <c r="AI257" s="234"/>
      <c r="AJ257" s="234"/>
      <c r="AK257" s="234"/>
    </row>
    <row r="258" spans="1:37" ht="15.75" customHeight="1">
      <c r="A258" s="234"/>
      <c r="B258" s="234"/>
      <c r="C258" s="234"/>
      <c r="D258" s="234"/>
      <c r="E258" s="234"/>
      <c r="F258" s="234"/>
      <c r="G258" s="234"/>
      <c r="H258" s="234"/>
      <c r="I258" s="234"/>
      <c r="J258" s="300"/>
      <c r="K258" s="300"/>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c r="AI258" s="234"/>
      <c r="AJ258" s="234"/>
      <c r="AK258" s="234"/>
    </row>
    <row r="259" spans="1:37" ht="15.75" customHeight="1">
      <c r="A259" s="234"/>
      <c r="B259" s="234"/>
      <c r="C259" s="234"/>
      <c r="D259" s="234"/>
      <c r="E259" s="234"/>
      <c r="F259" s="234"/>
      <c r="G259" s="234"/>
      <c r="H259" s="234"/>
      <c r="I259" s="234"/>
      <c r="J259" s="300"/>
      <c r="K259" s="300"/>
      <c r="L259" s="234"/>
      <c r="M259" s="234"/>
      <c r="N259" s="234"/>
      <c r="O259" s="234"/>
      <c r="P259" s="234"/>
      <c r="Q259" s="234"/>
      <c r="R259" s="234"/>
      <c r="S259" s="234"/>
      <c r="T259" s="234"/>
      <c r="U259" s="234"/>
      <c r="V259" s="234"/>
      <c r="W259" s="234"/>
      <c r="X259" s="234"/>
      <c r="Y259" s="234"/>
      <c r="Z259" s="234"/>
      <c r="AA259" s="234"/>
      <c r="AB259" s="234"/>
      <c r="AC259" s="234"/>
      <c r="AD259" s="234"/>
      <c r="AE259" s="234"/>
      <c r="AF259" s="234"/>
      <c r="AG259" s="234"/>
      <c r="AH259" s="234"/>
      <c r="AI259" s="234"/>
      <c r="AJ259" s="234"/>
      <c r="AK259" s="234"/>
    </row>
    <row r="260" spans="1:37" ht="15.75" customHeight="1">
      <c r="A260" s="234"/>
      <c r="B260" s="234"/>
      <c r="C260" s="234"/>
      <c r="D260" s="234"/>
      <c r="E260" s="234"/>
      <c r="F260" s="234"/>
      <c r="G260" s="234"/>
      <c r="H260" s="234"/>
      <c r="I260" s="234"/>
      <c r="J260" s="300"/>
      <c r="K260" s="300"/>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c r="AI260" s="234"/>
      <c r="AJ260" s="234"/>
      <c r="AK260" s="234"/>
    </row>
    <row r="261" spans="1:37" ht="15.75" customHeight="1">
      <c r="A261" s="234"/>
      <c r="B261" s="234"/>
      <c r="C261" s="234"/>
      <c r="D261" s="234"/>
      <c r="E261" s="234"/>
      <c r="F261" s="234"/>
      <c r="G261" s="234"/>
      <c r="H261" s="234"/>
      <c r="I261" s="234"/>
      <c r="J261" s="300"/>
      <c r="K261" s="300"/>
      <c r="L261" s="234"/>
      <c r="M261" s="234"/>
      <c r="N261" s="234"/>
      <c r="O261" s="234"/>
      <c r="P261" s="234"/>
      <c r="Q261" s="234"/>
      <c r="R261" s="234"/>
      <c r="S261" s="234"/>
      <c r="T261" s="234"/>
      <c r="U261" s="234"/>
      <c r="V261" s="234"/>
      <c r="W261" s="234"/>
      <c r="X261" s="234"/>
      <c r="Y261" s="234"/>
      <c r="Z261" s="234"/>
      <c r="AA261" s="234"/>
      <c r="AB261" s="234"/>
      <c r="AC261" s="234"/>
      <c r="AD261" s="234"/>
      <c r="AE261" s="234"/>
      <c r="AF261" s="234"/>
      <c r="AG261" s="234"/>
      <c r="AH261" s="234"/>
      <c r="AI261" s="234"/>
      <c r="AJ261" s="234"/>
      <c r="AK261" s="234"/>
    </row>
    <row r="262" spans="1:37" ht="15.75" customHeight="1">
      <c r="A262" s="234"/>
      <c r="B262" s="234"/>
      <c r="C262" s="234"/>
      <c r="D262" s="234"/>
      <c r="E262" s="234"/>
      <c r="F262" s="234"/>
      <c r="G262" s="234"/>
      <c r="H262" s="234"/>
      <c r="I262" s="234"/>
      <c r="J262" s="300"/>
      <c r="K262" s="300"/>
      <c r="L262" s="234"/>
      <c r="M262" s="234"/>
      <c r="N262" s="234"/>
      <c r="O262" s="234"/>
      <c r="P262" s="234"/>
      <c r="Q262" s="234"/>
      <c r="R262" s="234"/>
      <c r="S262" s="234"/>
      <c r="T262" s="234"/>
      <c r="U262" s="234"/>
      <c r="V262" s="234"/>
      <c r="W262" s="234"/>
      <c r="X262" s="234"/>
      <c r="Y262" s="234"/>
      <c r="Z262" s="234"/>
      <c r="AA262" s="234"/>
      <c r="AB262" s="234"/>
      <c r="AC262" s="234"/>
      <c r="AD262" s="234"/>
      <c r="AE262" s="234"/>
      <c r="AF262" s="234"/>
      <c r="AG262" s="234"/>
      <c r="AH262" s="234"/>
      <c r="AI262" s="234"/>
      <c r="AJ262" s="234"/>
      <c r="AK262" s="234"/>
    </row>
    <row r="263" spans="1:37" ht="15.75" customHeight="1">
      <c r="A263" s="234"/>
      <c r="B263" s="234"/>
      <c r="C263" s="234"/>
      <c r="D263" s="234"/>
      <c r="E263" s="234"/>
      <c r="F263" s="234"/>
      <c r="G263" s="234"/>
      <c r="H263" s="234"/>
      <c r="I263" s="234"/>
      <c r="J263" s="300"/>
      <c r="K263" s="300"/>
      <c r="L263" s="234"/>
      <c r="M263" s="234"/>
      <c r="N263" s="234"/>
      <c r="O263" s="234"/>
      <c r="P263" s="234"/>
      <c r="Q263" s="234"/>
      <c r="R263" s="234"/>
      <c r="S263" s="234"/>
      <c r="T263" s="234"/>
      <c r="U263" s="234"/>
      <c r="V263" s="234"/>
      <c r="W263" s="234"/>
      <c r="X263" s="234"/>
      <c r="Y263" s="234"/>
      <c r="Z263" s="234"/>
      <c r="AA263" s="234"/>
      <c r="AB263" s="234"/>
      <c r="AC263" s="234"/>
      <c r="AD263" s="234"/>
      <c r="AE263" s="234"/>
      <c r="AF263" s="234"/>
      <c r="AG263" s="234"/>
      <c r="AH263" s="234"/>
      <c r="AI263" s="234"/>
      <c r="AJ263" s="234"/>
      <c r="AK263" s="234"/>
    </row>
    <row r="264" spans="1:37" ht="15.75" customHeight="1">
      <c r="A264" s="234"/>
      <c r="B264" s="234"/>
      <c r="C264" s="234"/>
      <c r="D264" s="234"/>
      <c r="E264" s="234"/>
      <c r="F264" s="234"/>
      <c r="G264" s="234"/>
      <c r="H264" s="234"/>
      <c r="I264" s="234"/>
      <c r="J264" s="300"/>
      <c r="K264" s="300"/>
      <c r="L264" s="234"/>
      <c r="M264" s="234"/>
      <c r="N264" s="234"/>
      <c r="O264" s="234"/>
      <c r="P264" s="234"/>
      <c r="Q264" s="234"/>
      <c r="R264" s="234"/>
      <c r="S264" s="234"/>
      <c r="T264" s="234"/>
      <c r="U264" s="234"/>
      <c r="V264" s="234"/>
      <c r="W264" s="234"/>
      <c r="X264" s="234"/>
      <c r="Y264" s="234"/>
      <c r="Z264" s="234"/>
      <c r="AA264" s="234"/>
      <c r="AB264" s="234"/>
      <c r="AC264" s="234"/>
      <c r="AD264" s="234"/>
      <c r="AE264" s="234"/>
      <c r="AF264" s="234"/>
      <c r="AG264" s="234"/>
      <c r="AH264" s="234"/>
      <c r="AI264" s="234"/>
      <c r="AJ264" s="234"/>
      <c r="AK264" s="234"/>
    </row>
    <row r="265" spans="1:37" ht="15.75" customHeight="1">
      <c r="A265" s="234"/>
      <c r="B265" s="234"/>
      <c r="C265" s="234"/>
      <c r="D265" s="234"/>
      <c r="E265" s="234"/>
      <c r="F265" s="234"/>
      <c r="G265" s="234"/>
      <c r="H265" s="234"/>
      <c r="I265" s="234"/>
      <c r="J265" s="300"/>
      <c r="K265" s="300"/>
      <c r="L265" s="234"/>
      <c r="M265" s="234"/>
      <c r="N265" s="234"/>
      <c r="O265" s="234"/>
      <c r="P265" s="234"/>
      <c r="Q265" s="234"/>
      <c r="R265" s="234"/>
      <c r="S265" s="234"/>
      <c r="T265" s="234"/>
      <c r="U265" s="234"/>
      <c r="V265" s="234"/>
      <c r="W265" s="234"/>
      <c r="X265" s="234"/>
      <c r="Y265" s="234"/>
      <c r="Z265" s="234"/>
      <c r="AA265" s="234"/>
      <c r="AB265" s="234"/>
      <c r="AC265" s="234"/>
      <c r="AD265" s="234"/>
      <c r="AE265" s="234"/>
      <c r="AF265" s="234"/>
      <c r="AG265" s="234"/>
      <c r="AH265" s="234"/>
      <c r="AI265" s="234"/>
      <c r="AJ265" s="234"/>
      <c r="AK265" s="234"/>
    </row>
    <row r="266" spans="1:37" ht="15.75" customHeight="1">
      <c r="A266" s="234"/>
      <c r="B266" s="234"/>
      <c r="C266" s="234"/>
      <c r="D266" s="234"/>
      <c r="E266" s="234"/>
      <c r="F266" s="234"/>
      <c r="G266" s="234"/>
      <c r="H266" s="234"/>
      <c r="I266" s="234"/>
      <c r="J266" s="300"/>
      <c r="K266" s="300"/>
      <c r="L266" s="234"/>
      <c r="M266" s="234"/>
      <c r="N266" s="234"/>
      <c r="O266" s="234"/>
      <c r="P266" s="234"/>
      <c r="Q266" s="234"/>
      <c r="R266" s="234"/>
      <c r="S266" s="234"/>
      <c r="T266" s="234"/>
      <c r="U266" s="234"/>
      <c r="V266" s="234"/>
      <c r="W266" s="234"/>
      <c r="X266" s="234"/>
      <c r="Y266" s="234"/>
      <c r="Z266" s="234"/>
      <c r="AA266" s="234"/>
      <c r="AB266" s="234"/>
      <c r="AC266" s="234"/>
      <c r="AD266" s="234"/>
      <c r="AE266" s="234"/>
      <c r="AF266" s="234"/>
      <c r="AG266" s="234"/>
      <c r="AH266" s="234"/>
      <c r="AI266" s="234"/>
      <c r="AJ266" s="234"/>
      <c r="AK266" s="234"/>
    </row>
    <row r="267" spans="1:37" ht="15.75" customHeight="1">
      <c r="A267" s="234"/>
      <c r="B267" s="234"/>
      <c r="C267" s="234"/>
      <c r="D267" s="234"/>
      <c r="E267" s="234"/>
      <c r="F267" s="234"/>
      <c r="G267" s="234"/>
      <c r="H267" s="234"/>
      <c r="I267" s="234"/>
      <c r="J267" s="300"/>
      <c r="K267" s="300"/>
      <c r="L267" s="234"/>
      <c r="M267" s="234"/>
      <c r="N267" s="234"/>
      <c r="O267" s="234"/>
      <c r="P267" s="234"/>
      <c r="Q267" s="234"/>
      <c r="R267" s="234"/>
      <c r="S267" s="234"/>
      <c r="T267" s="234"/>
      <c r="U267" s="234"/>
      <c r="V267" s="234"/>
      <c r="W267" s="234"/>
      <c r="X267" s="234"/>
      <c r="Y267" s="234"/>
      <c r="Z267" s="234"/>
      <c r="AA267" s="234"/>
      <c r="AB267" s="234"/>
      <c r="AC267" s="234"/>
      <c r="AD267" s="234"/>
      <c r="AE267" s="234"/>
      <c r="AF267" s="234"/>
      <c r="AG267" s="234"/>
      <c r="AH267" s="234"/>
      <c r="AI267" s="234"/>
      <c r="AJ267" s="234"/>
      <c r="AK267" s="234"/>
    </row>
    <row r="268" spans="1:37" ht="15.75" customHeight="1">
      <c r="A268" s="234"/>
      <c r="B268" s="234"/>
      <c r="C268" s="234"/>
      <c r="D268" s="234"/>
      <c r="E268" s="234"/>
      <c r="F268" s="234"/>
      <c r="G268" s="234"/>
      <c r="H268" s="234"/>
      <c r="I268" s="234"/>
      <c r="J268" s="300"/>
      <c r="K268" s="300"/>
      <c r="L268" s="234"/>
      <c r="M268" s="234"/>
      <c r="N268" s="234"/>
      <c r="O268" s="234"/>
      <c r="P268" s="234"/>
      <c r="Q268" s="234"/>
      <c r="R268" s="234"/>
      <c r="S268" s="234"/>
      <c r="T268" s="234"/>
      <c r="U268" s="234"/>
      <c r="V268" s="234"/>
      <c r="W268" s="234"/>
      <c r="X268" s="234"/>
      <c r="Y268" s="234"/>
      <c r="Z268" s="234"/>
      <c r="AA268" s="234"/>
      <c r="AB268" s="234"/>
      <c r="AC268" s="234"/>
      <c r="AD268" s="234"/>
      <c r="AE268" s="234"/>
      <c r="AF268" s="234"/>
      <c r="AG268" s="234"/>
      <c r="AH268" s="234"/>
      <c r="AI268" s="234"/>
      <c r="AJ268" s="234"/>
      <c r="AK268" s="234"/>
    </row>
    <row r="269" spans="1:37" ht="15.75" customHeight="1">
      <c r="A269" s="234"/>
      <c r="B269" s="234"/>
      <c r="C269" s="234"/>
      <c r="D269" s="234"/>
      <c r="E269" s="234"/>
      <c r="F269" s="234"/>
      <c r="G269" s="234"/>
      <c r="H269" s="234"/>
      <c r="I269" s="234"/>
      <c r="J269" s="300"/>
      <c r="K269" s="300"/>
      <c r="L269" s="234"/>
      <c r="M269" s="234"/>
      <c r="N269" s="234"/>
      <c r="O269" s="234"/>
      <c r="P269" s="234"/>
      <c r="Q269" s="234"/>
      <c r="R269" s="234"/>
      <c r="S269" s="234"/>
      <c r="T269" s="234"/>
      <c r="U269" s="234"/>
      <c r="V269" s="234"/>
      <c r="W269" s="234"/>
      <c r="X269" s="234"/>
      <c r="Y269" s="234"/>
      <c r="Z269" s="234"/>
      <c r="AA269" s="234"/>
      <c r="AB269" s="234"/>
      <c r="AC269" s="234"/>
      <c r="AD269" s="234"/>
      <c r="AE269" s="234"/>
      <c r="AF269" s="234"/>
      <c r="AG269" s="234"/>
      <c r="AH269" s="234"/>
      <c r="AI269" s="234"/>
      <c r="AJ269" s="234"/>
      <c r="AK269" s="234"/>
    </row>
    <row r="270" spans="1:37" ht="15.75" customHeight="1">
      <c r="A270" s="234"/>
      <c r="B270" s="234"/>
      <c r="C270" s="234"/>
      <c r="D270" s="234"/>
      <c r="E270" s="234"/>
      <c r="F270" s="234"/>
      <c r="G270" s="234"/>
      <c r="H270" s="234"/>
      <c r="I270" s="234"/>
      <c r="J270" s="300"/>
      <c r="K270" s="300"/>
      <c r="L270" s="234"/>
      <c r="M270" s="234"/>
      <c r="N270" s="234"/>
      <c r="O270" s="234"/>
      <c r="P270" s="234"/>
      <c r="Q270" s="234"/>
      <c r="R270" s="234"/>
      <c r="S270" s="234"/>
      <c r="T270" s="234"/>
      <c r="U270" s="234"/>
      <c r="V270" s="234"/>
      <c r="W270" s="234"/>
      <c r="X270" s="234"/>
      <c r="Y270" s="234"/>
      <c r="Z270" s="234"/>
      <c r="AA270" s="234"/>
      <c r="AB270" s="234"/>
      <c r="AC270" s="234"/>
      <c r="AD270" s="234"/>
      <c r="AE270" s="234"/>
      <c r="AF270" s="234"/>
      <c r="AG270" s="234"/>
      <c r="AH270" s="234"/>
      <c r="AI270" s="234"/>
      <c r="AJ270" s="234"/>
      <c r="AK270" s="234"/>
    </row>
    <row r="271" spans="1:37" ht="15.75" customHeight="1">
      <c r="A271" s="234"/>
      <c r="B271" s="234"/>
      <c r="C271" s="234"/>
      <c r="D271" s="234"/>
      <c r="E271" s="234"/>
      <c r="F271" s="234"/>
      <c r="G271" s="234"/>
      <c r="H271" s="234"/>
      <c r="I271" s="234"/>
      <c r="J271" s="300"/>
      <c r="K271" s="300"/>
      <c r="L271" s="234"/>
      <c r="M271" s="234"/>
      <c r="N271" s="234"/>
      <c r="O271" s="234"/>
      <c r="P271" s="234"/>
      <c r="Q271" s="234"/>
      <c r="R271" s="234"/>
      <c r="S271" s="234"/>
      <c r="T271" s="234"/>
      <c r="U271" s="234"/>
      <c r="V271" s="234"/>
      <c r="W271" s="234"/>
      <c r="X271" s="234"/>
      <c r="Y271" s="234"/>
      <c r="Z271" s="234"/>
      <c r="AA271" s="234"/>
      <c r="AB271" s="234"/>
      <c r="AC271" s="234"/>
      <c r="AD271" s="234"/>
      <c r="AE271" s="234"/>
      <c r="AF271" s="234"/>
      <c r="AG271" s="234"/>
      <c r="AH271" s="234"/>
      <c r="AI271" s="234"/>
      <c r="AJ271" s="234"/>
      <c r="AK271" s="234"/>
    </row>
    <row r="272" spans="1:37" ht="15.75" customHeight="1">
      <c r="A272" s="234"/>
      <c r="B272" s="234"/>
      <c r="C272" s="234"/>
      <c r="D272" s="234"/>
      <c r="E272" s="234"/>
      <c r="F272" s="234"/>
      <c r="G272" s="234"/>
      <c r="H272" s="234"/>
      <c r="I272" s="234"/>
      <c r="J272" s="300"/>
      <c r="K272" s="300"/>
      <c r="L272" s="234"/>
      <c r="M272" s="234"/>
      <c r="N272" s="234"/>
      <c r="O272" s="234"/>
      <c r="P272" s="234"/>
      <c r="Q272" s="234"/>
      <c r="R272" s="234"/>
      <c r="S272" s="234"/>
      <c r="T272" s="234"/>
      <c r="U272" s="234"/>
      <c r="V272" s="234"/>
      <c r="W272" s="234"/>
      <c r="X272" s="234"/>
      <c r="Y272" s="234"/>
      <c r="Z272" s="234"/>
      <c r="AA272" s="234"/>
      <c r="AB272" s="234"/>
      <c r="AC272" s="234"/>
      <c r="AD272" s="234"/>
      <c r="AE272" s="234"/>
      <c r="AF272" s="234"/>
      <c r="AG272" s="234"/>
      <c r="AH272" s="234"/>
      <c r="AI272" s="234"/>
      <c r="AJ272" s="234"/>
      <c r="AK272" s="234"/>
    </row>
    <row r="273" spans="1:37" ht="15.75" customHeight="1">
      <c r="A273" s="234"/>
      <c r="B273" s="234"/>
      <c r="C273" s="234"/>
      <c r="D273" s="234"/>
      <c r="E273" s="234"/>
      <c r="F273" s="234"/>
      <c r="G273" s="234"/>
      <c r="H273" s="234"/>
      <c r="I273" s="234"/>
      <c r="J273" s="300"/>
      <c r="K273" s="300"/>
      <c r="L273" s="234"/>
      <c r="M273" s="234"/>
      <c r="N273" s="234"/>
      <c r="O273" s="234"/>
      <c r="P273" s="234"/>
      <c r="Q273" s="234"/>
      <c r="R273" s="234"/>
      <c r="S273" s="234"/>
      <c r="T273" s="234"/>
      <c r="U273" s="234"/>
      <c r="V273" s="234"/>
      <c r="W273" s="234"/>
      <c r="X273" s="234"/>
      <c r="Y273" s="234"/>
      <c r="Z273" s="234"/>
      <c r="AA273" s="234"/>
      <c r="AB273" s="234"/>
      <c r="AC273" s="234"/>
      <c r="AD273" s="234"/>
      <c r="AE273" s="234"/>
      <c r="AF273" s="234"/>
      <c r="AG273" s="234"/>
      <c r="AH273" s="234"/>
      <c r="AI273" s="234"/>
      <c r="AJ273" s="234"/>
      <c r="AK273" s="234"/>
    </row>
    <row r="274" spans="1:37" ht="15.75" customHeight="1">
      <c r="A274" s="234"/>
      <c r="B274" s="234"/>
      <c r="C274" s="234"/>
      <c r="D274" s="234"/>
      <c r="E274" s="234"/>
      <c r="F274" s="234"/>
      <c r="G274" s="234"/>
      <c r="H274" s="234"/>
      <c r="I274" s="234"/>
      <c r="J274" s="300"/>
      <c r="K274" s="300"/>
      <c r="L274" s="234"/>
      <c r="M274" s="234"/>
      <c r="N274" s="234"/>
      <c r="O274" s="234"/>
      <c r="P274" s="234"/>
      <c r="Q274" s="234"/>
      <c r="R274" s="234"/>
      <c r="S274" s="234"/>
      <c r="T274" s="234"/>
      <c r="U274" s="234"/>
      <c r="V274" s="234"/>
      <c r="W274" s="234"/>
      <c r="X274" s="234"/>
      <c r="Y274" s="234"/>
      <c r="Z274" s="234"/>
      <c r="AA274" s="234"/>
      <c r="AB274" s="234"/>
      <c r="AC274" s="234"/>
      <c r="AD274" s="234"/>
      <c r="AE274" s="234"/>
      <c r="AF274" s="234"/>
      <c r="AG274" s="234"/>
      <c r="AH274" s="234"/>
      <c r="AI274" s="234"/>
      <c r="AJ274" s="234"/>
      <c r="AK274" s="234"/>
    </row>
    <row r="275" spans="1:37" ht="15.75" customHeight="1">
      <c r="A275" s="234"/>
      <c r="B275" s="234"/>
      <c r="C275" s="234"/>
      <c r="D275" s="234"/>
      <c r="E275" s="234"/>
      <c r="F275" s="234"/>
      <c r="G275" s="234"/>
      <c r="H275" s="234"/>
      <c r="I275" s="234"/>
      <c r="J275" s="300"/>
      <c r="K275" s="300"/>
      <c r="L275" s="234"/>
      <c r="M275" s="234"/>
      <c r="N275" s="234"/>
      <c r="O275" s="234"/>
      <c r="P275" s="234"/>
      <c r="Q275" s="234"/>
      <c r="R275" s="234"/>
      <c r="S275" s="234"/>
      <c r="T275" s="234"/>
      <c r="U275" s="234"/>
      <c r="V275" s="234"/>
      <c r="W275" s="234"/>
      <c r="X275" s="234"/>
      <c r="Y275" s="234"/>
      <c r="Z275" s="234"/>
      <c r="AA275" s="234"/>
      <c r="AB275" s="234"/>
      <c r="AC275" s="234"/>
      <c r="AD275" s="234"/>
      <c r="AE275" s="234"/>
      <c r="AF275" s="234"/>
      <c r="AG275" s="234"/>
      <c r="AH275" s="234"/>
      <c r="AI275" s="234"/>
      <c r="AJ275" s="234"/>
      <c r="AK275" s="234"/>
    </row>
    <row r="276" spans="1:37" ht="15.75" customHeight="1">
      <c r="A276" s="234"/>
      <c r="B276" s="234"/>
      <c r="C276" s="234"/>
      <c r="D276" s="234"/>
      <c r="E276" s="234"/>
      <c r="F276" s="234"/>
      <c r="G276" s="234"/>
      <c r="H276" s="234"/>
      <c r="I276" s="234"/>
      <c r="J276" s="300"/>
      <c r="K276" s="300"/>
      <c r="L276" s="234"/>
      <c r="M276" s="234"/>
      <c r="N276" s="234"/>
      <c r="O276" s="234"/>
      <c r="P276" s="234"/>
      <c r="Q276" s="234"/>
      <c r="R276" s="234"/>
      <c r="S276" s="234"/>
      <c r="T276" s="234"/>
      <c r="U276" s="234"/>
      <c r="V276" s="234"/>
      <c r="W276" s="234"/>
      <c r="X276" s="234"/>
      <c r="Y276" s="234"/>
      <c r="Z276" s="234"/>
      <c r="AA276" s="234"/>
      <c r="AB276" s="234"/>
      <c r="AC276" s="234"/>
      <c r="AD276" s="234"/>
      <c r="AE276" s="234"/>
      <c r="AF276" s="234"/>
      <c r="AG276" s="234"/>
      <c r="AH276" s="234"/>
      <c r="AI276" s="234"/>
      <c r="AJ276" s="234"/>
      <c r="AK276" s="234"/>
    </row>
    <row r="277" spans="1:37" ht="15.75" customHeight="1">
      <c r="A277" s="234"/>
      <c r="B277" s="234"/>
      <c r="C277" s="234"/>
      <c r="D277" s="234"/>
      <c r="E277" s="234"/>
      <c r="F277" s="234"/>
      <c r="G277" s="234"/>
      <c r="H277" s="234"/>
      <c r="I277" s="234"/>
      <c r="J277" s="300"/>
      <c r="K277" s="300"/>
      <c r="L277" s="234"/>
      <c r="M277" s="234"/>
      <c r="N277" s="234"/>
      <c r="O277" s="234"/>
      <c r="P277" s="234"/>
      <c r="Q277" s="234"/>
      <c r="R277" s="234"/>
      <c r="S277" s="234"/>
      <c r="T277" s="234"/>
      <c r="U277" s="234"/>
      <c r="V277" s="234"/>
      <c r="W277" s="234"/>
      <c r="X277" s="234"/>
      <c r="Y277" s="234"/>
      <c r="Z277" s="234"/>
      <c r="AA277" s="234"/>
      <c r="AB277" s="234"/>
      <c r="AC277" s="234"/>
      <c r="AD277" s="234"/>
      <c r="AE277" s="234"/>
      <c r="AF277" s="234"/>
      <c r="AG277" s="234"/>
      <c r="AH277" s="234"/>
      <c r="AI277" s="234"/>
      <c r="AJ277" s="234"/>
      <c r="AK277" s="234"/>
    </row>
    <row r="278" spans="1:37" ht="15.75" customHeight="1">
      <c r="A278" s="234"/>
      <c r="B278" s="234"/>
      <c r="C278" s="234"/>
      <c r="D278" s="234"/>
      <c r="E278" s="234"/>
      <c r="F278" s="234"/>
      <c r="G278" s="234"/>
      <c r="H278" s="234"/>
      <c r="I278" s="234"/>
      <c r="J278" s="300"/>
      <c r="K278" s="300"/>
      <c r="L278" s="234"/>
      <c r="M278" s="234"/>
      <c r="N278" s="234"/>
      <c r="O278" s="234"/>
      <c r="P278" s="234"/>
      <c r="Q278" s="234"/>
      <c r="R278" s="234"/>
      <c r="S278" s="234"/>
      <c r="T278" s="234"/>
      <c r="U278" s="234"/>
      <c r="V278" s="234"/>
      <c r="W278" s="234"/>
      <c r="X278" s="234"/>
      <c r="Y278" s="234"/>
      <c r="Z278" s="234"/>
      <c r="AA278" s="234"/>
      <c r="AB278" s="234"/>
      <c r="AC278" s="234"/>
      <c r="AD278" s="234"/>
      <c r="AE278" s="234"/>
      <c r="AF278" s="234"/>
      <c r="AG278" s="234"/>
      <c r="AH278" s="234"/>
      <c r="AI278" s="234"/>
      <c r="AJ278" s="234"/>
      <c r="AK278" s="234"/>
    </row>
    <row r="279" spans="1:37" ht="15.75" customHeight="1">
      <c r="A279" s="234"/>
      <c r="B279" s="234"/>
      <c r="C279" s="234"/>
      <c r="D279" s="234"/>
      <c r="E279" s="234"/>
      <c r="F279" s="234"/>
      <c r="G279" s="234"/>
      <c r="H279" s="234"/>
      <c r="I279" s="234"/>
      <c r="J279" s="300"/>
      <c r="K279" s="300"/>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c r="AI279" s="234"/>
      <c r="AJ279" s="234"/>
      <c r="AK279" s="234"/>
    </row>
    <row r="280" spans="1:37" ht="15.75" customHeight="1">
      <c r="A280" s="234"/>
      <c r="B280" s="234"/>
      <c r="C280" s="234"/>
      <c r="D280" s="234"/>
      <c r="E280" s="234"/>
      <c r="F280" s="234"/>
      <c r="G280" s="234"/>
      <c r="H280" s="234"/>
      <c r="I280" s="234"/>
      <c r="J280" s="300"/>
      <c r="K280" s="300"/>
      <c r="L280" s="234"/>
      <c r="M280" s="234"/>
      <c r="N280" s="234"/>
      <c r="O280" s="234"/>
      <c r="P280" s="234"/>
      <c r="Q280" s="234"/>
      <c r="R280" s="234"/>
      <c r="S280" s="234"/>
      <c r="T280" s="234"/>
      <c r="U280" s="234"/>
      <c r="V280" s="234"/>
      <c r="W280" s="234"/>
      <c r="X280" s="234"/>
      <c r="Y280" s="234"/>
      <c r="Z280" s="234"/>
      <c r="AA280" s="234"/>
      <c r="AB280" s="234"/>
      <c r="AC280" s="234"/>
      <c r="AD280" s="234"/>
      <c r="AE280" s="234"/>
      <c r="AF280" s="234"/>
      <c r="AG280" s="234"/>
      <c r="AH280" s="234"/>
      <c r="AI280" s="234"/>
      <c r="AJ280" s="234"/>
      <c r="AK280" s="234"/>
    </row>
    <row r="281" spans="1:37" ht="15.75" customHeight="1">
      <c r="A281" s="234"/>
      <c r="B281" s="234"/>
      <c r="C281" s="234"/>
      <c r="D281" s="234"/>
      <c r="E281" s="234"/>
      <c r="F281" s="234"/>
      <c r="G281" s="234"/>
      <c r="H281" s="234"/>
      <c r="I281" s="234"/>
      <c r="J281" s="300"/>
      <c r="K281" s="300"/>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c r="AI281" s="234"/>
      <c r="AJ281" s="234"/>
      <c r="AK281" s="234"/>
    </row>
    <row r="282" spans="1:37" ht="15.75" customHeight="1">
      <c r="A282" s="234"/>
      <c r="B282" s="234"/>
      <c r="C282" s="234"/>
      <c r="D282" s="234"/>
      <c r="E282" s="234"/>
      <c r="F282" s="234"/>
      <c r="G282" s="234"/>
      <c r="H282" s="234"/>
      <c r="I282" s="234"/>
      <c r="J282" s="300"/>
      <c r="K282" s="300"/>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34"/>
    </row>
    <row r="283" spans="1:37" ht="15.75" customHeight="1">
      <c r="A283" s="234"/>
      <c r="B283" s="234"/>
      <c r="C283" s="234"/>
      <c r="D283" s="234"/>
      <c r="E283" s="234"/>
      <c r="F283" s="234"/>
      <c r="G283" s="234"/>
      <c r="H283" s="234"/>
      <c r="I283" s="234"/>
      <c r="J283" s="300"/>
      <c r="K283" s="300"/>
      <c r="L283" s="234"/>
      <c r="M283" s="234"/>
      <c r="N283" s="234"/>
      <c r="O283" s="234"/>
      <c r="P283" s="234"/>
      <c r="Q283" s="234"/>
      <c r="R283" s="234"/>
      <c r="S283" s="234"/>
      <c r="T283" s="234"/>
      <c r="U283" s="234"/>
      <c r="V283" s="234"/>
      <c r="W283" s="234"/>
      <c r="X283" s="234"/>
      <c r="Y283" s="234"/>
      <c r="Z283" s="234"/>
      <c r="AA283" s="234"/>
      <c r="AB283" s="234"/>
      <c r="AC283" s="234"/>
      <c r="AD283" s="234"/>
      <c r="AE283" s="234"/>
      <c r="AF283" s="234"/>
      <c r="AG283" s="234"/>
      <c r="AH283" s="234"/>
      <c r="AI283" s="234"/>
      <c r="AJ283" s="234"/>
      <c r="AK283" s="234"/>
    </row>
    <row r="284" spans="1:37" ht="15.75" customHeight="1">
      <c r="A284" s="234"/>
      <c r="B284" s="234"/>
      <c r="C284" s="234"/>
      <c r="D284" s="234"/>
      <c r="E284" s="234"/>
      <c r="F284" s="234"/>
      <c r="G284" s="234"/>
      <c r="H284" s="234"/>
      <c r="I284" s="234"/>
      <c r="J284" s="300"/>
      <c r="K284" s="300"/>
      <c r="L284" s="234"/>
      <c r="M284" s="234"/>
      <c r="N284" s="234"/>
      <c r="O284" s="234"/>
      <c r="P284" s="234"/>
      <c r="Q284" s="234"/>
      <c r="R284" s="234"/>
      <c r="S284" s="234"/>
      <c r="T284" s="234"/>
      <c r="U284" s="234"/>
      <c r="V284" s="234"/>
      <c r="W284" s="234"/>
      <c r="X284" s="234"/>
      <c r="Y284" s="234"/>
      <c r="Z284" s="234"/>
      <c r="AA284" s="234"/>
      <c r="AB284" s="234"/>
      <c r="AC284" s="234"/>
      <c r="AD284" s="234"/>
      <c r="AE284" s="234"/>
      <c r="AF284" s="234"/>
      <c r="AG284" s="234"/>
      <c r="AH284" s="234"/>
      <c r="AI284" s="234"/>
      <c r="AJ284" s="234"/>
      <c r="AK284" s="234"/>
    </row>
    <row r="285" spans="1:37" ht="15.75" customHeight="1">
      <c r="A285" s="234"/>
      <c r="B285" s="234"/>
      <c r="C285" s="234"/>
      <c r="D285" s="234"/>
      <c r="E285" s="234"/>
      <c r="F285" s="234"/>
      <c r="G285" s="234"/>
      <c r="H285" s="234"/>
      <c r="I285" s="234"/>
      <c r="J285" s="300"/>
      <c r="K285" s="300"/>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c r="AI285" s="234"/>
      <c r="AJ285" s="234"/>
      <c r="AK285" s="234"/>
    </row>
    <row r="286" spans="1:37" ht="15.75" customHeight="1">
      <c r="A286" s="234"/>
      <c r="B286" s="234"/>
      <c r="C286" s="234"/>
      <c r="D286" s="234"/>
      <c r="E286" s="234"/>
      <c r="F286" s="234"/>
      <c r="G286" s="234"/>
      <c r="H286" s="234"/>
      <c r="I286" s="234"/>
      <c r="J286" s="300"/>
      <c r="K286" s="300"/>
      <c r="L286" s="234"/>
      <c r="M286" s="234"/>
      <c r="N286" s="234"/>
      <c r="O286" s="234"/>
      <c r="P286" s="234"/>
      <c r="Q286" s="234"/>
      <c r="R286" s="234"/>
      <c r="S286" s="234"/>
      <c r="T286" s="234"/>
      <c r="U286" s="234"/>
      <c r="V286" s="234"/>
      <c r="W286" s="234"/>
      <c r="X286" s="234"/>
      <c r="Y286" s="234"/>
      <c r="Z286" s="234"/>
      <c r="AA286" s="234"/>
      <c r="AB286" s="234"/>
      <c r="AC286" s="234"/>
      <c r="AD286" s="234"/>
      <c r="AE286" s="234"/>
      <c r="AF286" s="234"/>
      <c r="AG286" s="234"/>
      <c r="AH286" s="234"/>
      <c r="AI286" s="234"/>
      <c r="AJ286" s="234"/>
      <c r="AK286" s="234"/>
    </row>
    <row r="287" spans="1:37" ht="15.75" customHeight="1">
      <c r="A287" s="234"/>
      <c r="B287" s="234"/>
      <c r="C287" s="234"/>
      <c r="D287" s="234"/>
      <c r="E287" s="234"/>
      <c r="F287" s="234"/>
      <c r="G287" s="234"/>
      <c r="H287" s="234"/>
      <c r="I287" s="234"/>
      <c r="J287" s="300"/>
      <c r="K287" s="300"/>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c r="AI287" s="234"/>
      <c r="AJ287" s="234"/>
      <c r="AK287" s="234"/>
    </row>
    <row r="288" spans="1:37" ht="15.75" customHeight="1">
      <c r="A288" s="234"/>
      <c r="B288" s="234"/>
      <c r="C288" s="234"/>
      <c r="D288" s="234"/>
      <c r="E288" s="234"/>
      <c r="F288" s="234"/>
      <c r="G288" s="234"/>
      <c r="H288" s="234"/>
      <c r="I288" s="234"/>
      <c r="J288" s="300"/>
      <c r="K288" s="300"/>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row>
    <row r="289" spans="1:37" ht="15.75" customHeight="1">
      <c r="A289" s="234"/>
      <c r="B289" s="234"/>
      <c r="C289" s="234"/>
      <c r="D289" s="234"/>
      <c r="E289" s="234"/>
      <c r="F289" s="234"/>
      <c r="G289" s="234"/>
      <c r="H289" s="234"/>
      <c r="I289" s="234"/>
      <c r="J289" s="300"/>
      <c r="K289" s="300"/>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c r="AI289" s="234"/>
      <c r="AJ289" s="234"/>
      <c r="AK289" s="234"/>
    </row>
    <row r="290" spans="1:37" ht="15.75" customHeight="1">
      <c r="A290" s="234"/>
      <c r="B290" s="234"/>
      <c r="C290" s="234"/>
      <c r="D290" s="234"/>
      <c r="E290" s="234"/>
      <c r="F290" s="234"/>
      <c r="G290" s="234"/>
      <c r="H290" s="234"/>
      <c r="I290" s="234"/>
      <c r="J290" s="300"/>
      <c r="K290" s="300"/>
      <c r="L290" s="234"/>
      <c r="M290" s="234"/>
      <c r="N290" s="234"/>
      <c r="O290" s="234"/>
      <c r="P290" s="234"/>
      <c r="Q290" s="234"/>
      <c r="R290" s="234"/>
      <c r="S290" s="234"/>
      <c r="T290" s="234"/>
      <c r="U290" s="234"/>
      <c r="V290" s="234"/>
      <c r="W290" s="234"/>
      <c r="X290" s="234"/>
      <c r="Y290" s="234"/>
      <c r="Z290" s="234"/>
      <c r="AA290" s="234"/>
      <c r="AB290" s="234"/>
      <c r="AC290" s="234"/>
      <c r="AD290" s="234"/>
      <c r="AE290" s="234"/>
      <c r="AF290" s="234"/>
      <c r="AG290" s="234"/>
      <c r="AH290" s="234"/>
      <c r="AI290" s="234"/>
      <c r="AJ290" s="234"/>
      <c r="AK290" s="234"/>
    </row>
    <row r="291" spans="1:37" ht="15.75" customHeight="1">
      <c r="A291" s="234"/>
      <c r="B291" s="234"/>
      <c r="C291" s="234"/>
      <c r="D291" s="234"/>
      <c r="E291" s="234"/>
      <c r="F291" s="234"/>
      <c r="G291" s="234"/>
      <c r="H291" s="234"/>
      <c r="I291" s="234"/>
      <c r="J291" s="300"/>
      <c r="K291" s="300"/>
      <c r="L291" s="234"/>
      <c r="M291" s="234"/>
      <c r="N291" s="234"/>
      <c r="O291" s="234"/>
      <c r="P291" s="234"/>
      <c r="Q291" s="234"/>
      <c r="R291" s="234"/>
      <c r="S291" s="234"/>
      <c r="T291" s="234"/>
      <c r="U291" s="234"/>
      <c r="V291" s="234"/>
      <c r="W291" s="234"/>
      <c r="X291" s="234"/>
      <c r="Y291" s="234"/>
      <c r="Z291" s="234"/>
      <c r="AA291" s="234"/>
      <c r="AB291" s="234"/>
      <c r="AC291" s="234"/>
      <c r="AD291" s="234"/>
      <c r="AE291" s="234"/>
      <c r="AF291" s="234"/>
      <c r="AG291" s="234"/>
      <c r="AH291" s="234"/>
      <c r="AI291" s="234"/>
      <c r="AJ291" s="234"/>
      <c r="AK291" s="234"/>
    </row>
    <row r="292" spans="1:37" ht="15.75" customHeight="1">
      <c r="A292" s="234"/>
      <c r="B292" s="234"/>
      <c r="C292" s="234"/>
      <c r="D292" s="234"/>
      <c r="E292" s="234"/>
      <c r="F292" s="234"/>
      <c r="G292" s="234"/>
      <c r="H292" s="234"/>
      <c r="I292" s="234"/>
      <c r="J292" s="300"/>
      <c r="K292" s="300"/>
      <c r="L292" s="234"/>
      <c r="M292" s="234"/>
      <c r="N292" s="234"/>
      <c r="O292" s="234"/>
      <c r="P292" s="234"/>
      <c r="Q292" s="234"/>
      <c r="R292" s="234"/>
      <c r="S292" s="234"/>
      <c r="T292" s="234"/>
      <c r="U292" s="234"/>
      <c r="V292" s="234"/>
      <c r="W292" s="234"/>
      <c r="X292" s="234"/>
      <c r="Y292" s="234"/>
      <c r="Z292" s="234"/>
      <c r="AA292" s="234"/>
      <c r="AB292" s="234"/>
      <c r="AC292" s="234"/>
      <c r="AD292" s="234"/>
      <c r="AE292" s="234"/>
      <c r="AF292" s="234"/>
      <c r="AG292" s="234"/>
      <c r="AH292" s="234"/>
      <c r="AI292" s="234"/>
      <c r="AJ292" s="234"/>
      <c r="AK292" s="234"/>
    </row>
    <row r="293" spans="1:37" ht="15.75" customHeight="1">
      <c r="A293" s="234"/>
      <c r="B293" s="234"/>
      <c r="C293" s="234"/>
      <c r="D293" s="234"/>
      <c r="E293" s="234"/>
      <c r="F293" s="234"/>
      <c r="G293" s="234"/>
      <c r="H293" s="234"/>
      <c r="I293" s="234"/>
      <c r="J293" s="300"/>
      <c r="K293" s="300"/>
      <c r="L293" s="234"/>
      <c r="M293" s="234"/>
      <c r="N293" s="234"/>
      <c r="O293" s="234"/>
      <c r="P293" s="234"/>
      <c r="Q293" s="234"/>
      <c r="R293" s="234"/>
      <c r="S293" s="234"/>
      <c r="T293" s="234"/>
      <c r="U293" s="234"/>
      <c r="V293" s="234"/>
      <c r="W293" s="234"/>
      <c r="X293" s="234"/>
      <c r="Y293" s="234"/>
      <c r="Z293" s="234"/>
      <c r="AA293" s="234"/>
      <c r="AB293" s="234"/>
      <c r="AC293" s="234"/>
      <c r="AD293" s="234"/>
      <c r="AE293" s="234"/>
      <c r="AF293" s="234"/>
      <c r="AG293" s="234"/>
      <c r="AH293" s="234"/>
      <c r="AI293" s="234"/>
      <c r="AJ293" s="234"/>
      <c r="AK293" s="234"/>
    </row>
    <row r="294" spans="1:37" ht="15.75" customHeight="1">
      <c r="A294" s="234"/>
      <c r="B294" s="234"/>
      <c r="C294" s="234"/>
      <c r="D294" s="234"/>
      <c r="E294" s="234"/>
      <c r="F294" s="234"/>
      <c r="G294" s="234"/>
      <c r="H294" s="234"/>
      <c r="I294" s="234"/>
      <c r="J294" s="300"/>
      <c r="K294" s="300"/>
      <c r="L294" s="234"/>
      <c r="M294" s="234"/>
      <c r="N294" s="234"/>
      <c r="O294" s="234"/>
      <c r="P294" s="234"/>
      <c r="Q294" s="234"/>
      <c r="R294" s="234"/>
      <c r="S294" s="234"/>
      <c r="T294" s="234"/>
      <c r="U294" s="234"/>
      <c r="V294" s="234"/>
      <c r="W294" s="234"/>
      <c r="X294" s="234"/>
      <c r="Y294" s="234"/>
      <c r="Z294" s="234"/>
      <c r="AA294" s="234"/>
      <c r="AB294" s="234"/>
      <c r="AC294" s="234"/>
      <c r="AD294" s="234"/>
      <c r="AE294" s="234"/>
      <c r="AF294" s="234"/>
      <c r="AG294" s="234"/>
      <c r="AH294" s="234"/>
      <c r="AI294" s="234"/>
      <c r="AJ294" s="234"/>
      <c r="AK294" s="234"/>
    </row>
    <row r="295" spans="1:37" ht="15.75" customHeight="1">
      <c r="A295" s="234"/>
      <c r="B295" s="234"/>
      <c r="C295" s="234"/>
      <c r="D295" s="234"/>
      <c r="E295" s="234"/>
      <c r="F295" s="234"/>
      <c r="G295" s="234"/>
      <c r="H295" s="234"/>
      <c r="I295" s="234"/>
      <c r="J295" s="300"/>
      <c r="K295" s="300"/>
      <c r="L295" s="234"/>
      <c r="M295" s="234"/>
      <c r="N295" s="234"/>
      <c r="O295" s="234"/>
      <c r="P295" s="234"/>
      <c r="Q295" s="234"/>
      <c r="R295" s="234"/>
      <c r="S295" s="234"/>
      <c r="T295" s="234"/>
      <c r="U295" s="234"/>
      <c r="V295" s="234"/>
      <c r="W295" s="234"/>
      <c r="X295" s="234"/>
      <c r="Y295" s="234"/>
      <c r="Z295" s="234"/>
      <c r="AA295" s="234"/>
      <c r="AB295" s="234"/>
      <c r="AC295" s="234"/>
      <c r="AD295" s="234"/>
      <c r="AE295" s="234"/>
      <c r="AF295" s="234"/>
      <c r="AG295" s="234"/>
      <c r="AH295" s="234"/>
      <c r="AI295" s="234"/>
      <c r="AJ295" s="234"/>
      <c r="AK295" s="234"/>
    </row>
    <row r="296" spans="1:37" ht="15.75" customHeight="1">
      <c r="A296" s="234"/>
      <c r="B296" s="234"/>
      <c r="C296" s="234"/>
      <c r="D296" s="234"/>
      <c r="E296" s="234"/>
      <c r="F296" s="234"/>
      <c r="G296" s="234"/>
      <c r="H296" s="234"/>
      <c r="I296" s="234"/>
      <c r="J296" s="300"/>
      <c r="K296" s="300"/>
      <c r="L296" s="234"/>
      <c r="M296" s="234"/>
      <c r="N296" s="234"/>
      <c r="O296" s="234"/>
      <c r="P296" s="234"/>
      <c r="Q296" s="234"/>
      <c r="R296" s="234"/>
      <c r="S296" s="234"/>
      <c r="T296" s="234"/>
      <c r="U296" s="234"/>
      <c r="V296" s="234"/>
      <c r="W296" s="234"/>
      <c r="X296" s="234"/>
      <c r="Y296" s="234"/>
      <c r="Z296" s="234"/>
      <c r="AA296" s="234"/>
      <c r="AB296" s="234"/>
      <c r="AC296" s="234"/>
      <c r="AD296" s="234"/>
      <c r="AE296" s="234"/>
      <c r="AF296" s="234"/>
      <c r="AG296" s="234"/>
      <c r="AH296" s="234"/>
      <c r="AI296" s="234"/>
      <c r="AJ296" s="234"/>
      <c r="AK296" s="234"/>
    </row>
    <row r="297" spans="1:37" ht="15.75" customHeight="1">
      <c r="A297" s="234"/>
      <c r="B297" s="234"/>
      <c r="C297" s="234"/>
      <c r="D297" s="234"/>
      <c r="E297" s="234"/>
      <c r="F297" s="234"/>
      <c r="G297" s="234"/>
      <c r="H297" s="234"/>
      <c r="I297" s="234"/>
      <c r="J297" s="300"/>
      <c r="K297" s="300"/>
      <c r="L297" s="234"/>
      <c r="M297" s="234"/>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row>
    <row r="298" spans="1:37" ht="15.75" customHeight="1">
      <c r="A298" s="234"/>
      <c r="B298" s="234"/>
      <c r="C298" s="234"/>
      <c r="D298" s="234"/>
      <c r="E298" s="234"/>
      <c r="F298" s="234"/>
      <c r="G298" s="234"/>
      <c r="H298" s="234"/>
      <c r="I298" s="234"/>
      <c r="J298" s="300"/>
      <c r="K298" s="300"/>
      <c r="L298" s="234"/>
      <c r="M298" s="234"/>
      <c r="N298" s="234"/>
      <c r="O298" s="234"/>
      <c r="P298" s="234"/>
      <c r="Q298" s="234"/>
      <c r="R298" s="234"/>
      <c r="S298" s="234"/>
      <c r="T298" s="234"/>
      <c r="U298" s="234"/>
      <c r="V298" s="234"/>
      <c r="W298" s="234"/>
      <c r="X298" s="234"/>
      <c r="Y298" s="234"/>
      <c r="Z298" s="234"/>
      <c r="AA298" s="234"/>
      <c r="AB298" s="234"/>
      <c r="AC298" s="234"/>
      <c r="AD298" s="234"/>
      <c r="AE298" s="234"/>
      <c r="AF298" s="234"/>
      <c r="AG298" s="234"/>
      <c r="AH298" s="234"/>
      <c r="AI298" s="234"/>
      <c r="AJ298" s="234"/>
      <c r="AK298" s="234"/>
    </row>
    <row r="299" spans="1:37" ht="15.75" customHeight="1">
      <c r="A299" s="234"/>
      <c r="B299" s="234"/>
      <c r="C299" s="234"/>
      <c r="D299" s="234"/>
      <c r="E299" s="234"/>
      <c r="F299" s="234"/>
      <c r="G299" s="234"/>
      <c r="H299" s="234"/>
      <c r="I299" s="234"/>
      <c r="J299" s="300"/>
      <c r="K299" s="300"/>
      <c r="L299" s="234"/>
      <c r="M299" s="234"/>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c r="AI299" s="234"/>
      <c r="AJ299" s="234"/>
      <c r="AK299" s="234"/>
    </row>
    <row r="300" spans="1:37" ht="15.75" customHeight="1">
      <c r="A300" s="234"/>
      <c r="B300" s="234"/>
      <c r="C300" s="234"/>
      <c r="D300" s="234"/>
      <c r="E300" s="234"/>
      <c r="F300" s="234"/>
      <c r="G300" s="234"/>
      <c r="H300" s="234"/>
      <c r="I300" s="234"/>
      <c r="J300" s="300"/>
      <c r="K300" s="300"/>
      <c r="L300" s="234"/>
      <c r="M300" s="234"/>
      <c r="N300" s="234"/>
      <c r="O300" s="234"/>
      <c r="P300" s="234"/>
      <c r="Q300" s="234"/>
      <c r="R300" s="234"/>
      <c r="S300" s="234"/>
      <c r="T300" s="234"/>
      <c r="U300" s="234"/>
      <c r="V300" s="234"/>
      <c r="W300" s="234"/>
      <c r="X300" s="234"/>
      <c r="Y300" s="234"/>
      <c r="Z300" s="234"/>
      <c r="AA300" s="234"/>
      <c r="AB300" s="234"/>
      <c r="AC300" s="234"/>
      <c r="AD300" s="234"/>
      <c r="AE300" s="234"/>
      <c r="AF300" s="234"/>
      <c r="AG300" s="234"/>
      <c r="AH300" s="234"/>
      <c r="AI300" s="234"/>
      <c r="AJ300" s="234"/>
      <c r="AK300" s="234"/>
    </row>
    <row r="301" spans="1:37" ht="15.75" customHeight="1">
      <c r="A301" s="234"/>
      <c r="B301" s="234"/>
      <c r="C301" s="234"/>
      <c r="D301" s="234"/>
      <c r="E301" s="234"/>
      <c r="F301" s="234"/>
      <c r="G301" s="234"/>
      <c r="H301" s="234"/>
      <c r="I301" s="234"/>
      <c r="J301" s="300"/>
      <c r="K301" s="300"/>
      <c r="L301" s="234"/>
      <c r="M301" s="234"/>
      <c r="N301" s="234"/>
      <c r="O301" s="234"/>
      <c r="P301" s="234"/>
      <c r="Q301" s="234"/>
      <c r="R301" s="234"/>
      <c r="S301" s="234"/>
      <c r="T301" s="234"/>
      <c r="U301" s="234"/>
      <c r="V301" s="234"/>
      <c r="W301" s="234"/>
      <c r="X301" s="234"/>
      <c r="Y301" s="234"/>
      <c r="Z301" s="234"/>
      <c r="AA301" s="234"/>
      <c r="AB301" s="234"/>
      <c r="AC301" s="234"/>
      <c r="AD301" s="234"/>
      <c r="AE301" s="234"/>
      <c r="AF301" s="234"/>
      <c r="AG301" s="234"/>
      <c r="AH301" s="234"/>
      <c r="AI301" s="234"/>
      <c r="AJ301" s="234"/>
      <c r="AK301" s="234"/>
    </row>
    <row r="302" spans="1:37" ht="15.75" customHeight="1">
      <c r="A302" s="234"/>
      <c r="B302" s="234"/>
      <c r="C302" s="234"/>
      <c r="D302" s="234"/>
      <c r="E302" s="234"/>
      <c r="F302" s="234"/>
      <c r="G302" s="234"/>
      <c r="H302" s="234"/>
      <c r="I302" s="234"/>
      <c r="J302" s="300"/>
      <c r="K302" s="300"/>
      <c r="L302" s="234"/>
      <c r="M302" s="234"/>
      <c r="N302" s="234"/>
      <c r="O302" s="234"/>
      <c r="P302" s="234"/>
      <c r="Q302" s="234"/>
      <c r="R302" s="234"/>
      <c r="S302" s="234"/>
      <c r="T302" s="234"/>
      <c r="U302" s="234"/>
      <c r="V302" s="234"/>
      <c r="W302" s="234"/>
      <c r="X302" s="234"/>
      <c r="Y302" s="234"/>
      <c r="Z302" s="234"/>
      <c r="AA302" s="234"/>
      <c r="AB302" s="234"/>
      <c r="AC302" s="234"/>
      <c r="AD302" s="234"/>
      <c r="AE302" s="234"/>
      <c r="AF302" s="234"/>
      <c r="AG302" s="234"/>
      <c r="AH302" s="234"/>
      <c r="AI302" s="234"/>
      <c r="AJ302" s="234"/>
      <c r="AK302" s="234"/>
    </row>
    <row r="303" spans="1:37" ht="15.75" customHeight="1">
      <c r="A303" s="234"/>
      <c r="B303" s="234"/>
      <c r="C303" s="234"/>
      <c r="D303" s="234"/>
      <c r="E303" s="234"/>
      <c r="F303" s="234"/>
      <c r="G303" s="234"/>
      <c r="H303" s="234"/>
      <c r="I303" s="234"/>
      <c r="J303" s="300"/>
      <c r="K303" s="300"/>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c r="AI303" s="234"/>
      <c r="AJ303" s="234"/>
      <c r="AK303" s="234"/>
    </row>
    <row r="304" spans="1:37" ht="15.75" customHeight="1">
      <c r="A304" s="234"/>
      <c r="B304" s="234"/>
      <c r="C304" s="234"/>
      <c r="D304" s="234"/>
      <c r="E304" s="234"/>
      <c r="F304" s="234"/>
      <c r="G304" s="234"/>
      <c r="H304" s="234"/>
      <c r="I304" s="234"/>
      <c r="J304" s="300"/>
      <c r="K304" s="300"/>
      <c r="L304" s="234"/>
      <c r="M304" s="234"/>
      <c r="N304" s="234"/>
      <c r="O304" s="234"/>
      <c r="P304" s="234"/>
      <c r="Q304" s="234"/>
      <c r="R304" s="234"/>
      <c r="S304" s="234"/>
      <c r="T304" s="234"/>
      <c r="U304" s="234"/>
      <c r="V304" s="234"/>
      <c r="W304" s="234"/>
      <c r="X304" s="234"/>
      <c r="Y304" s="234"/>
      <c r="Z304" s="234"/>
      <c r="AA304" s="234"/>
      <c r="AB304" s="234"/>
      <c r="AC304" s="234"/>
      <c r="AD304" s="234"/>
      <c r="AE304" s="234"/>
      <c r="AF304" s="234"/>
      <c r="AG304" s="234"/>
      <c r="AH304" s="234"/>
      <c r="AI304" s="234"/>
      <c r="AJ304" s="234"/>
      <c r="AK304" s="234"/>
    </row>
    <row r="305" spans="1:37" ht="15.75" customHeight="1">
      <c r="A305" s="234"/>
      <c r="B305" s="234"/>
      <c r="C305" s="234"/>
      <c r="D305" s="234"/>
      <c r="E305" s="234"/>
      <c r="F305" s="234"/>
      <c r="G305" s="234"/>
      <c r="H305" s="234"/>
      <c r="I305" s="234"/>
      <c r="J305" s="300"/>
      <c r="K305" s="300"/>
      <c r="L305" s="234"/>
      <c r="M305" s="234"/>
      <c r="N305" s="234"/>
      <c r="O305" s="234"/>
      <c r="P305" s="234"/>
      <c r="Q305" s="234"/>
      <c r="R305" s="234"/>
      <c r="S305" s="234"/>
      <c r="T305" s="234"/>
      <c r="U305" s="234"/>
      <c r="V305" s="234"/>
      <c r="W305" s="234"/>
      <c r="X305" s="234"/>
      <c r="Y305" s="234"/>
      <c r="Z305" s="234"/>
      <c r="AA305" s="234"/>
      <c r="AB305" s="234"/>
      <c r="AC305" s="234"/>
      <c r="AD305" s="234"/>
      <c r="AE305" s="234"/>
      <c r="AF305" s="234"/>
      <c r="AG305" s="234"/>
      <c r="AH305" s="234"/>
      <c r="AI305" s="234"/>
      <c r="AJ305" s="234"/>
      <c r="AK305" s="234"/>
    </row>
    <row r="306" spans="1:37" ht="15.75" customHeight="1">
      <c r="A306" s="234"/>
      <c r="B306" s="234"/>
      <c r="C306" s="234"/>
      <c r="D306" s="234"/>
      <c r="E306" s="234"/>
      <c r="F306" s="234"/>
      <c r="G306" s="234"/>
      <c r="H306" s="234"/>
      <c r="I306" s="234"/>
      <c r="J306" s="300"/>
      <c r="K306" s="300"/>
      <c r="L306" s="234"/>
      <c r="M306" s="234"/>
      <c r="N306" s="234"/>
      <c r="O306" s="234"/>
      <c r="P306" s="234"/>
      <c r="Q306" s="234"/>
      <c r="R306" s="234"/>
      <c r="S306" s="234"/>
      <c r="T306" s="234"/>
      <c r="U306" s="234"/>
      <c r="V306" s="234"/>
      <c r="W306" s="234"/>
      <c r="X306" s="234"/>
      <c r="Y306" s="234"/>
      <c r="Z306" s="234"/>
      <c r="AA306" s="234"/>
      <c r="AB306" s="234"/>
      <c r="AC306" s="234"/>
      <c r="AD306" s="234"/>
      <c r="AE306" s="234"/>
      <c r="AF306" s="234"/>
      <c r="AG306" s="234"/>
      <c r="AH306" s="234"/>
      <c r="AI306" s="234"/>
      <c r="AJ306" s="234"/>
      <c r="AK306" s="234"/>
    </row>
    <row r="307" spans="1:37" ht="15.75" customHeight="1">
      <c r="A307" s="234"/>
      <c r="B307" s="234"/>
      <c r="C307" s="234"/>
      <c r="D307" s="234"/>
      <c r="E307" s="234"/>
      <c r="F307" s="234"/>
      <c r="G307" s="234"/>
      <c r="H307" s="234"/>
      <c r="I307" s="234"/>
      <c r="J307" s="300"/>
      <c r="K307" s="300"/>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c r="AI307" s="234"/>
      <c r="AJ307" s="234"/>
      <c r="AK307" s="234"/>
    </row>
    <row r="308" spans="1:37" ht="15.75" customHeight="1">
      <c r="A308" s="234"/>
      <c r="B308" s="234"/>
      <c r="C308" s="234"/>
      <c r="D308" s="234"/>
      <c r="E308" s="234"/>
      <c r="F308" s="234"/>
      <c r="G308" s="234"/>
      <c r="H308" s="234"/>
      <c r="I308" s="234"/>
      <c r="J308" s="300"/>
      <c r="K308" s="300"/>
      <c r="L308" s="234"/>
      <c r="M308" s="234"/>
      <c r="N308" s="234"/>
      <c r="O308" s="234"/>
      <c r="P308" s="234"/>
      <c r="Q308" s="234"/>
      <c r="R308" s="234"/>
      <c r="S308" s="234"/>
      <c r="T308" s="234"/>
      <c r="U308" s="234"/>
      <c r="V308" s="234"/>
      <c r="W308" s="234"/>
      <c r="X308" s="234"/>
      <c r="Y308" s="234"/>
      <c r="Z308" s="234"/>
      <c r="AA308" s="234"/>
      <c r="AB308" s="234"/>
      <c r="AC308" s="234"/>
      <c r="AD308" s="234"/>
      <c r="AE308" s="234"/>
      <c r="AF308" s="234"/>
      <c r="AG308" s="234"/>
      <c r="AH308" s="234"/>
      <c r="AI308" s="234"/>
      <c r="AJ308" s="234"/>
      <c r="AK308" s="234"/>
    </row>
    <row r="309" spans="1:37" ht="15.75" customHeight="1">
      <c r="A309" s="234"/>
      <c r="B309" s="234"/>
      <c r="C309" s="234"/>
      <c r="D309" s="234"/>
      <c r="E309" s="234"/>
      <c r="F309" s="234"/>
      <c r="G309" s="234"/>
      <c r="H309" s="234"/>
      <c r="I309" s="234"/>
      <c r="J309" s="300"/>
      <c r="K309" s="300"/>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c r="AI309" s="234"/>
      <c r="AJ309" s="234"/>
      <c r="AK309" s="234"/>
    </row>
    <row r="310" spans="1:37" ht="15.75" customHeight="1">
      <c r="A310" s="234"/>
      <c r="B310" s="234"/>
      <c r="C310" s="234"/>
      <c r="D310" s="234"/>
      <c r="E310" s="234"/>
      <c r="F310" s="234"/>
      <c r="G310" s="234"/>
      <c r="H310" s="234"/>
      <c r="I310" s="234"/>
      <c r="J310" s="300"/>
      <c r="K310" s="300"/>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c r="AI310" s="234"/>
      <c r="AJ310" s="234"/>
      <c r="AK310" s="234"/>
    </row>
    <row r="311" spans="1:37" ht="15.75" customHeight="1">
      <c r="A311" s="234"/>
      <c r="B311" s="234"/>
      <c r="C311" s="234"/>
      <c r="D311" s="234"/>
      <c r="E311" s="234"/>
      <c r="F311" s="234"/>
      <c r="G311" s="234"/>
      <c r="H311" s="234"/>
      <c r="I311" s="234"/>
      <c r="J311" s="300"/>
      <c r="K311" s="300"/>
      <c r="L311" s="234"/>
      <c r="M311" s="234"/>
      <c r="N311" s="234"/>
      <c r="O311" s="234"/>
      <c r="P311" s="234"/>
      <c r="Q311" s="234"/>
      <c r="R311" s="234"/>
      <c r="S311" s="234"/>
      <c r="T311" s="234"/>
      <c r="U311" s="234"/>
      <c r="V311" s="234"/>
      <c r="W311" s="234"/>
      <c r="X311" s="234"/>
      <c r="Y311" s="234"/>
      <c r="Z311" s="234"/>
      <c r="AA311" s="234"/>
      <c r="AB311" s="234"/>
      <c r="AC311" s="234"/>
      <c r="AD311" s="234"/>
      <c r="AE311" s="234"/>
      <c r="AF311" s="234"/>
      <c r="AG311" s="234"/>
      <c r="AH311" s="234"/>
      <c r="AI311" s="234"/>
      <c r="AJ311" s="234"/>
      <c r="AK311" s="234"/>
    </row>
    <row r="312" spans="1:37" ht="15.75" customHeight="1">
      <c r="A312" s="234"/>
      <c r="B312" s="234"/>
      <c r="C312" s="234"/>
      <c r="D312" s="234"/>
      <c r="E312" s="234"/>
      <c r="F312" s="234"/>
      <c r="G312" s="234"/>
      <c r="H312" s="234"/>
      <c r="I312" s="234"/>
      <c r="J312" s="300"/>
      <c r="K312" s="300"/>
      <c r="L312" s="234"/>
      <c r="M312" s="234"/>
      <c r="N312" s="234"/>
      <c r="O312" s="234"/>
      <c r="P312" s="234"/>
      <c r="Q312" s="234"/>
      <c r="R312" s="234"/>
      <c r="S312" s="234"/>
      <c r="T312" s="234"/>
      <c r="U312" s="234"/>
      <c r="V312" s="234"/>
      <c r="W312" s="234"/>
      <c r="X312" s="234"/>
      <c r="Y312" s="234"/>
      <c r="Z312" s="234"/>
      <c r="AA312" s="234"/>
      <c r="AB312" s="234"/>
      <c r="AC312" s="234"/>
      <c r="AD312" s="234"/>
      <c r="AE312" s="234"/>
      <c r="AF312" s="234"/>
      <c r="AG312" s="234"/>
      <c r="AH312" s="234"/>
      <c r="AI312" s="234"/>
      <c r="AJ312" s="234"/>
      <c r="AK312" s="234"/>
    </row>
    <row r="313" spans="1:37" ht="15.75" customHeight="1">
      <c r="A313" s="234"/>
      <c r="B313" s="234"/>
      <c r="C313" s="234"/>
      <c r="D313" s="234"/>
      <c r="E313" s="234"/>
      <c r="F313" s="234"/>
      <c r="G313" s="234"/>
      <c r="H313" s="234"/>
      <c r="I313" s="234"/>
      <c r="J313" s="300"/>
      <c r="K313" s="300"/>
      <c r="L313" s="234"/>
      <c r="M313" s="234"/>
      <c r="N313" s="234"/>
      <c r="O313" s="234"/>
      <c r="P313" s="234"/>
      <c r="Q313" s="234"/>
      <c r="R313" s="234"/>
      <c r="S313" s="234"/>
      <c r="T313" s="234"/>
      <c r="U313" s="234"/>
      <c r="V313" s="234"/>
      <c r="W313" s="234"/>
      <c r="X313" s="234"/>
      <c r="Y313" s="234"/>
      <c r="Z313" s="234"/>
      <c r="AA313" s="234"/>
      <c r="AB313" s="234"/>
      <c r="AC313" s="234"/>
      <c r="AD313" s="234"/>
      <c r="AE313" s="234"/>
      <c r="AF313" s="234"/>
      <c r="AG313" s="234"/>
      <c r="AH313" s="234"/>
      <c r="AI313" s="234"/>
      <c r="AJ313" s="234"/>
      <c r="AK313" s="234"/>
    </row>
    <row r="314" spans="1:37" ht="15.75" customHeight="1">
      <c r="A314" s="234"/>
      <c r="B314" s="234"/>
      <c r="C314" s="234"/>
      <c r="D314" s="234"/>
      <c r="E314" s="234"/>
      <c r="F314" s="234"/>
      <c r="G314" s="234"/>
      <c r="H314" s="234"/>
      <c r="I314" s="234"/>
      <c r="J314" s="300"/>
      <c r="K314" s="300"/>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c r="AI314" s="234"/>
      <c r="AJ314" s="234"/>
      <c r="AK314" s="234"/>
    </row>
    <row r="315" spans="1:37" ht="15.75" customHeight="1">
      <c r="A315" s="234"/>
      <c r="B315" s="234"/>
      <c r="C315" s="234"/>
      <c r="D315" s="234"/>
      <c r="E315" s="234"/>
      <c r="F315" s="234"/>
      <c r="G315" s="234"/>
      <c r="H315" s="234"/>
      <c r="I315" s="234"/>
      <c r="J315" s="300"/>
      <c r="K315" s="300"/>
      <c r="L315" s="234"/>
      <c r="M315" s="234"/>
      <c r="N315" s="234"/>
      <c r="O315" s="234"/>
      <c r="P315" s="234"/>
      <c r="Q315" s="234"/>
      <c r="R315" s="234"/>
      <c r="S315" s="234"/>
      <c r="T315" s="234"/>
      <c r="U315" s="234"/>
      <c r="V315" s="234"/>
      <c r="W315" s="234"/>
      <c r="X315" s="234"/>
      <c r="Y315" s="234"/>
      <c r="Z315" s="234"/>
      <c r="AA315" s="234"/>
      <c r="AB315" s="234"/>
      <c r="AC315" s="234"/>
      <c r="AD315" s="234"/>
      <c r="AE315" s="234"/>
      <c r="AF315" s="234"/>
      <c r="AG315" s="234"/>
      <c r="AH315" s="234"/>
      <c r="AI315" s="234"/>
      <c r="AJ315" s="234"/>
      <c r="AK315" s="234"/>
    </row>
    <row r="316" spans="1:37" ht="15.75" customHeight="1">
      <c r="A316" s="234"/>
      <c r="B316" s="234"/>
      <c r="C316" s="234"/>
      <c r="D316" s="234"/>
      <c r="E316" s="234"/>
      <c r="F316" s="234"/>
      <c r="G316" s="234"/>
      <c r="H316" s="234"/>
      <c r="I316" s="234"/>
      <c r="J316" s="300"/>
      <c r="K316" s="300"/>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c r="AI316" s="234"/>
      <c r="AJ316" s="234"/>
      <c r="AK316" s="234"/>
    </row>
    <row r="317" spans="1:37" ht="15.75" customHeight="1">
      <c r="A317" s="234"/>
      <c r="B317" s="234"/>
      <c r="C317" s="234"/>
      <c r="D317" s="234"/>
      <c r="E317" s="234"/>
      <c r="F317" s="234"/>
      <c r="G317" s="234"/>
      <c r="H317" s="234"/>
      <c r="I317" s="234"/>
      <c r="J317" s="300"/>
      <c r="K317" s="300"/>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c r="AI317" s="234"/>
      <c r="AJ317" s="234"/>
      <c r="AK317" s="234"/>
    </row>
    <row r="318" spans="1:37" ht="15.75" customHeight="1">
      <c r="A318" s="234"/>
      <c r="B318" s="234"/>
      <c r="C318" s="234"/>
      <c r="D318" s="234"/>
      <c r="E318" s="234"/>
      <c r="F318" s="234"/>
      <c r="G318" s="234"/>
      <c r="H318" s="234"/>
      <c r="I318" s="234"/>
      <c r="J318" s="300"/>
      <c r="K318" s="300"/>
      <c r="L318" s="234"/>
      <c r="M318" s="234"/>
      <c r="N318" s="234"/>
      <c r="O318" s="234"/>
      <c r="P318" s="234"/>
      <c r="Q318" s="234"/>
      <c r="R318" s="234"/>
      <c r="S318" s="234"/>
      <c r="T318" s="234"/>
      <c r="U318" s="234"/>
      <c r="V318" s="234"/>
      <c r="W318" s="234"/>
      <c r="X318" s="234"/>
      <c r="Y318" s="234"/>
      <c r="Z318" s="234"/>
      <c r="AA318" s="234"/>
      <c r="AB318" s="234"/>
      <c r="AC318" s="234"/>
      <c r="AD318" s="234"/>
      <c r="AE318" s="234"/>
      <c r="AF318" s="234"/>
      <c r="AG318" s="234"/>
      <c r="AH318" s="234"/>
      <c r="AI318" s="234"/>
      <c r="AJ318" s="234"/>
      <c r="AK318" s="234"/>
    </row>
    <row r="319" spans="1:37" ht="15.75" customHeight="1">
      <c r="A319" s="234"/>
      <c r="B319" s="234"/>
      <c r="C319" s="234"/>
      <c r="D319" s="234"/>
      <c r="E319" s="234"/>
      <c r="F319" s="234"/>
      <c r="G319" s="234"/>
      <c r="H319" s="234"/>
      <c r="I319" s="234"/>
      <c r="J319" s="300"/>
      <c r="K319" s="300"/>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34"/>
    </row>
    <row r="320" spans="1:37" ht="15.75" customHeight="1">
      <c r="A320" s="234"/>
      <c r="B320" s="234"/>
      <c r="C320" s="234"/>
      <c r="D320" s="234"/>
      <c r="E320" s="234"/>
      <c r="F320" s="234"/>
      <c r="G320" s="234"/>
      <c r="H320" s="234"/>
      <c r="I320" s="234"/>
      <c r="J320" s="300"/>
      <c r="K320" s="300"/>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c r="AI320" s="234"/>
      <c r="AJ320" s="234"/>
      <c r="AK320" s="234"/>
    </row>
    <row r="321" spans="1:37" ht="15.75" customHeight="1">
      <c r="A321" s="234"/>
      <c r="B321" s="234"/>
      <c r="C321" s="234"/>
      <c r="D321" s="234"/>
      <c r="E321" s="234"/>
      <c r="F321" s="234"/>
      <c r="G321" s="234"/>
      <c r="H321" s="234"/>
      <c r="I321" s="234"/>
      <c r="J321" s="300"/>
      <c r="K321" s="300"/>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row>
    <row r="322" spans="1:37" ht="15.75" customHeight="1">
      <c r="A322" s="234"/>
      <c r="B322" s="234"/>
      <c r="C322" s="234"/>
      <c r="D322" s="234"/>
      <c r="E322" s="234"/>
      <c r="F322" s="234"/>
      <c r="G322" s="234"/>
      <c r="H322" s="234"/>
      <c r="I322" s="234"/>
      <c r="J322" s="300"/>
      <c r="K322" s="300"/>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row>
    <row r="323" spans="1:37" ht="15.75" customHeight="1">
      <c r="A323" s="234"/>
      <c r="B323" s="234"/>
      <c r="C323" s="234"/>
      <c r="D323" s="234"/>
      <c r="E323" s="234"/>
      <c r="F323" s="234"/>
      <c r="G323" s="234"/>
      <c r="H323" s="234"/>
      <c r="I323" s="234"/>
      <c r="J323" s="300"/>
      <c r="K323" s="300"/>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c r="AI323" s="234"/>
      <c r="AJ323" s="234"/>
      <c r="AK323" s="234"/>
    </row>
    <row r="324" spans="1:37" ht="15.75" customHeight="1">
      <c r="A324" s="234"/>
      <c r="B324" s="234"/>
      <c r="C324" s="234"/>
      <c r="D324" s="234"/>
      <c r="E324" s="234"/>
      <c r="F324" s="234"/>
      <c r="G324" s="234"/>
      <c r="H324" s="234"/>
      <c r="I324" s="234"/>
      <c r="J324" s="300"/>
      <c r="K324" s="300"/>
      <c r="L324" s="234"/>
      <c r="M324" s="234"/>
      <c r="N324" s="234"/>
      <c r="O324" s="234"/>
      <c r="P324" s="234"/>
      <c r="Q324" s="234"/>
      <c r="R324" s="234"/>
      <c r="S324" s="234"/>
      <c r="T324" s="234"/>
      <c r="U324" s="234"/>
      <c r="V324" s="234"/>
      <c r="W324" s="234"/>
      <c r="X324" s="234"/>
      <c r="Y324" s="234"/>
      <c r="Z324" s="234"/>
      <c r="AA324" s="234"/>
      <c r="AB324" s="234"/>
      <c r="AC324" s="234"/>
      <c r="AD324" s="234"/>
      <c r="AE324" s="234"/>
      <c r="AF324" s="234"/>
      <c r="AG324" s="234"/>
      <c r="AH324" s="234"/>
      <c r="AI324" s="234"/>
      <c r="AJ324" s="234"/>
      <c r="AK324" s="234"/>
    </row>
    <row r="325" spans="1:37" ht="15.75" customHeight="1">
      <c r="A325" s="234"/>
      <c r="B325" s="234"/>
      <c r="C325" s="234"/>
      <c r="D325" s="234"/>
      <c r="E325" s="234"/>
      <c r="F325" s="234"/>
      <c r="G325" s="234"/>
      <c r="H325" s="234"/>
      <c r="I325" s="234"/>
      <c r="J325" s="300"/>
      <c r="K325" s="300"/>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c r="AI325" s="234"/>
      <c r="AJ325" s="234"/>
      <c r="AK325" s="234"/>
    </row>
    <row r="326" spans="1:37" ht="15.75" customHeight="1">
      <c r="A326" s="234"/>
      <c r="B326" s="234"/>
      <c r="C326" s="234"/>
      <c r="D326" s="234"/>
      <c r="E326" s="234"/>
      <c r="F326" s="234"/>
      <c r="G326" s="234"/>
      <c r="H326" s="234"/>
      <c r="I326" s="234"/>
      <c r="J326" s="300"/>
      <c r="K326" s="300"/>
      <c r="L326" s="234"/>
      <c r="M326" s="234"/>
      <c r="N326" s="234"/>
      <c r="O326" s="234"/>
      <c r="P326" s="234"/>
      <c r="Q326" s="234"/>
      <c r="R326" s="234"/>
      <c r="S326" s="234"/>
      <c r="T326" s="234"/>
      <c r="U326" s="234"/>
      <c r="V326" s="234"/>
      <c r="W326" s="234"/>
      <c r="X326" s="234"/>
      <c r="Y326" s="234"/>
      <c r="Z326" s="234"/>
      <c r="AA326" s="234"/>
      <c r="AB326" s="234"/>
      <c r="AC326" s="234"/>
      <c r="AD326" s="234"/>
      <c r="AE326" s="234"/>
      <c r="AF326" s="234"/>
      <c r="AG326" s="234"/>
      <c r="AH326" s="234"/>
      <c r="AI326" s="234"/>
      <c r="AJ326" s="234"/>
      <c r="AK326" s="234"/>
    </row>
    <row r="327" spans="1:37" ht="15.75" customHeight="1">
      <c r="A327" s="234"/>
      <c r="B327" s="234"/>
      <c r="C327" s="234"/>
      <c r="D327" s="234"/>
      <c r="E327" s="234"/>
      <c r="F327" s="234"/>
      <c r="G327" s="234"/>
      <c r="H327" s="234"/>
      <c r="I327" s="234"/>
      <c r="J327" s="300"/>
      <c r="K327" s="300"/>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c r="AI327" s="234"/>
      <c r="AJ327" s="234"/>
      <c r="AK327" s="234"/>
    </row>
    <row r="328" spans="1:37" ht="15.75" customHeight="1">
      <c r="A328" s="234"/>
      <c r="B328" s="234"/>
      <c r="C328" s="234"/>
      <c r="D328" s="234"/>
      <c r="E328" s="234"/>
      <c r="F328" s="234"/>
      <c r="G328" s="234"/>
      <c r="H328" s="234"/>
      <c r="I328" s="234"/>
      <c r="J328" s="300"/>
      <c r="K328" s="300"/>
      <c r="L328" s="234"/>
      <c r="M328" s="234"/>
      <c r="N328" s="234"/>
      <c r="O328" s="234"/>
      <c r="P328" s="234"/>
      <c r="Q328" s="234"/>
      <c r="R328" s="234"/>
      <c r="S328" s="234"/>
      <c r="T328" s="234"/>
      <c r="U328" s="234"/>
      <c r="V328" s="234"/>
      <c r="W328" s="234"/>
      <c r="X328" s="234"/>
      <c r="Y328" s="234"/>
      <c r="Z328" s="234"/>
      <c r="AA328" s="234"/>
      <c r="AB328" s="234"/>
      <c r="AC328" s="234"/>
      <c r="AD328" s="234"/>
      <c r="AE328" s="234"/>
      <c r="AF328" s="234"/>
      <c r="AG328" s="234"/>
      <c r="AH328" s="234"/>
      <c r="AI328" s="234"/>
      <c r="AJ328" s="234"/>
      <c r="AK328" s="234"/>
    </row>
    <row r="329" spans="1:37" ht="15.75" customHeight="1">
      <c r="A329" s="234"/>
      <c r="B329" s="234"/>
      <c r="C329" s="234"/>
      <c r="D329" s="234"/>
      <c r="E329" s="234"/>
      <c r="F329" s="234"/>
      <c r="G329" s="234"/>
      <c r="H329" s="234"/>
      <c r="I329" s="234"/>
      <c r="J329" s="300"/>
      <c r="K329" s="300"/>
      <c r="L329" s="234"/>
      <c r="M329" s="234"/>
      <c r="N329" s="234"/>
      <c r="O329" s="234"/>
      <c r="P329" s="234"/>
      <c r="Q329" s="234"/>
      <c r="R329" s="234"/>
      <c r="S329" s="234"/>
      <c r="T329" s="234"/>
      <c r="U329" s="234"/>
      <c r="V329" s="234"/>
      <c r="W329" s="234"/>
      <c r="X329" s="234"/>
      <c r="Y329" s="234"/>
      <c r="Z329" s="234"/>
      <c r="AA329" s="234"/>
      <c r="AB329" s="234"/>
      <c r="AC329" s="234"/>
      <c r="AD329" s="234"/>
      <c r="AE329" s="234"/>
      <c r="AF329" s="234"/>
      <c r="AG329" s="234"/>
      <c r="AH329" s="234"/>
      <c r="AI329" s="234"/>
      <c r="AJ329" s="234"/>
      <c r="AK329" s="234"/>
    </row>
    <row r="330" spans="1:37" ht="15.75" customHeight="1">
      <c r="A330" s="234"/>
      <c r="B330" s="234"/>
      <c r="C330" s="234"/>
      <c r="D330" s="234"/>
      <c r="E330" s="234"/>
      <c r="F330" s="234"/>
      <c r="G330" s="234"/>
      <c r="H330" s="234"/>
      <c r="I330" s="234"/>
      <c r="J330" s="300"/>
      <c r="K330" s="300"/>
      <c r="L330" s="234"/>
      <c r="M330" s="234"/>
      <c r="N330" s="234"/>
      <c r="O330" s="234"/>
      <c r="P330" s="234"/>
      <c r="Q330" s="234"/>
      <c r="R330" s="234"/>
      <c r="S330" s="234"/>
      <c r="T330" s="234"/>
      <c r="U330" s="234"/>
      <c r="V330" s="234"/>
      <c r="W330" s="234"/>
      <c r="X330" s="234"/>
      <c r="Y330" s="234"/>
      <c r="Z330" s="234"/>
      <c r="AA330" s="234"/>
      <c r="AB330" s="234"/>
      <c r="AC330" s="234"/>
      <c r="AD330" s="234"/>
      <c r="AE330" s="234"/>
      <c r="AF330" s="234"/>
      <c r="AG330" s="234"/>
      <c r="AH330" s="234"/>
      <c r="AI330" s="234"/>
      <c r="AJ330" s="234"/>
      <c r="AK330" s="234"/>
    </row>
    <row r="331" spans="1:37" ht="15.75" customHeight="1">
      <c r="A331" s="234"/>
      <c r="B331" s="234"/>
      <c r="C331" s="234"/>
      <c r="D331" s="234"/>
      <c r="E331" s="234"/>
      <c r="F331" s="234"/>
      <c r="G331" s="234"/>
      <c r="H331" s="234"/>
      <c r="I331" s="234"/>
      <c r="J331" s="300"/>
      <c r="K331" s="300"/>
      <c r="L331" s="234"/>
      <c r="M331" s="234"/>
      <c r="N331" s="234"/>
      <c r="O331" s="234"/>
      <c r="P331" s="234"/>
      <c r="Q331" s="234"/>
      <c r="R331" s="234"/>
      <c r="S331" s="234"/>
      <c r="T331" s="234"/>
      <c r="U331" s="234"/>
      <c r="V331" s="234"/>
      <c r="W331" s="234"/>
      <c r="X331" s="234"/>
      <c r="Y331" s="234"/>
      <c r="Z331" s="234"/>
      <c r="AA331" s="234"/>
      <c r="AB331" s="234"/>
      <c r="AC331" s="234"/>
      <c r="AD331" s="234"/>
      <c r="AE331" s="234"/>
      <c r="AF331" s="234"/>
      <c r="AG331" s="234"/>
      <c r="AH331" s="234"/>
      <c r="AI331" s="234"/>
      <c r="AJ331" s="234"/>
      <c r="AK331" s="234"/>
    </row>
    <row r="332" spans="1:37" ht="15.75" customHeight="1">
      <c r="A332" s="234"/>
      <c r="B332" s="234"/>
      <c r="C332" s="234"/>
      <c r="D332" s="234"/>
      <c r="E332" s="234"/>
      <c r="F332" s="234"/>
      <c r="G332" s="234"/>
      <c r="H332" s="234"/>
      <c r="I332" s="234"/>
      <c r="J332" s="300"/>
      <c r="K332" s="300"/>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c r="AI332" s="234"/>
      <c r="AJ332" s="234"/>
      <c r="AK332" s="234"/>
    </row>
    <row r="333" spans="1:37" ht="15.75" customHeight="1">
      <c r="A333" s="234"/>
      <c r="B333" s="234"/>
      <c r="C333" s="234"/>
      <c r="D333" s="234"/>
      <c r="E333" s="234"/>
      <c r="F333" s="234"/>
      <c r="G333" s="234"/>
      <c r="H333" s="234"/>
      <c r="I333" s="234"/>
      <c r="J333" s="300"/>
      <c r="K333" s="300"/>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c r="AI333" s="234"/>
      <c r="AJ333" s="234"/>
      <c r="AK333" s="234"/>
    </row>
    <row r="334" spans="1:37" ht="15.75" customHeight="1">
      <c r="A334" s="234"/>
      <c r="B334" s="234"/>
      <c r="C334" s="234"/>
      <c r="D334" s="234"/>
      <c r="E334" s="234"/>
      <c r="F334" s="234"/>
      <c r="G334" s="234"/>
      <c r="H334" s="234"/>
      <c r="I334" s="234"/>
      <c r="J334" s="300"/>
      <c r="K334" s="300"/>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c r="AI334" s="234"/>
      <c r="AJ334" s="234"/>
      <c r="AK334" s="234"/>
    </row>
    <row r="335" spans="1:37" ht="15.75" customHeight="1">
      <c r="A335" s="234"/>
      <c r="B335" s="234"/>
      <c r="C335" s="234"/>
      <c r="D335" s="234"/>
      <c r="E335" s="234"/>
      <c r="F335" s="234"/>
      <c r="G335" s="234"/>
      <c r="H335" s="234"/>
      <c r="I335" s="234"/>
      <c r="J335" s="300"/>
      <c r="K335" s="300"/>
      <c r="L335" s="234"/>
      <c r="M335" s="234"/>
      <c r="N335" s="234"/>
      <c r="O335" s="234"/>
      <c r="P335" s="234"/>
      <c r="Q335" s="234"/>
      <c r="R335" s="234"/>
      <c r="S335" s="234"/>
      <c r="T335" s="234"/>
      <c r="U335" s="234"/>
      <c r="V335" s="234"/>
      <c r="W335" s="234"/>
      <c r="X335" s="234"/>
      <c r="Y335" s="234"/>
      <c r="Z335" s="234"/>
      <c r="AA335" s="234"/>
      <c r="AB335" s="234"/>
      <c r="AC335" s="234"/>
      <c r="AD335" s="234"/>
      <c r="AE335" s="234"/>
      <c r="AF335" s="234"/>
      <c r="AG335" s="234"/>
      <c r="AH335" s="234"/>
      <c r="AI335" s="234"/>
      <c r="AJ335" s="234"/>
      <c r="AK335" s="234"/>
    </row>
    <row r="336" spans="1:37" ht="15.75" customHeight="1">
      <c r="A336" s="234"/>
      <c r="B336" s="234"/>
      <c r="C336" s="234"/>
      <c r="D336" s="234"/>
      <c r="E336" s="234"/>
      <c r="F336" s="234"/>
      <c r="G336" s="234"/>
      <c r="H336" s="234"/>
      <c r="I336" s="234"/>
      <c r="J336" s="300"/>
      <c r="K336" s="300"/>
      <c r="L336" s="234"/>
      <c r="M336" s="234"/>
      <c r="N336" s="234"/>
      <c r="O336" s="234"/>
      <c r="P336" s="234"/>
      <c r="Q336" s="234"/>
      <c r="R336" s="234"/>
      <c r="S336" s="234"/>
      <c r="T336" s="234"/>
      <c r="U336" s="234"/>
      <c r="V336" s="234"/>
      <c r="W336" s="234"/>
      <c r="X336" s="234"/>
      <c r="Y336" s="234"/>
      <c r="Z336" s="234"/>
      <c r="AA336" s="234"/>
      <c r="AB336" s="234"/>
      <c r="AC336" s="234"/>
      <c r="AD336" s="234"/>
      <c r="AE336" s="234"/>
      <c r="AF336" s="234"/>
      <c r="AG336" s="234"/>
      <c r="AH336" s="234"/>
      <c r="AI336" s="234"/>
      <c r="AJ336" s="234"/>
      <c r="AK336" s="234"/>
    </row>
    <row r="337" spans="1:37" ht="15.75" customHeight="1">
      <c r="A337" s="234"/>
      <c r="B337" s="234"/>
      <c r="C337" s="234"/>
      <c r="D337" s="234"/>
      <c r="E337" s="234"/>
      <c r="F337" s="234"/>
      <c r="G337" s="234"/>
      <c r="H337" s="234"/>
      <c r="I337" s="234"/>
      <c r="J337" s="300"/>
      <c r="K337" s="300"/>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c r="AI337" s="234"/>
      <c r="AJ337" s="234"/>
      <c r="AK337" s="234"/>
    </row>
    <row r="338" spans="1:37" ht="15.75" customHeight="1">
      <c r="A338" s="234"/>
      <c r="B338" s="234"/>
      <c r="C338" s="234"/>
      <c r="D338" s="234"/>
      <c r="E338" s="234"/>
      <c r="F338" s="234"/>
      <c r="G338" s="234"/>
      <c r="H338" s="234"/>
      <c r="I338" s="234"/>
      <c r="J338" s="300"/>
      <c r="K338" s="300"/>
      <c r="L338" s="234"/>
      <c r="M338" s="234"/>
      <c r="N338" s="234"/>
      <c r="O338" s="234"/>
      <c r="P338" s="234"/>
      <c r="Q338" s="234"/>
      <c r="R338" s="234"/>
      <c r="S338" s="234"/>
      <c r="T338" s="234"/>
      <c r="U338" s="234"/>
      <c r="V338" s="234"/>
      <c r="W338" s="234"/>
      <c r="X338" s="234"/>
      <c r="Y338" s="234"/>
      <c r="Z338" s="234"/>
      <c r="AA338" s="234"/>
      <c r="AB338" s="234"/>
      <c r="AC338" s="234"/>
      <c r="AD338" s="234"/>
      <c r="AE338" s="234"/>
      <c r="AF338" s="234"/>
      <c r="AG338" s="234"/>
      <c r="AH338" s="234"/>
      <c r="AI338" s="234"/>
      <c r="AJ338" s="234"/>
      <c r="AK338" s="234"/>
    </row>
    <row r="339" spans="1:37" ht="15.75" customHeight="1">
      <c r="A339" s="234"/>
      <c r="B339" s="234"/>
      <c r="C339" s="234"/>
      <c r="D339" s="234"/>
      <c r="E339" s="234"/>
      <c r="F339" s="234"/>
      <c r="G339" s="234"/>
      <c r="H339" s="234"/>
      <c r="I339" s="234"/>
      <c r="J339" s="300"/>
      <c r="K339" s="300"/>
      <c r="L339" s="234"/>
      <c r="M339" s="234"/>
      <c r="N339" s="234"/>
      <c r="O339" s="234"/>
      <c r="P339" s="234"/>
      <c r="Q339" s="234"/>
      <c r="R339" s="234"/>
      <c r="S339" s="234"/>
      <c r="T339" s="234"/>
      <c r="U339" s="234"/>
      <c r="V339" s="234"/>
      <c r="W339" s="234"/>
      <c r="X339" s="234"/>
      <c r="Y339" s="234"/>
      <c r="Z339" s="234"/>
      <c r="AA339" s="234"/>
      <c r="AB339" s="234"/>
      <c r="AC339" s="234"/>
      <c r="AD339" s="234"/>
      <c r="AE339" s="234"/>
      <c r="AF339" s="234"/>
      <c r="AG339" s="234"/>
      <c r="AH339" s="234"/>
      <c r="AI339" s="234"/>
      <c r="AJ339" s="234"/>
      <c r="AK339" s="234"/>
    </row>
    <row r="340" spans="1:37" ht="15.75" customHeight="1">
      <c r="A340" s="234"/>
      <c r="B340" s="234"/>
      <c r="C340" s="234"/>
      <c r="D340" s="234"/>
      <c r="E340" s="234"/>
      <c r="F340" s="234"/>
      <c r="G340" s="234"/>
      <c r="H340" s="234"/>
      <c r="I340" s="234"/>
      <c r="J340" s="300"/>
      <c r="K340" s="300"/>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c r="AH340" s="234"/>
      <c r="AI340" s="234"/>
      <c r="AJ340" s="234"/>
      <c r="AK340" s="234"/>
    </row>
    <row r="341" spans="1:37" ht="15.75" customHeight="1">
      <c r="A341" s="234"/>
      <c r="B341" s="234"/>
      <c r="C341" s="234"/>
      <c r="D341" s="234"/>
      <c r="E341" s="234"/>
      <c r="F341" s="234"/>
      <c r="G341" s="234"/>
      <c r="H341" s="234"/>
      <c r="I341" s="234"/>
      <c r="J341" s="300"/>
      <c r="K341" s="300"/>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c r="AI341" s="234"/>
      <c r="AJ341" s="234"/>
      <c r="AK341" s="234"/>
    </row>
    <row r="342" spans="1:37" ht="15.75" customHeight="1">
      <c r="A342" s="234"/>
      <c r="B342" s="234"/>
      <c r="C342" s="234"/>
      <c r="D342" s="234"/>
      <c r="E342" s="234"/>
      <c r="F342" s="234"/>
      <c r="G342" s="234"/>
      <c r="H342" s="234"/>
      <c r="I342" s="234"/>
      <c r="J342" s="300"/>
      <c r="K342" s="300"/>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c r="AI342" s="234"/>
      <c r="AJ342" s="234"/>
      <c r="AK342" s="234"/>
    </row>
    <row r="343" spans="1:37" ht="15.75" customHeight="1">
      <c r="A343" s="234"/>
      <c r="B343" s="234"/>
      <c r="C343" s="234"/>
      <c r="D343" s="234"/>
      <c r="E343" s="234"/>
      <c r="F343" s="234"/>
      <c r="G343" s="234"/>
      <c r="H343" s="234"/>
      <c r="I343" s="234"/>
      <c r="J343" s="300"/>
      <c r="K343" s="300"/>
      <c r="L343" s="234"/>
      <c r="M343" s="234"/>
      <c r="N343" s="234"/>
      <c r="O343" s="234"/>
      <c r="P343" s="234"/>
      <c r="Q343" s="234"/>
      <c r="R343" s="234"/>
      <c r="S343" s="234"/>
      <c r="T343" s="234"/>
      <c r="U343" s="234"/>
      <c r="V343" s="234"/>
      <c r="W343" s="234"/>
      <c r="X343" s="234"/>
      <c r="Y343" s="234"/>
      <c r="Z343" s="234"/>
      <c r="AA343" s="234"/>
      <c r="AB343" s="234"/>
      <c r="AC343" s="234"/>
      <c r="AD343" s="234"/>
      <c r="AE343" s="234"/>
      <c r="AF343" s="234"/>
      <c r="AG343" s="234"/>
      <c r="AH343" s="234"/>
      <c r="AI343" s="234"/>
      <c r="AJ343" s="234"/>
      <c r="AK343" s="234"/>
    </row>
    <row r="344" spans="1:37" ht="15.75" customHeight="1">
      <c r="A344" s="234"/>
      <c r="B344" s="234"/>
      <c r="C344" s="234"/>
      <c r="D344" s="234"/>
      <c r="E344" s="234"/>
      <c r="F344" s="234"/>
      <c r="G344" s="234"/>
      <c r="H344" s="234"/>
      <c r="I344" s="234"/>
      <c r="J344" s="300"/>
      <c r="K344" s="300"/>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c r="AI344" s="234"/>
      <c r="AJ344" s="234"/>
      <c r="AK344" s="234"/>
    </row>
    <row r="345" spans="1:37" ht="15.75" customHeight="1">
      <c r="A345" s="234"/>
      <c r="B345" s="234"/>
      <c r="C345" s="234"/>
      <c r="D345" s="234"/>
      <c r="E345" s="234"/>
      <c r="F345" s="234"/>
      <c r="G345" s="234"/>
      <c r="H345" s="234"/>
      <c r="I345" s="234"/>
      <c r="J345" s="300"/>
      <c r="K345" s="300"/>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c r="AI345" s="234"/>
      <c r="AJ345" s="234"/>
      <c r="AK345" s="234"/>
    </row>
    <row r="346" spans="1:37" ht="15.75" customHeight="1">
      <c r="A346" s="234"/>
      <c r="B346" s="234"/>
      <c r="C346" s="234"/>
      <c r="D346" s="234"/>
      <c r="E346" s="234"/>
      <c r="F346" s="234"/>
      <c r="G346" s="234"/>
      <c r="H346" s="234"/>
      <c r="I346" s="234"/>
      <c r="J346" s="300"/>
      <c r="K346" s="300"/>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c r="AI346" s="234"/>
      <c r="AJ346" s="234"/>
      <c r="AK346" s="234"/>
    </row>
    <row r="347" spans="1:37" ht="15.75" customHeight="1">
      <c r="A347" s="234"/>
      <c r="B347" s="234"/>
      <c r="C347" s="234"/>
      <c r="D347" s="234"/>
      <c r="E347" s="234"/>
      <c r="F347" s="234"/>
      <c r="G347" s="234"/>
      <c r="H347" s="234"/>
      <c r="I347" s="234"/>
      <c r="J347" s="300"/>
      <c r="K347" s="300"/>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34"/>
    </row>
    <row r="348" spans="1:37" ht="15.75" customHeight="1">
      <c r="A348" s="234"/>
      <c r="B348" s="234"/>
      <c r="C348" s="234"/>
      <c r="D348" s="234"/>
      <c r="E348" s="234"/>
      <c r="F348" s="234"/>
      <c r="G348" s="234"/>
      <c r="H348" s="234"/>
      <c r="I348" s="234"/>
      <c r="J348" s="300"/>
      <c r="K348" s="300"/>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c r="AI348" s="234"/>
      <c r="AJ348" s="234"/>
      <c r="AK348" s="234"/>
    </row>
    <row r="349" spans="1:37" ht="15.75" customHeight="1">
      <c r="A349" s="234"/>
      <c r="B349" s="234"/>
      <c r="C349" s="234"/>
      <c r="D349" s="234"/>
      <c r="E349" s="234"/>
      <c r="F349" s="234"/>
      <c r="G349" s="234"/>
      <c r="H349" s="234"/>
      <c r="I349" s="234"/>
      <c r="J349" s="300"/>
      <c r="K349" s="300"/>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c r="AI349" s="234"/>
      <c r="AJ349" s="234"/>
      <c r="AK349" s="234"/>
    </row>
    <row r="350" spans="1:37" ht="15.75" customHeight="1">
      <c r="A350" s="234"/>
      <c r="B350" s="234"/>
      <c r="C350" s="234"/>
      <c r="D350" s="234"/>
      <c r="E350" s="234"/>
      <c r="F350" s="234"/>
      <c r="G350" s="234"/>
      <c r="H350" s="234"/>
      <c r="I350" s="234"/>
      <c r="J350" s="300"/>
      <c r="K350" s="300"/>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c r="AI350" s="234"/>
      <c r="AJ350" s="234"/>
      <c r="AK350" s="234"/>
    </row>
    <row r="351" spans="1:37" ht="15.75" customHeight="1">
      <c r="A351" s="234"/>
      <c r="B351" s="234"/>
      <c r="C351" s="234"/>
      <c r="D351" s="234"/>
      <c r="E351" s="234"/>
      <c r="F351" s="234"/>
      <c r="G351" s="234"/>
      <c r="H351" s="234"/>
      <c r="I351" s="234"/>
      <c r="J351" s="300"/>
      <c r="K351" s="300"/>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c r="AI351" s="234"/>
      <c r="AJ351" s="234"/>
      <c r="AK351" s="234"/>
    </row>
    <row r="352" spans="1:37" ht="15.75" customHeight="1">
      <c r="A352" s="234"/>
      <c r="B352" s="234"/>
      <c r="C352" s="234"/>
      <c r="D352" s="234"/>
      <c r="E352" s="234"/>
      <c r="F352" s="234"/>
      <c r="G352" s="234"/>
      <c r="H352" s="234"/>
      <c r="I352" s="234"/>
      <c r="J352" s="300"/>
      <c r="K352" s="300"/>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c r="AI352" s="234"/>
      <c r="AJ352" s="234"/>
      <c r="AK352" s="234"/>
    </row>
    <row r="353" spans="1:37" ht="15.75" customHeight="1">
      <c r="A353" s="234"/>
      <c r="B353" s="234"/>
      <c r="C353" s="234"/>
      <c r="D353" s="234"/>
      <c r="E353" s="234"/>
      <c r="F353" s="234"/>
      <c r="G353" s="234"/>
      <c r="H353" s="234"/>
      <c r="I353" s="234"/>
      <c r="J353" s="300"/>
      <c r="K353" s="300"/>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row>
    <row r="354" spans="1:37" ht="15.75" customHeight="1">
      <c r="A354" s="234"/>
      <c r="B354" s="234"/>
      <c r="C354" s="234"/>
      <c r="D354" s="234"/>
      <c r="E354" s="234"/>
      <c r="F354" s="234"/>
      <c r="G354" s="234"/>
      <c r="H354" s="234"/>
      <c r="I354" s="234"/>
      <c r="J354" s="300"/>
      <c r="K354" s="300"/>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c r="AI354" s="234"/>
      <c r="AJ354" s="234"/>
      <c r="AK354" s="234"/>
    </row>
    <row r="355" spans="1:37" ht="15.75" customHeight="1">
      <c r="A355" s="234"/>
      <c r="B355" s="234"/>
      <c r="C355" s="234"/>
      <c r="D355" s="234"/>
      <c r="E355" s="234"/>
      <c r="F355" s="234"/>
      <c r="G355" s="234"/>
      <c r="H355" s="234"/>
      <c r="I355" s="234"/>
      <c r="J355" s="300"/>
      <c r="K355" s="300"/>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row>
    <row r="356" spans="1:37" ht="15.75" customHeight="1">
      <c r="A356" s="234"/>
      <c r="B356" s="234"/>
      <c r="C356" s="234"/>
      <c r="D356" s="234"/>
      <c r="E356" s="234"/>
      <c r="F356" s="234"/>
      <c r="G356" s="234"/>
      <c r="H356" s="234"/>
      <c r="I356" s="234"/>
      <c r="J356" s="300"/>
      <c r="K356" s="300"/>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row>
    <row r="357" spans="1:37" ht="15.75" customHeight="1">
      <c r="A357" s="234"/>
      <c r="B357" s="234"/>
      <c r="C357" s="234"/>
      <c r="D357" s="234"/>
      <c r="E357" s="234"/>
      <c r="F357" s="234"/>
      <c r="G357" s="234"/>
      <c r="H357" s="234"/>
      <c r="I357" s="234"/>
      <c r="J357" s="300"/>
      <c r="K357" s="300"/>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c r="AI357" s="234"/>
      <c r="AJ357" s="234"/>
      <c r="AK357" s="234"/>
    </row>
    <row r="358" spans="1:37" ht="15.75" customHeight="1">
      <c r="A358" s="234"/>
      <c r="B358" s="234"/>
      <c r="C358" s="234"/>
      <c r="D358" s="234"/>
      <c r="E358" s="234"/>
      <c r="F358" s="234"/>
      <c r="G358" s="234"/>
      <c r="H358" s="234"/>
      <c r="I358" s="234"/>
      <c r="J358" s="300"/>
      <c r="K358" s="300"/>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c r="AI358" s="234"/>
      <c r="AJ358" s="234"/>
      <c r="AK358" s="234"/>
    </row>
    <row r="359" spans="1:37" ht="15.75" customHeight="1">
      <c r="A359" s="234"/>
      <c r="B359" s="234"/>
      <c r="C359" s="234"/>
      <c r="D359" s="234"/>
      <c r="E359" s="234"/>
      <c r="F359" s="234"/>
      <c r="G359" s="234"/>
      <c r="H359" s="234"/>
      <c r="I359" s="234"/>
      <c r="J359" s="300"/>
      <c r="K359" s="300"/>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c r="AI359" s="234"/>
      <c r="AJ359" s="234"/>
      <c r="AK359" s="234"/>
    </row>
    <row r="360" spans="1:37" ht="15.75" customHeight="1">
      <c r="A360" s="234"/>
      <c r="B360" s="234"/>
      <c r="C360" s="234"/>
      <c r="D360" s="234"/>
      <c r="E360" s="234"/>
      <c r="F360" s="234"/>
      <c r="G360" s="234"/>
      <c r="H360" s="234"/>
      <c r="I360" s="234"/>
      <c r="J360" s="300"/>
      <c r="K360" s="300"/>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c r="AI360" s="234"/>
      <c r="AJ360" s="234"/>
      <c r="AK360" s="234"/>
    </row>
    <row r="361" spans="1:37" ht="15.75" customHeight="1">
      <c r="A361" s="234"/>
      <c r="B361" s="234"/>
      <c r="C361" s="234"/>
      <c r="D361" s="234"/>
      <c r="E361" s="234"/>
      <c r="F361" s="234"/>
      <c r="G361" s="234"/>
      <c r="H361" s="234"/>
      <c r="I361" s="234"/>
      <c r="J361" s="300"/>
      <c r="K361" s="300"/>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c r="AI361" s="234"/>
      <c r="AJ361" s="234"/>
      <c r="AK361" s="234"/>
    </row>
    <row r="362" spans="1:37" ht="15.75" customHeight="1">
      <c r="A362" s="234"/>
      <c r="B362" s="234"/>
      <c r="C362" s="234"/>
      <c r="D362" s="234"/>
      <c r="E362" s="234"/>
      <c r="F362" s="234"/>
      <c r="G362" s="234"/>
      <c r="H362" s="234"/>
      <c r="I362" s="234"/>
      <c r="J362" s="300"/>
      <c r="K362" s="300"/>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c r="AI362" s="234"/>
      <c r="AJ362" s="234"/>
      <c r="AK362" s="234"/>
    </row>
    <row r="363" spans="1:37" ht="15.75" customHeight="1">
      <c r="A363" s="234"/>
      <c r="B363" s="234"/>
      <c r="C363" s="234"/>
      <c r="D363" s="234"/>
      <c r="E363" s="234"/>
      <c r="F363" s="234"/>
      <c r="G363" s="234"/>
      <c r="H363" s="234"/>
      <c r="I363" s="234"/>
      <c r="J363" s="300"/>
      <c r="K363" s="300"/>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c r="AI363" s="234"/>
      <c r="AJ363" s="234"/>
      <c r="AK363" s="234"/>
    </row>
    <row r="364" spans="1:37" ht="15.75" customHeight="1">
      <c r="A364" s="234"/>
      <c r="B364" s="234"/>
      <c r="C364" s="234"/>
      <c r="D364" s="234"/>
      <c r="E364" s="234"/>
      <c r="F364" s="234"/>
      <c r="G364" s="234"/>
      <c r="H364" s="234"/>
      <c r="I364" s="234"/>
      <c r="J364" s="300"/>
      <c r="K364" s="300"/>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c r="AI364" s="234"/>
      <c r="AJ364" s="234"/>
      <c r="AK364" s="234"/>
    </row>
    <row r="365" spans="1:37" ht="15.75" customHeight="1">
      <c r="A365" s="234"/>
      <c r="B365" s="234"/>
      <c r="C365" s="234"/>
      <c r="D365" s="234"/>
      <c r="E365" s="234"/>
      <c r="F365" s="234"/>
      <c r="G365" s="234"/>
      <c r="H365" s="234"/>
      <c r="I365" s="234"/>
      <c r="J365" s="300"/>
      <c r="K365" s="300"/>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c r="AI365" s="234"/>
      <c r="AJ365" s="234"/>
      <c r="AK365" s="234"/>
    </row>
    <row r="366" spans="1:37" ht="15.75" customHeight="1">
      <c r="A366" s="234"/>
      <c r="B366" s="234"/>
      <c r="C366" s="234"/>
      <c r="D366" s="234"/>
      <c r="E366" s="234"/>
      <c r="F366" s="234"/>
      <c r="G366" s="234"/>
      <c r="H366" s="234"/>
      <c r="I366" s="234"/>
      <c r="J366" s="300"/>
      <c r="K366" s="300"/>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c r="AI366" s="234"/>
      <c r="AJ366" s="234"/>
      <c r="AK366" s="234"/>
    </row>
    <row r="367" spans="1:37" ht="15.75" customHeight="1">
      <c r="A367" s="234"/>
      <c r="B367" s="234"/>
      <c r="C367" s="234"/>
      <c r="D367" s="234"/>
      <c r="E367" s="234"/>
      <c r="F367" s="234"/>
      <c r="G367" s="234"/>
      <c r="H367" s="234"/>
      <c r="I367" s="234"/>
      <c r="J367" s="300"/>
      <c r="K367" s="300"/>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c r="AI367" s="234"/>
      <c r="AJ367" s="234"/>
      <c r="AK367" s="234"/>
    </row>
    <row r="368" spans="1:37" ht="15.75" customHeight="1">
      <c r="A368" s="234"/>
      <c r="B368" s="234"/>
      <c r="C368" s="234"/>
      <c r="D368" s="234"/>
      <c r="E368" s="234"/>
      <c r="F368" s="234"/>
      <c r="G368" s="234"/>
      <c r="H368" s="234"/>
      <c r="I368" s="234"/>
      <c r="J368" s="300"/>
      <c r="K368" s="300"/>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c r="AI368" s="234"/>
      <c r="AJ368" s="234"/>
      <c r="AK368" s="234"/>
    </row>
    <row r="369" spans="1:37" ht="15.75" customHeight="1">
      <c r="A369" s="234"/>
      <c r="B369" s="234"/>
      <c r="C369" s="234"/>
      <c r="D369" s="234"/>
      <c r="E369" s="234"/>
      <c r="F369" s="234"/>
      <c r="G369" s="234"/>
      <c r="H369" s="234"/>
      <c r="I369" s="234"/>
      <c r="J369" s="300"/>
      <c r="K369" s="300"/>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c r="AI369" s="234"/>
      <c r="AJ369" s="234"/>
      <c r="AK369" s="234"/>
    </row>
    <row r="370" spans="1:37" ht="15.75" customHeight="1">
      <c r="A370" s="234"/>
      <c r="B370" s="234"/>
      <c r="C370" s="234"/>
      <c r="D370" s="234"/>
      <c r="E370" s="234"/>
      <c r="F370" s="234"/>
      <c r="G370" s="234"/>
      <c r="H370" s="234"/>
      <c r="I370" s="234"/>
      <c r="J370" s="300"/>
      <c r="K370" s="300"/>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c r="AI370" s="234"/>
      <c r="AJ370" s="234"/>
      <c r="AK370" s="234"/>
    </row>
    <row r="371" spans="1:37" ht="15.75" customHeight="1">
      <c r="A371" s="234"/>
      <c r="B371" s="234"/>
      <c r="C371" s="234"/>
      <c r="D371" s="234"/>
      <c r="E371" s="234"/>
      <c r="F371" s="234"/>
      <c r="G371" s="234"/>
      <c r="H371" s="234"/>
      <c r="I371" s="234"/>
      <c r="J371" s="300"/>
      <c r="K371" s="300"/>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c r="AI371" s="234"/>
      <c r="AJ371" s="234"/>
      <c r="AK371" s="234"/>
    </row>
    <row r="372" spans="1:37" ht="15.75" customHeight="1">
      <c r="A372" s="234"/>
      <c r="B372" s="234"/>
      <c r="C372" s="234"/>
      <c r="D372" s="234"/>
      <c r="E372" s="234"/>
      <c r="F372" s="234"/>
      <c r="G372" s="234"/>
      <c r="H372" s="234"/>
      <c r="I372" s="234"/>
      <c r="J372" s="300"/>
      <c r="K372" s="300"/>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c r="AI372" s="234"/>
      <c r="AJ372" s="234"/>
      <c r="AK372" s="234"/>
    </row>
    <row r="373" spans="1:37" ht="15.75" customHeight="1">
      <c r="A373" s="234"/>
      <c r="B373" s="234"/>
      <c r="C373" s="234"/>
      <c r="D373" s="234"/>
      <c r="E373" s="234"/>
      <c r="F373" s="234"/>
      <c r="G373" s="234"/>
      <c r="H373" s="234"/>
      <c r="I373" s="234"/>
      <c r="J373" s="300"/>
      <c r="K373" s="300"/>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c r="AI373" s="234"/>
      <c r="AJ373" s="234"/>
      <c r="AK373" s="234"/>
    </row>
    <row r="374" spans="1:37" ht="15.75" customHeight="1">
      <c r="A374" s="234"/>
      <c r="B374" s="234"/>
      <c r="C374" s="234"/>
      <c r="D374" s="234"/>
      <c r="E374" s="234"/>
      <c r="F374" s="234"/>
      <c r="G374" s="234"/>
      <c r="H374" s="234"/>
      <c r="I374" s="234"/>
      <c r="J374" s="300"/>
      <c r="K374" s="300"/>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c r="AI374" s="234"/>
      <c r="AJ374" s="234"/>
      <c r="AK374" s="234"/>
    </row>
    <row r="375" spans="1:37" ht="15.75" customHeight="1">
      <c r="A375" s="234"/>
      <c r="B375" s="234"/>
      <c r="C375" s="234"/>
      <c r="D375" s="234"/>
      <c r="E375" s="234"/>
      <c r="F375" s="234"/>
      <c r="G375" s="234"/>
      <c r="H375" s="234"/>
      <c r="I375" s="234"/>
      <c r="J375" s="300"/>
      <c r="K375" s="300"/>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c r="AI375" s="234"/>
      <c r="AJ375" s="234"/>
      <c r="AK375" s="234"/>
    </row>
    <row r="376" spans="1:37" ht="15.75" customHeight="1">
      <c r="A376" s="234"/>
      <c r="B376" s="234"/>
      <c r="C376" s="234"/>
      <c r="D376" s="234"/>
      <c r="E376" s="234"/>
      <c r="F376" s="234"/>
      <c r="G376" s="234"/>
      <c r="H376" s="234"/>
      <c r="I376" s="234"/>
      <c r="J376" s="300"/>
      <c r="K376" s="300"/>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c r="AI376" s="234"/>
      <c r="AJ376" s="234"/>
      <c r="AK376" s="234"/>
    </row>
    <row r="377" spans="1:37" ht="15.75" customHeight="1">
      <c r="A377" s="234"/>
      <c r="B377" s="234"/>
      <c r="C377" s="234"/>
      <c r="D377" s="234"/>
      <c r="E377" s="234"/>
      <c r="F377" s="234"/>
      <c r="G377" s="234"/>
      <c r="H377" s="234"/>
      <c r="I377" s="234"/>
      <c r="J377" s="300"/>
      <c r="K377" s="300"/>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c r="AI377" s="234"/>
      <c r="AJ377" s="234"/>
      <c r="AK377" s="234"/>
    </row>
    <row r="378" spans="1:37" ht="15.75" customHeight="1">
      <c r="A378" s="234"/>
      <c r="B378" s="234"/>
      <c r="C378" s="234"/>
      <c r="D378" s="234"/>
      <c r="E378" s="234"/>
      <c r="F378" s="234"/>
      <c r="G378" s="234"/>
      <c r="H378" s="234"/>
      <c r="I378" s="234"/>
      <c r="J378" s="300"/>
      <c r="K378" s="300"/>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c r="AI378" s="234"/>
      <c r="AJ378" s="234"/>
      <c r="AK378" s="234"/>
    </row>
    <row r="379" spans="1:37" ht="15.75" customHeight="1">
      <c r="A379" s="234"/>
      <c r="B379" s="234"/>
      <c r="C379" s="234"/>
      <c r="D379" s="234"/>
      <c r="E379" s="234"/>
      <c r="F379" s="234"/>
      <c r="G379" s="234"/>
      <c r="H379" s="234"/>
      <c r="I379" s="234"/>
      <c r="J379" s="300"/>
      <c r="K379" s="300"/>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c r="AI379" s="234"/>
      <c r="AJ379" s="234"/>
      <c r="AK379" s="234"/>
    </row>
    <row r="380" spans="1:37" ht="15.75" customHeight="1">
      <c r="A380" s="234"/>
      <c r="B380" s="234"/>
      <c r="C380" s="234"/>
      <c r="D380" s="234"/>
      <c r="E380" s="234"/>
      <c r="F380" s="234"/>
      <c r="G380" s="234"/>
      <c r="H380" s="234"/>
      <c r="I380" s="234"/>
      <c r="J380" s="300"/>
      <c r="K380" s="300"/>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c r="AI380" s="234"/>
      <c r="AJ380" s="234"/>
      <c r="AK380" s="234"/>
    </row>
    <row r="381" spans="1:37" ht="15.75" customHeight="1">
      <c r="A381" s="234"/>
      <c r="B381" s="234"/>
      <c r="C381" s="234"/>
      <c r="D381" s="234"/>
      <c r="E381" s="234"/>
      <c r="F381" s="234"/>
      <c r="G381" s="234"/>
      <c r="H381" s="234"/>
      <c r="I381" s="234"/>
      <c r="J381" s="300"/>
      <c r="K381" s="300"/>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c r="AI381" s="234"/>
      <c r="AJ381" s="234"/>
      <c r="AK381" s="234"/>
    </row>
    <row r="382" spans="1:37" ht="15.75" customHeight="1">
      <c r="A382" s="234"/>
      <c r="B382" s="234"/>
      <c r="C382" s="234"/>
      <c r="D382" s="234"/>
      <c r="E382" s="234"/>
      <c r="F382" s="234"/>
      <c r="G382" s="234"/>
      <c r="H382" s="234"/>
      <c r="I382" s="234"/>
      <c r="J382" s="300"/>
      <c r="K382" s="300"/>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c r="AI382" s="234"/>
      <c r="AJ382" s="234"/>
      <c r="AK382" s="234"/>
    </row>
    <row r="383" spans="1:37" ht="15.75" customHeight="1">
      <c r="A383" s="234"/>
      <c r="B383" s="234"/>
      <c r="C383" s="234"/>
      <c r="D383" s="234"/>
      <c r="E383" s="234"/>
      <c r="F383" s="234"/>
      <c r="G383" s="234"/>
      <c r="H383" s="234"/>
      <c r="I383" s="234"/>
      <c r="J383" s="300"/>
      <c r="K383" s="300"/>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c r="AI383" s="234"/>
      <c r="AJ383" s="234"/>
      <c r="AK383" s="234"/>
    </row>
    <row r="384" spans="1:37" ht="15.75" customHeight="1">
      <c r="A384" s="234"/>
      <c r="B384" s="234"/>
      <c r="C384" s="234"/>
      <c r="D384" s="234"/>
      <c r="E384" s="234"/>
      <c r="F384" s="234"/>
      <c r="G384" s="234"/>
      <c r="H384" s="234"/>
      <c r="I384" s="234"/>
      <c r="J384" s="300"/>
      <c r="K384" s="300"/>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c r="AI384" s="234"/>
      <c r="AJ384" s="234"/>
      <c r="AK384" s="234"/>
    </row>
    <row r="385" spans="1:37" ht="15.75" customHeight="1">
      <c r="A385" s="234"/>
      <c r="B385" s="234"/>
      <c r="C385" s="234"/>
      <c r="D385" s="234"/>
      <c r="E385" s="234"/>
      <c r="F385" s="234"/>
      <c r="G385" s="234"/>
      <c r="H385" s="234"/>
      <c r="I385" s="234"/>
      <c r="J385" s="300"/>
      <c r="K385" s="300"/>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c r="AI385" s="234"/>
      <c r="AJ385" s="234"/>
      <c r="AK385" s="234"/>
    </row>
    <row r="386" spans="1:37" ht="15.75" customHeight="1">
      <c r="A386" s="234"/>
      <c r="B386" s="234"/>
      <c r="C386" s="234"/>
      <c r="D386" s="234"/>
      <c r="E386" s="234"/>
      <c r="F386" s="234"/>
      <c r="G386" s="234"/>
      <c r="H386" s="234"/>
      <c r="I386" s="234"/>
      <c r="J386" s="300"/>
      <c r="K386" s="300"/>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c r="AI386" s="234"/>
      <c r="AJ386" s="234"/>
      <c r="AK386" s="234"/>
    </row>
    <row r="387" spans="1:37" ht="15.75" customHeight="1">
      <c r="A387" s="234"/>
      <c r="B387" s="234"/>
      <c r="C387" s="234"/>
      <c r="D387" s="234"/>
      <c r="E387" s="234"/>
      <c r="F387" s="234"/>
      <c r="G387" s="234"/>
      <c r="H387" s="234"/>
      <c r="I387" s="234"/>
      <c r="J387" s="300"/>
      <c r="K387" s="300"/>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c r="AI387" s="234"/>
      <c r="AJ387" s="234"/>
      <c r="AK387" s="234"/>
    </row>
    <row r="388" spans="1:37" ht="15.75" customHeight="1">
      <c r="A388" s="234"/>
      <c r="B388" s="234"/>
      <c r="C388" s="234"/>
      <c r="D388" s="234"/>
      <c r="E388" s="234"/>
      <c r="F388" s="234"/>
      <c r="G388" s="234"/>
      <c r="H388" s="234"/>
      <c r="I388" s="234"/>
      <c r="J388" s="300"/>
      <c r="K388" s="300"/>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c r="AI388" s="234"/>
      <c r="AJ388" s="234"/>
      <c r="AK388" s="234"/>
    </row>
    <row r="389" spans="1:37" ht="15.75" customHeight="1">
      <c r="A389" s="234"/>
      <c r="B389" s="234"/>
      <c r="C389" s="234"/>
      <c r="D389" s="234"/>
      <c r="E389" s="234"/>
      <c r="F389" s="234"/>
      <c r="G389" s="234"/>
      <c r="H389" s="234"/>
      <c r="I389" s="234"/>
      <c r="J389" s="300"/>
      <c r="K389" s="300"/>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row>
    <row r="390" spans="1:37" ht="15.75" customHeight="1">
      <c r="A390" s="234"/>
      <c r="B390" s="234"/>
      <c r="C390" s="234"/>
      <c r="D390" s="234"/>
      <c r="E390" s="234"/>
      <c r="F390" s="234"/>
      <c r="G390" s="234"/>
      <c r="H390" s="234"/>
      <c r="I390" s="234"/>
      <c r="J390" s="300"/>
      <c r="K390" s="300"/>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row>
    <row r="391" spans="1:37" ht="15.75" customHeight="1">
      <c r="A391" s="234"/>
      <c r="B391" s="234"/>
      <c r="C391" s="234"/>
      <c r="D391" s="234"/>
      <c r="E391" s="234"/>
      <c r="F391" s="234"/>
      <c r="G391" s="234"/>
      <c r="H391" s="234"/>
      <c r="I391" s="234"/>
      <c r="J391" s="300"/>
      <c r="K391" s="300"/>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c r="AI391" s="234"/>
      <c r="AJ391" s="234"/>
      <c r="AK391" s="234"/>
    </row>
    <row r="392" spans="1:37" ht="15.75" customHeight="1">
      <c r="A392" s="234"/>
      <c r="B392" s="234"/>
      <c r="C392" s="234"/>
      <c r="D392" s="234"/>
      <c r="E392" s="234"/>
      <c r="F392" s="234"/>
      <c r="G392" s="234"/>
      <c r="H392" s="234"/>
      <c r="I392" s="234"/>
      <c r="J392" s="300"/>
      <c r="K392" s="300"/>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c r="AI392" s="234"/>
      <c r="AJ392" s="234"/>
      <c r="AK392" s="234"/>
    </row>
    <row r="393" spans="1:37" ht="15.75" customHeight="1">
      <c r="A393" s="234"/>
      <c r="B393" s="234"/>
      <c r="C393" s="234"/>
      <c r="D393" s="234"/>
      <c r="E393" s="234"/>
      <c r="F393" s="234"/>
      <c r="G393" s="234"/>
      <c r="H393" s="234"/>
      <c r="I393" s="234"/>
      <c r="J393" s="300"/>
      <c r="K393" s="300"/>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c r="AI393" s="234"/>
      <c r="AJ393" s="234"/>
      <c r="AK393" s="234"/>
    </row>
    <row r="394" spans="1:37" ht="15.75" customHeight="1">
      <c r="A394" s="234"/>
      <c r="B394" s="234"/>
      <c r="C394" s="234"/>
      <c r="D394" s="234"/>
      <c r="E394" s="234"/>
      <c r="F394" s="234"/>
      <c r="G394" s="234"/>
      <c r="H394" s="234"/>
      <c r="I394" s="234"/>
      <c r="J394" s="300"/>
      <c r="K394" s="300"/>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c r="AI394" s="234"/>
      <c r="AJ394" s="234"/>
      <c r="AK394" s="234"/>
    </row>
    <row r="395" spans="1:37" ht="15.75" customHeight="1">
      <c r="A395" s="234"/>
      <c r="B395" s="234"/>
      <c r="C395" s="234"/>
      <c r="D395" s="234"/>
      <c r="E395" s="234"/>
      <c r="F395" s="234"/>
      <c r="G395" s="234"/>
      <c r="H395" s="234"/>
      <c r="I395" s="234"/>
      <c r="J395" s="300"/>
      <c r="K395" s="300"/>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c r="AI395" s="234"/>
      <c r="AJ395" s="234"/>
      <c r="AK395" s="234"/>
    </row>
    <row r="396" spans="1:37" ht="15.75" customHeight="1">
      <c r="A396" s="234"/>
      <c r="B396" s="234"/>
      <c r="C396" s="234"/>
      <c r="D396" s="234"/>
      <c r="E396" s="234"/>
      <c r="F396" s="234"/>
      <c r="G396" s="234"/>
      <c r="H396" s="234"/>
      <c r="I396" s="234"/>
      <c r="J396" s="300"/>
      <c r="K396" s="300"/>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c r="AI396" s="234"/>
      <c r="AJ396" s="234"/>
      <c r="AK396" s="234"/>
    </row>
    <row r="397" spans="1:37" ht="15.75" customHeight="1">
      <c r="A397" s="234"/>
      <c r="B397" s="234"/>
      <c r="C397" s="234"/>
      <c r="D397" s="234"/>
      <c r="E397" s="234"/>
      <c r="F397" s="234"/>
      <c r="G397" s="234"/>
      <c r="H397" s="234"/>
      <c r="I397" s="234"/>
      <c r="J397" s="300"/>
      <c r="K397" s="300"/>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c r="AI397" s="234"/>
      <c r="AJ397" s="234"/>
      <c r="AK397" s="234"/>
    </row>
    <row r="398" spans="1:37" ht="15.75" customHeight="1">
      <c r="A398" s="234"/>
      <c r="B398" s="234"/>
      <c r="C398" s="234"/>
      <c r="D398" s="234"/>
      <c r="E398" s="234"/>
      <c r="F398" s="234"/>
      <c r="G398" s="234"/>
      <c r="H398" s="234"/>
      <c r="I398" s="234"/>
      <c r="J398" s="300"/>
      <c r="K398" s="300"/>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c r="AI398" s="234"/>
      <c r="AJ398" s="234"/>
      <c r="AK398" s="234"/>
    </row>
    <row r="399" spans="1:37" ht="15.75" customHeight="1">
      <c r="A399" s="234"/>
      <c r="B399" s="234"/>
      <c r="C399" s="234"/>
      <c r="D399" s="234"/>
      <c r="E399" s="234"/>
      <c r="F399" s="234"/>
      <c r="G399" s="234"/>
      <c r="H399" s="234"/>
      <c r="I399" s="234"/>
      <c r="J399" s="300"/>
      <c r="K399" s="300"/>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c r="AI399" s="234"/>
      <c r="AJ399" s="234"/>
      <c r="AK399" s="234"/>
    </row>
    <row r="400" spans="1:37" ht="15.75" customHeight="1">
      <c r="A400" s="234"/>
      <c r="B400" s="234"/>
      <c r="C400" s="234"/>
      <c r="D400" s="234"/>
      <c r="E400" s="234"/>
      <c r="F400" s="234"/>
      <c r="G400" s="234"/>
      <c r="H400" s="234"/>
      <c r="I400" s="234"/>
      <c r="J400" s="300"/>
      <c r="K400" s="300"/>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c r="AI400" s="234"/>
      <c r="AJ400" s="234"/>
      <c r="AK400" s="234"/>
    </row>
    <row r="401" spans="1:37" ht="15.75" customHeight="1">
      <c r="A401" s="234"/>
      <c r="B401" s="234"/>
      <c r="C401" s="234"/>
      <c r="D401" s="234"/>
      <c r="E401" s="234"/>
      <c r="F401" s="234"/>
      <c r="G401" s="234"/>
      <c r="H401" s="234"/>
      <c r="I401" s="234"/>
      <c r="J401" s="300"/>
      <c r="K401" s="300"/>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c r="AI401" s="234"/>
      <c r="AJ401" s="234"/>
      <c r="AK401" s="234"/>
    </row>
    <row r="402" spans="1:37" ht="15.75" customHeight="1">
      <c r="A402" s="234"/>
      <c r="B402" s="234"/>
      <c r="C402" s="234"/>
      <c r="D402" s="234"/>
      <c r="E402" s="234"/>
      <c r="F402" s="234"/>
      <c r="G402" s="234"/>
      <c r="H402" s="234"/>
      <c r="I402" s="234"/>
      <c r="J402" s="300"/>
      <c r="K402" s="300"/>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c r="AI402" s="234"/>
      <c r="AJ402" s="234"/>
      <c r="AK402" s="234"/>
    </row>
    <row r="403" spans="1:37" ht="15.75" customHeight="1">
      <c r="A403" s="234"/>
      <c r="B403" s="234"/>
      <c r="C403" s="234"/>
      <c r="D403" s="234"/>
      <c r="E403" s="234"/>
      <c r="F403" s="234"/>
      <c r="G403" s="234"/>
      <c r="H403" s="234"/>
      <c r="I403" s="234"/>
      <c r="J403" s="300"/>
      <c r="K403" s="300"/>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c r="AI403" s="234"/>
      <c r="AJ403" s="234"/>
      <c r="AK403" s="234"/>
    </row>
    <row r="404" spans="1:37" ht="15.75" customHeight="1">
      <c r="A404" s="234"/>
      <c r="B404" s="234"/>
      <c r="C404" s="234"/>
      <c r="D404" s="234"/>
      <c r="E404" s="234"/>
      <c r="F404" s="234"/>
      <c r="G404" s="234"/>
      <c r="H404" s="234"/>
      <c r="I404" s="234"/>
      <c r="J404" s="300"/>
      <c r="K404" s="300"/>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c r="AI404" s="234"/>
      <c r="AJ404" s="234"/>
      <c r="AK404" s="234"/>
    </row>
    <row r="405" spans="1:37" ht="15.75" customHeight="1">
      <c r="A405" s="234"/>
      <c r="B405" s="234"/>
      <c r="C405" s="234"/>
      <c r="D405" s="234"/>
      <c r="E405" s="234"/>
      <c r="F405" s="234"/>
      <c r="G405" s="234"/>
      <c r="H405" s="234"/>
      <c r="I405" s="234"/>
      <c r="J405" s="300"/>
      <c r="K405" s="300"/>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c r="AI405" s="234"/>
      <c r="AJ405" s="234"/>
      <c r="AK405" s="234"/>
    </row>
    <row r="406" spans="1:37" ht="15.75" customHeight="1">
      <c r="A406" s="234"/>
      <c r="B406" s="234"/>
      <c r="C406" s="234"/>
      <c r="D406" s="234"/>
      <c r="E406" s="234"/>
      <c r="F406" s="234"/>
      <c r="G406" s="234"/>
      <c r="H406" s="234"/>
      <c r="I406" s="234"/>
      <c r="J406" s="300"/>
      <c r="K406" s="300"/>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c r="AI406" s="234"/>
      <c r="AJ406" s="234"/>
      <c r="AK406" s="234"/>
    </row>
    <row r="407" spans="1:37" ht="15.75" customHeight="1">
      <c r="A407" s="234"/>
      <c r="B407" s="234"/>
      <c r="C407" s="234"/>
      <c r="D407" s="234"/>
      <c r="E407" s="234"/>
      <c r="F407" s="234"/>
      <c r="G407" s="234"/>
      <c r="H407" s="234"/>
      <c r="I407" s="234"/>
      <c r="J407" s="300"/>
      <c r="K407" s="300"/>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c r="AI407" s="234"/>
      <c r="AJ407" s="234"/>
      <c r="AK407" s="234"/>
    </row>
    <row r="408" spans="1:37" ht="15.75" customHeight="1">
      <c r="A408" s="234"/>
      <c r="B408" s="234"/>
      <c r="C408" s="234"/>
      <c r="D408" s="234"/>
      <c r="E408" s="234"/>
      <c r="F408" s="234"/>
      <c r="G408" s="234"/>
      <c r="H408" s="234"/>
      <c r="I408" s="234"/>
      <c r="J408" s="300"/>
      <c r="K408" s="300"/>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c r="AI408" s="234"/>
      <c r="AJ408" s="234"/>
      <c r="AK408" s="234"/>
    </row>
    <row r="409" spans="1:37" ht="15.75" customHeight="1">
      <c r="A409" s="234"/>
      <c r="B409" s="234"/>
      <c r="C409" s="234"/>
      <c r="D409" s="234"/>
      <c r="E409" s="234"/>
      <c r="F409" s="234"/>
      <c r="G409" s="234"/>
      <c r="H409" s="234"/>
      <c r="I409" s="234"/>
      <c r="J409" s="300"/>
      <c r="K409" s="300"/>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c r="AI409" s="234"/>
      <c r="AJ409" s="234"/>
      <c r="AK409" s="234"/>
    </row>
    <row r="410" spans="1:37" ht="15.75" customHeight="1">
      <c r="A410" s="234"/>
      <c r="B410" s="234"/>
      <c r="C410" s="234"/>
      <c r="D410" s="234"/>
      <c r="E410" s="234"/>
      <c r="F410" s="234"/>
      <c r="G410" s="234"/>
      <c r="H410" s="234"/>
      <c r="I410" s="234"/>
      <c r="J410" s="300"/>
      <c r="K410" s="300"/>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c r="AI410" s="234"/>
      <c r="AJ410" s="234"/>
      <c r="AK410" s="234"/>
    </row>
    <row r="411" spans="1:37" ht="15.75" customHeight="1">
      <c r="A411" s="234"/>
      <c r="B411" s="234"/>
      <c r="C411" s="234"/>
      <c r="D411" s="234"/>
      <c r="E411" s="234"/>
      <c r="F411" s="234"/>
      <c r="G411" s="234"/>
      <c r="H411" s="234"/>
      <c r="I411" s="234"/>
      <c r="J411" s="300"/>
      <c r="K411" s="300"/>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c r="AI411" s="234"/>
      <c r="AJ411" s="234"/>
      <c r="AK411" s="234"/>
    </row>
    <row r="412" spans="1:37" ht="15.75" customHeight="1">
      <c r="A412" s="234"/>
      <c r="B412" s="234"/>
      <c r="C412" s="234"/>
      <c r="D412" s="234"/>
      <c r="E412" s="234"/>
      <c r="F412" s="234"/>
      <c r="G412" s="234"/>
      <c r="H412" s="234"/>
      <c r="I412" s="234"/>
      <c r="J412" s="300"/>
      <c r="K412" s="300"/>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c r="AI412" s="234"/>
      <c r="AJ412" s="234"/>
      <c r="AK412" s="234"/>
    </row>
    <row r="413" spans="1:37" ht="15.75" customHeight="1">
      <c r="A413" s="234"/>
      <c r="B413" s="234"/>
      <c r="C413" s="234"/>
      <c r="D413" s="234"/>
      <c r="E413" s="234"/>
      <c r="F413" s="234"/>
      <c r="G413" s="234"/>
      <c r="H413" s="234"/>
      <c r="I413" s="234"/>
      <c r="J413" s="300"/>
      <c r="K413" s="300"/>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c r="AI413" s="234"/>
      <c r="AJ413" s="234"/>
      <c r="AK413" s="234"/>
    </row>
    <row r="414" spans="1:37" ht="15.75" customHeight="1">
      <c r="A414" s="234"/>
      <c r="B414" s="234"/>
      <c r="C414" s="234"/>
      <c r="D414" s="234"/>
      <c r="E414" s="234"/>
      <c r="F414" s="234"/>
      <c r="G414" s="234"/>
      <c r="H414" s="234"/>
      <c r="I414" s="234"/>
      <c r="J414" s="300"/>
      <c r="K414" s="300"/>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c r="AI414" s="234"/>
      <c r="AJ414" s="234"/>
      <c r="AK414" s="234"/>
    </row>
    <row r="415" spans="1:37" ht="15.75" customHeight="1">
      <c r="A415" s="234"/>
      <c r="B415" s="234"/>
      <c r="C415" s="234"/>
      <c r="D415" s="234"/>
      <c r="E415" s="234"/>
      <c r="F415" s="234"/>
      <c r="G415" s="234"/>
      <c r="H415" s="234"/>
      <c r="I415" s="234"/>
      <c r="J415" s="300"/>
      <c r="K415" s="300"/>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c r="AI415" s="234"/>
      <c r="AJ415" s="234"/>
      <c r="AK415" s="234"/>
    </row>
    <row r="416" spans="1:37" ht="15.75" customHeight="1">
      <c r="A416" s="234"/>
      <c r="B416" s="234"/>
      <c r="C416" s="234"/>
      <c r="D416" s="234"/>
      <c r="E416" s="234"/>
      <c r="F416" s="234"/>
      <c r="G416" s="234"/>
      <c r="H416" s="234"/>
      <c r="I416" s="234"/>
      <c r="J416" s="300"/>
      <c r="K416" s="300"/>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34"/>
    </row>
    <row r="417" spans="1:37" ht="15.75" customHeight="1">
      <c r="A417" s="234"/>
      <c r="B417" s="234"/>
      <c r="C417" s="234"/>
      <c r="D417" s="234"/>
      <c r="E417" s="234"/>
      <c r="F417" s="234"/>
      <c r="G417" s="234"/>
      <c r="H417" s="234"/>
      <c r="I417" s="234"/>
      <c r="J417" s="300"/>
      <c r="K417" s="300"/>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c r="AI417" s="234"/>
      <c r="AJ417" s="234"/>
      <c r="AK417" s="234"/>
    </row>
    <row r="418" spans="1:37" ht="15.75" customHeight="1">
      <c r="A418" s="234"/>
      <c r="B418" s="234"/>
      <c r="C418" s="234"/>
      <c r="D418" s="234"/>
      <c r="E418" s="234"/>
      <c r="F418" s="234"/>
      <c r="G418" s="234"/>
      <c r="H418" s="234"/>
      <c r="I418" s="234"/>
      <c r="J418" s="300"/>
      <c r="K418" s="300"/>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c r="AI418" s="234"/>
      <c r="AJ418" s="234"/>
      <c r="AK418" s="234"/>
    </row>
    <row r="419" spans="1:37" ht="15.75" customHeight="1">
      <c r="A419" s="234"/>
      <c r="B419" s="234"/>
      <c r="C419" s="234"/>
      <c r="D419" s="234"/>
      <c r="E419" s="234"/>
      <c r="F419" s="234"/>
      <c r="G419" s="234"/>
      <c r="H419" s="234"/>
      <c r="I419" s="234"/>
      <c r="J419" s="300"/>
      <c r="K419" s="300"/>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c r="AI419" s="234"/>
      <c r="AJ419" s="234"/>
      <c r="AK419" s="234"/>
    </row>
    <row r="420" spans="1:37" ht="15.75" customHeight="1">
      <c r="A420" s="234"/>
      <c r="B420" s="234"/>
      <c r="C420" s="234"/>
      <c r="D420" s="234"/>
      <c r="E420" s="234"/>
      <c r="F420" s="234"/>
      <c r="G420" s="234"/>
      <c r="H420" s="234"/>
      <c r="I420" s="234"/>
      <c r="J420" s="300"/>
      <c r="K420" s="300"/>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c r="AI420" s="234"/>
      <c r="AJ420" s="234"/>
      <c r="AK420" s="234"/>
    </row>
    <row r="421" spans="1:37" ht="15.75" customHeight="1">
      <c r="A421" s="234"/>
      <c r="B421" s="234"/>
      <c r="C421" s="234"/>
      <c r="D421" s="234"/>
      <c r="E421" s="234"/>
      <c r="F421" s="234"/>
      <c r="G421" s="234"/>
      <c r="H421" s="234"/>
      <c r="I421" s="234"/>
      <c r="J421" s="300"/>
      <c r="K421" s="300"/>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c r="AI421" s="234"/>
      <c r="AJ421" s="234"/>
      <c r="AK421" s="234"/>
    </row>
    <row r="422" spans="1:37" ht="15.75" customHeight="1">
      <c r="A422" s="234"/>
      <c r="B422" s="234"/>
      <c r="C422" s="234"/>
      <c r="D422" s="234"/>
      <c r="E422" s="234"/>
      <c r="F422" s="234"/>
      <c r="G422" s="234"/>
      <c r="H422" s="234"/>
      <c r="I422" s="234"/>
      <c r="J422" s="300"/>
      <c r="K422" s="300"/>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c r="AI422" s="234"/>
      <c r="AJ422" s="234"/>
      <c r="AK422" s="234"/>
    </row>
    <row r="423" spans="1:37" ht="15.75" customHeight="1">
      <c r="A423" s="234"/>
      <c r="B423" s="234"/>
      <c r="C423" s="234"/>
      <c r="D423" s="234"/>
      <c r="E423" s="234"/>
      <c r="F423" s="234"/>
      <c r="G423" s="234"/>
      <c r="H423" s="234"/>
      <c r="I423" s="234"/>
      <c r="J423" s="300"/>
      <c r="K423" s="300"/>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c r="AI423" s="234"/>
      <c r="AJ423" s="234"/>
      <c r="AK423" s="234"/>
    </row>
    <row r="424" spans="1:37" ht="15.75" customHeight="1">
      <c r="A424" s="234"/>
      <c r="B424" s="234"/>
      <c r="C424" s="234"/>
      <c r="D424" s="234"/>
      <c r="E424" s="234"/>
      <c r="F424" s="234"/>
      <c r="G424" s="234"/>
      <c r="H424" s="234"/>
      <c r="I424" s="234"/>
      <c r="J424" s="300"/>
      <c r="K424" s="300"/>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row>
    <row r="425" spans="1:37" ht="15.75" customHeight="1">
      <c r="A425" s="234"/>
      <c r="B425" s="234"/>
      <c r="C425" s="234"/>
      <c r="D425" s="234"/>
      <c r="E425" s="234"/>
      <c r="F425" s="234"/>
      <c r="G425" s="234"/>
      <c r="H425" s="234"/>
      <c r="I425" s="234"/>
      <c r="J425" s="300"/>
      <c r="K425" s="300"/>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row>
    <row r="426" spans="1:37" ht="15.75" customHeight="1">
      <c r="A426" s="234"/>
      <c r="B426" s="234"/>
      <c r="C426" s="234"/>
      <c r="D426" s="234"/>
      <c r="E426" s="234"/>
      <c r="F426" s="234"/>
      <c r="G426" s="234"/>
      <c r="H426" s="234"/>
      <c r="I426" s="234"/>
      <c r="J426" s="300"/>
      <c r="K426" s="300"/>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c r="AI426" s="234"/>
      <c r="AJ426" s="234"/>
      <c r="AK426" s="234"/>
    </row>
    <row r="427" spans="1:37" ht="15.75" customHeight="1">
      <c r="A427" s="234"/>
      <c r="B427" s="234"/>
      <c r="C427" s="234"/>
      <c r="D427" s="234"/>
      <c r="E427" s="234"/>
      <c r="F427" s="234"/>
      <c r="G427" s="234"/>
      <c r="H427" s="234"/>
      <c r="I427" s="234"/>
      <c r="J427" s="300"/>
      <c r="K427" s="300"/>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c r="AI427" s="234"/>
      <c r="AJ427" s="234"/>
      <c r="AK427" s="234"/>
    </row>
    <row r="428" spans="1:37" ht="15.75" customHeight="1">
      <c r="A428" s="234"/>
      <c r="B428" s="234"/>
      <c r="C428" s="234"/>
      <c r="D428" s="234"/>
      <c r="E428" s="234"/>
      <c r="F428" s="234"/>
      <c r="G428" s="234"/>
      <c r="H428" s="234"/>
      <c r="I428" s="234"/>
      <c r="J428" s="300"/>
      <c r="K428" s="300"/>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c r="AI428" s="234"/>
      <c r="AJ428" s="234"/>
      <c r="AK428" s="234"/>
    </row>
    <row r="429" spans="1:37" ht="15.75" customHeight="1">
      <c r="A429" s="234"/>
      <c r="B429" s="234"/>
      <c r="C429" s="234"/>
      <c r="D429" s="234"/>
      <c r="E429" s="234"/>
      <c r="F429" s="234"/>
      <c r="G429" s="234"/>
      <c r="H429" s="234"/>
      <c r="I429" s="234"/>
      <c r="J429" s="300"/>
      <c r="K429" s="300"/>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c r="AI429" s="234"/>
      <c r="AJ429" s="234"/>
      <c r="AK429" s="234"/>
    </row>
    <row r="430" spans="1:37" ht="15.75" customHeight="1">
      <c r="A430" s="234"/>
      <c r="B430" s="234"/>
      <c r="C430" s="234"/>
      <c r="D430" s="234"/>
      <c r="E430" s="234"/>
      <c r="F430" s="234"/>
      <c r="G430" s="234"/>
      <c r="H430" s="234"/>
      <c r="I430" s="234"/>
      <c r="J430" s="300"/>
      <c r="K430" s="300"/>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c r="AI430" s="234"/>
      <c r="AJ430" s="234"/>
      <c r="AK430" s="234"/>
    </row>
    <row r="431" spans="1:37" ht="15.75" customHeight="1">
      <c r="A431" s="234"/>
      <c r="B431" s="234"/>
      <c r="C431" s="234"/>
      <c r="D431" s="234"/>
      <c r="E431" s="234"/>
      <c r="F431" s="234"/>
      <c r="G431" s="234"/>
      <c r="H431" s="234"/>
      <c r="I431" s="234"/>
      <c r="J431" s="300"/>
      <c r="K431" s="300"/>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c r="AI431" s="234"/>
      <c r="AJ431" s="234"/>
      <c r="AK431" s="234"/>
    </row>
    <row r="432" spans="1:37" ht="15.75" customHeight="1">
      <c r="A432" s="234"/>
      <c r="B432" s="234"/>
      <c r="C432" s="234"/>
      <c r="D432" s="234"/>
      <c r="E432" s="234"/>
      <c r="F432" s="234"/>
      <c r="G432" s="234"/>
      <c r="H432" s="234"/>
      <c r="I432" s="234"/>
      <c r="J432" s="300"/>
      <c r="K432" s="300"/>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c r="AI432" s="234"/>
      <c r="AJ432" s="234"/>
      <c r="AK432" s="234"/>
    </row>
    <row r="433" spans="1:37" ht="15.75" customHeight="1">
      <c r="A433" s="234"/>
      <c r="B433" s="234"/>
      <c r="C433" s="234"/>
      <c r="D433" s="234"/>
      <c r="E433" s="234"/>
      <c r="F433" s="234"/>
      <c r="G433" s="234"/>
      <c r="H433" s="234"/>
      <c r="I433" s="234"/>
      <c r="J433" s="300"/>
      <c r="K433" s="300"/>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c r="AI433" s="234"/>
      <c r="AJ433" s="234"/>
      <c r="AK433" s="234"/>
    </row>
    <row r="434" spans="1:37" ht="15.75" customHeight="1">
      <c r="A434" s="234"/>
      <c r="B434" s="234"/>
      <c r="C434" s="234"/>
      <c r="D434" s="234"/>
      <c r="E434" s="234"/>
      <c r="F434" s="234"/>
      <c r="G434" s="234"/>
      <c r="H434" s="234"/>
      <c r="I434" s="234"/>
      <c r="J434" s="300"/>
      <c r="K434" s="300"/>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c r="AI434" s="234"/>
      <c r="AJ434" s="234"/>
      <c r="AK434" s="234"/>
    </row>
    <row r="435" spans="1:37" ht="15.75" customHeight="1">
      <c r="A435" s="234"/>
      <c r="B435" s="234"/>
      <c r="C435" s="234"/>
      <c r="D435" s="234"/>
      <c r="E435" s="234"/>
      <c r="F435" s="234"/>
      <c r="G435" s="234"/>
      <c r="H435" s="234"/>
      <c r="I435" s="234"/>
      <c r="J435" s="300"/>
      <c r="K435" s="300"/>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c r="AI435" s="234"/>
      <c r="AJ435" s="234"/>
      <c r="AK435" s="234"/>
    </row>
    <row r="436" spans="1:37" ht="15.75" customHeight="1">
      <c r="A436" s="234"/>
      <c r="B436" s="234"/>
      <c r="C436" s="234"/>
      <c r="D436" s="234"/>
      <c r="E436" s="234"/>
      <c r="F436" s="234"/>
      <c r="G436" s="234"/>
      <c r="H436" s="234"/>
      <c r="I436" s="234"/>
      <c r="J436" s="300"/>
      <c r="K436" s="300"/>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c r="AI436" s="234"/>
      <c r="AJ436" s="234"/>
      <c r="AK436" s="234"/>
    </row>
    <row r="437" spans="1:37" ht="15.75" customHeight="1">
      <c r="A437" s="234"/>
      <c r="B437" s="234"/>
      <c r="C437" s="234"/>
      <c r="D437" s="234"/>
      <c r="E437" s="234"/>
      <c r="F437" s="234"/>
      <c r="G437" s="234"/>
      <c r="H437" s="234"/>
      <c r="I437" s="234"/>
      <c r="J437" s="300"/>
      <c r="K437" s="300"/>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c r="AI437" s="234"/>
      <c r="AJ437" s="234"/>
      <c r="AK437" s="234"/>
    </row>
    <row r="438" spans="1:37" ht="15.75" customHeight="1">
      <c r="A438" s="234"/>
      <c r="B438" s="234"/>
      <c r="C438" s="234"/>
      <c r="D438" s="234"/>
      <c r="E438" s="234"/>
      <c r="F438" s="234"/>
      <c r="G438" s="234"/>
      <c r="H438" s="234"/>
      <c r="I438" s="234"/>
      <c r="J438" s="300"/>
      <c r="K438" s="300"/>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c r="AI438" s="234"/>
      <c r="AJ438" s="234"/>
      <c r="AK438" s="234"/>
    </row>
    <row r="439" spans="1:37" ht="15.75" customHeight="1">
      <c r="A439" s="234"/>
      <c r="B439" s="234"/>
      <c r="C439" s="234"/>
      <c r="D439" s="234"/>
      <c r="E439" s="234"/>
      <c r="F439" s="234"/>
      <c r="G439" s="234"/>
      <c r="H439" s="234"/>
      <c r="I439" s="234"/>
      <c r="J439" s="300"/>
      <c r="K439" s="300"/>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c r="AI439" s="234"/>
      <c r="AJ439" s="234"/>
      <c r="AK439" s="234"/>
    </row>
    <row r="440" spans="1:37" ht="15.75" customHeight="1">
      <c r="A440" s="234"/>
      <c r="B440" s="234"/>
      <c r="C440" s="234"/>
      <c r="D440" s="234"/>
      <c r="E440" s="234"/>
      <c r="F440" s="234"/>
      <c r="G440" s="234"/>
      <c r="H440" s="234"/>
      <c r="I440" s="234"/>
      <c r="J440" s="300"/>
      <c r="K440" s="300"/>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c r="AI440" s="234"/>
      <c r="AJ440" s="234"/>
      <c r="AK440" s="234"/>
    </row>
    <row r="441" spans="1:37" ht="15.75" customHeight="1">
      <c r="A441" s="234"/>
      <c r="B441" s="234"/>
      <c r="C441" s="234"/>
      <c r="D441" s="234"/>
      <c r="E441" s="234"/>
      <c r="F441" s="234"/>
      <c r="G441" s="234"/>
      <c r="H441" s="234"/>
      <c r="I441" s="234"/>
      <c r="J441" s="300"/>
      <c r="K441" s="300"/>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c r="AI441" s="234"/>
      <c r="AJ441" s="234"/>
      <c r="AK441" s="234"/>
    </row>
    <row r="442" spans="1:37" ht="15.75" customHeight="1">
      <c r="A442" s="234"/>
      <c r="B442" s="234"/>
      <c r="C442" s="234"/>
      <c r="D442" s="234"/>
      <c r="E442" s="234"/>
      <c r="F442" s="234"/>
      <c r="G442" s="234"/>
      <c r="H442" s="234"/>
      <c r="I442" s="234"/>
      <c r="J442" s="300"/>
      <c r="K442" s="300"/>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c r="AI442" s="234"/>
      <c r="AJ442" s="234"/>
      <c r="AK442" s="234"/>
    </row>
    <row r="443" spans="1:37" ht="15.75" customHeight="1">
      <c r="A443" s="234"/>
      <c r="B443" s="234"/>
      <c r="C443" s="234"/>
      <c r="D443" s="234"/>
      <c r="E443" s="234"/>
      <c r="F443" s="234"/>
      <c r="G443" s="234"/>
      <c r="H443" s="234"/>
      <c r="I443" s="234"/>
      <c r="J443" s="300"/>
      <c r="K443" s="300"/>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c r="AI443" s="234"/>
      <c r="AJ443" s="234"/>
      <c r="AK443" s="234"/>
    </row>
    <row r="444" spans="1:37" ht="15.75" customHeight="1">
      <c r="A444" s="234"/>
      <c r="B444" s="234"/>
      <c r="C444" s="234"/>
      <c r="D444" s="234"/>
      <c r="E444" s="234"/>
      <c r="F444" s="234"/>
      <c r="G444" s="234"/>
      <c r="H444" s="234"/>
      <c r="I444" s="234"/>
      <c r="J444" s="300"/>
      <c r="K444" s="300"/>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c r="AI444" s="234"/>
      <c r="AJ444" s="234"/>
      <c r="AK444" s="234"/>
    </row>
    <row r="445" spans="1:37" ht="15.75" customHeight="1">
      <c r="A445" s="234"/>
      <c r="B445" s="234"/>
      <c r="C445" s="234"/>
      <c r="D445" s="234"/>
      <c r="E445" s="234"/>
      <c r="F445" s="234"/>
      <c r="G445" s="234"/>
      <c r="H445" s="234"/>
      <c r="I445" s="234"/>
      <c r="J445" s="300"/>
      <c r="K445" s="300"/>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c r="AI445" s="234"/>
      <c r="AJ445" s="234"/>
      <c r="AK445" s="234"/>
    </row>
    <row r="446" spans="1:37" ht="15.75" customHeight="1">
      <c r="A446" s="234"/>
      <c r="B446" s="234"/>
      <c r="C446" s="234"/>
      <c r="D446" s="234"/>
      <c r="E446" s="234"/>
      <c r="F446" s="234"/>
      <c r="G446" s="234"/>
      <c r="H446" s="234"/>
      <c r="I446" s="234"/>
      <c r="J446" s="300"/>
      <c r="K446" s="300"/>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c r="AI446" s="234"/>
      <c r="AJ446" s="234"/>
      <c r="AK446" s="234"/>
    </row>
    <row r="447" spans="1:37" ht="15.75" customHeight="1">
      <c r="A447" s="234"/>
      <c r="B447" s="234"/>
      <c r="C447" s="234"/>
      <c r="D447" s="234"/>
      <c r="E447" s="234"/>
      <c r="F447" s="234"/>
      <c r="G447" s="234"/>
      <c r="H447" s="234"/>
      <c r="I447" s="234"/>
      <c r="J447" s="300"/>
      <c r="K447" s="300"/>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c r="AI447" s="234"/>
      <c r="AJ447" s="234"/>
      <c r="AK447" s="234"/>
    </row>
    <row r="448" spans="1:37" ht="15.75" customHeight="1">
      <c r="A448" s="234"/>
      <c r="B448" s="234"/>
      <c r="C448" s="234"/>
      <c r="D448" s="234"/>
      <c r="E448" s="234"/>
      <c r="F448" s="234"/>
      <c r="G448" s="234"/>
      <c r="H448" s="234"/>
      <c r="I448" s="234"/>
      <c r="J448" s="300"/>
      <c r="K448" s="300"/>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c r="AI448" s="234"/>
      <c r="AJ448" s="234"/>
      <c r="AK448" s="234"/>
    </row>
    <row r="449" spans="1:37" ht="15.75" customHeight="1">
      <c r="A449" s="234"/>
      <c r="B449" s="234"/>
      <c r="C449" s="234"/>
      <c r="D449" s="234"/>
      <c r="E449" s="234"/>
      <c r="F449" s="234"/>
      <c r="G449" s="234"/>
      <c r="H449" s="234"/>
      <c r="I449" s="234"/>
      <c r="J449" s="300"/>
      <c r="K449" s="300"/>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c r="AI449" s="234"/>
      <c r="AJ449" s="234"/>
      <c r="AK449" s="234"/>
    </row>
    <row r="450" spans="1:37" ht="15.75" customHeight="1">
      <c r="A450" s="234"/>
      <c r="B450" s="234"/>
      <c r="C450" s="234"/>
      <c r="D450" s="234"/>
      <c r="E450" s="234"/>
      <c r="F450" s="234"/>
      <c r="G450" s="234"/>
      <c r="H450" s="234"/>
      <c r="I450" s="234"/>
      <c r="J450" s="300"/>
      <c r="K450" s="300"/>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c r="AI450" s="234"/>
      <c r="AJ450" s="234"/>
      <c r="AK450" s="234"/>
    </row>
    <row r="451" spans="1:37" ht="15.75" customHeight="1">
      <c r="A451" s="234"/>
      <c r="B451" s="234"/>
      <c r="C451" s="234"/>
      <c r="D451" s="234"/>
      <c r="E451" s="234"/>
      <c r="F451" s="234"/>
      <c r="G451" s="234"/>
      <c r="H451" s="234"/>
      <c r="I451" s="234"/>
      <c r="J451" s="300"/>
      <c r="K451" s="300"/>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c r="AI451" s="234"/>
      <c r="AJ451" s="234"/>
      <c r="AK451" s="234"/>
    </row>
    <row r="452" spans="1:37" ht="15.75" customHeight="1">
      <c r="A452" s="234"/>
      <c r="B452" s="234"/>
      <c r="C452" s="234"/>
      <c r="D452" s="234"/>
      <c r="E452" s="234"/>
      <c r="F452" s="234"/>
      <c r="G452" s="234"/>
      <c r="H452" s="234"/>
      <c r="I452" s="234"/>
      <c r="J452" s="300"/>
      <c r="K452" s="300"/>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c r="AI452" s="234"/>
      <c r="AJ452" s="234"/>
      <c r="AK452" s="234"/>
    </row>
    <row r="453" spans="1:37" ht="15.75" customHeight="1">
      <c r="A453" s="234"/>
      <c r="B453" s="234"/>
      <c r="C453" s="234"/>
      <c r="D453" s="234"/>
      <c r="E453" s="234"/>
      <c r="F453" s="234"/>
      <c r="G453" s="234"/>
      <c r="H453" s="234"/>
      <c r="I453" s="234"/>
      <c r="J453" s="300"/>
      <c r="K453" s="300"/>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c r="AI453" s="234"/>
      <c r="AJ453" s="234"/>
      <c r="AK453" s="234"/>
    </row>
    <row r="454" spans="1:37" ht="15.75" customHeight="1">
      <c r="A454" s="234"/>
      <c r="B454" s="234"/>
      <c r="C454" s="234"/>
      <c r="D454" s="234"/>
      <c r="E454" s="234"/>
      <c r="F454" s="234"/>
      <c r="G454" s="234"/>
      <c r="H454" s="234"/>
      <c r="I454" s="234"/>
      <c r="J454" s="300"/>
      <c r="K454" s="300"/>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c r="AI454" s="234"/>
      <c r="AJ454" s="234"/>
      <c r="AK454" s="234"/>
    </row>
    <row r="455" spans="1:37" ht="15.75" customHeight="1">
      <c r="A455" s="234"/>
      <c r="B455" s="234"/>
      <c r="C455" s="234"/>
      <c r="D455" s="234"/>
      <c r="E455" s="234"/>
      <c r="F455" s="234"/>
      <c r="G455" s="234"/>
      <c r="H455" s="234"/>
      <c r="I455" s="234"/>
      <c r="J455" s="300"/>
      <c r="K455" s="300"/>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c r="AI455" s="234"/>
      <c r="AJ455" s="234"/>
      <c r="AK455" s="234"/>
    </row>
    <row r="456" spans="1:37" ht="15.75" customHeight="1">
      <c r="A456" s="234"/>
      <c r="B456" s="234"/>
      <c r="C456" s="234"/>
      <c r="D456" s="234"/>
      <c r="E456" s="234"/>
      <c r="F456" s="234"/>
      <c r="G456" s="234"/>
      <c r="H456" s="234"/>
      <c r="I456" s="234"/>
      <c r="J456" s="300"/>
      <c r="K456" s="300"/>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c r="AI456" s="234"/>
      <c r="AJ456" s="234"/>
      <c r="AK456" s="234"/>
    </row>
    <row r="457" spans="1:37" ht="15.75" customHeight="1">
      <c r="A457" s="234"/>
      <c r="B457" s="234"/>
      <c r="C457" s="234"/>
      <c r="D457" s="234"/>
      <c r="E457" s="234"/>
      <c r="F457" s="234"/>
      <c r="G457" s="234"/>
      <c r="H457" s="234"/>
      <c r="I457" s="234"/>
      <c r="J457" s="300"/>
      <c r="K457" s="300"/>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c r="AI457" s="234"/>
      <c r="AJ457" s="234"/>
      <c r="AK457" s="234"/>
    </row>
    <row r="458" spans="1:37" ht="15.75" customHeight="1">
      <c r="A458" s="234"/>
      <c r="B458" s="234"/>
      <c r="C458" s="234"/>
      <c r="D458" s="234"/>
      <c r="E458" s="234"/>
      <c r="F458" s="234"/>
      <c r="G458" s="234"/>
      <c r="H458" s="234"/>
      <c r="I458" s="234"/>
      <c r="J458" s="300"/>
      <c r="K458" s="300"/>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c r="AI458" s="234"/>
      <c r="AJ458" s="234"/>
      <c r="AK458" s="234"/>
    </row>
    <row r="459" spans="1:37" ht="15.75" customHeight="1">
      <c r="A459" s="234"/>
      <c r="B459" s="234"/>
      <c r="C459" s="234"/>
      <c r="D459" s="234"/>
      <c r="E459" s="234"/>
      <c r="F459" s="234"/>
      <c r="G459" s="234"/>
      <c r="H459" s="234"/>
      <c r="I459" s="234"/>
      <c r="J459" s="300"/>
      <c r="K459" s="300"/>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c r="AI459" s="234"/>
      <c r="AJ459" s="234"/>
      <c r="AK459" s="234"/>
    </row>
    <row r="460" spans="1:37" ht="15.75" customHeight="1">
      <c r="A460" s="234"/>
      <c r="B460" s="234"/>
      <c r="C460" s="234"/>
      <c r="D460" s="234"/>
      <c r="E460" s="234"/>
      <c r="F460" s="234"/>
      <c r="G460" s="234"/>
      <c r="H460" s="234"/>
      <c r="I460" s="234"/>
      <c r="J460" s="300"/>
      <c r="K460" s="300"/>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c r="AI460" s="234"/>
      <c r="AJ460" s="234"/>
      <c r="AK460" s="234"/>
    </row>
    <row r="461" spans="1:37" ht="15.75" customHeight="1">
      <c r="A461" s="234"/>
      <c r="B461" s="234"/>
      <c r="C461" s="234"/>
      <c r="D461" s="234"/>
      <c r="E461" s="234"/>
      <c r="F461" s="234"/>
      <c r="G461" s="234"/>
      <c r="H461" s="234"/>
      <c r="I461" s="234"/>
      <c r="J461" s="300"/>
      <c r="K461" s="300"/>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c r="AI461" s="234"/>
      <c r="AJ461" s="234"/>
      <c r="AK461" s="234"/>
    </row>
    <row r="462" spans="1:37" ht="15.75" customHeight="1">
      <c r="A462" s="234"/>
      <c r="B462" s="234"/>
      <c r="C462" s="234"/>
      <c r="D462" s="234"/>
      <c r="E462" s="234"/>
      <c r="F462" s="234"/>
      <c r="G462" s="234"/>
      <c r="H462" s="234"/>
      <c r="I462" s="234"/>
      <c r="J462" s="300"/>
      <c r="K462" s="300"/>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c r="AI462" s="234"/>
      <c r="AJ462" s="234"/>
      <c r="AK462" s="234"/>
    </row>
    <row r="463" spans="1:37" ht="15.75" customHeight="1">
      <c r="A463" s="234"/>
      <c r="B463" s="234"/>
      <c r="C463" s="234"/>
      <c r="D463" s="234"/>
      <c r="E463" s="234"/>
      <c r="F463" s="234"/>
      <c r="G463" s="234"/>
      <c r="H463" s="234"/>
      <c r="I463" s="234"/>
      <c r="J463" s="300"/>
      <c r="K463" s="300"/>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c r="AI463" s="234"/>
      <c r="AJ463" s="234"/>
      <c r="AK463" s="234"/>
    </row>
    <row r="464" spans="1:37" ht="15.75" customHeight="1">
      <c r="A464" s="234"/>
      <c r="B464" s="234"/>
      <c r="C464" s="234"/>
      <c r="D464" s="234"/>
      <c r="E464" s="234"/>
      <c r="F464" s="234"/>
      <c r="G464" s="234"/>
      <c r="H464" s="234"/>
      <c r="I464" s="234"/>
      <c r="J464" s="300"/>
      <c r="K464" s="300"/>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c r="AI464" s="234"/>
      <c r="AJ464" s="234"/>
      <c r="AK464" s="234"/>
    </row>
    <row r="465" spans="1:37" ht="15.75" customHeight="1">
      <c r="A465" s="234"/>
      <c r="B465" s="234"/>
      <c r="C465" s="234"/>
      <c r="D465" s="234"/>
      <c r="E465" s="234"/>
      <c r="F465" s="234"/>
      <c r="G465" s="234"/>
      <c r="H465" s="234"/>
      <c r="I465" s="234"/>
      <c r="J465" s="300"/>
      <c r="K465" s="300"/>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c r="AI465" s="234"/>
      <c r="AJ465" s="234"/>
      <c r="AK465" s="234"/>
    </row>
    <row r="466" spans="1:37" ht="15.75" customHeight="1">
      <c r="A466" s="234"/>
      <c r="B466" s="234"/>
      <c r="C466" s="234"/>
      <c r="D466" s="234"/>
      <c r="E466" s="234"/>
      <c r="F466" s="234"/>
      <c r="G466" s="234"/>
      <c r="H466" s="234"/>
      <c r="I466" s="234"/>
      <c r="J466" s="300"/>
      <c r="K466" s="300"/>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34"/>
    </row>
    <row r="467" spans="1:37" ht="15.75" customHeight="1">
      <c r="A467" s="234"/>
      <c r="B467" s="234"/>
      <c r="C467" s="234"/>
      <c r="D467" s="234"/>
      <c r="E467" s="234"/>
      <c r="F467" s="234"/>
      <c r="G467" s="234"/>
      <c r="H467" s="234"/>
      <c r="I467" s="234"/>
      <c r="J467" s="300"/>
      <c r="K467" s="300"/>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c r="AI467" s="234"/>
      <c r="AJ467" s="234"/>
      <c r="AK467" s="234"/>
    </row>
    <row r="468" spans="1:37" ht="15.75" customHeight="1">
      <c r="A468" s="234"/>
      <c r="B468" s="234"/>
      <c r="C468" s="234"/>
      <c r="D468" s="234"/>
      <c r="E468" s="234"/>
      <c r="F468" s="234"/>
      <c r="G468" s="234"/>
      <c r="H468" s="234"/>
      <c r="I468" s="234"/>
      <c r="J468" s="300"/>
      <c r="K468" s="300"/>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c r="AI468" s="234"/>
      <c r="AJ468" s="234"/>
      <c r="AK468" s="234"/>
    </row>
    <row r="469" spans="1:37" ht="15.75" customHeight="1">
      <c r="A469" s="234"/>
      <c r="B469" s="234"/>
      <c r="C469" s="234"/>
      <c r="D469" s="234"/>
      <c r="E469" s="234"/>
      <c r="F469" s="234"/>
      <c r="G469" s="234"/>
      <c r="H469" s="234"/>
      <c r="I469" s="234"/>
      <c r="J469" s="300"/>
      <c r="K469" s="300"/>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c r="AI469" s="234"/>
      <c r="AJ469" s="234"/>
      <c r="AK469" s="234"/>
    </row>
    <row r="470" spans="1:37" ht="15.75" customHeight="1">
      <c r="A470" s="234"/>
      <c r="B470" s="234"/>
      <c r="C470" s="234"/>
      <c r="D470" s="234"/>
      <c r="E470" s="234"/>
      <c r="F470" s="234"/>
      <c r="G470" s="234"/>
      <c r="H470" s="234"/>
      <c r="I470" s="234"/>
      <c r="J470" s="300"/>
      <c r="K470" s="300"/>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c r="AI470" s="234"/>
      <c r="AJ470" s="234"/>
      <c r="AK470" s="234"/>
    </row>
    <row r="471" spans="1:37" ht="15.75" customHeight="1">
      <c r="A471" s="234"/>
      <c r="B471" s="234"/>
      <c r="C471" s="234"/>
      <c r="D471" s="234"/>
      <c r="E471" s="234"/>
      <c r="F471" s="234"/>
      <c r="G471" s="234"/>
      <c r="H471" s="234"/>
      <c r="I471" s="234"/>
      <c r="J471" s="300"/>
      <c r="K471" s="300"/>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c r="AI471" s="234"/>
      <c r="AJ471" s="234"/>
      <c r="AK471" s="234"/>
    </row>
    <row r="472" spans="1:37" ht="15.75" customHeight="1">
      <c r="A472" s="234"/>
      <c r="B472" s="234"/>
      <c r="C472" s="234"/>
      <c r="D472" s="234"/>
      <c r="E472" s="234"/>
      <c r="F472" s="234"/>
      <c r="G472" s="234"/>
      <c r="H472" s="234"/>
      <c r="I472" s="234"/>
      <c r="J472" s="300"/>
      <c r="K472" s="300"/>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c r="AI472" s="234"/>
      <c r="AJ472" s="234"/>
      <c r="AK472" s="234"/>
    </row>
    <row r="473" spans="1:37" ht="15.75" customHeight="1">
      <c r="A473" s="234"/>
      <c r="B473" s="234"/>
      <c r="C473" s="234"/>
      <c r="D473" s="234"/>
      <c r="E473" s="234"/>
      <c r="F473" s="234"/>
      <c r="G473" s="234"/>
      <c r="H473" s="234"/>
      <c r="I473" s="234"/>
      <c r="J473" s="300"/>
      <c r="K473" s="300"/>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row>
    <row r="474" spans="1:37" ht="15.75" customHeight="1">
      <c r="A474" s="234"/>
      <c r="B474" s="234"/>
      <c r="C474" s="234"/>
      <c r="D474" s="234"/>
      <c r="E474" s="234"/>
      <c r="F474" s="234"/>
      <c r="G474" s="234"/>
      <c r="H474" s="234"/>
      <c r="I474" s="234"/>
      <c r="J474" s="300"/>
      <c r="K474" s="300"/>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row>
    <row r="475" spans="1:37" ht="15.75" customHeight="1">
      <c r="A475" s="234"/>
      <c r="B475" s="234"/>
      <c r="C475" s="234"/>
      <c r="D475" s="234"/>
      <c r="E475" s="234"/>
      <c r="F475" s="234"/>
      <c r="G475" s="234"/>
      <c r="H475" s="234"/>
      <c r="I475" s="234"/>
      <c r="J475" s="300"/>
      <c r="K475" s="300"/>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c r="AI475" s="234"/>
      <c r="AJ475" s="234"/>
      <c r="AK475" s="234"/>
    </row>
    <row r="476" spans="1:37" ht="15.75" customHeight="1">
      <c r="A476" s="234"/>
      <c r="B476" s="234"/>
      <c r="C476" s="234"/>
      <c r="D476" s="234"/>
      <c r="E476" s="234"/>
      <c r="F476" s="234"/>
      <c r="G476" s="234"/>
      <c r="H476" s="234"/>
      <c r="I476" s="234"/>
      <c r="J476" s="300"/>
      <c r="K476" s="300"/>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c r="AI476" s="234"/>
      <c r="AJ476" s="234"/>
      <c r="AK476" s="234"/>
    </row>
    <row r="477" spans="1:37" ht="15.75" customHeight="1">
      <c r="A477" s="234"/>
      <c r="B477" s="234"/>
      <c r="C477" s="234"/>
      <c r="D477" s="234"/>
      <c r="E477" s="234"/>
      <c r="F477" s="234"/>
      <c r="G477" s="234"/>
      <c r="H477" s="234"/>
      <c r="I477" s="234"/>
      <c r="J477" s="300"/>
      <c r="K477" s="300"/>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c r="AI477" s="234"/>
      <c r="AJ477" s="234"/>
      <c r="AK477" s="234"/>
    </row>
    <row r="478" spans="1:37" ht="15.75" customHeight="1">
      <c r="A478" s="234"/>
      <c r="B478" s="234"/>
      <c r="C478" s="234"/>
      <c r="D478" s="234"/>
      <c r="E478" s="234"/>
      <c r="F478" s="234"/>
      <c r="G478" s="234"/>
      <c r="H478" s="234"/>
      <c r="I478" s="234"/>
      <c r="J478" s="300"/>
      <c r="K478" s="300"/>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c r="AI478" s="234"/>
      <c r="AJ478" s="234"/>
      <c r="AK478" s="234"/>
    </row>
    <row r="479" spans="1:37" ht="15.75" customHeight="1">
      <c r="A479" s="234"/>
      <c r="B479" s="234"/>
      <c r="C479" s="234"/>
      <c r="D479" s="234"/>
      <c r="E479" s="234"/>
      <c r="F479" s="234"/>
      <c r="G479" s="234"/>
      <c r="H479" s="234"/>
      <c r="I479" s="234"/>
      <c r="J479" s="300"/>
      <c r="K479" s="300"/>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c r="AI479" s="234"/>
      <c r="AJ479" s="234"/>
      <c r="AK479" s="234"/>
    </row>
    <row r="480" spans="1:37" ht="15.75" customHeight="1">
      <c r="A480" s="234"/>
      <c r="B480" s="234"/>
      <c r="C480" s="234"/>
      <c r="D480" s="234"/>
      <c r="E480" s="234"/>
      <c r="F480" s="234"/>
      <c r="G480" s="234"/>
      <c r="H480" s="234"/>
      <c r="I480" s="234"/>
      <c r="J480" s="300"/>
      <c r="K480" s="300"/>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c r="AI480" s="234"/>
      <c r="AJ480" s="234"/>
      <c r="AK480" s="234"/>
    </row>
    <row r="481" spans="1:37" ht="15.75" customHeight="1">
      <c r="A481" s="234"/>
      <c r="B481" s="234"/>
      <c r="C481" s="234"/>
      <c r="D481" s="234"/>
      <c r="E481" s="234"/>
      <c r="F481" s="234"/>
      <c r="G481" s="234"/>
      <c r="H481" s="234"/>
      <c r="I481" s="234"/>
      <c r="J481" s="300"/>
      <c r="K481" s="300"/>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c r="AI481" s="234"/>
      <c r="AJ481" s="234"/>
      <c r="AK481" s="234"/>
    </row>
    <row r="482" spans="1:37" ht="15.75" customHeight="1">
      <c r="A482" s="234"/>
      <c r="B482" s="234"/>
      <c r="C482" s="234"/>
      <c r="D482" s="234"/>
      <c r="E482" s="234"/>
      <c r="F482" s="234"/>
      <c r="G482" s="234"/>
      <c r="H482" s="234"/>
      <c r="I482" s="234"/>
      <c r="J482" s="300"/>
      <c r="K482" s="300"/>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c r="AI482" s="234"/>
      <c r="AJ482" s="234"/>
      <c r="AK482" s="234"/>
    </row>
    <row r="483" spans="1:37" ht="15.75" customHeight="1">
      <c r="A483" s="234"/>
      <c r="B483" s="234"/>
      <c r="C483" s="234"/>
      <c r="D483" s="234"/>
      <c r="E483" s="234"/>
      <c r="F483" s="234"/>
      <c r="G483" s="234"/>
      <c r="H483" s="234"/>
      <c r="I483" s="234"/>
      <c r="J483" s="300"/>
      <c r="K483" s="300"/>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c r="AI483" s="234"/>
      <c r="AJ483" s="234"/>
      <c r="AK483" s="234"/>
    </row>
    <row r="484" spans="1:37" ht="15.75" customHeight="1">
      <c r="A484" s="234"/>
      <c r="B484" s="234"/>
      <c r="C484" s="234"/>
      <c r="D484" s="234"/>
      <c r="E484" s="234"/>
      <c r="F484" s="234"/>
      <c r="G484" s="234"/>
      <c r="H484" s="234"/>
      <c r="I484" s="234"/>
      <c r="J484" s="300"/>
      <c r="K484" s="300"/>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34"/>
    </row>
    <row r="485" spans="1:37" ht="15.75" customHeight="1">
      <c r="A485" s="234"/>
      <c r="B485" s="234"/>
      <c r="C485" s="234"/>
      <c r="D485" s="234"/>
      <c r="E485" s="234"/>
      <c r="F485" s="234"/>
      <c r="G485" s="234"/>
      <c r="H485" s="234"/>
      <c r="I485" s="234"/>
      <c r="J485" s="300"/>
      <c r="K485" s="300"/>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c r="AI485" s="234"/>
      <c r="AJ485" s="234"/>
      <c r="AK485" s="234"/>
    </row>
    <row r="486" spans="1:37" ht="15.75" customHeight="1">
      <c r="A486" s="234"/>
      <c r="B486" s="234"/>
      <c r="C486" s="234"/>
      <c r="D486" s="234"/>
      <c r="E486" s="234"/>
      <c r="F486" s="234"/>
      <c r="G486" s="234"/>
      <c r="H486" s="234"/>
      <c r="I486" s="234"/>
      <c r="J486" s="300"/>
      <c r="K486" s="300"/>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row>
    <row r="487" spans="1:37" ht="15.75" customHeight="1">
      <c r="A487" s="234"/>
      <c r="B487" s="234"/>
      <c r="C487" s="234"/>
      <c r="D487" s="234"/>
      <c r="E487" s="234"/>
      <c r="F487" s="234"/>
      <c r="G487" s="234"/>
      <c r="H487" s="234"/>
      <c r="I487" s="234"/>
      <c r="J487" s="300"/>
      <c r="K487" s="300"/>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c r="AI487" s="234"/>
      <c r="AJ487" s="234"/>
      <c r="AK487" s="234"/>
    </row>
    <row r="488" spans="1:37" ht="15.75" customHeight="1">
      <c r="A488" s="234"/>
      <c r="B488" s="234"/>
      <c r="C488" s="234"/>
      <c r="D488" s="234"/>
      <c r="E488" s="234"/>
      <c r="F488" s="234"/>
      <c r="G488" s="234"/>
      <c r="H488" s="234"/>
      <c r="I488" s="234"/>
      <c r="J488" s="300"/>
      <c r="K488" s="300"/>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c r="AI488" s="234"/>
      <c r="AJ488" s="234"/>
      <c r="AK488" s="234"/>
    </row>
    <row r="489" spans="1:37" ht="15.75" customHeight="1">
      <c r="A489" s="234"/>
      <c r="B489" s="234"/>
      <c r="C489" s="234"/>
      <c r="D489" s="234"/>
      <c r="E489" s="234"/>
      <c r="F489" s="234"/>
      <c r="G489" s="234"/>
      <c r="H489" s="234"/>
      <c r="I489" s="234"/>
      <c r="J489" s="300"/>
      <c r="K489" s="300"/>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c r="AI489" s="234"/>
      <c r="AJ489" s="234"/>
      <c r="AK489" s="234"/>
    </row>
    <row r="490" spans="1:37" ht="15.75" customHeight="1">
      <c r="A490" s="234"/>
      <c r="B490" s="234"/>
      <c r="C490" s="234"/>
      <c r="D490" s="234"/>
      <c r="E490" s="234"/>
      <c r="F490" s="234"/>
      <c r="G490" s="234"/>
      <c r="H490" s="234"/>
      <c r="I490" s="234"/>
      <c r="J490" s="300"/>
      <c r="K490" s="300"/>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c r="AI490" s="234"/>
      <c r="AJ490" s="234"/>
      <c r="AK490" s="234"/>
    </row>
    <row r="491" spans="1:37" ht="15.75" customHeight="1">
      <c r="A491" s="234"/>
      <c r="B491" s="234"/>
      <c r="C491" s="234"/>
      <c r="D491" s="234"/>
      <c r="E491" s="234"/>
      <c r="F491" s="234"/>
      <c r="G491" s="234"/>
      <c r="H491" s="234"/>
      <c r="I491" s="234"/>
      <c r="J491" s="300"/>
      <c r="K491" s="300"/>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c r="AI491" s="234"/>
      <c r="AJ491" s="234"/>
      <c r="AK491" s="234"/>
    </row>
    <row r="492" spans="1:37" ht="15.75" customHeight="1">
      <c r="A492" s="234"/>
      <c r="B492" s="234"/>
      <c r="C492" s="234"/>
      <c r="D492" s="234"/>
      <c r="E492" s="234"/>
      <c r="F492" s="234"/>
      <c r="G492" s="234"/>
      <c r="H492" s="234"/>
      <c r="I492" s="234"/>
      <c r="J492" s="300"/>
      <c r="K492" s="300"/>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c r="AI492" s="234"/>
      <c r="AJ492" s="234"/>
      <c r="AK492" s="234"/>
    </row>
    <row r="493" spans="1:37" ht="15.75" customHeight="1">
      <c r="A493" s="234"/>
      <c r="B493" s="234"/>
      <c r="C493" s="234"/>
      <c r="D493" s="234"/>
      <c r="E493" s="234"/>
      <c r="F493" s="234"/>
      <c r="G493" s="234"/>
      <c r="H493" s="234"/>
      <c r="I493" s="234"/>
      <c r="J493" s="300"/>
      <c r="K493" s="300"/>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c r="AI493" s="234"/>
      <c r="AJ493" s="234"/>
      <c r="AK493" s="234"/>
    </row>
    <row r="494" spans="1:37" ht="15.75" customHeight="1">
      <c r="A494" s="234"/>
      <c r="B494" s="234"/>
      <c r="C494" s="234"/>
      <c r="D494" s="234"/>
      <c r="E494" s="234"/>
      <c r="F494" s="234"/>
      <c r="G494" s="234"/>
      <c r="H494" s="234"/>
      <c r="I494" s="234"/>
      <c r="J494" s="300"/>
      <c r="K494" s="300"/>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c r="AI494" s="234"/>
      <c r="AJ494" s="234"/>
      <c r="AK494" s="234"/>
    </row>
    <row r="495" spans="1:37" ht="15.75" customHeight="1">
      <c r="A495" s="234"/>
      <c r="B495" s="234"/>
      <c r="C495" s="234"/>
      <c r="D495" s="234"/>
      <c r="E495" s="234"/>
      <c r="F495" s="234"/>
      <c r="G495" s="234"/>
      <c r="H495" s="234"/>
      <c r="I495" s="234"/>
      <c r="J495" s="300"/>
      <c r="K495" s="300"/>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c r="AI495" s="234"/>
      <c r="AJ495" s="234"/>
      <c r="AK495" s="234"/>
    </row>
    <row r="496" spans="1:37" ht="15.75" customHeight="1">
      <c r="A496" s="234"/>
      <c r="B496" s="234"/>
      <c r="C496" s="234"/>
      <c r="D496" s="234"/>
      <c r="E496" s="234"/>
      <c r="F496" s="234"/>
      <c r="G496" s="234"/>
      <c r="H496" s="234"/>
      <c r="I496" s="234"/>
      <c r="J496" s="300"/>
      <c r="K496" s="300"/>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c r="AI496" s="234"/>
      <c r="AJ496" s="234"/>
      <c r="AK496" s="234"/>
    </row>
    <row r="497" spans="1:37" ht="15.75" customHeight="1">
      <c r="A497" s="234"/>
      <c r="B497" s="234"/>
      <c r="C497" s="234"/>
      <c r="D497" s="234"/>
      <c r="E497" s="234"/>
      <c r="F497" s="234"/>
      <c r="G497" s="234"/>
      <c r="H497" s="234"/>
      <c r="I497" s="234"/>
      <c r="J497" s="300"/>
      <c r="K497" s="300"/>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c r="AI497" s="234"/>
      <c r="AJ497" s="234"/>
      <c r="AK497" s="234"/>
    </row>
    <row r="498" spans="1:37" ht="15.75" customHeight="1">
      <c r="A498" s="234"/>
      <c r="B498" s="234"/>
      <c r="C498" s="234"/>
      <c r="D498" s="234"/>
      <c r="E498" s="234"/>
      <c r="F498" s="234"/>
      <c r="G498" s="234"/>
      <c r="H498" s="234"/>
      <c r="I498" s="234"/>
      <c r="J498" s="300"/>
      <c r="K498" s="300"/>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c r="AI498" s="234"/>
      <c r="AJ498" s="234"/>
      <c r="AK498" s="234"/>
    </row>
    <row r="499" spans="1:37" ht="15.75" customHeight="1">
      <c r="A499" s="234"/>
      <c r="B499" s="234"/>
      <c r="C499" s="234"/>
      <c r="D499" s="234"/>
      <c r="E499" s="234"/>
      <c r="F499" s="234"/>
      <c r="G499" s="234"/>
      <c r="H499" s="234"/>
      <c r="I499" s="234"/>
      <c r="J499" s="300"/>
      <c r="K499" s="300"/>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c r="AI499" s="234"/>
      <c r="AJ499" s="234"/>
      <c r="AK499" s="234"/>
    </row>
    <row r="500" spans="1:37" ht="15.75" customHeight="1">
      <c r="A500" s="234"/>
      <c r="B500" s="234"/>
      <c r="C500" s="234"/>
      <c r="D500" s="234"/>
      <c r="E500" s="234"/>
      <c r="F500" s="234"/>
      <c r="G500" s="234"/>
      <c r="H500" s="234"/>
      <c r="I500" s="234"/>
      <c r="J500" s="300"/>
      <c r="K500" s="300"/>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c r="AI500" s="234"/>
      <c r="AJ500" s="234"/>
      <c r="AK500" s="234"/>
    </row>
    <row r="501" spans="1:37" ht="15.75" customHeight="1">
      <c r="A501" s="234"/>
      <c r="B501" s="234"/>
      <c r="C501" s="234"/>
      <c r="D501" s="234"/>
      <c r="E501" s="234"/>
      <c r="F501" s="234"/>
      <c r="G501" s="234"/>
      <c r="H501" s="234"/>
      <c r="I501" s="234"/>
      <c r="J501" s="300"/>
      <c r="K501" s="300"/>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c r="AI501" s="234"/>
      <c r="AJ501" s="234"/>
      <c r="AK501" s="234"/>
    </row>
    <row r="502" spans="1:37" ht="15.75" customHeight="1">
      <c r="A502" s="234"/>
      <c r="B502" s="234"/>
      <c r="C502" s="234"/>
      <c r="D502" s="234"/>
      <c r="E502" s="234"/>
      <c r="F502" s="234"/>
      <c r="G502" s="234"/>
      <c r="H502" s="234"/>
      <c r="I502" s="234"/>
      <c r="J502" s="300"/>
      <c r="K502" s="300"/>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c r="AI502" s="234"/>
      <c r="AJ502" s="234"/>
      <c r="AK502" s="234"/>
    </row>
    <row r="503" spans="1:37" ht="15.75" customHeight="1">
      <c r="A503" s="234"/>
      <c r="B503" s="234"/>
      <c r="C503" s="234"/>
      <c r="D503" s="234"/>
      <c r="E503" s="234"/>
      <c r="F503" s="234"/>
      <c r="G503" s="234"/>
      <c r="H503" s="234"/>
      <c r="I503" s="234"/>
      <c r="J503" s="300"/>
      <c r="K503" s="300"/>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c r="AI503" s="234"/>
      <c r="AJ503" s="234"/>
      <c r="AK503" s="234"/>
    </row>
    <row r="504" spans="1:37" ht="15.75" customHeight="1">
      <c r="A504" s="234"/>
      <c r="B504" s="234"/>
      <c r="C504" s="234"/>
      <c r="D504" s="234"/>
      <c r="E504" s="234"/>
      <c r="F504" s="234"/>
      <c r="G504" s="234"/>
      <c r="H504" s="234"/>
      <c r="I504" s="234"/>
      <c r="J504" s="300"/>
      <c r="K504" s="300"/>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c r="AI504" s="234"/>
      <c r="AJ504" s="234"/>
      <c r="AK504" s="234"/>
    </row>
    <row r="505" spans="1:37" ht="15.75" customHeight="1">
      <c r="A505" s="234"/>
      <c r="B505" s="234"/>
      <c r="C505" s="234"/>
      <c r="D505" s="234"/>
      <c r="E505" s="234"/>
      <c r="F505" s="234"/>
      <c r="G505" s="234"/>
      <c r="H505" s="234"/>
      <c r="I505" s="234"/>
      <c r="J505" s="300"/>
      <c r="K505" s="300"/>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c r="AI505" s="234"/>
      <c r="AJ505" s="234"/>
      <c r="AK505" s="234"/>
    </row>
    <row r="506" spans="1:37" ht="15.75" customHeight="1">
      <c r="A506" s="234"/>
      <c r="B506" s="234"/>
      <c r="C506" s="234"/>
      <c r="D506" s="234"/>
      <c r="E506" s="234"/>
      <c r="F506" s="234"/>
      <c r="G506" s="234"/>
      <c r="H506" s="234"/>
      <c r="I506" s="234"/>
      <c r="J506" s="300"/>
      <c r="K506" s="300"/>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c r="AI506" s="234"/>
      <c r="AJ506" s="234"/>
      <c r="AK506" s="234"/>
    </row>
    <row r="507" spans="1:37" ht="15.75" customHeight="1">
      <c r="A507" s="234"/>
      <c r="B507" s="234"/>
      <c r="C507" s="234"/>
      <c r="D507" s="234"/>
      <c r="E507" s="234"/>
      <c r="F507" s="234"/>
      <c r="G507" s="234"/>
      <c r="H507" s="234"/>
      <c r="I507" s="234"/>
      <c r="J507" s="300"/>
      <c r="K507" s="300"/>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c r="AI507" s="234"/>
      <c r="AJ507" s="234"/>
      <c r="AK507" s="234"/>
    </row>
    <row r="508" spans="1:37" ht="15.75" customHeight="1">
      <c r="A508" s="234"/>
      <c r="B508" s="234"/>
      <c r="C508" s="234"/>
      <c r="D508" s="234"/>
      <c r="E508" s="234"/>
      <c r="F508" s="234"/>
      <c r="G508" s="234"/>
      <c r="H508" s="234"/>
      <c r="I508" s="234"/>
      <c r="J508" s="300"/>
      <c r="K508" s="300"/>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row>
    <row r="509" spans="1:37" ht="15.75" customHeight="1">
      <c r="A509" s="234"/>
      <c r="B509" s="234"/>
      <c r="C509" s="234"/>
      <c r="D509" s="234"/>
      <c r="E509" s="234"/>
      <c r="F509" s="234"/>
      <c r="G509" s="234"/>
      <c r="H509" s="234"/>
      <c r="I509" s="234"/>
      <c r="J509" s="300"/>
      <c r="K509" s="300"/>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c r="AI509" s="234"/>
      <c r="AJ509" s="234"/>
      <c r="AK509" s="234"/>
    </row>
    <row r="510" spans="1:37" ht="15.75" customHeight="1">
      <c r="A510" s="234"/>
      <c r="B510" s="234"/>
      <c r="C510" s="234"/>
      <c r="D510" s="234"/>
      <c r="E510" s="234"/>
      <c r="F510" s="234"/>
      <c r="G510" s="234"/>
      <c r="H510" s="234"/>
      <c r="I510" s="234"/>
      <c r="J510" s="300"/>
      <c r="K510" s="300"/>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c r="AI510" s="234"/>
      <c r="AJ510" s="234"/>
      <c r="AK510" s="234"/>
    </row>
    <row r="511" spans="1:37" ht="15.75" customHeight="1">
      <c r="A511" s="234"/>
      <c r="B511" s="234"/>
      <c r="C511" s="234"/>
      <c r="D511" s="234"/>
      <c r="E511" s="234"/>
      <c r="F511" s="234"/>
      <c r="G511" s="234"/>
      <c r="H511" s="234"/>
      <c r="I511" s="234"/>
      <c r="J511" s="300"/>
      <c r="K511" s="300"/>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c r="AI511" s="234"/>
      <c r="AJ511" s="234"/>
      <c r="AK511" s="234"/>
    </row>
    <row r="512" spans="1:37" ht="15.75" customHeight="1">
      <c r="A512" s="234"/>
      <c r="B512" s="234"/>
      <c r="C512" s="234"/>
      <c r="D512" s="234"/>
      <c r="E512" s="234"/>
      <c r="F512" s="234"/>
      <c r="G512" s="234"/>
      <c r="H512" s="234"/>
      <c r="I512" s="234"/>
      <c r="J512" s="300"/>
      <c r="K512" s="300"/>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c r="AI512" s="234"/>
      <c r="AJ512" s="234"/>
      <c r="AK512" s="234"/>
    </row>
    <row r="513" spans="1:37" ht="15.75" customHeight="1">
      <c r="A513" s="234"/>
      <c r="B513" s="234"/>
      <c r="C513" s="234"/>
      <c r="D513" s="234"/>
      <c r="E513" s="234"/>
      <c r="F513" s="234"/>
      <c r="G513" s="234"/>
      <c r="H513" s="234"/>
      <c r="I513" s="234"/>
      <c r="J513" s="300"/>
      <c r="K513" s="300"/>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c r="AI513" s="234"/>
      <c r="AJ513" s="234"/>
      <c r="AK513" s="234"/>
    </row>
    <row r="514" spans="1:37" ht="15.75" customHeight="1">
      <c r="A514" s="234"/>
      <c r="B514" s="234"/>
      <c r="C514" s="234"/>
      <c r="D514" s="234"/>
      <c r="E514" s="234"/>
      <c r="F514" s="234"/>
      <c r="G514" s="234"/>
      <c r="H514" s="234"/>
      <c r="I514" s="234"/>
      <c r="J514" s="300"/>
      <c r="K514" s="300"/>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c r="AI514" s="234"/>
      <c r="AJ514" s="234"/>
      <c r="AK514" s="234"/>
    </row>
    <row r="515" spans="1:37" ht="15.75" customHeight="1">
      <c r="A515" s="234"/>
      <c r="B515" s="234"/>
      <c r="C515" s="234"/>
      <c r="D515" s="234"/>
      <c r="E515" s="234"/>
      <c r="F515" s="234"/>
      <c r="G515" s="234"/>
      <c r="H515" s="234"/>
      <c r="I515" s="234"/>
      <c r="J515" s="300"/>
      <c r="K515" s="300"/>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c r="AI515" s="234"/>
      <c r="AJ515" s="234"/>
      <c r="AK515" s="234"/>
    </row>
    <row r="516" spans="1:37" ht="15.75" customHeight="1">
      <c r="A516" s="234"/>
      <c r="B516" s="234"/>
      <c r="C516" s="234"/>
      <c r="D516" s="234"/>
      <c r="E516" s="234"/>
      <c r="F516" s="234"/>
      <c r="G516" s="234"/>
      <c r="H516" s="234"/>
      <c r="I516" s="234"/>
      <c r="J516" s="300"/>
      <c r="K516" s="300"/>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c r="AI516" s="234"/>
      <c r="AJ516" s="234"/>
      <c r="AK516" s="234"/>
    </row>
    <row r="517" spans="1:37" ht="15.75" customHeight="1">
      <c r="A517" s="234"/>
      <c r="B517" s="234"/>
      <c r="C517" s="234"/>
      <c r="D517" s="234"/>
      <c r="E517" s="234"/>
      <c r="F517" s="234"/>
      <c r="G517" s="234"/>
      <c r="H517" s="234"/>
      <c r="I517" s="234"/>
      <c r="J517" s="300"/>
      <c r="K517" s="300"/>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c r="AI517" s="234"/>
      <c r="AJ517" s="234"/>
      <c r="AK517" s="234"/>
    </row>
    <row r="518" spans="1:37" ht="15.75" customHeight="1">
      <c r="A518" s="234"/>
      <c r="B518" s="234"/>
      <c r="C518" s="234"/>
      <c r="D518" s="234"/>
      <c r="E518" s="234"/>
      <c r="F518" s="234"/>
      <c r="G518" s="234"/>
      <c r="H518" s="234"/>
      <c r="I518" s="234"/>
      <c r="J518" s="300"/>
      <c r="K518" s="300"/>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c r="AI518" s="234"/>
      <c r="AJ518" s="234"/>
      <c r="AK518" s="234"/>
    </row>
    <row r="519" spans="1:37" ht="15.75" customHeight="1">
      <c r="A519" s="234"/>
      <c r="B519" s="234"/>
      <c r="C519" s="234"/>
      <c r="D519" s="234"/>
      <c r="E519" s="234"/>
      <c r="F519" s="234"/>
      <c r="G519" s="234"/>
      <c r="H519" s="234"/>
      <c r="I519" s="234"/>
      <c r="J519" s="300"/>
      <c r="K519" s="300"/>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c r="AI519" s="234"/>
      <c r="AJ519" s="234"/>
      <c r="AK519" s="234"/>
    </row>
    <row r="520" spans="1:37" ht="15.75" customHeight="1">
      <c r="A520" s="234"/>
      <c r="B520" s="234"/>
      <c r="C520" s="234"/>
      <c r="D520" s="234"/>
      <c r="E520" s="234"/>
      <c r="F520" s="234"/>
      <c r="G520" s="234"/>
      <c r="H520" s="234"/>
      <c r="I520" s="234"/>
      <c r="J520" s="300"/>
      <c r="K520" s="300"/>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c r="AI520" s="234"/>
      <c r="AJ520" s="234"/>
      <c r="AK520" s="234"/>
    </row>
    <row r="521" spans="1:37" ht="15.75" customHeight="1">
      <c r="A521" s="234"/>
      <c r="B521" s="234"/>
      <c r="C521" s="234"/>
      <c r="D521" s="234"/>
      <c r="E521" s="234"/>
      <c r="F521" s="234"/>
      <c r="G521" s="234"/>
      <c r="H521" s="234"/>
      <c r="I521" s="234"/>
      <c r="J521" s="300"/>
      <c r="K521" s="300"/>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c r="AI521" s="234"/>
      <c r="AJ521" s="234"/>
      <c r="AK521" s="234"/>
    </row>
    <row r="522" spans="1:37" ht="15.75" customHeight="1">
      <c r="A522" s="234"/>
      <c r="B522" s="234"/>
      <c r="C522" s="234"/>
      <c r="D522" s="234"/>
      <c r="E522" s="234"/>
      <c r="F522" s="234"/>
      <c r="G522" s="234"/>
      <c r="H522" s="234"/>
      <c r="I522" s="234"/>
      <c r="J522" s="300"/>
      <c r="K522" s="300"/>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c r="AI522" s="234"/>
      <c r="AJ522" s="234"/>
      <c r="AK522" s="234"/>
    </row>
    <row r="523" spans="1:37" ht="15.75" customHeight="1">
      <c r="A523" s="234"/>
      <c r="B523" s="234"/>
      <c r="C523" s="234"/>
      <c r="D523" s="234"/>
      <c r="E523" s="234"/>
      <c r="F523" s="234"/>
      <c r="G523" s="234"/>
      <c r="H523" s="234"/>
      <c r="I523" s="234"/>
      <c r="J523" s="300"/>
      <c r="K523" s="300"/>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c r="AI523" s="234"/>
      <c r="AJ523" s="234"/>
      <c r="AK523" s="234"/>
    </row>
    <row r="524" spans="1:37" ht="15.75" customHeight="1">
      <c r="A524" s="234"/>
      <c r="B524" s="234"/>
      <c r="C524" s="234"/>
      <c r="D524" s="234"/>
      <c r="E524" s="234"/>
      <c r="F524" s="234"/>
      <c r="G524" s="234"/>
      <c r="H524" s="234"/>
      <c r="I524" s="234"/>
      <c r="J524" s="300"/>
      <c r="K524" s="300"/>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c r="AI524" s="234"/>
      <c r="AJ524" s="234"/>
      <c r="AK524" s="234"/>
    </row>
    <row r="525" spans="1:37" ht="15.75" customHeight="1">
      <c r="A525" s="234"/>
      <c r="B525" s="234"/>
      <c r="C525" s="234"/>
      <c r="D525" s="234"/>
      <c r="E525" s="234"/>
      <c r="F525" s="234"/>
      <c r="G525" s="234"/>
      <c r="H525" s="234"/>
      <c r="I525" s="234"/>
      <c r="J525" s="300"/>
      <c r="K525" s="300"/>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c r="AI525" s="234"/>
      <c r="AJ525" s="234"/>
      <c r="AK525" s="234"/>
    </row>
    <row r="526" spans="1:37" ht="15.75" customHeight="1">
      <c r="A526" s="234"/>
      <c r="B526" s="234"/>
      <c r="C526" s="234"/>
      <c r="D526" s="234"/>
      <c r="E526" s="234"/>
      <c r="F526" s="234"/>
      <c r="G526" s="234"/>
      <c r="H526" s="234"/>
      <c r="I526" s="234"/>
      <c r="J526" s="300"/>
      <c r="K526" s="300"/>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c r="AI526" s="234"/>
      <c r="AJ526" s="234"/>
      <c r="AK526" s="234"/>
    </row>
    <row r="527" spans="1:37" ht="15.75" customHeight="1">
      <c r="A527" s="234"/>
      <c r="B527" s="234"/>
      <c r="C527" s="234"/>
      <c r="D527" s="234"/>
      <c r="E527" s="234"/>
      <c r="F527" s="234"/>
      <c r="G527" s="234"/>
      <c r="H527" s="234"/>
      <c r="I527" s="234"/>
      <c r="J527" s="300"/>
      <c r="K527" s="300"/>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c r="AI527" s="234"/>
      <c r="AJ527" s="234"/>
      <c r="AK527" s="234"/>
    </row>
    <row r="528" spans="1:37" ht="15.75" customHeight="1">
      <c r="A528" s="234"/>
      <c r="B528" s="234"/>
      <c r="C528" s="234"/>
      <c r="D528" s="234"/>
      <c r="E528" s="234"/>
      <c r="F528" s="234"/>
      <c r="G528" s="234"/>
      <c r="H528" s="234"/>
      <c r="I528" s="234"/>
      <c r="J528" s="300"/>
      <c r="K528" s="300"/>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c r="AI528" s="234"/>
      <c r="AJ528" s="234"/>
      <c r="AK528" s="234"/>
    </row>
    <row r="529" spans="1:37" ht="15.75" customHeight="1">
      <c r="A529" s="234"/>
      <c r="B529" s="234"/>
      <c r="C529" s="234"/>
      <c r="D529" s="234"/>
      <c r="E529" s="234"/>
      <c r="F529" s="234"/>
      <c r="G529" s="234"/>
      <c r="H529" s="234"/>
      <c r="I529" s="234"/>
      <c r="J529" s="300"/>
      <c r="K529" s="300"/>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c r="AI529" s="234"/>
      <c r="AJ529" s="234"/>
      <c r="AK529" s="234"/>
    </row>
    <row r="530" spans="1:37" ht="15.75" customHeight="1">
      <c r="A530" s="234"/>
      <c r="B530" s="234"/>
      <c r="C530" s="234"/>
      <c r="D530" s="234"/>
      <c r="E530" s="234"/>
      <c r="F530" s="234"/>
      <c r="G530" s="234"/>
      <c r="H530" s="234"/>
      <c r="I530" s="234"/>
      <c r="J530" s="300"/>
      <c r="K530" s="300"/>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c r="AI530" s="234"/>
      <c r="AJ530" s="234"/>
      <c r="AK530" s="234"/>
    </row>
    <row r="531" spans="1:37" ht="15.75" customHeight="1">
      <c r="A531" s="234"/>
      <c r="B531" s="234"/>
      <c r="C531" s="234"/>
      <c r="D531" s="234"/>
      <c r="E531" s="234"/>
      <c r="F531" s="234"/>
      <c r="G531" s="234"/>
      <c r="H531" s="234"/>
      <c r="I531" s="234"/>
      <c r="J531" s="300"/>
      <c r="K531" s="300"/>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c r="AI531" s="234"/>
      <c r="AJ531" s="234"/>
      <c r="AK531" s="234"/>
    </row>
    <row r="532" spans="1:37" ht="15.75" customHeight="1">
      <c r="A532" s="234"/>
      <c r="B532" s="234"/>
      <c r="C532" s="234"/>
      <c r="D532" s="234"/>
      <c r="E532" s="234"/>
      <c r="F532" s="234"/>
      <c r="G532" s="234"/>
      <c r="H532" s="234"/>
      <c r="I532" s="234"/>
      <c r="J532" s="300"/>
      <c r="K532" s="300"/>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c r="AI532" s="234"/>
      <c r="AJ532" s="234"/>
      <c r="AK532" s="234"/>
    </row>
    <row r="533" spans="1:37" ht="15.75" customHeight="1">
      <c r="A533" s="234"/>
      <c r="B533" s="234"/>
      <c r="C533" s="234"/>
      <c r="D533" s="234"/>
      <c r="E533" s="234"/>
      <c r="F533" s="234"/>
      <c r="G533" s="234"/>
      <c r="H533" s="234"/>
      <c r="I533" s="234"/>
      <c r="J533" s="300"/>
      <c r="K533" s="300"/>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c r="AI533" s="234"/>
      <c r="AJ533" s="234"/>
      <c r="AK533" s="234"/>
    </row>
    <row r="534" spans="1:37" ht="15.75" customHeight="1">
      <c r="A534" s="234"/>
      <c r="B534" s="234"/>
      <c r="C534" s="234"/>
      <c r="D534" s="234"/>
      <c r="E534" s="234"/>
      <c r="F534" s="234"/>
      <c r="G534" s="234"/>
      <c r="H534" s="234"/>
      <c r="I534" s="234"/>
      <c r="J534" s="300"/>
      <c r="K534" s="300"/>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c r="AI534" s="234"/>
      <c r="AJ534" s="234"/>
      <c r="AK534" s="234"/>
    </row>
    <row r="535" spans="1:37" ht="15.75" customHeight="1">
      <c r="A535" s="234"/>
      <c r="B535" s="234"/>
      <c r="C535" s="234"/>
      <c r="D535" s="234"/>
      <c r="E535" s="234"/>
      <c r="F535" s="234"/>
      <c r="G535" s="234"/>
      <c r="H535" s="234"/>
      <c r="I535" s="234"/>
      <c r="J535" s="300"/>
      <c r="K535" s="300"/>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c r="AI535" s="234"/>
      <c r="AJ535" s="234"/>
      <c r="AK535" s="234"/>
    </row>
    <row r="536" spans="1:37" ht="15.75" customHeight="1">
      <c r="A536" s="234"/>
      <c r="B536" s="234"/>
      <c r="C536" s="234"/>
      <c r="D536" s="234"/>
      <c r="E536" s="234"/>
      <c r="F536" s="234"/>
      <c r="G536" s="234"/>
      <c r="H536" s="234"/>
      <c r="I536" s="234"/>
      <c r="J536" s="300"/>
      <c r="K536" s="300"/>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c r="AI536" s="234"/>
      <c r="AJ536" s="234"/>
      <c r="AK536" s="234"/>
    </row>
    <row r="537" spans="1:37" ht="15.75" customHeight="1">
      <c r="A537" s="234"/>
      <c r="B537" s="234"/>
      <c r="C537" s="234"/>
      <c r="D537" s="234"/>
      <c r="E537" s="234"/>
      <c r="F537" s="234"/>
      <c r="G537" s="234"/>
      <c r="H537" s="234"/>
      <c r="I537" s="234"/>
      <c r="J537" s="300"/>
      <c r="K537" s="300"/>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c r="AI537" s="234"/>
      <c r="AJ537" s="234"/>
      <c r="AK537" s="234"/>
    </row>
    <row r="538" spans="1:37" ht="15.75" customHeight="1">
      <c r="A538" s="234"/>
      <c r="B538" s="234"/>
      <c r="C538" s="234"/>
      <c r="D538" s="234"/>
      <c r="E538" s="234"/>
      <c r="F538" s="234"/>
      <c r="G538" s="234"/>
      <c r="H538" s="234"/>
      <c r="I538" s="234"/>
      <c r="J538" s="300"/>
      <c r="K538" s="300"/>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c r="AI538" s="234"/>
      <c r="AJ538" s="234"/>
      <c r="AK538" s="234"/>
    </row>
    <row r="539" spans="1:37" ht="15.75" customHeight="1">
      <c r="A539" s="234"/>
      <c r="B539" s="234"/>
      <c r="C539" s="234"/>
      <c r="D539" s="234"/>
      <c r="E539" s="234"/>
      <c r="F539" s="234"/>
      <c r="G539" s="234"/>
      <c r="H539" s="234"/>
      <c r="I539" s="234"/>
      <c r="J539" s="300"/>
      <c r="K539" s="300"/>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c r="AI539" s="234"/>
      <c r="AJ539" s="234"/>
      <c r="AK539" s="234"/>
    </row>
    <row r="540" spans="1:37" ht="15.75" customHeight="1">
      <c r="A540" s="234"/>
      <c r="B540" s="234"/>
      <c r="C540" s="234"/>
      <c r="D540" s="234"/>
      <c r="E540" s="234"/>
      <c r="F540" s="234"/>
      <c r="G540" s="234"/>
      <c r="H540" s="234"/>
      <c r="I540" s="234"/>
      <c r="J540" s="300"/>
      <c r="K540" s="300"/>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c r="AI540" s="234"/>
      <c r="AJ540" s="234"/>
      <c r="AK540" s="234"/>
    </row>
    <row r="541" spans="1:37" ht="15.75" customHeight="1">
      <c r="A541" s="234"/>
      <c r="B541" s="234"/>
      <c r="C541" s="234"/>
      <c r="D541" s="234"/>
      <c r="E541" s="234"/>
      <c r="F541" s="234"/>
      <c r="G541" s="234"/>
      <c r="H541" s="234"/>
      <c r="I541" s="234"/>
      <c r="J541" s="300"/>
      <c r="K541" s="300"/>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row>
    <row r="542" spans="1:37" ht="15.75" customHeight="1">
      <c r="A542" s="234"/>
      <c r="B542" s="234"/>
      <c r="C542" s="234"/>
      <c r="D542" s="234"/>
      <c r="E542" s="234"/>
      <c r="F542" s="234"/>
      <c r="G542" s="234"/>
      <c r="H542" s="234"/>
      <c r="I542" s="234"/>
      <c r="J542" s="300"/>
      <c r="K542" s="300"/>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row>
    <row r="543" spans="1:37" ht="15.75" customHeight="1">
      <c r="A543" s="234"/>
      <c r="B543" s="234"/>
      <c r="C543" s="234"/>
      <c r="D543" s="234"/>
      <c r="E543" s="234"/>
      <c r="F543" s="234"/>
      <c r="G543" s="234"/>
      <c r="H543" s="234"/>
      <c r="I543" s="234"/>
      <c r="J543" s="300"/>
      <c r="K543" s="300"/>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c r="AI543" s="234"/>
      <c r="AJ543" s="234"/>
      <c r="AK543" s="234"/>
    </row>
    <row r="544" spans="1:37" ht="15.75" customHeight="1">
      <c r="A544" s="234"/>
      <c r="B544" s="234"/>
      <c r="C544" s="234"/>
      <c r="D544" s="234"/>
      <c r="E544" s="234"/>
      <c r="F544" s="234"/>
      <c r="G544" s="234"/>
      <c r="H544" s="234"/>
      <c r="I544" s="234"/>
      <c r="J544" s="300"/>
      <c r="K544" s="300"/>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c r="AI544" s="234"/>
      <c r="AJ544" s="234"/>
      <c r="AK544" s="234"/>
    </row>
    <row r="545" spans="1:37" ht="15.75" customHeight="1">
      <c r="A545" s="234"/>
      <c r="B545" s="234"/>
      <c r="C545" s="234"/>
      <c r="D545" s="234"/>
      <c r="E545" s="234"/>
      <c r="F545" s="234"/>
      <c r="G545" s="234"/>
      <c r="H545" s="234"/>
      <c r="I545" s="234"/>
      <c r="J545" s="300"/>
      <c r="K545" s="300"/>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c r="AI545" s="234"/>
      <c r="AJ545" s="234"/>
      <c r="AK545" s="234"/>
    </row>
    <row r="546" spans="1:37" ht="15.75" customHeight="1">
      <c r="A546" s="234"/>
      <c r="B546" s="234"/>
      <c r="C546" s="234"/>
      <c r="D546" s="234"/>
      <c r="E546" s="234"/>
      <c r="F546" s="234"/>
      <c r="G546" s="234"/>
      <c r="H546" s="234"/>
      <c r="I546" s="234"/>
      <c r="J546" s="300"/>
      <c r="K546" s="300"/>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c r="AI546" s="234"/>
      <c r="AJ546" s="234"/>
      <c r="AK546" s="234"/>
    </row>
    <row r="547" spans="1:37" ht="15.75" customHeight="1">
      <c r="A547" s="234"/>
      <c r="B547" s="234"/>
      <c r="C547" s="234"/>
      <c r="D547" s="234"/>
      <c r="E547" s="234"/>
      <c r="F547" s="234"/>
      <c r="G547" s="234"/>
      <c r="H547" s="234"/>
      <c r="I547" s="234"/>
      <c r="J547" s="300"/>
      <c r="K547" s="300"/>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c r="AI547" s="234"/>
      <c r="AJ547" s="234"/>
      <c r="AK547" s="234"/>
    </row>
    <row r="548" spans="1:37" ht="15.75" customHeight="1">
      <c r="A548" s="234"/>
      <c r="B548" s="234"/>
      <c r="C548" s="234"/>
      <c r="D548" s="234"/>
      <c r="E548" s="234"/>
      <c r="F548" s="234"/>
      <c r="G548" s="234"/>
      <c r="H548" s="234"/>
      <c r="I548" s="234"/>
      <c r="J548" s="300"/>
      <c r="K548" s="300"/>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c r="AI548" s="234"/>
      <c r="AJ548" s="234"/>
      <c r="AK548" s="234"/>
    </row>
    <row r="549" spans="1:37" ht="15.75" customHeight="1">
      <c r="A549" s="234"/>
      <c r="B549" s="234"/>
      <c r="C549" s="234"/>
      <c r="D549" s="234"/>
      <c r="E549" s="234"/>
      <c r="F549" s="234"/>
      <c r="G549" s="234"/>
      <c r="H549" s="234"/>
      <c r="I549" s="234"/>
      <c r="J549" s="300"/>
      <c r="K549" s="300"/>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c r="AI549" s="234"/>
      <c r="AJ549" s="234"/>
      <c r="AK549" s="234"/>
    </row>
    <row r="550" spans="1:37" ht="15.75" customHeight="1">
      <c r="A550" s="234"/>
      <c r="B550" s="234"/>
      <c r="C550" s="234"/>
      <c r="D550" s="234"/>
      <c r="E550" s="234"/>
      <c r="F550" s="234"/>
      <c r="G550" s="234"/>
      <c r="H550" s="234"/>
      <c r="I550" s="234"/>
      <c r="J550" s="300"/>
      <c r="K550" s="300"/>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c r="AI550" s="234"/>
      <c r="AJ550" s="234"/>
      <c r="AK550" s="234"/>
    </row>
    <row r="551" spans="1:37" ht="15.75" customHeight="1">
      <c r="A551" s="234"/>
      <c r="B551" s="234"/>
      <c r="C551" s="234"/>
      <c r="D551" s="234"/>
      <c r="E551" s="234"/>
      <c r="F551" s="234"/>
      <c r="G551" s="234"/>
      <c r="H551" s="234"/>
      <c r="I551" s="234"/>
      <c r="J551" s="300"/>
      <c r="K551" s="300"/>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c r="AI551" s="234"/>
      <c r="AJ551" s="234"/>
      <c r="AK551" s="234"/>
    </row>
    <row r="552" spans="1:37" ht="15.75" customHeight="1">
      <c r="A552" s="234"/>
      <c r="B552" s="234"/>
      <c r="C552" s="234"/>
      <c r="D552" s="234"/>
      <c r="E552" s="234"/>
      <c r="F552" s="234"/>
      <c r="G552" s="234"/>
      <c r="H552" s="234"/>
      <c r="I552" s="234"/>
      <c r="J552" s="300"/>
      <c r="K552" s="300"/>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c r="AI552" s="234"/>
      <c r="AJ552" s="234"/>
      <c r="AK552" s="234"/>
    </row>
    <row r="553" spans="1:37" ht="15.75" customHeight="1">
      <c r="A553" s="234"/>
      <c r="B553" s="234"/>
      <c r="C553" s="234"/>
      <c r="D553" s="234"/>
      <c r="E553" s="234"/>
      <c r="F553" s="234"/>
      <c r="G553" s="234"/>
      <c r="H553" s="234"/>
      <c r="I553" s="234"/>
      <c r="J553" s="300"/>
      <c r="K553" s="300"/>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c r="AI553" s="234"/>
      <c r="AJ553" s="234"/>
      <c r="AK553" s="234"/>
    </row>
    <row r="554" spans="1:37" ht="15.75" customHeight="1">
      <c r="A554" s="234"/>
      <c r="B554" s="234"/>
      <c r="C554" s="234"/>
      <c r="D554" s="234"/>
      <c r="E554" s="234"/>
      <c r="F554" s="234"/>
      <c r="G554" s="234"/>
      <c r="H554" s="234"/>
      <c r="I554" s="234"/>
      <c r="J554" s="300"/>
      <c r="K554" s="300"/>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c r="AI554" s="234"/>
      <c r="AJ554" s="234"/>
      <c r="AK554" s="234"/>
    </row>
    <row r="555" spans="1:37" ht="15.75" customHeight="1">
      <c r="A555" s="234"/>
      <c r="B555" s="234"/>
      <c r="C555" s="234"/>
      <c r="D555" s="234"/>
      <c r="E555" s="234"/>
      <c r="F555" s="234"/>
      <c r="G555" s="234"/>
      <c r="H555" s="234"/>
      <c r="I555" s="234"/>
      <c r="J555" s="300"/>
      <c r="K555" s="300"/>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c r="AI555" s="234"/>
      <c r="AJ555" s="234"/>
      <c r="AK555" s="234"/>
    </row>
    <row r="556" spans="1:37" ht="15.75" customHeight="1">
      <c r="A556" s="234"/>
      <c r="B556" s="234"/>
      <c r="C556" s="234"/>
      <c r="D556" s="234"/>
      <c r="E556" s="234"/>
      <c r="F556" s="234"/>
      <c r="G556" s="234"/>
      <c r="H556" s="234"/>
      <c r="I556" s="234"/>
      <c r="J556" s="300"/>
      <c r="K556" s="300"/>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c r="AI556" s="234"/>
      <c r="AJ556" s="234"/>
      <c r="AK556" s="234"/>
    </row>
    <row r="557" spans="1:37" ht="15.75" customHeight="1">
      <c r="A557" s="234"/>
      <c r="B557" s="234"/>
      <c r="C557" s="234"/>
      <c r="D557" s="234"/>
      <c r="E557" s="234"/>
      <c r="F557" s="234"/>
      <c r="G557" s="234"/>
      <c r="H557" s="234"/>
      <c r="I557" s="234"/>
      <c r="J557" s="300"/>
      <c r="K557" s="300"/>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c r="AI557" s="234"/>
      <c r="AJ557" s="234"/>
      <c r="AK557" s="234"/>
    </row>
    <row r="558" spans="1:37" ht="15.75" customHeight="1">
      <c r="A558" s="234"/>
      <c r="B558" s="234"/>
      <c r="C558" s="234"/>
      <c r="D558" s="234"/>
      <c r="E558" s="234"/>
      <c r="F558" s="234"/>
      <c r="G558" s="234"/>
      <c r="H558" s="234"/>
      <c r="I558" s="234"/>
      <c r="J558" s="300"/>
      <c r="K558" s="300"/>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c r="AI558" s="234"/>
      <c r="AJ558" s="234"/>
      <c r="AK558" s="234"/>
    </row>
    <row r="559" spans="1:37" ht="15.75" customHeight="1">
      <c r="A559" s="234"/>
      <c r="B559" s="234"/>
      <c r="C559" s="234"/>
      <c r="D559" s="234"/>
      <c r="E559" s="234"/>
      <c r="F559" s="234"/>
      <c r="G559" s="234"/>
      <c r="H559" s="234"/>
      <c r="I559" s="234"/>
      <c r="J559" s="300"/>
      <c r="K559" s="300"/>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c r="AI559" s="234"/>
      <c r="AJ559" s="234"/>
      <c r="AK559" s="234"/>
    </row>
    <row r="560" spans="1:37" ht="15.75" customHeight="1">
      <c r="A560" s="234"/>
      <c r="B560" s="234"/>
      <c r="C560" s="234"/>
      <c r="D560" s="234"/>
      <c r="E560" s="234"/>
      <c r="F560" s="234"/>
      <c r="G560" s="234"/>
      <c r="H560" s="234"/>
      <c r="I560" s="234"/>
      <c r="J560" s="300"/>
      <c r="K560" s="300"/>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c r="AI560" s="234"/>
      <c r="AJ560" s="234"/>
      <c r="AK560" s="234"/>
    </row>
    <row r="561" spans="1:37" ht="15.75" customHeight="1">
      <c r="A561" s="234"/>
      <c r="B561" s="234"/>
      <c r="C561" s="234"/>
      <c r="D561" s="234"/>
      <c r="E561" s="234"/>
      <c r="F561" s="234"/>
      <c r="G561" s="234"/>
      <c r="H561" s="234"/>
      <c r="I561" s="234"/>
      <c r="J561" s="300"/>
      <c r="K561" s="300"/>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c r="AI561" s="234"/>
      <c r="AJ561" s="234"/>
      <c r="AK561" s="234"/>
    </row>
    <row r="562" spans="1:37" ht="15.75" customHeight="1">
      <c r="A562" s="234"/>
      <c r="B562" s="234"/>
      <c r="C562" s="234"/>
      <c r="D562" s="234"/>
      <c r="E562" s="234"/>
      <c r="F562" s="234"/>
      <c r="G562" s="234"/>
      <c r="H562" s="234"/>
      <c r="I562" s="234"/>
      <c r="J562" s="300"/>
      <c r="K562" s="300"/>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c r="AI562" s="234"/>
      <c r="AJ562" s="234"/>
      <c r="AK562" s="234"/>
    </row>
    <row r="563" spans="1:37" ht="15.75" customHeight="1">
      <c r="A563" s="234"/>
      <c r="B563" s="234"/>
      <c r="C563" s="234"/>
      <c r="D563" s="234"/>
      <c r="E563" s="234"/>
      <c r="F563" s="234"/>
      <c r="G563" s="234"/>
      <c r="H563" s="234"/>
      <c r="I563" s="234"/>
      <c r="J563" s="300"/>
      <c r="K563" s="300"/>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c r="AI563" s="234"/>
      <c r="AJ563" s="234"/>
      <c r="AK563" s="234"/>
    </row>
    <row r="564" spans="1:37" ht="15.75" customHeight="1">
      <c r="A564" s="234"/>
      <c r="B564" s="234"/>
      <c r="C564" s="234"/>
      <c r="D564" s="234"/>
      <c r="E564" s="234"/>
      <c r="F564" s="234"/>
      <c r="G564" s="234"/>
      <c r="H564" s="234"/>
      <c r="I564" s="234"/>
      <c r="J564" s="300"/>
      <c r="K564" s="300"/>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c r="AI564" s="234"/>
      <c r="AJ564" s="234"/>
      <c r="AK564" s="234"/>
    </row>
    <row r="565" spans="1:37" ht="15.75" customHeight="1">
      <c r="A565" s="234"/>
      <c r="B565" s="234"/>
      <c r="C565" s="234"/>
      <c r="D565" s="234"/>
      <c r="E565" s="234"/>
      <c r="F565" s="234"/>
      <c r="G565" s="234"/>
      <c r="H565" s="234"/>
      <c r="I565" s="234"/>
      <c r="J565" s="300"/>
      <c r="K565" s="300"/>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c r="AI565" s="234"/>
      <c r="AJ565" s="234"/>
      <c r="AK565" s="234"/>
    </row>
    <row r="566" spans="1:37" ht="15.75" customHeight="1">
      <c r="A566" s="234"/>
      <c r="B566" s="234"/>
      <c r="C566" s="234"/>
      <c r="D566" s="234"/>
      <c r="E566" s="234"/>
      <c r="F566" s="234"/>
      <c r="G566" s="234"/>
      <c r="H566" s="234"/>
      <c r="I566" s="234"/>
      <c r="J566" s="300"/>
      <c r="K566" s="300"/>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c r="AI566" s="234"/>
      <c r="AJ566" s="234"/>
      <c r="AK566" s="234"/>
    </row>
    <row r="567" spans="1:37" ht="15.75" customHeight="1">
      <c r="A567" s="234"/>
      <c r="B567" s="234"/>
      <c r="C567" s="234"/>
      <c r="D567" s="234"/>
      <c r="E567" s="234"/>
      <c r="F567" s="234"/>
      <c r="G567" s="234"/>
      <c r="H567" s="234"/>
      <c r="I567" s="234"/>
      <c r="J567" s="300"/>
      <c r="K567" s="300"/>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c r="AI567" s="234"/>
      <c r="AJ567" s="234"/>
      <c r="AK567" s="234"/>
    </row>
    <row r="568" spans="1:37" ht="15.75" customHeight="1">
      <c r="A568" s="234"/>
      <c r="B568" s="234"/>
      <c r="C568" s="234"/>
      <c r="D568" s="234"/>
      <c r="E568" s="234"/>
      <c r="F568" s="234"/>
      <c r="G568" s="234"/>
      <c r="H568" s="234"/>
      <c r="I568" s="234"/>
      <c r="J568" s="300"/>
      <c r="K568" s="300"/>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c r="AI568" s="234"/>
      <c r="AJ568" s="234"/>
      <c r="AK568" s="234"/>
    </row>
    <row r="569" spans="1:37" ht="15.75" customHeight="1">
      <c r="A569" s="234"/>
      <c r="B569" s="234"/>
      <c r="C569" s="234"/>
      <c r="D569" s="234"/>
      <c r="E569" s="234"/>
      <c r="F569" s="234"/>
      <c r="G569" s="234"/>
      <c r="H569" s="234"/>
      <c r="I569" s="234"/>
      <c r="J569" s="300"/>
      <c r="K569" s="300"/>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c r="AI569" s="234"/>
      <c r="AJ569" s="234"/>
      <c r="AK569" s="234"/>
    </row>
    <row r="570" spans="1:37" ht="15.75" customHeight="1">
      <c r="A570" s="234"/>
      <c r="B570" s="234"/>
      <c r="C570" s="234"/>
      <c r="D570" s="234"/>
      <c r="E570" s="234"/>
      <c r="F570" s="234"/>
      <c r="G570" s="234"/>
      <c r="H570" s="234"/>
      <c r="I570" s="234"/>
      <c r="J570" s="300"/>
      <c r="K570" s="300"/>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c r="AI570" s="234"/>
      <c r="AJ570" s="234"/>
      <c r="AK570" s="234"/>
    </row>
    <row r="571" spans="1:37" ht="15.75" customHeight="1">
      <c r="A571" s="234"/>
      <c r="B571" s="234"/>
      <c r="C571" s="234"/>
      <c r="D571" s="234"/>
      <c r="E571" s="234"/>
      <c r="F571" s="234"/>
      <c r="G571" s="234"/>
      <c r="H571" s="234"/>
      <c r="I571" s="234"/>
      <c r="J571" s="300"/>
      <c r="K571" s="300"/>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c r="AI571" s="234"/>
      <c r="AJ571" s="234"/>
      <c r="AK571" s="234"/>
    </row>
    <row r="572" spans="1:37" ht="15.75" customHeight="1">
      <c r="A572" s="234"/>
      <c r="B572" s="234"/>
      <c r="C572" s="234"/>
      <c r="D572" s="234"/>
      <c r="E572" s="234"/>
      <c r="F572" s="234"/>
      <c r="G572" s="234"/>
      <c r="H572" s="234"/>
      <c r="I572" s="234"/>
      <c r="J572" s="300"/>
      <c r="K572" s="300"/>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c r="AI572" s="234"/>
      <c r="AJ572" s="234"/>
      <c r="AK572" s="234"/>
    </row>
    <row r="573" spans="1:37" ht="15.75" customHeight="1">
      <c r="A573" s="234"/>
      <c r="B573" s="234"/>
      <c r="C573" s="234"/>
      <c r="D573" s="234"/>
      <c r="E573" s="234"/>
      <c r="F573" s="234"/>
      <c r="G573" s="234"/>
      <c r="H573" s="234"/>
      <c r="I573" s="234"/>
      <c r="J573" s="300"/>
      <c r="K573" s="300"/>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34"/>
    </row>
    <row r="574" spans="1:37" ht="15.75" customHeight="1">
      <c r="A574" s="234"/>
      <c r="B574" s="234"/>
      <c r="C574" s="234"/>
      <c r="D574" s="234"/>
      <c r="E574" s="234"/>
      <c r="F574" s="234"/>
      <c r="G574" s="234"/>
      <c r="H574" s="234"/>
      <c r="I574" s="234"/>
      <c r="J574" s="300"/>
      <c r="K574" s="300"/>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c r="AI574" s="234"/>
      <c r="AJ574" s="234"/>
      <c r="AK574" s="234"/>
    </row>
    <row r="575" spans="1:37" ht="15.75" customHeight="1">
      <c r="A575" s="234"/>
      <c r="B575" s="234"/>
      <c r="C575" s="234"/>
      <c r="D575" s="234"/>
      <c r="E575" s="234"/>
      <c r="F575" s="234"/>
      <c r="G575" s="234"/>
      <c r="H575" s="234"/>
      <c r="I575" s="234"/>
      <c r="J575" s="300"/>
      <c r="K575" s="300"/>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row>
    <row r="576" spans="1:37" ht="15.75" customHeight="1">
      <c r="A576" s="234"/>
      <c r="B576" s="234"/>
      <c r="C576" s="234"/>
      <c r="D576" s="234"/>
      <c r="E576" s="234"/>
      <c r="F576" s="234"/>
      <c r="G576" s="234"/>
      <c r="H576" s="234"/>
      <c r="I576" s="234"/>
      <c r="J576" s="300"/>
      <c r="K576" s="300"/>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row>
    <row r="577" spans="1:37" ht="15.75" customHeight="1">
      <c r="A577" s="234"/>
      <c r="B577" s="234"/>
      <c r="C577" s="234"/>
      <c r="D577" s="234"/>
      <c r="E577" s="234"/>
      <c r="F577" s="234"/>
      <c r="G577" s="234"/>
      <c r="H577" s="234"/>
      <c r="I577" s="234"/>
      <c r="J577" s="300"/>
      <c r="K577" s="300"/>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c r="AI577" s="234"/>
      <c r="AJ577" s="234"/>
      <c r="AK577" s="234"/>
    </row>
    <row r="578" spans="1:37" ht="15.75" customHeight="1">
      <c r="A578" s="234"/>
      <c r="B578" s="234"/>
      <c r="C578" s="234"/>
      <c r="D578" s="234"/>
      <c r="E578" s="234"/>
      <c r="F578" s="234"/>
      <c r="G578" s="234"/>
      <c r="H578" s="234"/>
      <c r="I578" s="234"/>
      <c r="J578" s="300"/>
      <c r="K578" s="300"/>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c r="AI578" s="234"/>
      <c r="AJ578" s="234"/>
      <c r="AK578" s="234"/>
    </row>
    <row r="579" spans="1:37" ht="15.75" customHeight="1">
      <c r="A579" s="234"/>
      <c r="B579" s="234"/>
      <c r="C579" s="234"/>
      <c r="D579" s="234"/>
      <c r="E579" s="234"/>
      <c r="F579" s="234"/>
      <c r="G579" s="234"/>
      <c r="H579" s="234"/>
      <c r="I579" s="234"/>
      <c r="J579" s="300"/>
      <c r="K579" s="300"/>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c r="AI579" s="234"/>
      <c r="AJ579" s="234"/>
      <c r="AK579" s="234"/>
    </row>
    <row r="580" spans="1:37" ht="15.75" customHeight="1">
      <c r="A580" s="234"/>
      <c r="B580" s="234"/>
      <c r="C580" s="234"/>
      <c r="D580" s="234"/>
      <c r="E580" s="234"/>
      <c r="F580" s="234"/>
      <c r="G580" s="234"/>
      <c r="H580" s="234"/>
      <c r="I580" s="234"/>
      <c r="J580" s="300"/>
      <c r="K580" s="300"/>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c r="AI580" s="234"/>
      <c r="AJ580" s="234"/>
      <c r="AK580" s="234"/>
    </row>
    <row r="581" spans="1:37" ht="15.75" customHeight="1">
      <c r="A581" s="234"/>
      <c r="B581" s="234"/>
      <c r="C581" s="234"/>
      <c r="D581" s="234"/>
      <c r="E581" s="234"/>
      <c r="F581" s="234"/>
      <c r="G581" s="234"/>
      <c r="H581" s="234"/>
      <c r="I581" s="234"/>
      <c r="J581" s="300"/>
      <c r="K581" s="300"/>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c r="AI581" s="234"/>
      <c r="AJ581" s="234"/>
      <c r="AK581" s="234"/>
    </row>
    <row r="582" spans="1:37" ht="15.75" customHeight="1">
      <c r="A582" s="234"/>
      <c r="B582" s="234"/>
      <c r="C582" s="234"/>
      <c r="D582" s="234"/>
      <c r="E582" s="234"/>
      <c r="F582" s="234"/>
      <c r="G582" s="234"/>
      <c r="H582" s="234"/>
      <c r="I582" s="234"/>
      <c r="J582" s="300"/>
      <c r="K582" s="300"/>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c r="AI582" s="234"/>
      <c r="AJ582" s="234"/>
      <c r="AK582" s="234"/>
    </row>
    <row r="583" spans="1:37" ht="15.75" customHeight="1">
      <c r="A583" s="234"/>
      <c r="B583" s="234"/>
      <c r="C583" s="234"/>
      <c r="D583" s="234"/>
      <c r="E583" s="234"/>
      <c r="F583" s="234"/>
      <c r="G583" s="234"/>
      <c r="H583" s="234"/>
      <c r="I583" s="234"/>
      <c r="J583" s="300"/>
      <c r="K583" s="300"/>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c r="AI583" s="234"/>
      <c r="AJ583" s="234"/>
      <c r="AK583" s="234"/>
    </row>
    <row r="584" spans="1:37" ht="15.75" customHeight="1">
      <c r="A584" s="234"/>
      <c r="B584" s="234"/>
      <c r="C584" s="234"/>
      <c r="D584" s="234"/>
      <c r="E584" s="234"/>
      <c r="F584" s="234"/>
      <c r="G584" s="234"/>
      <c r="H584" s="234"/>
      <c r="I584" s="234"/>
      <c r="J584" s="300"/>
      <c r="K584" s="300"/>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34"/>
      <c r="AJ584" s="234"/>
      <c r="AK584" s="234"/>
    </row>
    <row r="585" spans="1:37" ht="15.75" customHeight="1">
      <c r="A585" s="234"/>
      <c r="B585" s="234"/>
      <c r="C585" s="234"/>
      <c r="D585" s="234"/>
      <c r="E585" s="234"/>
      <c r="F585" s="234"/>
      <c r="G585" s="234"/>
      <c r="H585" s="234"/>
      <c r="I585" s="234"/>
      <c r="J585" s="300"/>
      <c r="K585" s="300"/>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c r="AI585" s="234"/>
      <c r="AJ585" s="234"/>
      <c r="AK585" s="234"/>
    </row>
    <row r="586" spans="1:37" ht="15.75" customHeight="1">
      <c r="A586" s="234"/>
      <c r="B586" s="234"/>
      <c r="C586" s="234"/>
      <c r="D586" s="234"/>
      <c r="E586" s="234"/>
      <c r="F586" s="234"/>
      <c r="G586" s="234"/>
      <c r="H586" s="234"/>
      <c r="I586" s="234"/>
      <c r="J586" s="300"/>
      <c r="K586" s="300"/>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c r="AI586" s="234"/>
      <c r="AJ586" s="234"/>
      <c r="AK586" s="234"/>
    </row>
    <row r="587" spans="1:37" ht="15.75" customHeight="1">
      <c r="A587" s="234"/>
      <c r="B587" s="234"/>
      <c r="C587" s="234"/>
      <c r="D587" s="234"/>
      <c r="E587" s="234"/>
      <c r="F587" s="234"/>
      <c r="G587" s="234"/>
      <c r="H587" s="234"/>
      <c r="I587" s="234"/>
      <c r="J587" s="300"/>
      <c r="K587" s="300"/>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c r="AI587" s="234"/>
      <c r="AJ587" s="234"/>
      <c r="AK587" s="234"/>
    </row>
    <row r="588" spans="1:37" ht="15.75" customHeight="1">
      <c r="A588" s="234"/>
      <c r="B588" s="234"/>
      <c r="C588" s="234"/>
      <c r="D588" s="234"/>
      <c r="E588" s="234"/>
      <c r="F588" s="234"/>
      <c r="G588" s="234"/>
      <c r="H588" s="234"/>
      <c r="I588" s="234"/>
      <c r="J588" s="300"/>
      <c r="K588" s="300"/>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c r="AI588" s="234"/>
      <c r="AJ588" s="234"/>
      <c r="AK588" s="234"/>
    </row>
    <row r="589" spans="1:37" ht="15.75" customHeight="1">
      <c r="A589" s="234"/>
      <c r="B589" s="234"/>
      <c r="C589" s="234"/>
      <c r="D589" s="234"/>
      <c r="E589" s="234"/>
      <c r="F589" s="234"/>
      <c r="G589" s="234"/>
      <c r="H589" s="234"/>
      <c r="I589" s="234"/>
      <c r="J589" s="300"/>
      <c r="K589" s="300"/>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c r="AI589" s="234"/>
      <c r="AJ589" s="234"/>
      <c r="AK589" s="234"/>
    </row>
    <row r="590" spans="1:37" ht="15.75" customHeight="1">
      <c r="A590" s="234"/>
      <c r="B590" s="234"/>
      <c r="C590" s="234"/>
      <c r="D590" s="234"/>
      <c r="E590" s="234"/>
      <c r="F590" s="234"/>
      <c r="G590" s="234"/>
      <c r="H590" s="234"/>
      <c r="I590" s="234"/>
      <c r="J590" s="300"/>
      <c r="K590" s="300"/>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c r="AI590" s="234"/>
      <c r="AJ590" s="234"/>
      <c r="AK590" s="234"/>
    </row>
    <row r="591" spans="1:37" ht="15.75" customHeight="1">
      <c r="A591" s="234"/>
      <c r="B591" s="234"/>
      <c r="C591" s="234"/>
      <c r="D591" s="234"/>
      <c r="E591" s="234"/>
      <c r="F591" s="234"/>
      <c r="G591" s="234"/>
      <c r="H591" s="234"/>
      <c r="I591" s="234"/>
      <c r="J591" s="300"/>
      <c r="K591" s="300"/>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c r="AI591" s="234"/>
      <c r="AJ591" s="234"/>
      <c r="AK591" s="234"/>
    </row>
    <row r="592" spans="1:37" ht="15.75" customHeight="1">
      <c r="A592" s="234"/>
      <c r="B592" s="234"/>
      <c r="C592" s="234"/>
      <c r="D592" s="234"/>
      <c r="E592" s="234"/>
      <c r="F592" s="234"/>
      <c r="G592" s="234"/>
      <c r="H592" s="234"/>
      <c r="I592" s="234"/>
      <c r="J592" s="300"/>
      <c r="K592" s="300"/>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c r="AI592" s="234"/>
      <c r="AJ592" s="234"/>
      <c r="AK592" s="234"/>
    </row>
    <row r="593" spans="1:37" ht="15.75" customHeight="1">
      <c r="A593" s="234"/>
      <c r="B593" s="234"/>
      <c r="C593" s="234"/>
      <c r="D593" s="234"/>
      <c r="E593" s="234"/>
      <c r="F593" s="234"/>
      <c r="G593" s="234"/>
      <c r="H593" s="234"/>
      <c r="I593" s="234"/>
      <c r="J593" s="300"/>
      <c r="K593" s="300"/>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c r="AI593" s="234"/>
      <c r="AJ593" s="234"/>
      <c r="AK593" s="234"/>
    </row>
    <row r="594" spans="1:37" ht="15.75" customHeight="1">
      <c r="A594" s="234"/>
      <c r="B594" s="234"/>
      <c r="C594" s="234"/>
      <c r="D594" s="234"/>
      <c r="E594" s="234"/>
      <c r="F594" s="234"/>
      <c r="G594" s="234"/>
      <c r="H594" s="234"/>
      <c r="I594" s="234"/>
      <c r="J594" s="300"/>
      <c r="K594" s="300"/>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c r="AI594" s="234"/>
      <c r="AJ594" s="234"/>
      <c r="AK594" s="234"/>
    </row>
    <row r="595" spans="1:37" ht="15.75" customHeight="1">
      <c r="A595" s="234"/>
      <c r="B595" s="234"/>
      <c r="C595" s="234"/>
      <c r="D595" s="234"/>
      <c r="E595" s="234"/>
      <c r="F595" s="234"/>
      <c r="G595" s="234"/>
      <c r="H595" s="234"/>
      <c r="I595" s="234"/>
      <c r="J595" s="300"/>
      <c r="K595" s="300"/>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c r="AI595" s="234"/>
      <c r="AJ595" s="234"/>
      <c r="AK595" s="234"/>
    </row>
    <row r="596" spans="1:37" ht="15.75" customHeight="1">
      <c r="A596" s="234"/>
      <c r="B596" s="234"/>
      <c r="C596" s="234"/>
      <c r="D596" s="234"/>
      <c r="E596" s="234"/>
      <c r="F596" s="234"/>
      <c r="G596" s="234"/>
      <c r="H596" s="234"/>
      <c r="I596" s="234"/>
      <c r="J596" s="300"/>
      <c r="K596" s="300"/>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row>
    <row r="597" spans="1:37" ht="15.75" customHeight="1">
      <c r="A597" s="234"/>
      <c r="B597" s="234"/>
      <c r="C597" s="234"/>
      <c r="D597" s="234"/>
      <c r="E597" s="234"/>
      <c r="F597" s="234"/>
      <c r="G597" s="234"/>
      <c r="H597" s="234"/>
      <c r="I597" s="234"/>
      <c r="J597" s="300"/>
      <c r="K597" s="300"/>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c r="AI597" s="234"/>
      <c r="AJ597" s="234"/>
      <c r="AK597" s="234"/>
    </row>
    <row r="598" spans="1:37" ht="15.75" customHeight="1">
      <c r="A598" s="234"/>
      <c r="B598" s="234"/>
      <c r="C598" s="234"/>
      <c r="D598" s="234"/>
      <c r="E598" s="234"/>
      <c r="F598" s="234"/>
      <c r="G598" s="234"/>
      <c r="H598" s="234"/>
      <c r="I598" s="234"/>
      <c r="J598" s="300"/>
      <c r="K598" s="300"/>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c r="AI598" s="234"/>
      <c r="AJ598" s="234"/>
      <c r="AK598" s="234"/>
    </row>
    <row r="599" spans="1:37" ht="15.75" customHeight="1">
      <c r="A599" s="234"/>
      <c r="B599" s="234"/>
      <c r="C599" s="234"/>
      <c r="D599" s="234"/>
      <c r="E599" s="234"/>
      <c r="F599" s="234"/>
      <c r="G599" s="234"/>
      <c r="H599" s="234"/>
      <c r="I599" s="234"/>
      <c r="J599" s="300"/>
      <c r="K599" s="300"/>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c r="AI599" s="234"/>
      <c r="AJ599" s="234"/>
      <c r="AK599" s="234"/>
    </row>
    <row r="600" spans="1:37" ht="15.75" customHeight="1">
      <c r="A600" s="234"/>
      <c r="B600" s="234"/>
      <c r="C600" s="234"/>
      <c r="D600" s="234"/>
      <c r="E600" s="234"/>
      <c r="F600" s="234"/>
      <c r="G600" s="234"/>
      <c r="H600" s="234"/>
      <c r="I600" s="234"/>
      <c r="J600" s="300"/>
      <c r="K600" s="300"/>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c r="AI600" s="234"/>
      <c r="AJ600" s="234"/>
      <c r="AK600" s="234"/>
    </row>
    <row r="601" spans="1:37" ht="15.75" customHeight="1">
      <c r="A601" s="234"/>
      <c r="B601" s="234"/>
      <c r="C601" s="234"/>
      <c r="D601" s="234"/>
      <c r="E601" s="234"/>
      <c r="F601" s="234"/>
      <c r="G601" s="234"/>
      <c r="H601" s="234"/>
      <c r="I601" s="234"/>
      <c r="J601" s="300"/>
      <c r="K601" s="300"/>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c r="AI601" s="234"/>
      <c r="AJ601" s="234"/>
      <c r="AK601" s="234"/>
    </row>
    <row r="602" spans="1:37" ht="15.75" customHeight="1">
      <c r="A602" s="234"/>
      <c r="B602" s="234"/>
      <c r="C602" s="234"/>
      <c r="D602" s="234"/>
      <c r="E602" s="234"/>
      <c r="F602" s="234"/>
      <c r="G602" s="234"/>
      <c r="H602" s="234"/>
      <c r="I602" s="234"/>
      <c r="J602" s="300"/>
      <c r="K602" s="300"/>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c r="AI602" s="234"/>
      <c r="AJ602" s="234"/>
      <c r="AK602" s="234"/>
    </row>
    <row r="603" spans="1:37" ht="15.75" customHeight="1">
      <c r="A603" s="234"/>
      <c r="B603" s="234"/>
      <c r="C603" s="234"/>
      <c r="D603" s="234"/>
      <c r="E603" s="234"/>
      <c r="F603" s="234"/>
      <c r="G603" s="234"/>
      <c r="H603" s="234"/>
      <c r="I603" s="234"/>
      <c r="J603" s="300"/>
      <c r="K603" s="300"/>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c r="AI603" s="234"/>
      <c r="AJ603" s="234"/>
      <c r="AK603" s="234"/>
    </row>
    <row r="604" spans="1:37" ht="15.75" customHeight="1">
      <c r="A604" s="234"/>
      <c r="B604" s="234"/>
      <c r="C604" s="234"/>
      <c r="D604" s="234"/>
      <c r="E604" s="234"/>
      <c r="F604" s="234"/>
      <c r="G604" s="234"/>
      <c r="H604" s="234"/>
      <c r="I604" s="234"/>
      <c r="J604" s="300"/>
      <c r="K604" s="300"/>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c r="AI604" s="234"/>
      <c r="AJ604" s="234"/>
      <c r="AK604" s="234"/>
    </row>
    <row r="605" spans="1:37" ht="15.75" customHeight="1">
      <c r="A605" s="234"/>
      <c r="B605" s="234"/>
      <c r="C605" s="234"/>
      <c r="D605" s="234"/>
      <c r="E605" s="234"/>
      <c r="F605" s="234"/>
      <c r="G605" s="234"/>
      <c r="H605" s="234"/>
      <c r="I605" s="234"/>
      <c r="J605" s="300"/>
      <c r="K605" s="300"/>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c r="AI605" s="234"/>
      <c r="AJ605" s="234"/>
      <c r="AK605" s="234"/>
    </row>
    <row r="606" spans="1:37" ht="15.75" customHeight="1">
      <c r="A606" s="234"/>
      <c r="B606" s="234"/>
      <c r="C606" s="234"/>
      <c r="D606" s="234"/>
      <c r="E606" s="234"/>
      <c r="F606" s="234"/>
      <c r="G606" s="234"/>
      <c r="H606" s="234"/>
      <c r="I606" s="234"/>
      <c r="J606" s="300"/>
      <c r="K606" s="300"/>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c r="AI606" s="234"/>
      <c r="AJ606" s="234"/>
      <c r="AK606" s="234"/>
    </row>
    <row r="607" spans="1:37" ht="15.75" customHeight="1">
      <c r="A607" s="234"/>
      <c r="B607" s="234"/>
      <c r="C607" s="234"/>
      <c r="D607" s="234"/>
      <c r="E607" s="234"/>
      <c r="F607" s="234"/>
      <c r="G607" s="234"/>
      <c r="H607" s="234"/>
      <c r="I607" s="234"/>
      <c r="J607" s="300"/>
      <c r="K607" s="300"/>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c r="AI607" s="234"/>
      <c r="AJ607" s="234"/>
      <c r="AK607" s="234"/>
    </row>
    <row r="608" spans="1:37" ht="15.75" customHeight="1">
      <c r="A608" s="234"/>
      <c r="B608" s="234"/>
      <c r="C608" s="234"/>
      <c r="D608" s="234"/>
      <c r="E608" s="234"/>
      <c r="F608" s="234"/>
      <c r="G608" s="234"/>
      <c r="H608" s="234"/>
      <c r="I608" s="234"/>
      <c r="J608" s="300"/>
      <c r="K608" s="300"/>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c r="AI608" s="234"/>
      <c r="AJ608" s="234"/>
      <c r="AK608" s="234"/>
    </row>
    <row r="609" spans="1:37" ht="15.75" customHeight="1">
      <c r="A609" s="234"/>
      <c r="B609" s="234"/>
      <c r="C609" s="234"/>
      <c r="D609" s="234"/>
      <c r="E609" s="234"/>
      <c r="F609" s="234"/>
      <c r="G609" s="234"/>
      <c r="H609" s="234"/>
      <c r="I609" s="234"/>
      <c r="J609" s="300"/>
      <c r="K609" s="300"/>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c r="AI609" s="234"/>
      <c r="AJ609" s="234"/>
      <c r="AK609" s="234"/>
    </row>
    <row r="610" spans="1:37" ht="15.75" customHeight="1">
      <c r="A610" s="234"/>
      <c r="B610" s="234"/>
      <c r="C610" s="234"/>
      <c r="D610" s="234"/>
      <c r="E610" s="234"/>
      <c r="F610" s="234"/>
      <c r="G610" s="234"/>
      <c r="H610" s="234"/>
      <c r="I610" s="234"/>
      <c r="J610" s="300"/>
      <c r="K610" s="300"/>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c r="AI610" s="234"/>
      <c r="AJ610" s="234"/>
      <c r="AK610" s="234"/>
    </row>
    <row r="611" spans="1:37" ht="15.75" customHeight="1">
      <c r="A611" s="234"/>
      <c r="B611" s="234"/>
      <c r="C611" s="234"/>
      <c r="D611" s="234"/>
      <c r="E611" s="234"/>
      <c r="F611" s="234"/>
      <c r="G611" s="234"/>
      <c r="H611" s="234"/>
      <c r="I611" s="234"/>
      <c r="J611" s="300"/>
      <c r="K611" s="300"/>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c r="AI611" s="234"/>
      <c r="AJ611" s="234"/>
      <c r="AK611" s="234"/>
    </row>
    <row r="612" spans="1:37" ht="15.75" customHeight="1">
      <c r="A612" s="234"/>
      <c r="B612" s="234"/>
      <c r="C612" s="234"/>
      <c r="D612" s="234"/>
      <c r="E612" s="234"/>
      <c r="F612" s="234"/>
      <c r="G612" s="234"/>
      <c r="H612" s="234"/>
      <c r="I612" s="234"/>
      <c r="J612" s="300"/>
      <c r="K612" s="300"/>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c r="AI612" s="234"/>
      <c r="AJ612" s="234"/>
      <c r="AK612" s="234"/>
    </row>
    <row r="613" spans="1:37" ht="15.75" customHeight="1">
      <c r="A613" s="234"/>
      <c r="B613" s="234"/>
      <c r="C613" s="234"/>
      <c r="D613" s="234"/>
      <c r="E613" s="234"/>
      <c r="F613" s="234"/>
      <c r="G613" s="234"/>
      <c r="H613" s="234"/>
      <c r="I613" s="234"/>
      <c r="J613" s="300"/>
      <c r="K613" s="300"/>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c r="AI613" s="234"/>
      <c r="AJ613" s="234"/>
      <c r="AK613" s="234"/>
    </row>
    <row r="614" spans="1:37" ht="15.75" customHeight="1">
      <c r="A614" s="234"/>
      <c r="B614" s="234"/>
      <c r="C614" s="234"/>
      <c r="D614" s="234"/>
      <c r="E614" s="234"/>
      <c r="F614" s="234"/>
      <c r="G614" s="234"/>
      <c r="H614" s="234"/>
      <c r="I614" s="234"/>
      <c r="J614" s="300"/>
      <c r="K614" s="300"/>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c r="AI614" s="234"/>
      <c r="AJ614" s="234"/>
      <c r="AK614" s="234"/>
    </row>
    <row r="615" spans="1:37" ht="15.75" customHeight="1">
      <c r="A615" s="234"/>
      <c r="B615" s="234"/>
      <c r="C615" s="234"/>
      <c r="D615" s="234"/>
      <c r="E615" s="234"/>
      <c r="F615" s="234"/>
      <c r="G615" s="234"/>
      <c r="H615" s="234"/>
      <c r="I615" s="234"/>
      <c r="J615" s="300"/>
      <c r="K615" s="300"/>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34"/>
    </row>
    <row r="616" spans="1:37" ht="15.75" customHeight="1">
      <c r="A616" s="234"/>
      <c r="B616" s="234"/>
      <c r="C616" s="234"/>
      <c r="D616" s="234"/>
      <c r="E616" s="234"/>
      <c r="F616" s="234"/>
      <c r="G616" s="234"/>
      <c r="H616" s="234"/>
      <c r="I616" s="234"/>
      <c r="J616" s="300"/>
      <c r="K616" s="300"/>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34"/>
      <c r="AJ616" s="234"/>
      <c r="AK616" s="234"/>
    </row>
    <row r="617" spans="1:37" ht="15.75" customHeight="1">
      <c r="A617" s="234"/>
      <c r="B617" s="234"/>
      <c r="C617" s="234"/>
      <c r="D617" s="234"/>
      <c r="E617" s="234"/>
      <c r="F617" s="234"/>
      <c r="G617" s="234"/>
      <c r="H617" s="234"/>
      <c r="I617" s="234"/>
      <c r="J617" s="300"/>
      <c r="K617" s="300"/>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c r="AI617" s="234"/>
      <c r="AJ617" s="234"/>
      <c r="AK617" s="234"/>
    </row>
    <row r="618" spans="1:37" ht="15.75" customHeight="1">
      <c r="A618" s="234"/>
      <c r="B618" s="234"/>
      <c r="C618" s="234"/>
      <c r="D618" s="234"/>
      <c r="E618" s="234"/>
      <c r="F618" s="234"/>
      <c r="G618" s="234"/>
      <c r="H618" s="234"/>
      <c r="I618" s="234"/>
      <c r="J618" s="300"/>
      <c r="K618" s="300"/>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c r="AI618" s="234"/>
      <c r="AJ618" s="234"/>
      <c r="AK618" s="234"/>
    </row>
    <row r="619" spans="1:37" ht="15.75" customHeight="1">
      <c r="A619" s="234"/>
      <c r="B619" s="234"/>
      <c r="C619" s="234"/>
      <c r="D619" s="234"/>
      <c r="E619" s="234"/>
      <c r="F619" s="234"/>
      <c r="G619" s="234"/>
      <c r="H619" s="234"/>
      <c r="I619" s="234"/>
      <c r="J619" s="300"/>
      <c r="K619" s="300"/>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c r="AI619" s="234"/>
      <c r="AJ619" s="234"/>
      <c r="AK619" s="234"/>
    </row>
    <row r="620" spans="1:37" ht="15.75" customHeight="1">
      <c r="A620" s="234"/>
      <c r="B620" s="234"/>
      <c r="C620" s="234"/>
      <c r="D620" s="234"/>
      <c r="E620" s="234"/>
      <c r="F620" s="234"/>
      <c r="G620" s="234"/>
      <c r="H620" s="234"/>
      <c r="I620" s="234"/>
      <c r="J620" s="300"/>
      <c r="K620" s="300"/>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c r="AI620" s="234"/>
      <c r="AJ620" s="234"/>
      <c r="AK620" s="234"/>
    </row>
    <row r="621" spans="1:37" ht="15.75" customHeight="1">
      <c r="A621" s="234"/>
      <c r="B621" s="234"/>
      <c r="C621" s="234"/>
      <c r="D621" s="234"/>
      <c r="E621" s="234"/>
      <c r="F621" s="234"/>
      <c r="G621" s="234"/>
      <c r="H621" s="234"/>
      <c r="I621" s="234"/>
      <c r="J621" s="300"/>
      <c r="K621" s="300"/>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c r="AI621" s="234"/>
      <c r="AJ621" s="234"/>
      <c r="AK621" s="234"/>
    </row>
    <row r="622" spans="1:37" ht="15.75" customHeight="1">
      <c r="A622" s="234"/>
      <c r="B622" s="234"/>
      <c r="C622" s="234"/>
      <c r="D622" s="234"/>
      <c r="E622" s="234"/>
      <c r="F622" s="234"/>
      <c r="G622" s="234"/>
      <c r="H622" s="234"/>
      <c r="I622" s="234"/>
      <c r="J622" s="300"/>
      <c r="K622" s="300"/>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c r="AI622" s="234"/>
      <c r="AJ622" s="234"/>
      <c r="AK622" s="234"/>
    </row>
    <row r="623" spans="1:37" ht="15.75" customHeight="1">
      <c r="A623" s="234"/>
      <c r="B623" s="234"/>
      <c r="C623" s="234"/>
      <c r="D623" s="234"/>
      <c r="E623" s="234"/>
      <c r="F623" s="234"/>
      <c r="G623" s="234"/>
      <c r="H623" s="234"/>
      <c r="I623" s="234"/>
      <c r="J623" s="300"/>
      <c r="K623" s="300"/>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c r="AI623" s="234"/>
      <c r="AJ623" s="234"/>
      <c r="AK623" s="234"/>
    </row>
    <row r="624" spans="1:37" ht="15.75" customHeight="1">
      <c r="A624" s="234"/>
      <c r="B624" s="234"/>
      <c r="C624" s="234"/>
      <c r="D624" s="234"/>
      <c r="E624" s="234"/>
      <c r="F624" s="234"/>
      <c r="G624" s="234"/>
      <c r="H624" s="234"/>
      <c r="I624" s="234"/>
      <c r="J624" s="300"/>
      <c r="K624" s="300"/>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c r="AI624" s="234"/>
      <c r="AJ624" s="234"/>
      <c r="AK624" s="234"/>
    </row>
    <row r="625" spans="1:37" ht="15.75" customHeight="1">
      <c r="A625" s="234"/>
      <c r="B625" s="234"/>
      <c r="C625" s="234"/>
      <c r="D625" s="234"/>
      <c r="E625" s="234"/>
      <c r="F625" s="234"/>
      <c r="G625" s="234"/>
      <c r="H625" s="234"/>
      <c r="I625" s="234"/>
      <c r="J625" s="300"/>
      <c r="K625" s="300"/>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c r="AI625" s="234"/>
      <c r="AJ625" s="234"/>
      <c r="AK625" s="234"/>
    </row>
    <row r="626" spans="1:37" ht="15.75" customHeight="1">
      <c r="A626" s="234"/>
      <c r="B626" s="234"/>
      <c r="C626" s="234"/>
      <c r="D626" s="234"/>
      <c r="E626" s="234"/>
      <c r="F626" s="234"/>
      <c r="G626" s="234"/>
      <c r="H626" s="234"/>
      <c r="I626" s="234"/>
      <c r="J626" s="300"/>
      <c r="K626" s="300"/>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c r="AI626" s="234"/>
      <c r="AJ626" s="234"/>
      <c r="AK626" s="234"/>
    </row>
    <row r="627" spans="1:37" ht="15.75" customHeight="1">
      <c r="A627" s="234"/>
      <c r="B627" s="234"/>
      <c r="C627" s="234"/>
      <c r="D627" s="234"/>
      <c r="E627" s="234"/>
      <c r="F627" s="234"/>
      <c r="G627" s="234"/>
      <c r="H627" s="234"/>
      <c r="I627" s="234"/>
      <c r="J627" s="300"/>
      <c r="K627" s="300"/>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c r="AI627" s="234"/>
      <c r="AJ627" s="234"/>
      <c r="AK627" s="234"/>
    </row>
    <row r="628" spans="1:37" ht="15.75" customHeight="1">
      <c r="A628" s="234"/>
      <c r="B628" s="234"/>
      <c r="C628" s="234"/>
      <c r="D628" s="234"/>
      <c r="E628" s="234"/>
      <c r="F628" s="234"/>
      <c r="G628" s="234"/>
      <c r="H628" s="234"/>
      <c r="I628" s="234"/>
      <c r="J628" s="300"/>
      <c r="K628" s="300"/>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c r="AI628" s="234"/>
      <c r="AJ628" s="234"/>
      <c r="AK628" s="234"/>
    </row>
    <row r="629" spans="1:37" ht="15.75" customHeight="1">
      <c r="A629" s="234"/>
      <c r="B629" s="234"/>
      <c r="C629" s="234"/>
      <c r="D629" s="234"/>
      <c r="E629" s="234"/>
      <c r="F629" s="234"/>
      <c r="G629" s="234"/>
      <c r="H629" s="234"/>
      <c r="I629" s="234"/>
      <c r="J629" s="300"/>
      <c r="K629" s="300"/>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c r="AI629" s="234"/>
      <c r="AJ629" s="234"/>
      <c r="AK629" s="234"/>
    </row>
    <row r="630" spans="1:37" ht="15.75" customHeight="1">
      <c r="A630" s="234"/>
      <c r="B630" s="234"/>
      <c r="C630" s="234"/>
      <c r="D630" s="234"/>
      <c r="E630" s="234"/>
      <c r="F630" s="234"/>
      <c r="G630" s="234"/>
      <c r="H630" s="234"/>
      <c r="I630" s="234"/>
      <c r="J630" s="300"/>
      <c r="K630" s="300"/>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c r="AI630" s="234"/>
      <c r="AJ630" s="234"/>
      <c r="AK630" s="234"/>
    </row>
    <row r="631" spans="1:37" ht="15.75" customHeight="1">
      <c r="A631" s="234"/>
      <c r="B631" s="234"/>
      <c r="C631" s="234"/>
      <c r="D631" s="234"/>
      <c r="E631" s="234"/>
      <c r="F631" s="234"/>
      <c r="G631" s="234"/>
      <c r="H631" s="234"/>
      <c r="I631" s="234"/>
      <c r="J631" s="300"/>
      <c r="K631" s="300"/>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c r="AI631" s="234"/>
      <c r="AJ631" s="234"/>
      <c r="AK631" s="234"/>
    </row>
    <row r="632" spans="1:37" ht="15.75" customHeight="1">
      <c r="A632" s="234"/>
      <c r="B632" s="234"/>
      <c r="C632" s="234"/>
      <c r="D632" s="234"/>
      <c r="E632" s="234"/>
      <c r="F632" s="234"/>
      <c r="G632" s="234"/>
      <c r="H632" s="234"/>
      <c r="I632" s="234"/>
      <c r="J632" s="300"/>
      <c r="K632" s="300"/>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c r="AI632" s="234"/>
      <c r="AJ632" s="234"/>
      <c r="AK632" s="234"/>
    </row>
    <row r="633" spans="1:37" ht="15.75" customHeight="1">
      <c r="A633" s="234"/>
      <c r="B633" s="234"/>
      <c r="C633" s="234"/>
      <c r="D633" s="234"/>
      <c r="E633" s="234"/>
      <c r="F633" s="234"/>
      <c r="G633" s="234"/>
      <c r="H633" s="234"/>
      <c r="I633" s="234"/>
      <c r="J633" s="300"/>
      <c r="K633" s="300"/>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c r="AI633" s="234"/>
      <c r="AJ633" s="234"/>
      <c r="AK633" s="234"/>
    </row>
    <row r="634" spans="1:37" ht="15.75" customHeight="1">
      <c r="A634" s="234"/>
      <c r="B634" s="234"/>
      <c r="C634" s="234"/>
      <c r="D634" s="234"/>
      <c r="E634" s="234"/>
      <c r="F634" s="234"/>
      <c r="G634" s="234"/>
      <c r="H634" s="234"/>
      <c r="I634" s="234"/>
      <c r="J634" s="300"/>
      <c r="K634" s="300"/>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c r="AI634" s="234"/>
      <c r="AJ634" s="234"/>
      <c r="AK634" s="234"/>
    </row>
    <row r="635" spans="1:37" ht="15.75" customHeight="1">
      <c r="A635" s="234"/>
      <c r="B635" s="234"/>
      <c r="C635" s="234"/>
      <c r="D635" s="234"/>
      <c r="E635" s="234"/>
      <c r="F635" s="234"/>
      <c r="G635" s="234"/>
      <c r="H635" s="234"/>
      <c r="I635" s="234"/>
      <c r="J635" s="300"/>
      <c r="K635" s="300"/>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c r="AI635" s="234"/>
      <c r="AJ635" s="234"/>
      <c r="AK635" s="234"/>
    </row>
    <row r="636" spans="1:37" ht="15.75" customHeight="1">
      <c r="A636" s="234"/>
      <c r="B636" s="234"/>
      <c r="C636" s="234"/>
      <c r="D636" s="234"/>
      <c r="E636" s="234"/>
      <c r="F636" s="234"/>
      <c r="G636" s="234"/>
      <c r="H636" s="234"/>
      <c r="I636" s="234"/>
      <c r="J636" s="300"/>
      <c r="K636" s="300"/>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c r="AI636" s="234"/>
      <c r="AJ636" s="234"/>
      <c r="AK636" s="234"/>
    </row>
    <row r="637" spans="1:37" ht="15.75" customHeight="1">
      <c r="A637" s="234"/>
      <c r="B637" s="234"/>
      <c r="C637" s="234"/>
      <c r="D637" s="234"/>
      <c r="E637" s="234"/>
      <c r="F637" s="234"/>
      <c r="G637" s="234"/>
      <c r="H637" s="234"/>
      <c r="I637" s="234"/>
      <c r="J637" s="300"/>
      <c r="K637" s="300"/>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c r="AI637" s="234"/>
      <c r="AJ637" s="234"/>
      <c r="AK637" s="234"/>
    </row>
    <row r="638" spans="1:37" ht="15.75" customHeight="1">
      <c r="A638" s="234"/>
      <c r="B638" s="234"/>
      <c r="C638" s="234"/>
      <c r="D638" s="234"/>
      <c r="E638" s="234"/>
      <c r="F638" s="234"/>
      <c r="G638" s="234"/>
      <c r="H638" s="234"/>
      <c r="I638" s="234"/>
      <c r="J638" s="300"/>
      <c r="K638" s="300"/>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c r="AI638" s="234"/>
      <c r="AJ638" s="234"/>
      <c r="AK638" s="234"/>
    </row>
    <row r="639" spans="1:37" ht="15.75" customHeight="1">
      <c r="A639" s="234"/>
      <c r="B639" s="234"/>
      <c r="C639" s="234"/>
      <c r="D639" s="234"/>
      <c r="E639" s="234"/>
      <c r="F639" s="234"/>
      <c r="G639" s="234"/>
      <c r="H639" s="234"/>
      <c r="I639" s="234"/>
      <c r="J639" s="300"/>
      <c r="K639" s="300"/>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c r="AI639" s="234"/>
      <c r="AJ639" s="234"/>
      <c r="AK639" s="234"/>
    </row>
    <row r="640" spans="1:37" ht="15.75" customHeight="1">
      <c r="A640" s="234"/>
      <c r="B640" s="234"/>
      <c r="C640" s="234"/>
      <c r="D640" s="234"/>
      <c r="E640" s="234"/>
      <c r="F640" s="234"/>
      <c r="G640" s="234"/>
      <c r="H640" s="234"/>
      <c r="I640" s="234"/>
      <c r="J640" s="300"/>
      <c r="K640" s="300"/>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c r="AI640" s="234"/>
      <c r="AJ640" s="234"/>
      <c r="AK640" s="234"/>
    </row>
    <row r="641" spans="1:37" ht="15.75" customHeight="1">
      <c r="A641" s="234"/>
      <c r="B641" s="234"/>
      <c r="C641" s="234"/>
      <c r="D641" s="234"/>
      <c r="E641" s="234"/>
      <c r="F641" s="234"/>
      <c r="G641" s="234"/>
      <c r="H641" s="234"/>
      <c r="I641" s="234"/>
      <c r="J641" s="300"/>
      <c r="K641" s="300"/>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34"/>
    </row>
    <row r="642" spans="1:37" ht="15.75" customHeight="1">
      <c r="A642" s="234"/>
      <c r="B642" s="234"/>
      <c r="C642" s="234"/>
      <c r="D642" s="234"/>
      <c r="E642" s="234"/>
      <c r="F642" s="234"/>
      <c r="G642" s="234"/>
      <c r="H642" s="234"/>
      <c r="I642" s="234"/>
      <c r="J642" s="300"/>
      <c r="K642" s="300"/>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c r="AI642" s="234"/>
      <c r="AJ642" s="234"/>
      <c r="AK642" s="234"/>
    </row>
    <row r="643" spans="1:37" ht="15.75" customHeight="1">
      <c r="A643" s="234"/>
      <c r="B643" s="234"/>
      <c r="C643" s="234"/>
      <c r="D643" s="234"/>
      <c r="E643" s="234"/>
      <c r="F643" s="234"/>
      <c r="G643" s="234"/>
      <c r="H643" s="234"/>
      <c r="I643" s="234"/>
      <c r="J643" s="300"/>
      <c r="K643" s="300"/>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c r="AI643" s="234"/>
      <c r="AJ643" s="234"/>
      <c r="AK643" s="234"/>
    </row>
    <row r="644" spans="1:37" ht="15.75" customHeight="1">
      <c r="A644" s="234"/>
      <c r="B644" s="234"/>
      <c r="C644" s="234"/>
      <c r="D644" s="234"/>
      <c r="E644" s="234"/>
      <c r="F644" s="234"/>
      <c r="G644" s="234"/>
      <c r="H644" s="234"/>
      <c r="I644" s="234"/>
      <c r="J644" s="300"/>
      <c r="K644" s="300"/>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c r="AI644" s="234"/>
      <c r="AJ644" s="234"/>
      <c r="AK644" s="234"/>
    </row>
    <row r="645" spans="1:37" ht="15.75" customHeight="1">
      <c r="A645" s="234"/>
      <c r="B645" s="234"/>
      <c r="C645" s="234"/>
      <c r="D645" s="234"/>
      <c r="E645" s="234"/>
      <c r="F645" s="234"/>
      <c r="G645" s="234"/>
      <c r="H645" s="234"/>
      <c r="I645" s="234"/>
      <c r="J645" s="300"/>
      <c r="K645" s="300"/>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c r="AI645" s="234"/>
      <c r="AJ645" s="234"/>
      <c r="AK645" s="234"/>
    </row>
    <row r="646" spans="1:37" ht="15.75" customHeight="1">
      <c r="A646" s="234"/>
      <c r="B646" s="234"/>
      <c r="C646" s="234"/>
      <c r="D646" s="234"/>
      <c r="E646" s="234"/>
      <c r="F646" s="234"/>
      <c r="G646" s="234"/>
      <c r="H646" s="234"/>
      <c r="I646" s="234"/>
      <c r="J646" s="300"/>
      <c r="K646" s="300"/>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c r="AI646" s="234"/>
      <c r="AJ646" s="234"/>
      <c r="AK646" s="234"/>
    </row>
    <row r="647" spans="1:37" ht="15.75" customHeight="1">
      <c r="A647" s="234"/>
      <c r="B647" s="234"/>
      <c r="C647" s="234"/>
      <c r="D647" s="234"/>
      <c r="E647" s="234"/>
      <c r="F647" s="234"/>
      <c r="G647" s="234"/>
      <c r="H647" s="234"/>
      <c r="I647" s="234"/>
      <c r="J647" s="300"/>
      <c r="K647" s="300"/>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c r="AI647" s="234"/>
      <c r="AJ647" s="234"/>
      <c r="AK647" s="234"/>
    </row>
    <row r="648" spans="1:37" ht="15.75" customHeight="1">
      <c r="A648" s="234"/>
      <c r="B648" s="234"/>
      <c r="C648" s="234"/>
      <c r="D648" s="234"/>
      <c r="E648" s="234"/>
      <c r="F648" s="234"/>
      <c r="G648" s="234"/>
      <c r="H648" s="234"/>
      <c r="I648" s="234"/>
      <c r="J648" s="300"/>
      <c r="K648" s="300"/>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c r="AI648" s="234"/>
      <c r="AJ648" s="234"/>
      <c r="AK648" s="234"/>
    </row>
    <row r="649" spans="1:37" ht="15.75" customHeight="1">
      <c r="A649" s="234"/>
      <c r="B649" s="234"/>
      <c r="C649" s="234"/>
      <c r="D649" s="234"/>
      <c r="E649" s="234"/>
      <c r="F649" s="234"/>
      <c r="G649" s="234"/>
      <c r="H649" s="234"/>
      <c r="I649" s="234"/>
      <c r="J649" s="300"/>
      <c r="K649" s="300"/>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c r="AI649" s="234"/>
      <c r="AJ649" s="234"/>
      <c r="AK649" s="234"/>
    </row>
    <row r="650" spans="1:37" ht="15.75" customHeight="1">
      <c r="A650" s="234"/>
      <c r="B650" s="234"/>
      <c r="C650" s="234"/>
      <c r="D650" s="234"/>
      <c r="E650" s="234"/>
      <c r="F650" s="234"/>
      <c r="G650" s="234"/>
      <c r="H650" s="234"/>
      <c r="I650" s="234"/>
      <c r="J650" s="300"/>
      <c r="K650" s="300"/>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c r="AI650" s="234"/>
      <c r="AJ650" s="234"/>
      <c r="AK650" s="234"/>
    </row>
    <row r="651" spans="1:37" ht="15.75" customHeight="1">
      <c r="A651" s="234"/>
      <c r="B651" s="234"/>
      <c r="C651" s="234"/>
      <c r="D651" s="234"/>
      <c r="E651" s="234"/>
      <c r="F651" s="234"/>
      <c r="G651" s="234"/>
      <c r="H651" s="234"/>
      <c r="I651" s="234"/>
      <c r="J651" s="300"/>
      <c r="K651" s="300"/>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c r="AI651" s="234"/>
      <c r="AJ651" s="234"/>
      <c r="AK651" s="234"/>
    </row>
    <row r="652" spans="1:37" ht="15.75" customHeight="1">
      <c r="A652" s="234"/>
      <c r="B652" s="234"/>
      <c r="C652" s="234"/>
      <c r="D652" s="234"/>
      <c r="E652" s="234"/>
      <c r="F652" s="234"/>
      <c r="G652" s="234"/>
      <c r="H652" s="234"/>
      <c r="I652" s="234"/>
      <c r="J652" s="300"/>
      <c r="K652" s="300"/>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c r="AI652" s="234"/>
      <c r="AJ652" s="234"/>
      <c r="AK652" s="234"/>
    </row>
    <row r="653" spans="1:37" ht="15.75" customHeight="1">
      <c r="A653" s="234"/>
      <c r="B653" s="234"/>
      <c r="C653" s="234"/>
      <c r="D653" s="234"/>
      <c r="E653" s="234"/>
      <c r="F653" s="234"/>
      <c r="G653" s="234"/>
      <c r="H653" s="234"/>
      <c r="I653" s="234"/>
      <c r="J653" s="300"/>
      <c r="K653" s="300"/>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c r="AI653" s="234"/>
      <c r="AJ653" s="234"/>
      <c r="AK653" s="234"/>
    </row>
    <row r="654" spans="1:37" ht="15.75" customHeight="1">
      <c r="A654" s="234"/>
      <c r="B654" s="234"/>
      <c r="C654" s="234"/>
      <c r="D654" s="234"/>
      <c r="E654" s="234"/>
      <c r="F654" s="234"/>
      <c r="G654" s="234"/>
      <c r="H654" s="234"/>
      <c r="I654" s="234"/>
      <c r="J654" s="300"/>
      <c r="K654" s="300"/>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c r="AI654" s="234"/>
      <c r="AJ654" s="234"/>
      <c r="AK654" s="234"/>
    </row>
    <row r="655" spans="1:37" ht="15.75" customHeight="1">
      <c r="A655" s="234"/>
      <c r="B655" s="234"/>
      <c r="C655" s="234"/>
      <c r="D655" s="234"/>
      <c r="E655" s="234"/>
      <c r="F655" s="234"/>
      <c r="G655" s="234"/>
      <c r="H655" s="234"/>
      <c r="I655" s="234"/>
      <c r="J655" s="300"/>
      <c r="K655" s="300"/>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c r="AI655" s="234"/>
      <c r="AJ655" s="234"/>
      <c r="AK655" s="234"/>
    </row>
    <row r="656" spans="1:37" ht="15.75" customHeight="1">
      <c r="A656" s="234"/>
      <c r="B656" s="234"/>
      <c r="C656" s="234"/>
      <c r="D656" s="234"/>
      <c r="E656" s="234"/>
      <c r="F656" s="234"/>
      <c r="G656" s="234"/>
      <c r="H656" s="234"/>
      <c r="I656" s="234"/>
      <c r="J656" s="300"/>
      <c r="K656" s="300"/>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c r="AI656" s="234"/>
      <c r="AJ656" s="234"/>
      <c r="AK656" s="234"/>
    </row>
    <row r="657" spans="1:37" ht="15.75" customHeight="1">
      <c r="A657" s="234"/>
      <c r="B657" s="234"/>
      <c r="C657" s="234"/>
      <c r="D657" s="234"/>
      <c r="E657" s="234"/>
      <c r="F657" s="234"/>
      <c r="G657" s="234"/>
      <c r="H657" s="234"/>
      <c r="I657" s="234"/>
      <c r="J657" s="300"/>
      <c r="K657" s="300"/>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c r="AI657" s="234"/>
      <c r="AJ657" s="234"/>
      <c r="AK657" s="234"/>
    </row>
    <row r="658" spans="1:37" ht="15.75" customHeight="1">
      <c r="A658" s="234"/>
      <c r="B658" s="234"/>
      <c r="C658" s="234"/>
      <c r="D658" s="234"/>
      <c r="E658" s="234"/>
      <c r="F658" s="234"/>
      <c r="G658" s="234"/>
      <c r="H658" s="234"/>
      <c r="I658" s="234"/>
      <c r="J658" s="300"/>
      <c r="K658" s="300"/>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c r="AI658" s="234"/>
      <c r="AJ658" s="234"/>
      <c r="AK658" s="234"/>
    </row>
    <row r="659" spans="1:37" ht="15.75" customHeight="1">
      <c r="A659" s="234"/>
      <c r="B659" s="234"/>
      <c r="C659" s="234"/>
      <c r="D659" s="234"/>
      <c r="E659" s="234"/>
      <c r="F659" s="234"/>
      <c r="G659" s="234"/>
      <c r="H659" s="234"/>
      <c r="I659" s="234"/>
      <c r="J659" s="300"/>
      <c r="K659" s="300"/>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c r="AI659" s="234"/>
      <c r="AJ659" s="234"/>
      <c r="AK659" s="234"/>
    </row>
    <row r="660" spans="1:37" ht="15.75" customHeight="1">
      <c r="A660" s="234"/>
      <c r="B660" s="234"/>
      <c r="C660" s="234"/>
      <c r="D660" s="234"/>
      <c r="E660" s="234"/>
      <c r="F660" s="234"/>
      <c r="G660" s="234"/>
      <c r="H660" s="234"/>
      <c r="I660" s="234"/>
      <c r="J660" s="300"/>
      <c r="K660" s="300"/>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c r="AI660" s="234"/>
      <c r="AJ660" s="234"/>
      <c r="AK660" s="234"/>
    </row>
    <row r="661" spans="1:37" ht="15.75" customHeight="1">
      <c r="A661" s="234"/>
      <c r="B661" s="234"/>
      <c r="C661" s="234"/>
      <c r="D661" s="234"/>
      <c r="E661" s="234"/>
      <c r="F661" s="234"/>
      <c r="G661" s="234"/>
      <c r="H661" s="234"/>
      <c r="I661" s="234"/>
      <c r="J661" s="300"/>
      <c r="K661" s="300"/>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c r="AI661" s="234"/>
      <c r="AJ661" s="234"/>
      <c r="AK661" s="234"/>
    </row>
    <row r="662" spans="1:37" ht="15.75" customHeight="1">
      <c r="A662" s="234"/>
      <c r="B662" s="234"/>
      <c r="C662" s="234"/>
      <c r="D662" s="234"/>
      <c r="E662" s="234"/>
      <c r="F662" s="234"/>
      <c r="G662" s="234"/>
      <c r="H662" s="234"/>
      <c r="I662" s="234"/>
      <c r="J662" s="300"/>
      <c r="K662" s="300"/>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c r="AI662" s="234"/>
      <c r="AJ662" s="234"/>
      <c r="AK662" s="234"/>
    </row>
    <row r="663" spans="1:37" ht="15.75" customHeight="1">
      <c r="A663" s="234"/>
      <c r="B663" s="234"/>
      <c r="C663" s="234"/>
      <c r="D663" s="234"/>
      <c r="E663" s="234"/>
      <c r="F663" s="234"/>
      <c r="G663" s="234"/>
      <c r="H663" s="234"/>
      <c r="I663" s="234"/>
      <c r="J663" s="300"/>
      <c r="K663" s="300"/>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c r="AI663" s="234"/>
      <c r="AJ663" s="234"/>
      <c r="AK663" s="234"/>
    </row>
    <row r="664" spans="1:37" ht="15.75" customHeight="1">
      <c r="A664" s="234"/>
      <c r="B664" s="234"/>
      <c r="C664" s="234"/>
      <c r="D664" s="234"/>
      <c r="E664" s="234"/>
      <c r="F664" s="234"/>
      <c r="G664" s="234"/>
      <c r="H664" s="234"/>
      <c r="I664" s="234"/>
      <c r="J664" s="300"/>
      <c r="K664" s="300"/>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c r="AI664" s="234"/>
      <c r="AJ664" s="234"/>
      <c r="AK664" s="234"/>
    </row>
    <row r="665" spans="1:37" ht="15.75" customHeight="1">
      <c r="A665" s="234"/>
      <c r="B665" s="234"/>
      <c r="C665" s="234"/>
      <c r="D665" s="234"/>
      <c r="E665" s="234"/>
      <c r="F665" s="234"/>
      <c r="G665" s="234"/>
      <c r="H665" s="234"/>
      <c r="I665" s="234"/>
      <c r="J665" s="300"/>
      <c r="K665" s="300"/>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c r="AI665" s="234"/>
      <c r="AJ665" s="234"/>
      <c r="AK665" s="234"/>
    </row>
    <row r="666" spans="1:37" ht="15.75" customHeight="1">
      <c r="A666" s="234"/>
      <c r="B666" s="234"/>
      <c r="C666" s="234"/>
      <c r="D666" s="234"/>
      <c r="E666" s="234"/>
      <c r="F666" s="234"/>
      <c r="G666" s="234"/>
      <c r="H666" s="234"/>
      <c r="I666" s="234"/>
      <c r="J666" s="300"/>
      <c r="K666" s="300"/>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c r="AI666" s="234"/>
      <c r="AJ666" s="234"/>
      <c r="AK666" s="234"/>
    </row>
    <row r="667" spans="1:37" ht="15.75" customHeight="1">
      <c r="A667" s="234"/>
      <c r="B667" s="234"/>
      <c r="C667" s="234"/>
      <c r="D667" s="234"/>
      <c r="E667" s="234"/>
      <c r="F667" s="234"/>
      <c r="G667" s="234"/>
      <c r="H667" s="234"/>
      <c r="I667" s="234"/>
      <c r="J667" s="300"/>
      <c r="K667" s="300"/>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c r="AI667" s="234"/>
      <c r="AJ667" s="234"/>
      <c r="AK667" s="234"/>
    </row>
    <row r="668" spans="1:37" ht="15.75" customHeight="1">
      <c r="A668" s="234"/>
      <c r="B668" s="234"/>
      <c r="C668" s="234"/>
      <c r="D668" s="234"/>
      <c r="E668" s="234"/>
      <c r="F668" s="234"/>
      <c r="G668" s="234"/>
      <c r="H668" s="234"/>
      <c r="I668" s="234"/>
      <c r="J668" s="300"/>
      <c r="K668" s="300"/>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c r="AI668" s="234"/>
      <c r="AJ668" s="234"/>
      <c r="AK668" s="234"/>
    </row>
    <row r="669" spans="1:37" ht="15.75" customHeight="1">
      <c r="A669" s="234"/>
      <c r="B669" s="234"/>
      <c r="C669" s="234"/>
      <c r="D669" s="234"/>
      <c r="E669" s="234"/>
      <c r="F669" s="234"/>
      <c r="G669" s="234"/>
      <c r="H669" s="234"/>
      <c r="I669" s="234"/>
      <c r="J669" s="300"/>
      <c r="K669" s="300"/>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c r="AI669" s="234"/>
      <c r="AJ669" s="234"/>
      <c r="AK669" s="234"/>
    </row>
    <row r="670" spans="1:37" ht="15.75" customHeight="1">
      <c r="A670" s="234"/>
      <c r="B670" s="234"/>
      <c r="C670" s="234"/>
      <c r="D670" s="234"/>
      <c r="E670" s="234"/>
      <c r="F670" s="234"/>
      <c r="G670" s="234"/>
      <c r="H670" s="234"/>
      <c r="I670" s="234"/>
      <c r="J670" s="300"/>
      <c r="K670" s="300"/>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c r="AI670" s="234"/>
      <c r="AJ670" s="234"/>
      <c r="AK670" s="234"/>
    </row>
    <row r="671" spans="1:37" ht="15.75" customHeight="1">
      <c r="A671" s="234"/>
      <c r="B671" s="234"/>
      <c r="C671" s="234"/>
      <c r="D671" s="234"/>
      <c r="E671" s="234"/>
      <c r="F671" s="234"/>
      <c r="G671" s="234"/>
      <c r="H671" s="234"/>
      <c r="I671" s="234"/>
      <c r="J671" s="300"/>
      <c r="K671" s="300"/>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c r="AI671" s="234"/>
      <c r="AJ671" s="234"/>
      <c r="AK671" s="234"/>
    </row>
    <row r="672" spans="1:37" ht="15.75" customHeight="1">
      <c r="A672" s="234"/>
      <c r="B672" s="234"/>
      <c r="C672" s="234"/>
      <c r="D672" s="234"/>
      <c r="E672" s="234"/>
      <c r="F672" s="234"/>
      <c r="G672" s="234"/>
      <c r="H672" s="234"/>
      <c r="I672" s="234"/>
      <c r="J672" s="300"/>
      <c r="K672" s="300"/>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row>
    <row r="673" spans="1:37" ht="15.75" customHeight="1">
      <c r="A673" s="234"/>
      <c r="B673" s="234"/>
      <c r="C673" s="234"/>
      <c r="D673" s="234"/>
      <c r="E673" s="234"/>
      <c r="F673" s="234"/>
      <c r="G673" s="234"/>
      <c r="H673" s="234"/>
      <c r="I673" s="234"/>
      <c r="J673" s="300"/>
      <c r="K673" s="300"/>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row>
    <row r="674" spans="1:37" ht="15.75" customHeight="1">
      <c r="A674" s="234"/>
      <c r="B674" s="234"/>
      <c r="C674" s="234"/>
      <c r="D674" s="234"/>
      <c r="E674" s="234"/>
      <c r="F674" s="234"/>
      <c r="G674" s="234"/>
      <c r="H674" s="234"/>
      <c r="I674" s="234"/>
      <c r="J674" s="300"/>
      <c r="K674" s="300"/>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c r="AI674" s="234"/>
      <c r="AJ674" s="234"/>
      <c r="AK674" s="234"/>
    </row>
    <row r="675" spans="1:37" ht="15.75" customHeight="1">
      <c r="A675" s="234"/>
      <c r="B675" s="234"/>
      <c r="C675" s="234"/>
      <c r="D675" s="234"/>
      <c r="E675" s="234"/>
      <c r="F675" s="234"/>
      <c r="G675" s="234"/>
      <c r="H675" s="234"/>
      <c r="I675" s="234"/>
      <c r="J675" s="300"/>
      <c r="K675" s="300"/>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c r="AI675" s="234"/>
      <c r="AJ675" s="234"/>
      <c r="AK675" s="234"/>
    </row>
    <row r="676" spans="1:37" ht="15.75" customHeight="1">
      <c r="A676" s="234"/>
      <c r="B676" s="234"/>
      <c r="C676" s="234"/>
      <c r="D676" s="234"/>
      <c r="E676" s="234"/>
      <c r="F676" s="234"/>
      <c r="G676" s="234"/>
      <c r="H676" s="234"/>
      <c r="I676" s="234"/>
      <c r="J676" s="300"/>
      <c r="K676" s="300"/>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row>
    <row r="677" spans="1:37" ht="15.75" customHeight="1">
      <c r="A677" s="234"/>
      <c r="B677" s="234"/>
      <c r="C677" s="234"/>
      <c r="D677" s="234"/>
      <c r="E677" s="234"/>
      <c r="F677" s="234"/>
      <c r="G677" s="234"/>
      <c r="H677" s="234"/>
      <c r="I677" s="234"/>
      <c r="J677" s="300"/>
      <c r="K677" s="300"/>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row>
    <row r="678" spans="1:37" ht="15.75" customHeight="1">
      <c r="A678" s="234"/>
      <c r="B678" s="234"/>
      <c r="C678" s="234"/>
      <c r="D678" s="234"/>
      <c r="E678" s="234"/>
      <c r="F678" s="234"/>
      <c r="G678" s="234"/>
      <c r="H678" s="234"/>
      <c r="I678" s="234"/>
      <c r="J678" s="300"/>
      <c r="K678" s="300"/>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c r="AI678" s="234"/>
      <c r="AJ678" s="234"/>
      <c r="AK678" s="234"/>
    </row>
    <row r="679" spans="1:37" ht="15.75" customHeight="1">
      <c r="A679" s="234"/>
      <c r="B679" s="234"/>
      <c r="C679" s="234"/>
      <c r="D679" s="234"/>
      <c r="E679" s="234"/>
      <c r="F679" s="234"/>
      <c r="G679" s="234"/>
      <c r="H679" s="234"/>
      <c r="I679" s="234"/>
      <c r="J679" s="300"/>
      <c r="K679" s="300"/>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c r="AI679" s="234"/>
      <c r="AJ679" s="234"/>
      <c r="AK679" s="234"/>
    </row>
    <row r="680" spans="1:37" ht="15.75" customHeight="1">
      <c r="A680" s="234"/>
      <c r="B680" s="234"/>
      <c r="C680" s="234"/>
      <c r="D680" s="234"/>
      <c r="E680" s="234"/>
      <c r="F680" s="234"/>
      <c r="G680" s="234"/>
      <c r="H680" s="234"/>
      <c r="I680" s="234"/>
      <c r="J680" s="300"/>
      <c r="K680" s="300"/>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c r="AI680" s="234"/>
      <c r="AJ680" s="234"/>
      <c r="AK680" s="234"/>
    </row>
    <row r="681" spans="1:37" ht="15.75" customHeight="1">
      <c r="A681" s="234"/>
      <c r="B681" s="234"/>
      <c r="C681" s="234"/>
      <c r="D681" s="234"/>
      <c r="E681" s="234"/>
      <c r="F681" s="234"/>
      <c r="G681" s="234"/>
      <c r="H681" s="234"/>
      <c r="I681" s="234"/>
      <c r="J681" s="300"/>
      <c r="K681" s="300"/>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c r="AI681" s="234"/>
      <c r="AJ681" s="234"/>
      <c r="AK681" s="234"/>
    </row>
    <row r="682" spans="1:37" ht="15.75" customHeight="1">
      <c r="A682" s="234"/>
      <c r="B682" s="234"/>
      <c r="C682" s="234"/>
      <c r="D682" s="234"/>
      <c r="E682" s="234"/>
      <c r="F682" s="234"/>
      <c r="G682" s="234"/>
      <c r="H682" s="234"/>
      <c r="I682" s="234"/>
      <c r="J682" s="300"/>
      <c r="K682" s="300"/>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c r="AI682" s="234"/>
      <c r="AJ682" s="234"/>
      <c r="AK682" s="234"/>
    </row>
    <row r="683" spans="1:37" ht="15.75" customHeight="1">
      <c r="A683" s="234"/>
      <c r="B683" s="234"/>
      <c r="C683" s="234"/>
      <c r="D683" s="234"/>
      <c r="E683" s="234"/>
      <c r="F683" s="234"/>
      <c r="G683" s="234"/>
      <c r="H683" s="234"/>
      <c r="I683" s="234"/>
      <c r="J683" s="300"/>
      <c r="K683" s="300"/>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c r="AI683" s="234"/>
      <c r="AJ683" s="234"/>
      <c r="AK683" s="234"/>
    </row>
    <row r="684" spans="1:37" ht="15.75" customHeight="1">
      <c r="A684" s="234"/>
      <c r="B684" s="234"/>
      <c r="C684" s="234"/>
      <c r="D684" s="234"/>
      <c r="E684" s="234"/>
      <c r="F684" s="234"/>
      <c r="G684" s="234"/>
      <c r="H684" s="234"/>
      <c r="I684" s="234"/>
      <c r="J684" s="300"/>
      <c r="K684" s="300"/>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c r="AI684" s="234"/>
      <c r="AJ684" s="234"/>
      <c r="AK684" s="234"/>
    </row>
    <row r="685" spans="1:37" ht="15.75" customHeight="1">
      <c r="A685" s="234"/>
      <c r="B685" s="234"/>
      <c r="C685" s="234"/>
      <c r="D685" s="234"/>
      <c r="E685" s="234"/>
      <c r="F685" s="234"/>
      <c r="G685" s="234"/>
      <c r="H685" s="234"/>
      <c r="I685" s="234"/>
      <c r="J685" s="300"/>
      <c r="K685" s="300"/>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c r="AI685" s="234"/>
      <c r="AJ685" s="234"/>
      <c r="AK685" s="234"/>
    </row>
    <row r="686" spans="1:37" ht="15.75" customHeight="1">
      <c r="A686" s="234"/>
      <c r="B686" s="234"/>
      <c r="C686" s="234"/>
      <c r="D686" s="234"/>
      <c r="E686" s="234"/>
      <c r="F686" s="234"/>
      <c r="G686" s="234"/>
      <c r="H686" s="234"/>
      <c r="I686" s="234"/>
      <c r="J686" s="300"/>
      <c r="K686" s="300"/>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c r="AI686" s="234"/>
      <c r="AJ686" s="234"/>
      <c r="AK686" s="234"/>
    </row>
    <row r="687" spans="1:37" ht="15.75" customHeight="1">
      <c r="A687" s="234"/>
      <c r="B687" s="234"/>
      <c r="C687" s="234"/>
      <c r="D687" s="234"/>
      <c r="E687" s="234"/>
      <c r="F687" s="234"/>
      <c r="G687" s="234"/>
      <c r="H687" s="234"/>
      <c r="I687" s="234"/>
      <c r="J687" s="300"/>
      <c r="K687" s="300"/>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c r="AI687" s="234"/>
      <c r="AJ687" s="234"/>
      <c r="AK687" s="234"/>
    </row>
    <row r="688" spans="1:37" ht="15.75" customHeight="1">
      <c r="A688" s="234"/>
      <c r="B688" s="234"/>
      <c r="C688" s="234"/>
      <c r="D688" s="234"/>
      <c r="E688" s="234"/>
      <c r="F688" s="234"/>
      <c r="G688" s="234"/>
      <c r="H688" s="234"/>
      <c r="I688" s="234"/>
      <c r="J688" s="300"/>
      <c r="K688" s="300"/>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34"/>
      <c r="AJ688" s="234"/>
      <c r="AK688" s="234"/>
    </row>
    <row r="689" spans="1:37" ht="15.75" customHeight="1">
      <c r="A689" s="234"/>
      <c r="B689" s="234"/>
      <c r="C689" s="234"/>
      <c r="D689" s="234"/>
      <c r="E689" s="234"/>
      <c r="F689" s="234"/>
      <c r="G689" s="234"/>
      <c r="H689" s="234"/>
      <c r="I689" s="234"/>
      <c r="J689" s="300"/>
      <c r="K689" s="300"/>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34"/>
      <c r="AJ689" s="234"/>
      <c r="AK689" s="234"/>
    </row>
    <row r="690" spans="1:37" ht="15.75" customHeight="1">
      <c r="A690" s="234"/>
      <c r="B690" s="234"/>
      <c r="C690" s="234"/>
      <c r="D690" s="234"/>
      <c r="E690" s="234"/>
      <c r="F690" s="234"/>
      <c r="G690" s="234"/>
      <c r="H690" s="234"/>
      <c r="I690" s="234"/>
      <c r="J690" s="300"/>
      <c r="K690" s="300"/>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c r="AI690" s="234"/>
      <c r="AJ690" s="234"/>
      <c r="AK690" s="234"/>
    </row>
    <row r="691" spans="1:37" ht="15.75" customHeight="1">
      <c r="A691" s="234"/>
      <c r="B691" s="234"/>
      <c r="C691" s="234"/>
      <c r="D691" s="234"/>
      <c r="E691" s="234"/>
      <c r="F691" s="234"/>
      <c r="G691" s="234"/>
      <c r="H691" s="234"/>
      <c r="I691" s="234"/>
      <c r="J691" s="300"/>
      <c r="K691" s="300"/>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c r="AI691" s="234"/>
      <c r="AJ691" s="234"/>
      <c r="AK691" s="234"/>
    </row>
    <row r="692" spans="1:37" ht="15.75" customHeight="1">
      <c r="A692" s="234"/>
      <c r="B692" s="234"/>
      <c r="C692" s="234"/>
      <c r="D692" s="234"/>
      <c r="E692" s="234"/>
      <c r="F692" s="234"/>
      <c r="G692" s="234"/>
      <c r="H692" s="234"/>
      <c r="I692" s="234"/>
      <c r="J692" s="300"/>
      <c r="K692" s="300"/>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c r="AI692" s="234"/>
      <c r="AJ692" s="234"/>
      <c r="AK692" s="234"/>
    </row>
    <row r="693" spans="1:37" ht="15.75" customHeight="1">
      <c r="A693" s="234"/>
      <c r="B693" s="234"/>
      <c r="C693" s="234"/>
      <c r="D693" s="234"/>
      <c r="E693" s="234"/>
      <c r="F693" s="234"/>
      <c r="G693" s="234"/>
      <c r="H693" s="234"/>
      <c r="I693" s="234"/>
      <c r="J693" s="300"/>
      <c r="K693" s="300"/>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c r="AI693" s="234"/>
      <c r="AJ693" s="234"/>
      <c r="AK693" s="234"/>
    </row>
    <row r="694" spans="1:37" ht="15.75" customHeight="1">
      <c r="A694" s="234"/>
      <c r="B694" s="234"/>
      <c r="C694" s="234"/>
      <c r="D694" s="234"/>
      <c r="E694" s="234"/>
      <c r="F694" s="234"/>
      <c r="G694" s="234"/>
      <c r="H694" s="234"/>
      <c r="I694" s="234"/>
      <c r="J694" s="300"/>
      <c r="K694" s="300"/>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c r="AI694" s="234"/>
      <c r="AJ694" s="234"/>
      <c r="AK694" s="234"/>
    </row>
    <row r="695" spans="1:37" ht="15.75" customHeight="1">
      <c r="A695" s="234"/>
      <c r="B695" s="234"/>
      <c r="C695" s="234"/>
      <c r="D695" s="234"/>
      <c r="E695" s="234"/>
      <c r="F695" s="234"/>
      <c r="G695" s="234"/>
      <c r="H695" s="234"/>
      <c r="I695" s="234"/>
      <c r="J695" s="300"/>
      <c r="K695" s="300"/>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c r="AI695" s="234"/>
      <c r="AJ695" s="234"/>
      <c r="AK695" s="234"/>
    </row>
    <row r="696" spans="1:37" ht="15.75" customHeight="1">
      <c r="A696" s="234"/>
      <c r="B696" s="234"/>
      <c r="C696" s="234"/>
      <c r="D696" s="234"/>
      <c r="E696" s="234"/>
      <c r="F696" s="234"/>
      <c r="G696" s="234"/>
      <c r="H696" s="234"/>
      <c r="I696" s="234"/>
      <c r="J696" s="300"/>
      <c r="K696" s="300"/>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c r="AI696" s="234"/>
      <c r="AJ696" s="234"/>
      <c r="AK696" s="234"/>
    </row>
    <row r="697" spans="1:37" ht="15.75" customHeight="1">
      <c r="A697" s="234"/>
      <c r="B697" s="234"/>
      <c r="C697" s="234"/>
      <c r="D697" s="234"/>
      <c r="E697" s="234"/>
      <c r="F697" s="234"/>
      <c r="G697" s="234"/>
      <c r="H697" s="234"/>
      <c r="I697" s="234"/>
      <c r="J697" s="300"/>
      <c r="K697" s="300"/>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c r="AI697" s="234"/>
      <c r="AJ697" s="234"/>
      <c r="AK697" s="234"/>
    </row>
    <row r="698" spans="1:37" ht="15.75" customHeight="1">
      <c r="A698" s="234"/>
      <c r="B698" s="234"/>
      <c r="C698" s="234"/>
      <c r="D698" s="234"/>
      <c r="E698" s="234"/>
      <c r="F698" s="234"/>
      <c r="G698" s="234"/>
      <c r="H698" s="234"/>
      <c r="I698" s="234"/>
      <c r="J698" s="300"/>
      <c r="K698" s="300"/>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c r="AI698" s="234"/>
      <c r="AJ698" s="234"/>
      <c r="AK698" s="234"/>
    </row>
    <row r="699" spans="1:37" ht="15.75" customHeight="1">
      <c r="A699" s="234"/>
      <c r="B699" s="234"/>
      <c r="C699" s="234"/>
      <c r="D699" s="234"/>
      <c r="E699" s="234"/>
      <c r="F699" s="234"/>
      <c r="G699" s="234"/>
      <c r="H699" s="234"/>
      <c r="I699" s="234"/>
      <c r="J699" s="300"/>
      <c r="K699" s="300"/>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c r="AI699" s="234"/>
      <c r="AJ699" s="234"/>
      <c r="AK699" s="234"/>
    </row>
    <row r="700" spans="1:37" ht="15.75" customHeight="1">
      <c r="A700" s="234"/>
      <c r="B700" s="234"/>
      <c r="C700" s="234"/>
      <c r="D700" s="234"/>
      <c r="E700" s="234"/>
      <c r="F700" s="234"/>
      <c r="G700" s="234"/>
      <c r="H700" s="234"/>
      <c r="I700" s="234"/>
      <c r="J700" s="300"/>
      <c r="K700" s="300"/>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c r="AI700" s="234"/>
      <c r="AJ700" s="234"/>
      <c r="AK700" s="234"/>
    </row>
    <row r="701" spans="1:37" ht="15.75" customHeight="1">
      <c r="A701" s="234"/>
      <c r="B701" s="234"/>
      <c r="C701" s="234"/>
      <c r="D701" s="234"/>
      <c r="E701" s="234"/>
      <c r="F701" s="234"/>
      <c r="G701" s="234"/>
      <c r="H701" s="234"/>
      <c r="I701" s="234"/>
      <c r="J701" s="300"/>
      <c r="K701" s="300"/>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34"/>
      <c r="AJ701" s="234"/>
      <c r="AK701" s="234"/>
    </row>
    <row r="702" spans="1:37" ht="15.75" customHeight="1">
      <c r="A702" s="234"/>
      <c r="B702" s="234"/>
      <c r="C702" s="234"/>
      <c r="D702" s="234"/>
      <c r="E702" s="234"/>
      <c r="F702" s="234"/>
      <c r="G702" s="234"/>
      <c r="H702" s="234"/>
      <c r="I702" s="234"/>
      <c r="J702" s="300"/>
      <c r="K702" s="300"/>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c r="AI702" s="234"/>
      <c r="AJ702" s="234"/>
      <c r="AK702" s="234"/>
    </row>
    <row r="703" spans="1:37" ht="15.75" customHeight="1">
      <c r="A703" s="234"/>
      <c r="B703" s="234"/>
      <c r="C703" s="234"/>
      <c r="D703" s="234"/>
      <c r="E703" s="234"/>
      <c r="F703" s="234"/>
      <c r="G703" s="234"/>
      <c r="H703" s="234"/>
      <c r="I703" s="234"/>
      <c r="J703" s="300"/>
      <c r="K703" s="300"/>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c r="AI703" s="234"/>
      <c r="AJ703" s="234"/>
      <c r="AK703" s="234"/>
    </row>
    <row r="704" spans="1:37" ht="15.75" customHeight="1">
      <c r="A704" s="234"/>
      <c r="B704" s="234"/>
      <c r="C704" s="234"/>
      <c r="D704" s="234"/>
      <c r="E704" s="234"/>
      <c r="F704" s="234"/>
      <c r="G704" s="234"/>
      <c r="H704" s="234"/>
      <c r="I704" s="234"/>
      <c r="J704" s="300"/>
      <c r="K704" s="300"/>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c r="AI704" s="234"/>
      <c r="AJ704" s="234"/>
      <c r="AK704" s="234"/>
    </row>
    <row r="705" spans="1:37" ht="15.75" customHeight="1">
      <c r="A705" s="234"/>
      <c r="B705" s="234"/>
      <c r="C705" s="234"/>
      <c r="D705" s="234"/>
      <c r="E705" s="234"/>
      <c r="F705" s="234"/>
      <c r="G705" s="234"/>
      <c r="H705" s="234"/>
      <c r="I705" s="234"/>
      <c r="J705" s="300"/>
      <c r="K705" s="300"/>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c r="AI705" s="234"/>
      <c r="AJ705" s="234"/>
      <c r="AK705" s="234"/>
    </row>
    <row r="706" spans="1:37" ht="15.75" customHeight="1">
      <c r="A706" s="234"/>
      <c r="B706" s="234"/>
      <c r="C706" s="234"/>
      <c r="D706" s="234"/>
      <c r="E706" s="234"/>
      <c r="F706" s="234"/>
      <c r="G706" s="234"/>
      <c r="H706" s="234"/>
      <c r="I706" s="234"/>
      <c r="J706" s="300"/>
      <c r="K706" s="300"/>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c r="AI706" s="234"/>
      <c r="AJ706" s="234"/>
      <c r="AK706" s="234"/>
    </row>
    <row r="707" spans="1:37" ht="15.75" customHeight="1">
      <c r="A707" s="234"/>
      <c r="B707" s="234"/>
      <c r="C707" s="234"/>
      <c r="D707" s="234"/>
      <c r="E707" s="234"/>
      <c r="F707" s="234"/>
      <c r="G707" s="234"/>
      <c r="H707" s="234"/>
      <c r="I707" s="234"/>
      <c r="J707" s="300"/>
      <c r="K707" s="300"/>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c r="AI707" s="234"/>
      <c r="AJ707" s="234"/>
      <c r="AK707" s="234"/>
    </row>
    <row r="708" spans="1:37" ht="15.75" customHeight="1">
      <c r="A708" s="234"/>
      <c r="B708" s="234"/>
      <c r="C708" s="234"/>
      <c r="D708" s="234"/>
      <c r="E708" s="234"/>
      <c r="F708" s="234"/>
      <c r="G708" s="234"/>
      <c r="H708" s="234"/>
      <c r="I708" s="234"/>
      <c r="J708" s="300"/>
      <c r="K708" s="300"/>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c r="AI708" s="234"/>
      <c r="AJ708" s="234"/>
      <c r="AK708" s="234"/>
    </row>
    <row r="709" spans="1:37" ht="15.75" customHeight="1">
      <c r="A709" s="234"/>
      <c r="B709" s="234"/>
      <c r="C709" s="234"/>
      <c r="D709" s="234"/>
      <c r="E709" s="234"/>
      <c r="F709" s="234"/>
      <c r="G709" s="234"/>
      <c r="H709" s="234"/>
      <c r="I709" s="234"/>
      <c r="J709" s="300"/>
      <c r="K709" s="300"/>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c r="AI709" s="234"/>
      <c r="AJ709" s="234"/>
      <c r="AK709" s="234"/>
    </row>
    <row r="710" spans="1:37" ht="15.75" customHeight="1">
      <c r="A710" s="234"/>
      <c r="B710" s="234"/>
      <c r="C710" s="234"/>
      <c r="D710" s="234"/>
      <c r="E710" s="234"/>
      <c r="F710" s="234"/>
      <c r="G710" s="234"/>
      <c r="H710" s="234"/>
      <c r="I710" s="234"/>
      <c r="J710" s="300"/>
      <c r="K710" s="300"/>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c r="AI710" s="234"/>
      <c r="AJ710" s="234"/>
      <c r="AK710" s="234"/>
    </row>
    <row r="711" spans="1:37" ht="15.75" customHeight="1">
      <c r="A711" s="234"/>
      <c r="B711" s="234"/>
      <c r="C711" s="234"/>
      <c r="D711" s="234"/>
      <c r="E711" s="234"/>
      <c r="F711" s="234"/>
      <c r="G711" s="234"/>
      <c r="H711" s="234"/>
      <c r="I711" s="234"/>
      <c r="J711" s="300"/>
      <c r="K711" s="300"/>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c r="AI711" s="234"/>
      <c r="AJ711" s="234"/>
      <c r="AK711" s="234"/>
    </row>
    <row r="712" spans="1:37" ht="15.75" customHeight="1">
      <c r="A712" s="234"/>
      <c r="B712" s="234"/>
      <c r="C712" s="234"/>
      <c r="D712" s="234"/>
      <c r="E712" s="234"/>
      <c r="F712" s="234"/>
      <c r="G712" s="234"/>
      <c r="H712" s="234"/>
      <c r="I712" s="234"/>
      <c r="J712" s="300"/>
      <c r="K712" s="300"/>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34"/>
      <c r="AJ712" s="234"/>
      <c r="AK712" s="234"/>
    </row>
    <row r="713" spans="1:37" ht="15.75" customHeight="1">
      <c r="A713" s="234"/>
      <c r="B713" s="234"/>
      <c r="C713" s="234"/>
      <c r="D713" s="234"/>
      <c r="E713" s="234"/>
      <c r="F713" s="234"/>
      <c r="G713" s="234"/>
      <c r="H713" s="234"/>
      <c r="I713" s="234"/>
      <c r="J713" s="300"/>
      <c r="K713" s="300"/>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c r="AI713" s="234"/>
      <c r="AJ713" s="234"/>
      <c r="AK713" s="234"/>
    </row>
    <row r="714" spans="1:37" ht="15.75" customHeight="1">
      <c r="A714" s="234"/>
      <c r="B714" s="234"/>
      <c r="C714" s="234"/>
      <c r="D714" s="234"/>
      <c r="E714" s="234"/>
      <c r="F714" s="234"/>
      <c r="G714" s="234"/>
      <c r="H714" s="234"/>
      <c r="I714" s="234"/>
      <c r="J714" s="300"/>
      <c r="K714" s="300"/>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34"/>
      <c r="AJ714" s="234"/>
      <c r="AK714" s="234"/>
    </row>
    <row r="715" spans="1:37" ht="15.75" customHeight="1">
      <c r="A715" s="234"/>
      <c r="B715" s="234"/>
      <c r="C715" s="234"/>
      <c r="D715" s="234"/>
      <c r="E715" s="234"/>
      <c r="F715" s="234"/>
      <c r="G715" s="234"/>
      <c r="H715" s="234"/>
      <c r="I715" s="234"/>
      <c r="J715" s="300"/>
      <c r="K715" s="300"/>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c r="AI715" s="234"/>
      <c r="AJ715" s="234"/>
      <c r="AK715" s="234"/>
    </row>
    <row r="716" spans="1:37" ht="15.75" customHeight="1">
      <c r="A716" s="234"/>
      <c r="B716" s="234"/>
      <c r="C716" s="234"/>
      <c r="D716" s="234"/>
      <c r="E716" s="234"/>
      <c r="F716" s="234"/>
      <c r="G716" s="234"/>
      <c r="H716" s="234"/>
      <c r="I716" s="234"/>
      <c r="J716" s="300"/>
      <c r="K716" s="300"/>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c r="AI716" s="234"/>
      <c r="AJ716" s="234"/>
      <c r="AK716" s="234"/>
    </row>
    <row r="717" spans="1:37" ht="15.75" customHeight="1">
      <c r="A717" s="234"/>
      <c r="B717" s="234"/>
      <c r="C717" s="234"/>
      <c r="D717" s="234"/>
      <c r="E717" s="234"/>
      <c r="F717" s="234"/>
      <c r="G717" s="234"/>
      <c r="H717" s="234"/>
      <c r="I717" s="234"/>
      <c r="J717" s="300"/>
      <c r="K717" s="300"/>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c r="AI717" s="234"/>
      <c r="AJ717" s="234"/>
      <c r="AK717" s="234"/>
    </row>
    <row r="718" spans="1:37" ht="15.75" customHeight="1">
      <c r="A718" s="234"/>
      <c r="B718" s="234"/>
      <c r="C718" s="234"/>
      <c r="D718" s="234"/>
      <c r="E718" s="234"/>
      <c r="F718" s="234"/>
      <c r="G718" s="234"/>
      <c r="H718" s="234"/>
      <c r="I718" s="234"/>
      <c r="J718" s="300"/>
      <c r="K718" s="300"/>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c r="AI718" s="234"/>
      <c r="AJ718" s="234"/>
      <c r="AK718" s="234"/>
    </row>
    <row r="719" spans="1:37" ht="15.75" customHeight="1">
      <c r="A719" s="234"/>
      <c r="B719" s="234"/>
      <c r="C719" s="234"/>
      <c r="D719" s="234"/>
      <c r="E719" s="234"/>
      <c r="F719" s="234"/>
      <c r="G719" s="234"/>
      <c r="H719" s="234"/>
      <c r="I719" s="234"/>
      <c r="J719" s="300"/>
      <c r="K719" s="300"/>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c r="AI719" s="234"/>
      <c r="AJ719" s="234"/>
      <c r="AK719" s="234"/>
    </row>
    <row r="720" spans="1:37" ht="15.75" customHeight="1">
      <c r="A720" s="234"/>
      <c r="B720" s="234"/>
      <c r="C720" s="234"/>
      <c r="D720" s="234"/>
      <c r="E720" s="234"/>
      <c r="F720" s="234"/>
      <c r="G720" s="234"/>
      <c r="H720" s="234"/>
      <c r="I720" s="234"/>
      <c r="J720" s="300"/>
      <c r="K720" s="300"/>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c r="AH720" s="234"/>
      <c r="AI720" s="234"/>
      <c r="AJ720" s="234"/>
      <c r="AK720" s="234"/>
    </row>
    <row r="721" spans="1:37" ht="15.75" customHeight="1">
      <c r="A721" s="234"/>
      <c r="B721" s="234"/>
      <c r="C721" s="234"/>
      <c r="D721" s="234"/>
      <c r="E721" s="234"/>
      <c r="F721" s="234"/>
      <c r="G721" s="234"/>
      <c r="H721" s="234"/>
      <c r="I721" s="234"/>
      <c r="J721" s="300"/>
      <c r="K721" s="300"/>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c r="AI721" s="234"/>
      <c r="AJ721" s="234"/>
      <c r="AK721" s="234"/>
    </row>
    <row r="722" spans="1:37" ht="15.75" customHeight="1">
      <c r="A722" s="234"/>
      <c r="B722" s="234"/>
      <c r="C722" s="234"/>
      <c r="D722" s="234"/>
      <c r="E722" s="234"/>
      <c r="F722" s="234"/>
      <c r="G722" s="234"/>
      <c r="H722" s="234"/>
      <c r="I722" s="234"/>
      <c r="J722" s="300"/>
      <c r="K722" s="300"/>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c r="AI722" s="234"/>
      <c r="AJ722" s="234"/>
      <c r="AK722" s="234"/>
    </row>
    <row r="723" spans="1:37" ht="15.75" customHeight="1">
      <c r="A723" s="234"/>
      <c r="B723" s="234"/>
      <c r="C723" s="234"/>
      <c r="D723" s="234"/>
      <c r="E723" s="234"/>
      <c r="F723" s="234"/>
      <c r="G723" s="234"/>
      <c r="H723" s="234"/>
      <c r="I723" s="234"/>
      <c r="J723" s="300"/>
      <c r="K723" s="300"/>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c r="AI723" s="234"/>
      <c r="AJ723" s="234"/>
      <c r="AK723" s="234"/>
    </row>
    <row r="724" spans="1:37" ht="15.75" customHeight="1">
      <c r="A724" s="234"/>
      <c r="B724" s="234"/>
      <c r="C724" s="234"/>
      <c r="D724" s="234"/>
      <c r="E724" s="234"/>
      <c r="F724" s="234"/>
      <c r="G724" s="234"/>
      <c r="H724" s="234"/>
      <c r="I724" s="234"/>
      <c r="J724" s="300"/>
      <c r="K724" s="300"/>
      <c r="L724" s="234"/>
      <c r="M724" s="234"/>
      <c r="N724" s="234"/>
      <c r="O724" s="234"/>
      <c r="P724" s="234"/>
      <c r="Q724" s="234"/>
      <c r="R724" s="234"/>
      <c r="S724" s="234"/>
      <c r="T724" s="234"/>
      <c r="U724" s="234"/>
      <c r="V724" s="234"/>
      <c r="W724" s="234"/>
      <c r="X724" s="234"/>
      <c r="Y724" s="234"/>
      <c r="Z724" s="234"/>
      <c r="AA724" s="234"/>
      <c r="AB724" s="234"/>
      <c r="AC724" s="234"/>
      <c r="AD724" s="234"/>
      <c r="AE724" s="234"/>
      <c r="AF724" s="234"/>
      <c r="AG724" s="234"/>
      <c r="AH724" s="234"/>
      <c r="AI724" s="234"/>
      <c r="AJ724" s="234"/>
      <c r="AK724" s="234"/>
    </row>
    <row r="725" spans="1:37" ht="15.75" customHeight="1">
      <c r="A725" s="234"/>
      <c r="B725" s="234"/>
      <c r="C725" s="234"/>
      <c r="D725" s="234"/>
      <c r="E725" s="234"/>
      <c r="F725" s="234"/>
      <c r="G725" s="234"/>
      <c r="H725" s="234"/>
      <c r="I725" s="234"/>
      <c r="J725" s="300"/>
      <c r="K725" s="300"/>
      <c r="L725" s="234"/>
      <c r="M725" s="234"/>
      <c r="N725" s="234"/>
      <c r="O725" s="234"/>
      <c r="P725" s="234"/>
      <c r="Q725" s="234"/>
      <c r="R725" s="234"/>
      <c r="S725" s="234"/>
      <c r="T725" s="234"/>
      <c r="U725" s="234"/>
      <c r="V725" s="234"/>
      <c r="W725" s="234"/>
      <c r="X725" s="234"/>
      <c r="Y725" s="234"/>
      <c r="Z725" s="234"/>
      <c r="AA725" s="234"/>
      <c r="AB725" s="234"/>
      <c r="AC725" s="234"/>
      <c r="AD725" s="234"/>
      <c r="AE725" s="234"/>
      <c r="AF725" s="234"/>
      <c r="AG725" s="234"/>
      <c r="AH725" s="234"/>
      <c r="AI725" s="234"/>
      <c r="AJ725" s="234"/>
      <c r="AK725" s="234"/>
    </row>
    <row r="726" spans="1:37" ht="15.75" customHeight="1">
      <c r="A726" s="234"/>
      <c r="B726" s="234"/>
      <c r="C726" s="234"/>
      <c r="D726" s="234"/>
      <c r="E726" s="234"/>
      <c r="F726" s="234"/>
      <c r="G726" s="234"/>
      <c r="H726" s="234"/>
      <c r="I726" s="234"/>
      <c r="J726" s="300"/>
      <c r="K726" s="300"/>
      <c r="L726" s="234"/>
      <c r="M726" s="234"/>
      <c r="N726" s="234"/>
      <c r="O726" s="234"/>
      <c r="P726" s="234"/>
      <c r="Q726" s="234"/>
      <c r="R726" s="234"/>
      <c r="S726" s="234"/>
      <c r="T726" s="234"/>
      <c r="U726" s="234"/>
      <c r="V726" s="234"/>
      <c r="W726" s="234"/>
      <c r="X726" s="234"/>
      <c r="Y726" s="234"/>
      <c r="Z726" s="234"/>
      <c r="AA726" s="234"/>
      <c r="AB726" s="234"/>
      <c r="AC726" s="234"/>
      <c r="AD726" s="234"/>
      <c r="AE726" s="234"/>
      <c r="AF726" s="234"/>
      <c r="AG726" s="234"/>
      <c r="AH726" s="234"/>
      <c r="AI726" s="234"/>
      <c r="AJ726" s="234"/>
      <c r="AK726" s="234"/>
    </row>
    <row r="727" spans="1:37" ht="15.75" customHeight="1">
      <c r="A727" s="234"/>
      <c r="B727" s="234"/>
      <c r="C727" s="234"/>
      <c r="D727" s="234"/>
      <c r="E727" s="234"/>
      <c r="F727" s="234"/>
      <c r="G727" s="234"/>
      <c r="H727" s="234"/>
      <c r="I727" s="234"/>
      <c r="J727" s="300"/>
      <c r="K727" s="300"/>
      <c r="L727" s="234"/>
      <c r="M727" s="234"/>
      <c r="N727" s="234"/>
      <c r="O727" s="234"/>
      <c r="P727" s="234"/>
      <c r="Q727" s="234"/>
      <c r="R727" s="234"/>
      <c r="S727" s="234"/>
      <c r="T727" s="234"/>
      <c r="U727" s="234"/>
      <c r="V727" s="234"/>
      <c r="W727" s="234"/>
      <c r="X727" s="234"/>
      <c r="Y727" s="234"/>
      <c r="Z727" s="234"/>
      <c r="AA727" s="234"/>
      <c r="AB727" s="234"/>
      <c r="AC727" s="234"/>
      <c r="AD727" s="234"/>
      <c r="AE727" s="234"/>
      <c r="AF727" s="234"/>
      <c r="AG727" s="234"/>
      <c r="AH727" s="234"/>
      <c r="AI727" s="234"/>
      <c r="AJ727" s="234"/>
      <c r="AK727" s="234"/>
    </row>
    <row r="728" spans="1:37" ht="15.75" customHeight="1">
      <c r="A728" s="234"/>
      <c r="B728" s="234"/>
      <c r="C728" s="234"/>
      <c r="D728" s="234"/>
      <c r="E728" s="234"/>
      <c r="F728" s="234"/>
      <c r="G728" s="234"/>
      <c r="H728" s="234"/>
      <c r="I728" s="234"/>
      <c r="J728" s="300"/>
      <c r="K728" s="300"/>
      <c r="L728" s="234"/>
      <c r="M728" s="234"/>
      <c r="N728" s="234"/>
      <c r="O728" s="234"/>
      <c r="P728" s="234"/>
      <c r="Q728" s="234"/>
      <c r="R728" s="234"/>
      <c r="S728" s="234"/>
      <c r="T728" s="234"/>
      <c r="U728" s="234"/>
      <c r="V728" s="234"/>
      <c r="W728" s="234"/>
      <c r="X728" s="234"/>
      <c r="Y728" s="234"/>
      <c r="Z728" s="234"/>
      <c r="AA728" s="234"/>
      <c r="AB728" s="234"/>
      <c r="AC728" s="234"/>
      <c r="AD728" s="234"/>
      <c r="AE728" s="234"/>
      <c r="AF728" s="234"/>
      <c r="AG728" s="234"/>
      <c r="AH728" s="234"/>
      <c r="AI728" s="234"/>
      <c r="AJ728" s="234"/>
      <c r="AK728" s="234"/>
    </row>
    <row r="729" spans="1:37" ht="15.75" customHeight="1">
      <c r="A729" s="234"/>
      <c r="B729" s="234"/>
      <c r="C729" s="234"/>
      <c r="D729" s="234"/>
      <c r="E729" s="234"/>
      <c r="F729" s="234"/>
      <c r="G729" s="234"/>
      <c r="H729" s="234"/>
      <c r="I729" s="234"/>
      <c r="J729" s="300"/>
      <c r="K729" s="300"/>
      <c r="L729" s="234"/>
      <c r="M729" s="234"/>
      <c r="N729" s="234"/>
      <c r="O729" s="234"/>
      <c r="P729" s="234"/>
      <c r="Q729" s="234"/>
      <c r="R729" s="234"/>
      <c r="S729" s="234"/>
      <c r="T729" s="234"/>
      <c r="U729" s="234"/>
      <c r="V729" s="234"/>
      <c r="W729" s="234"/>
      <c r="X729" s="234"/>
      <c r="Y729" s="234"/>
      <c r="Z729" s="234"/>
      <c r="AA729" s="234"/>
      <c r="AB729" s="234"/>
      <c r="AC729" s="234"/>
      <c r="AD729" s="234"/>
      <c r="AE729" s="234"/>
      <c r="AF729" s="234"/>
      <c r="AG729" s="234"/>
      <c r="AH729" s="234"/>
      <c r="AI729" s="234"/>
      <c r="AJ729" s="234"/>
      <c r="AK729" s="234"/>
    </row>
    <row r="730" spans="1:37" ht="15.75" customHeight="1">
      <c r="A730" s="234"/>
      <c r="B730" s="234"/>
      <c r="C730" s="234"/>
      <c r="D730" s="234"/>
      <c r="E730" s="234"/>
      <c r="F730" s="234"/>
      <c r="G730" s="234"/>
      <c r="H730" s="234"/>
      <c r="I730" s="234"/>
      <c r="J730" s="300"/>
      <c r="K730" s="300"/>
      <c r="L730" s="234"/>
      <c r="M730" s="234"/>
      <c r="N730" s="234"/>
      <c r="O730" s="234"/>
      <c r="P730" s="234"/>
      <c r="Q730" s="234"/>
      <c r="R730" s="234"/>
      <c r="S730" s="234"/>
      <c r="T730" s="234"/>
      <c r="U730" s="234"/>
      <c r="V730" s="234"/>
      <c r="W730" s="234"/>
      <c r="X730" s="234"/>
      <c r="Y730" s="234"/>
      <c r="Z730" s="234"/>
      <c r="AA730" s="234"/>
      <c r="AB730" s="234"/>
      <c r="AC730" s="234"/>
      <c r="AD730" s="234"/>
      <c r="AE730" s="234"/>
      <c r="AF730" s="234"/>
      <c r="AG730" s="234"/>
      <c r="AH730" s="234"/>
      <c r="AI730" s="234"/>
      <c r="AJ730" s="234"/>
      <c r="AK730" s="234"/>
    </row>
    <row r="731" spans="1:37" ht="15.75" customHeight="1">
      <c r="A731" s="234"/>
      <c r="B731" s="234"/>
      <c r="C731" s="234"/>
      <c r="D731" s="234"/>
      <c r="E731" s="234"/>
      <c r="F731" s="234"/>
      <c r="G731" s="234"/>
      <c r="H731" s="234"/>
      <c r="I731" s="234"/>
      <c r="J731" s="300"/>
      <c r="K731" s="300"/>
      <c r="L731" s="234"/>
      <c r="M731" s="234"/>
      <c r="N731" s="234"/>
      <c r="O731" s="234"/>
      <c r="P731" s="234"/>
      <c r="Q731" s="234"/>
      <c r="R731" s="234"/>
      <c r="S731" s="234"/>
      <c r="T731" s="234"/>
      <c r="U731" s="234"/>
      <c r="V731" s="234"/>
      <c r="W731" s="234"/>
      <c r="X731" s="234"/>
      <c r="Y731" s="234"/>
      <c r="Z731" s="234"/>
      <c r="AA731" s="234"/>
      <c r="AB731" s="234"/>
      <c r="AC731" s="234"/>
      <c r="AD731" s="234"/>
      <c r="AE731" s="234"/>
      <c r="AF731" s="234"/>
      <c r="AG731" s="234"/>
      <c r="AH731" s="234"/>
      <c r="AI731" s="234"/>
      <c r="AJ731" s="234"/>
      <c r="AK731" s="234"/>
    </row>
    <row r="732" spans="1:37" ht="15.75" customHeight="1">
      <c r="A732" s="234"/>
      <c r="B732" s="234"/>
      <c r="C732" s="234"/>
      <c r="D732" s="234"/>
      <c r="E732" s="234"/>
      <c r="F732" s="234"/>
      <c r="G732" s="234"/>
      <c r="H732" s="234"/>
      <c r="I732" s="234"/>
      <c r="J732" s="300"/>
      <c r="K732" s="300"/>
      <c r="L732" s="234"/>
      <c r="M732" s="234"/>
      <c r="N732" s="234"/>
      <c r="O732" s="234"/>
      <c r="P732" s="234"/>
      <c r="Q732" s="234"/>
      <c r="R732" s="234"/>
      <c r="S732" s="234"/>
      <c r="T732" s="234"/>
      <c r="U732" s="234"/>
      <c r="V732" s="234"/>
      <c r="W732" s="234"/>
      <c r="X732" s="234"/>
      <c r="Y732" s="234"/>
      <c r="Z732" s="234"/>
      <c r="AA732" s="234"/>
      <c r="AB732" s="234"/>
      <c r="AC732" s="234"/>
      <c r="AD732" s="234"/>
      <c r="AE732" s="234"/>
      <c r="AF732" s="234"/>
      <c r="AG732" s="234"/>
      <c r="AH732" s="234"/>
      <c r="AI732" s="234"/>
      <c r="AJ732" s="234"/>
      <c r="AK732" s="234"/>
    </row>
    <row r="733" spans="1:37" ht="15.75" customHeight="1">
      <c r="A733" s="234"/>
      <c r="B733" s="234"/>
      <c r="C733" s="234"/>
      <c r="D733" s="234"/>
      <c r="E733" s="234"/>
      <c r="F733" s="234"/>
      <c r="G733" s="234"/>
      <c r="H733" s="234"/>
      <c r="I733" s="234"/>
      <c r="J733" s="300"/>
      <c r="K733" s="300"/>
      <c r="L733" s="234"/>
      <c r="M733" s="234"/>
      <c r="N733" s="234"/>
      <c r="O733" s="234"/>
      <c r="P733" s="234"/>
      <c r="Q733" s="234"/>
      <c r="R733" s="234"/>
      <c r="S733" s="234"/>
      <c r="T733" s="234"/>
      <c r="U733" s="234"/>
      <c r="V733" s="234"/>
      <c r="W733" s="234"/>
      <c r="X733" s="234"/>
      <c r="Y733" s="234"/>
      <c r="Z733" s="234"/>
      <c r="AA733" s="234"/>
      <c r="AB733" s="234"/>
      <c r="AC733" s="234"/>
      <c r="AD733" s="234"/>
      <c r="AE733" s="234"/>
      <c r="AF733" s="234"/>
      <c r="AG733" s="234"/>
      <c r="AH733" s="234"/>
      <c r="AI733" s="234"/>
      <c r="AJ733" s="234"/>
      <c r="AK733" s="234"/>
    </row>
    <row r="734" spans="1:37" ht="15.75" customHeight="1">
      <c r="A734" s="234"/>
      <c r="B734" s="234"/>
      <c r="C734" s="234"/>
      <c r="D734" s="234"/>
      <c r="E734" s="234"/>
      <c r="F734" s="234"/>
      <c r="G734" s="234"/>
      <c r="H734" s="234"/>
      <c r="I734" s="234"/>
      <c r="J734" s="300"/>
      <c r="K734" s="300"/>
      <c r="L734" s="234"/>
      <c r="M734" s="234"/>
      <c r="N734" s="234"/>
      <c r="O734" s="234"/>
      <c r="P734" s="234"/>
      <c r="Q734" s="234"/>
      <c r="R734" s="234"/>
      <c r="S734" s="234"/>
      <c r="T734" s="234"/>
      <c r="U734" s="234"/>
      <c r="V734" s="234"/>
      <c r="W734" s="234"/>
      <c r="X734" s="234"/>
      <c r="Y734" s="234"/>
      <c r="Z734" s="234"/>
      <c r="AA734" s="234"/>
      <c r="AB734" s="234"/>
      <c r="AC734" s="234"/>
      <c r="AD734" s="234"/>
      <c r="AE734" s="234"/>
      <c r="AF734" s="234"/>
      <c r="AG734" s="234"/>
      <c r="AH734" s="234"/>
      <c r="AI734" s="234"/>
      <c r="AJ734" s="234"/>
      <c r="AK734" s="234"/>
    </row>
    <row r="735" spans="1:37" ht="15.75" customHeight="1">
      <c r="A735" s="234"/>
      <c r="B735" s="234"/>
      <c r="C735" s="234"/>
      <c r="D735" s="234"/>
      <c r="E735" s="234"/>
      <c r="F735" s="234"/>
      <c r="G735" s="234"/>
      <c r="H735" s="234"/>
      <c r="I735" s="234"/>
      <c r="J735" s="300"/>
      <c r="K735" s="300"/>
      <c r="L735" s="234"/>
      <c r="M735" s="234"/>
      <c r="N735" s="234"/>
      <c r="O735" s="234"/>
      <c r="P735" s="234"/>
      <c r="Q735" s="234"/>
      <c r="R735" s="234"/>
      <c r="S735" s="234"/>
      <c r="T735" s="234"/>
      <c r="U735" s="234"/>
      <c r="V735" s="234"/>
      <c r="W735" s="234"/>
      <c r="X735" s="234"/>
      <c r="Y735" s="234"/>
      <c r="Z735" s="234"/>
      <c r="AA735" s="234"/>
      <c r="AB735" s="234"/>
      <c r="AC735" s="234"/>
      <c r="AD735" s="234"/>
      <c r="AE735" s="234"/>
      <c r="AF735" s="234"/>
      <c r="AG735" s="234"/>
      <c r="AH735" s="234"/>
      <c r="AI735" s="234"/>
      <c r="AJ735" s="234"/>
      <c r="AK735" s="234"/>
    </row>
    <row r="736" spans="1:37" ht="15.75" customHeight="1">
      <c r="A736" s="234"/>
      <c r="B736" s="234"/>
      <c r="C736" s="234"/>
      <c r="D736" s="234"/>
      <c r="E736" s="234"/>
      <c r="F736" s="234"/>
      <c r="G736" s="234"/>
      <c r="H736" s="234"/>
      <c r="I736" s="234"/>
      <c r="J736" s="300"/>
      <c r="K736" s="300"/>
      <c r="L736" s="234"/>
      <c r="M736" s="234"/>
      <c r="N736" s="234"/>
      <c r="O736" s="234"/>
      <c r="P736" s="234"/>
      <c r="Q736" s="234"/>
      <c r="R736" s="234"/>
      <c r="S736" s="234"/>
      <c r="T736" s="234"/>
      <c r="U736" s="234"/>
      <c r="V736" s="234"/>
      <c r="W736" s="234"/>
      <c r="X736" s="234"/>
      <c r="Y736" s="234"/>
      <c r="Z736" s="234"/>
      <c r="AA736" s="234"/>
      <c r="AB736" s="234"/>
      <c r="AC736" s="234"/>
      <c r="AD736" s="234"/>
      <c r="AE736" s="234"/>
      <c r="AF736" s="234"/>
      <c r="AG736" s="234"/>
      <c r="AH736" s="234"/>
      <c r="AI736" s="234"/>
      <c r="AJ736" s="234"/>
      <c r="AK736" s="234"/>
    </row>
    <row r="737" spans="1:37" ht="15.75" customHeight="1">
      <c r="A737" s="234"/>
      <c r="B737" s="234"/>
      <c r="C737" s="234"/>
      <c r="D737" s="234"/>
      <c r="E737" s="234"/>
      <c r="F737" s="234"/>
      <c r="G737" s="234"/>
      <c r="H737" s="234"/>
      <c r="I737" s="234"/>
      <c r="J737" s="300"/>
      <c r="K737" s="300"/>
      <c r="L737" s="234"/>
      <c r="M737" s="234"/>
      <c r="N737" s="234"/>
      <c r="O737" s="234"/>
      <c r="P737" s="234"/>
      <c r="Q737" s="234"/>
      <c r="R737" s="234"/>
      <c r="S737" s="234"/>
      <c r="T737" s="234"/>
      <c r="U737" s="234"/>
      <c r="V737" s="234"/>
      <c r="W737" s="234"/>
      <c r="X737" s="234"/>
      <c r="Y737" s="234"/>
      <c r="Z737" s="234"/>
      <c r="AA737" s="234"/>
      <c r="AB737" s="234"/>
      <c r="AC737" s="234"/>
      <c r="AD737" s="234"/>
      <c r="AE737" s="234"/>
      <c r="AF737" s="234"/>
      <c r="AG737" s="234"/>
      <c r="AH737" s="234"/>
      <c r="AI737" s="234"/>
      <c r="AJ737" s="234"/>
      <c r="AK737" s="234"/>
    </row>
    <row r="738" spans="1:37" ht="15.75" customHeight="1">
      <c r="A738" s="234"/>
      <c r="B738" s="234"/>
      <c r="C738" s="234"/>
      <c r="D738" s="234"/>
      <c r="E738" s="234"/>
      <c r="F738" s="234"/>
      <c r="G738" s="234"/>
      <c r="H738" s="234"/>
      <c r="I738" s="234"/>
      <c r="J738" s="300"/>
      <c r="K738" s="300"/>
      <c r="L738" s="234"/>
      <c r="M738" s="234"/>
      <c r="N738" s="234"/>
      <c r="O738" s="234"/>
      <c r="P738" s="234"/>
      <c r="Q738" s="234"/>
      <c r="R738" s="234"/>
      <c r="S738" s="234"/>
      <c r="T738" s="234"/>
      <c r="U738" s="234"/>
      <c r="V738" s="234"/>
      <c r="W738" s="234"/>
      <c r="X738" s="234"/>
      <c r="Y738" s="234"/>
      <c r="Z738" s="234"/>
      <c r="AA738" s="234"/>
      <c r="AB738" s="234"/>
      <c r="AC738" s="234"/>
      <c r="AD738" s="234"/>
      <c r="AE738" s="234"/>
      <c r="AF738" s="234"/>
      <c r="AG738" s="234"/>
      <c r="AH738" s="234"/>
      <c r="AI738" s="234"/>
      <c r="AJ738" s="234"/>
      <c r="AK738" s="234"/>
    </row>
    <row r="739" spans="1:37" ht="15.75" customHeight="1">
      <c r="A739" s="234"/>
      <c r="B739" s="234"/>
      <c r="C739" s="234"/>
      <c r="D739" s="234"/>
      <c r="E739" s="234"/>
      <c r="F739" s="234"/>
      <c r="G739" s="234"/>
      <c r="H739" s="234"/>
      <c r="I739" s="234"/>
      <c r="J739" s="300"/>
      <c r="K739" s="300"/>
      <c r="L739" s="234"/>
      <c r="M739" s="234"/>
      <c r="N739" s="234"/>
      <c r="O739" s="234"/>
      <c r="P739" s="234"/>
      <c r="Q739" s="234"/>
      <c r="R739" s="234"/>
      <c r="S739" s="234"/>
      <c r="T739" s="234"/>
      <c r="U739" s="234"/>
      <c r="V739" s="234"/>
      <c r="W739" s="234"/>
      <c r="X739" s="234"/>
      <c r="Y739" s="234"/>
      <c r="Z739" s="234"/>
      <c r="AA739" s="234"/>
      <c r="AB739" s="234"/>
      <c r="AC739" s="234"/>
      <c r="AD739" s="234"/>
      <c r="AE739" s="234"/>
      <c r="AF739" s="234"/>
      <c r="AG739" s="234"/>
      <c r="AH739" s="234"/>
      <c r="AI739" s="234"/>
      <c r="AJ739" s="234"/>
      <c r="AK739" s="234"/>
    </row>
    <row r="740" spans="1:37" ht="15.75" customHeight="1">
      <c r="A740" s="234"/>
      <c r="B740" s="234"/>
      <c r="C740" s="234"/>
      <c r="D740" s="234"/>
      <c r="E740" s="234"/>
      <c r="F740" s="234"/>
      <c r="G740" s="234"/>
      <c r="H740" s="234"/>
      <c r="I740" s="234"/>
      <c r="J740" s="300"/>
      <c r="K740" s="300"/>
      <c r="L740" s="234"/>
      <c r="M740" s="234"/>
      <c r="N740" s="234"/>
      <c r="O740" s="234"/>
      <c r="P740" s="234"/>
      <c r="Q740" s="234"/>
      <c r="R740" s="234"/>
      <c r="S740" s="234"/>
      <c r="T740" s="234"/>
      <c r="U740" s="234"/>
      <c r="V740" s="234"/>
      <c r="W740" s="234"/>
      <c r="X740" s="234"/>
      <c r="Y740" s="234"/>
      <c r="Z740" s="234"/>
      <c r="AA740" s="234"/>
      <c r="AB740" s="234"/>
      <c r="AC740" s="234"/>
      <c r="AD740" s="234"/>
      <c r="AE740" s="234"/>
      <c r="AF740" s="234"/>
      <c r="AG740" s="234"/>
      <c r="AH740" s="234"/>
      <c r="AI740" s="234"/>
      <c r="AJ740" s="234"/>
      <c r="AK740" s="234"/>
    </row>
    <row r="741" spans="1:37" ht="15.75" customHeight="1">
      <c r="A741" s="234"/>
      <c r="B741" s="234"/>
      <c r="C741" s="234"/>
      <c r="D741" s="234"/>
      <c r="E741" s="234"/>
      <c r="F741" s="234"/>
      <c r="G741" s="234"/>
      <c r="H741" s="234"/>
      <c r="I741" s="234"/>
      <c r="J741" s="300"/>
      <c r="K741" s="300"/>
      <c r="L741" s="234"/>
      <c r="M741" s="234"/>
      <c r="N741" s="234"/>
      <c r="O741" s="234"/>
      <c r="P741" s="234"/>
      <c r="Q741" s="234"/>
      <c r="R741" s="234"/>
      <c r="S741" s="234"/>
      <c r="T741" s="234"/>
      <c r="U741" s="234"/>
      <c r="V741" s="234"/>
      <c r="W741" s="234"/>
      <c r="X741" s="234"/>
      <c r="Y741" s="234"/>
      <c r="Z741" s="234"/>
      <c r="AA741" s="234"/>
      <c r="AB741" s="234"/>
      <c r="AC741" s="234"/>
      <c r="AD741" s="234"/>
      <c r="AE741" s="234"/>
      <c r="AF741" s="234"/>
      <c r="AG741" s="234"/>
      <c r="AH741" s="234"/>
      <c r="AI741" s="234"/>
      <c r="AJ741" s="234"/>
      <c r="AK741" s="234"/>
    </row>
    <row r="742" spans="1:37" ht="15.75" customHeight="1">
      <c r="A742" s="234"/>
      <c r="B742" s="234"/>
      <c r="C742" s="234"/>
      <c r="D742" s="234"/>
      <c r="E742" s="234"/>
      <c r="F742" s="234"/>
      <c r="G742" s="234"/>
      <c r="H742" s="234"/>
      <c r="I742" s="234"/>
      <c r="J742" s="300"/>
      <c r="K742" s="300"/>
      <c r="L742" s="234"/>
      <c r="M742" s="234"/>
      <c r="N742" s="234"/>
      <c r="O742" s="234"/>
      <c r="P742" s="234"/>
      <c r="Q742" s="234"/>
      <c r="R742" s="234"/>
      <c r="S742" s="234"/>
      <c r="T742" s="234"/>
      <c r="U742" s="234"/>
      <c r="V742" s="234"/>
      <c r="W742" s="234"/>
      <c r="X742" s="234"/>
      <c r="Y742" s="234"/>
      <c r="Z742" s="234"/>
      <c r="AA742" s="234"/>
      <c r="AB742" s="234"/>
      <c r="AC742" s="234"/>
      <c r="AD742" s="234"/>
      <c r="AE742" s="234"/>
      <c r="AF742" s="234"/>
      <c r="AG742" s="234"/>
      <c r="AH742" s="234"/>
      <c r="AI742" s="234"/>
      <c r="AJ742" s="234"/>
      <c r="AK742" s="234"/>
    </row>
    <row r="743" spans="1:37" ht="15.75" customHeight="1">
      <c r="A743" s="234"/>
      <c r="B743" s="234"/>
      <c r="C743" s="234"/>
      <c r="D743" s="234"/>
      <c r="E743" s="234"/>
      <c r="F743" s="234"/>
      <c r="G743" s="234"/>
      <c r="H743" s="234"/>
      <c r="I743" s="234"/>
      <c r="J743" s="300"/>
      <c r="K743" s="300"/>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c r="AI743" s="234"/>
      <c r="AJ743" s="234"/>
      <c r="AK743" s="234"/>
    </row>
    <row r="744" spans="1:37" ht="15.75" customHeight="1">
      <c r="A744" s="234"/>
      <c r="B744" s="234"/>
      <c r="C744" s="234"/>
      <c r="D744" s="234"/>
      <c r="E744" s="234"/>
      <c r="F744" s="234"/>
      <c r="G744" s="234"/>
      <c r="H744" s="234"/>
      <c r="I744" s="234"/>
      <c r="J744" s="300"/>
      <c r="K744" s="300"/>
      <c r="L744" s="234"/>
      <c r="M744" s="234"/>
      <c r="N744" s="234"/>
      <c r="O744" s="234"/>
      <c r="P744" s="234"/>
      <c r="Q744" s="234"/>
      <c r="R744" s="234"/>
      <c r="S744" s="234"/>
      <c r="T744" s="234"/>
      <c r="U744" s="234"/>
      <c r="V744" s="234"/>
      <c r="W744" s="234"/>
      <c r="X744" s="234"/>
      <c r="Y744" s="234"/>
      <c r="Z744" s="234"/>
      <c r="AA744" s="234"/>
      <c r="AB744" s="234"/>
      <c r="AC744" s="234"/>
      <c r="AD744" s="234"/>
      <c r="AE744" s="234"/>
      <c r="AF744" s="234"/>
      <c r="AG744" s="234"/>
      <c r="AH744" s="234"/>
      <c r="AI744" s="234"/>
      <c r="AJ744" s="234"/>
      <c r="AK744" s="234"/>
    </row>
    <row r="745" spans="1:37" ht="15.75" customHeight="1">
      <c r="A745" s="234"/>
      <c r="B745" s="234"/>
      <c r="C745" s="234"/>
      <c r="D745" s="234"/>
      <c r="E745" s="234"/>
      <c r="F745" s="234"/>
      <c r="G745" s="234"/>
      <c r="H745" s="234"/>
      <c r="I745" s="234"/>
      <c r="J745" s="300"/>
      <c r="K745" s="300"/>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c r="AI745" s="234"/>
      <c r="AJ745" s="234"/>
      <c r="AK745" s="234"/>
    </row>
    <row r="746" spans="1:37" ht="15.75" customHeight="1">
      <c r="A746" s="234"/>
      <c r="B746" s="234"/>
      <c r="C746" s="234"/>
      <c r="D746" s="234"/>
      <c r="E746" s="234"/>
      <c r="F746" s="234"/>
      <c r="G746" s="234"/>
      <c r="H746" s="234"/>
      <c r="I746" s="234"/>
      <c r="J746" s="300"/>
      <c r="K746" s="300"/>
      <c r="L746" s="234"/>
      <c r="M746" s="234"/>
      <c r="N746" s="234"/>
      <c r="O746" s="234"/>
      <c r="P746" s="234"/>
      <c r="Q746" s="234"/>
      <c r="R746" s="234"/>
      <c r="S746" s="234"/>
      <c r="T746" s="234"/>
      <c r="U746" s="234"/>
      <c r="V746" s="234"/>
      <c r="W746" s="234"/>
      <c r="X746" s="234"/>
      <c r="Y746" s="234"/>
      <c r="Z746" s="234"/>
      <c r="AA746" s="234"/>
      <c r="AB746" s="234"/>
      <c r="AC746" s="234"/>
      <c r="AD746" s="234"/>
      <c r="AE746" s="234"/>
      <c r="AF746" s="234"/>
      <c r="AG746" s="234"/>
      <c r="AH746" s="234"/>
      <c r="AI746" s="234"/>
      <c r="AJ746" s="234"/>
      <c r="AK746" s="234"/>
    </row>
    <row r="747" spans="1:37" ht="15.75" customHeight="1">
      <c r="A747" s="234"/>
      <c r="B747" s="234"/>
      <c r="C747" s="234"/>
      <c r="D747" s="234"/>
      <c r="E747" s="234"/>
      <c r="F747" s="234"/>
      <c r="G747" s="234"/>
      <c r="H747" s="234"/>
      <c r="I747" s="234"/>
      <c r="J747" s="300"/>
      <c r="K747" s="300"/>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4"/>
      <c r="AI747" s="234"/>
      <c r="AJ747" s="234"/>
      <c r="AK747" s="234"/>
    </row>
    <row r="748" spans="1:37" ht="15.75" customHeight="1">
      <c r="A748" s="234"/>
      <c r="B748" s="234"/>
      <c r="C748" s="234"/>
      <c r="D748" s="234"/>
      <c r="E748" s="234"/>
      <c r="F748" s="234"/>
      <c r="G748" s="234"/>
      <c r="H748" s="234"/>
      <c r="I748" s="234"/>
      <c r="J748" s="300"/>
      <c r="K748" s="300"/>
      <c r="L748" s="234"/>
      <c r="M748" s="234"/>
      <c r="N748" s="234"/>
      <c r="O748" s="234"/>
      <c r="P748" s="234"/>
      <c r="Q748" s="234"/>
      <c r="R748" s="234"/>
      <c r="S748" s="234"/>
      <c r="T748" s="234"/>
      <c r="U748" s="234"/>
      <c r="V748" s="234"/>
      <c r="W748" s="234"/>
      <c r="X748" s="234"/>
      <c r="Y748" s="234"/>
      <c r="Z748" s="234"/>
      <c r="AA748" s="234"/>
      <c r="AB748" s="234"/>
      <c r="AC748" s="234"/>
      <c r="AD748" s="234"/>
      <c r="AE748" s="234"/>
      <c r="AF748" s="234"/>
      <c r="AG748" s="234"/>
      <c r="AH748" s="234"/>
      <c r="AI748" s="234"/>
      <c r="AJ748" s="234"/>
      <c r="AK748" s="234"/>
    </row>
    <row r="749" spans="1:37" ht="15.75" customHeight="1">
      <c r="A749" s="234"/>
      <c r="B749" s="234"/>
      <c r="C749" s="234"/>
      <c r="D749" s="234"/>
      <c r="E749" s="234"/>
      <c r="F749" s="234"/>
      <c r="G749" s="234"/>
      <c r="H749" s="234"/>
      <c r="I749" s="234"/>
      <c r="J749" s="300"/>
      <c r="K749" s="300"/>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c r="AI749" s="234"/>
      <c r="AJ749" s="234"/>
      <c r="AK749" s="234"/>
    </row>
    <row r="750" spans="1:37" ht="15.75" customHeight="1">
      <c r="A750" s="234"/>
      <c r="B750" s="234"/>
      <c r="C750" s="234"/>
      <c r="D750" s="234"/>
      <c r="E750" s="234"/>
      <c r="F750" s="234"/>
      <c r="G750" s="234"/>
      <c r="H750" s="234"/>
      <c r="I750" s="234"/>
      <c r="J750" s="300"/>
      <c r="K750" s="300"/>
      <c r="L750" s="234"/>
      <c r="M750" s="234"/>
      <c r="N750" s="234"/>
      <c r="O750" s="234"/>
      <c r="P750" s="234"/>
      <c r="Q750" s="234"/>
      <c r="R750" s="234"/>
      <c r="S750" s="234"/>
      <c r="T750" s="234"/>
      <c r="U750" s="234"/>
      <c r="V750" s="234"/>
      <c r="W750" s="234"/>
      <c r="X750" s="234"/>
      <c r="Y750" s="234"/>
      <c r="Z750" s="234"/>
      <c r="AA750" s="234"/>
      <c r="AB750" s="234"/>
      <c r="AC750" s="234"/>
      <c r="AD750" s="234"/>
      <c r="AE750" s="234"/>
      <c r="AF750" s="234"/>
      <c r="AG750" s="234"/>
      <c r="AH750" s="234"/>
      <c r="AI750" s="234"/>
      <c r="AJ750" s="234"/>
      <c r="AK750" s="234"/>
    </row>
    <row r="751" spans="1:37" ht="15.75" customHeight="1">
      <c r="A751" s="234"/>
      <c r="B751" s="234"/>
      <c r="C751" s="234"/>
      <c r="D751" s="234"/>
      <c r="E751" s="234"/>
      <c r="F751" s="234"/>
      <c r="G751" s="234"/>
      <c r="H751" s="234"/>
      <c r="I751" s="234"/>
      <c r="J751" s="300"/>
      <c r="K751" s="300"/>
      <c r="L751" s="234"/>
      <c r="M751" s="234"/>
      <c r="N751" s="234"/>
      <c r="O751" s="234"/>
      <c r="P751" s="234"/>
      <c r="Q751" s="234"/>
      <c r="R751" s="234"/>
      <c r="S751" s="234"/>
      <c r="T751" s="234"/>
      <c r="U751" s="234"/>
      <c r="V751" s="234"/>
      <c r="W751" s="234"/>
      <c r="X751" s="234"/>
      <c r="Y751" s="234"/>
      <c r="Z751" s="234"/>
      <c r="AA751" s="234"/>
      <c r="AB751" s="234"/>
      <c r="AC751" s="234"/>
      <c r="AD751" s="234"/>
      <c r="AE751" s="234"/>
      <c r="AF751" s="234"/>
      <c r="AG751" s="234"/>
      <c r="AH751" s="234"/>
      <c r="AI751" s="234"/>
      <c r="AJ751" s="234"/>
      <c r="AK751" s="234"/>
    </row>
    <row r="752" spans="1:37" ht="15.75" customHeight="1">
      <c r="A752" s="234"/>
      <c r="B752" s="234"/>
      <c r="C752" s="234"/>
      <c r="D752" s="234"/>
      <c r="E752" s="234"/>
      <c r="F752" s="234"/>
      <c r="G752" s="234"/>
      <c r="H752" s="234"/>
      <c r="I752" s="234"/>
      <c r="J752" s="300"/>
      <c r="K752" s="300"/>
      <c r="L752" s="234"/>
      <c r="M752" s="234"/>
      <c r="N752" s="234"/>
      <c r="O752" s="234"/>
      <c r="P752" s="234"/>
      <c r="Q752" s="234"/>
      <c r="R752" s="234"/>
      <c r="S752" s="234"/>
      <c r="T752" s="234"/>
      <c r="U752" s="234"/>
      <c r="V752" s="234"/>
      <c r="W752" s="234"/>
      <c r="X752" s="234"/>
      <c r="Y752" s="234"/>
      <c r="Z752" s="234"/>
      <c r="AA752" s="234"/>
      <c r="AB752" s="234"/>
      <c r="AC752" s="234"/>
      <c r="AD752" s="234"/>
      <c r="AE752" s="234"/>
      <c r="AF752" s="234"/>
      <c r="AG752" s="234"/>
      <c r="AH752" s="234"/>
      <c r="AI752" s="234"/>
      <c r="AJ752" s="234"/>
      <c r="AK752" s="234"/>
    </row>
    <row r="753" spans="1:37" ht="15.75" customHeight="1">
      <c r="A753" s="234"/>
      <c r="B753" s="234"/>
      <c r="C753" s="234"/>
      <c r="D753" s="234"/>
      <c r="E753" s="234"/>
      <c r="F753" s="234"/>
      <c r="G753" s="234"/>
      <c r="H753" s="234"/>
      <c r="I753" s="234"/>
      <c r="J753" s="300"/>
      <c r="K753" s="300"/>
      <c r="L753" s="234"/>
      <c r="M753" s="234"/>
      <c r="N753" s="234"/>
      <c r="O753" s="234"/>
      <c r="P753" s="234"/>
      <c r="Q753" s="234"/>
      <c r="R753" s="234"/>
      <c r="S753" s="234"/>
      <c r="T753" s="234"/>
      <c r="U753" s="234"/>
      <c r="V753" s="234"/>
      <c r="W753" s="234"/>
      <c r="X753" s="234"/>
      <c r="Y753" s="234"/>
      <c r="Z753" s="234"/>
      <c r="AA753" s="234"/>
      <c r="AB753" s="234"/>
      <c r="AC753" s="234"/>
      <c r="AD753" s="234"/>
      <c r="AE753" s="234"/>
      <c r="AF753" s="234"/>
      <c r="AG753" s="234"/>
      <c r="AH753" s="234"/>
      <c r="AI753" s="234"/>
      <c r="AJ753" s="234"/>
      <c r="AK753" s="234"/>
    </row>
    <row r="754" spans="1:37" ht="15.75" customHeight="1">
      <c r="A754" s="234"/>
      <c r="B754" s="234"/>
      <c r="C754" s="234"/>
      <c r="D754" s="234"/>
      <c r="E754" s="234"/>
      <c r="F754" s="234"/>
      <c r="G754" s="234"/>
      <c r="H754" s="234"/>
      <c r="I754" s="234"/>
      <c r="J754" s="300"/>
      <c r="K754" s="300"/>
      <c r="L754" s="234"/>
      <c r="M754" s="234"/>
      <c r="N754" s="234"/>
      <c r="O754" s="234"/>
      <c r="P754" s="234"/>
      <c r="Q754" s="234"/>
      <c r="R754" s="234"/>
      <c r="S754" s="234"/>
      <c r="T754" s="234"/>
      <c r="U754" s="234"/>
      <c r="V754" s="234"/>
      <c r="W754" s="234"/>
      <c r="X754" s="234"/>
      <c r="Y754" s="234"/>
      <c r="Z754" s="234"/>
      <c r="AA754" s="234"/>
      <c r="AB754" s="234"/>
      <c r="AC754" s="234"/>
      <c r="AD754" s="234"/>
      <c r="AE754" s="234"/>
      <c r="AF754" s="234"/>
      <c r="AG754" s="234"/>
      <c r="AH754" s="234"/>
      <c r="AI754" s="234"/>
      <c r="AJ754" s="234"/>
      <c r="AK754" s="234"/>
    </row>
    <row r="755" spans="1:37" ht="15.75" customHeight="1">
      <c r="A755" s="234"/>
      <c r="B755" s="234"/>
      <c r="C755" s="234"/>
      <c r="D755" s="234"/>
      <c r="E755" s="234"/>
      <c r="F755" s="234"/>
      <c r="G755" s="234"/>
      <c r="H755" s="234"/>
      <c r="I755" s="234"/>
      <c r="J755" s="300"/>
      <c r="K755" s="300"/>
      <c r="L755" s="234"/>
      <c r="M755" s="234"/>
      <c r="N755" s="234"/>
      <c r="O755" s="234"/>
      <c r="P755" s="234"/>
      <c r="Q755" s="234"/>
      <c r="R755" s="234"/>
      <c r="S755" s="234"/>
      <c r="T755" s="234"/>
      <c r="U755" s="234"/>
      <c r="V755" s="234"/>
      <c r="W755" s="234"/>
      <c r="X755" s="234"/>
      <c r="Y755" s="234"/>
      <c r="Z755" s="234"/>
      <c r="AA755" s="234"/>
      <c r="AB755" s="234"/>
      <c r="AC755" s="234"/>
      <c r="AD755" s="234"/>
      <c r="AE755" s="234"/>
      <c r="AF755" s="234"/>
      <c r="AG755" s="234"/>
      <c r="AH755" s="234"/>
      <c r="AI755" s="234"/>
      <c r="AJ755" s="234"/>
      <c r="AK755" s="234"/>
    </row>
    <row r="756" spans="1:37" ht="15.75" customHeight="1">
      <c r="A756" s="234"/>
      <c r="B756" s="234"/>
      <c r="C756" s="234"/>
      <c r="D756" s="234"/>
      <c r="E756" s="234"/>
      <c r="F756" s="234"/>
      <c r="G756" s="234"/>
      <c r="H756" s="234"/>
      <c r="I756" s="234"/>
      <c r="J756" s="300"/>
      <c r="K756" s="300"/>
      <c r="L756" s="234"/>
      <c r="M756" s="234"/>
      <c r="N756" s="234"/>
      <c r="O756" s="234"/>
      <c r="P756" s="234"/>
      <c r="Q756" s="234"/>
      <c r="R756" s="234"/>
      <c r="S756" s="234"/>
      <c r="T756" s="234"/>
      <c r="U756" s="234"/>
      <c r="V756" s="234"/>
      <c r="W756" s="234"/>
      <c r="X756" s="234"/>
      <c r="Y756" s="234"/>
      <c r="Z756" s="234"/>
      <c r="AA756" s="234"/>
      <c r="AB756" s="234"/>
      <c r="AC756" s="234"/>
      <c r="AD756" s="234"/>
      <c r="AE756" s="234"/>
      <c r="AF756" s="234"/>
      <c r="AG756" s="234"/>
      <c r="AH756" s="234"/>
      <c r="AI756" s="234"/>
      <c r="AJ756" s="234"/>
      <c r="AK756" s="234"/>
    </row>
    <row r="757" spans="1:37" ht="15.75" customHeight="1">
      <c r="A757" s="234"/>
      <c r="B757" s="234"/>
      <c r="C757" s="234"/>
      <c r="D757" s="234"/>
      <c r="E757" s="234"/>
      <c r="F757" s="234"/>
      <c r="G757" s="234"/>
      <c r="H757" s="234"/>
      <c r="I757" s="234"/>
      <c r="J757" s="300"/>
      <c r="K757" s="300"/>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c r="AI757" s="234"/>
      <c r="AJ757" s="234"/>
      <c r="AK757" s="234"/>
    </row>
    <row r="758" spans="1:37" ht="15.75" customHeight="1">
      <c r="A758" s="234"/>
      <c r="B758" s="234"/>
      <c r="C758" s="234"/>
      <c r="D758" s="234"/>
      <c r="E758" s="234"/>
      <c r="F758" s="234"/>
      <c r="G758" s="234"/>
      <c r="H758" s="234"/>
      <c r="I758" s="234"/>
      <c r="J758" s="300"/>
      <c r="K758" s="300"/>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c r="AI758" s="234"/>
      <c r="AJ758" s="234"/>
      <c r="AK758" s="234"/>
    </row>
    <row r="759" spans="1:37" ht="15.75" customHeight="1">
      <c r="A759" s="234"/>
      <c r="B759" s="234"/>
      <c r="C759" s="234"/>
      <c r="D759" s="234"/>
      <c r="E759" s="234"/>
      <c r="F759" s="234"/>
      <c r="G759" s="234"/>
      <c r="H759" s="234"/>
      <c r="I759" s="234"/>
      <c r="J759" s="300"/>
      <c r="K759" s="300"/>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c r="AI759" s="234"/>
      <c r="AJ759" s="234"/>
      <c r="AK759" s="234"/>
    </row>
    <row r="760" spans="1:37" ht="15.75" customHeight="1">
      <c r="A760" s="234"/>
      <c r="B760" s="234"/>
      <c r="C760" s="234"/>
      <c r="D760" s="234"/>
      <c r="E760" s="234"/>
      <c r="F760" s="234"/>
      <c r="G760" s="234"/>
      <c r="H760" s="234"/>
      <c r="I760" s="234"/>
      <c r="J760" s="300"/>
      <c r="K760" s="300"/>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c r="AI760" s="234"/>
      <c r="AJ760" s="234"/>
      <c r="AK760" s="234"/>
    </row>
    <row r="761" spans="1:37" ht="15.75" customHeight="1">
      <c r="A761" s="234"/>
      <c r="B761" s="234"/>
      <c r="C761" s="234"/>
      <c r="D761" s="234"/>
      <c r="E761" s="234"/>
      <c r="F761" s="234"/>
      <c r="G761" s="234"/>
      <c r="H761" s="234"/>
      <c r="I761" s="234"/>
      <c r="J761" s="300"/>
      <c r="K761" s="300"/>
      <c r="L761" s="234"/>
      <c r="M761" s="234"/>
      <c r="N761" s="234"/>
      <c r="O761" s="234"/>
      <c r="P761" s="234"/>
      <c r="Q761" s="234"/>
      <c r="R761" s="234"/>
      <c r="S761" s="234"/>
      <c r="T761" s="234"/>
      <c r="U761" s="234"/>
      <c r="V761" s="234"/>
      <c r="W761" s="234"/>
      <c r="X761" s="234"/>
      <c r="Y761" s="234"/>
      <c r="Z761" s="234"/>
      <c r="AA761" s="234"/>
      <c r="AB761" s="234"/>
      <c r="AC761" s="234"/>
      <c r="AD761" s="234"/>
      <c r="AE761" s="234"/>
      <c r="AF761" s="234"/>
      <c r="AG761" s="234"/>
      <c r="AH761" s="234"/>
      <c r="AI761" s="234"/>
      <c r="AJ761" s="234"/>
      <c r="AK761" s="234"/>
    </row>
    <row r="762" spans="1:37" ht="15.75" customHeight="1">
      <c r="A762" s="234"/>
      <c r="B762" s="234"/>
      <c r="C762" s="234"/>
      <c r="D762" s="234"/>
      <c r="E762" s="234"/>
      <c r="F762" s="234"/>
      <c r="G762" s="234"/>
      <c r="H762" s="234"/>
      <c r="I762" s="234"/>
      <c r="J762" s="300"/>
      <c r="K762" s="300"/>
      <c r="L762" s="234"/>
      <c r="M762" s="234"/>
      <c r="N762" s="234"/>
      <c r="O762" s="234"/>
      <c r="P762" s="234"/>
      <c r="Q762" s="234"/>
      <c r="R762" s="234"/>
      <c r="S762" s="234"/>
      <c r="T762" s="234"/>
      <c r="U762" s="234"/>
      <c r="V762" s="234"/>
      <c r="W762" s="234"/>
      <c r="X762" s="234"/>
      <c r="Y762" s="234"/>
      <c r="Z762" s="234"/>
      <c r="AA762" s="234"/>
      <c r="AB762" s="234"/>
      <c r="AC762" s="234"/>
      <c r="AD762" s="234"/>
      <c r="AE762" s="234"/>
      <c r="AF762" s="234"/>
      <c r="AG762" s="234"/>
      <c r="AH762" s="234"/>
      <c r="AI762" s="234"/>
      <c r="AJ762" s="234"/>
      <c r="AK762" s="234"/>
    </row>
    <row r="763" spans="1:37" ht="15.75" customHeight="1">
      <c r="A763" s="234"/>
      <c r="B763" s="234"/>
      <c r="C763" s="234"/>
      <c r="D763" s="234"/>
      <c r="E763" s="234"/>
      <c r="F763" s="234"/>
      <c r="G763" s="234"/>
      <c r="H763" s="234"/>
      <c r="I763" s="234"/>
      <c r="J763" s="300"/>
      <c r="K763" s="300"/>
      <c r="L763" s="234"/>
      <c r="M763" s="234"/>
      <c r="N763" s="234"/>
      <c r="O763" s="234"/>
      <c r="P763" s="234"/>
      <c r="Q763" s="234"/>
      <c r="R763" s="234"/>
      <c r="S763" s="234"/>
      <c r="T763" s="234"/>
      <c r="U763" s="234"/>
      <c r="V763" s="234"/>
      <c r="W763" s="234"/>
      <c r="X763" s="234"/>
      <c r="Y763" s="234"/>
      <c r="Z763" s="234"/>
      <c r="AA763" s="234"/>
      <c r="AB763" s="234"/>
      <c r="AC763" s="234"/>
      <c r="AD763" s="234"/>
      <c r="AE763" s="234"/>
      <c r="AF763" s="234"/>
      <c r="AG763" s="234"/>
      <c r="AH763" s="234"/>
      <c r="AI763" s="234"/>
      <c r="AJ763" s="234"/>
      <c r="AK763" s="234"/>
    </row>
    <row r="764" spans="1:37" ht="15.75" customHeight="1">
      <c r="A764" s="234"/>
      <c r="B764" s="234"/>
      <c r="C764" s="234"/>
      <c r="D764" s="234"/>
      <c r="E764" s="234"/>
      <c r="F764" s="234"/>
      <c r="G764" s="234"/>
      <c r="H764" s="234"/>
      <c r="I764" s="234"/>
      <c r="J764" s="300"/>
      <c r="K764" s="300"/>
      <c r="L764" s="234"/>
      <c r="M764" s="234"/>
      <c r="N764" s="234"/>
      <c r="O764" s="234"/>
      <c r="P764" s="234"/>
      <c r="Q764" s="234"/>
      <c r="R764" s="234"/>
      <c r="S764" s="234"/>
      <c r="T764" s="234"/>
      <c r="U764" s="234"/>
      <c r="V764" s="234"/>
      <c r="W764" s="234"/>
      <c r="X764" s="234"/>
      <c r="Y764" s="234"/>
      <c r="Z764" s="234"/>
      <c r="AA764" s="234"/>
      <c r="AB764" s="234"/>
      <c r="AC764" s="234"/>
      <c r="AD764" s="234"/>
      <c r="AE764" s="234"/>
      <c r="AF764" s="234"/>
      <c r="AG764" s="234"/>
      <c r="AH764" s="234"/>
      <c r="AI764" s="234"/>
      <c r="AJ764" s="234"/>
      <c r="AK764" s="234"/>
    </row>
    <row r="765" spans="1:37" ht="15.75" customHeight="1">
      <c r="A765" s="234"/>
      <c r="B765" s="234"/>
      <c r="C765" s="234"/>
      <c r="D765" s="234"/>
      <c r="E765" s="234"/>
      <c r="F765" s="234"/>
      <c r="G765" s="234"/>
      <c r="H765" s="234"/>
      <c r="I765" s="234"/>
      <c r="J765" s="300"/>
      <c r="K765" s="300"/>
      <c r="L765" s="234"/>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c r="AI765" s="234"/>
      <c r="AJ765" s="234"/>
      <c r="AK765" s="234"/>
    </row>
    <row r="766" spans="1:37" ht="15.75" customHeight="1">
      <c r="A766" s="234"/>
      <c r="B766" s="234"/>
      <c r="C766" s="234"/>
      <c r="D766" s="234"/>
      <c r="E766" s="234"/>
      <c r="F766" s="234"/>
      <c r="G766" s="234"/>
      <c r="H766" s="234"/>
      <c r="I766" s="234"/>
      <c r="J766" s="300"/>
      <c r="K766" s="300"/>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c r="AI766" s="234"/>
      <c r="AJ766" s="234"/>
      <c r="AK766" s="234"/>
    </row>
    <row r="767" spans="1:37" ht="15.75" customHeight="1">
      <c r="A767" s="234"/>
      <c r="B767" s="234"/>
      <c r="C767" s="234"/>
      <c r="D767" s="234"/>
      <c r="E767" s="234"/>
      <c r="F767" s="234"/>
      <c r="G767" s="234"/>
      <c r="H767" s="234"/>
      <c r="I767" s="234"/>
      <c r="J767" s="300"/>
      <c r="K767" s="300"/>
      <c r="L767" s="234"/>
      <c r="M767" s="234"/>
      <c r="N767" s="234"/>
      <c r="O767" s="234"/>
      <c r="P767" s="234"/>
      <c r="Q767" s="234"/>
      <c r="R767" s="234"/>
      <c r="S767" s="234"/>
      <c r="T767" s="234"/>
      <c r="U767" s="234"/>
      <c r="V767" s="234"/>
      <c r="W767" s="234"/>
      <c r="X767" s="234"/>
      <c r="Y767" s="234"/>
      <c r="Z767" s="234"/>
      <c r="AA767" s="234"/>
      <c r="AB767" s="234"/>
      <c r="AC767" s="234"/>
      <c r="AD767" s="234"/>
      <c r="AE767" s="234"/>
      <c r="AF767" s="234"/>
      <c r="AG767" s="234"/>
      <c r="AH767" s="234"/>
      <c r="AI767" s="234"/>
      <c r="AJ767" s="234"/>
      <c r="AK767" s="234"/>
    </row>
    <row r="768" spans="1:37" ht="15.75" customHeight="1">
      <c r="A768" s="234"/>
      <c r="B768" s="234"/>
      <c r="C768" s="234"/>
      <c r="D768" s="234"/>
      <c r="E768" s="234"/>
      <c r="F768" s="234"/>
      <c r="G768" s="234"/>
      <c r="H768" s="234"/>
      <c r="I768" s="234"/>
      <c r="J768" s="300"/>
      <c r="K768" s="300"/>
      <c r="L768" s="234"/>
      <c r="M768" s="234"/>
      <c r="N768" s="234"/>
      <c r="O768" s="234"/>
      <c r="P768" s="234"/>
      <c r="Q768" s="234"/>
      <c r="R768" s="234"/>
      <c r="S768" s="234"/>
      <c r="T768" s="234"/>
      <c r="U768" s="234"/>
      <c r="V768" s="234"/>
      <c r="W768" s="234"/>
      <c r="X768" s="234"/>
      <c r="Y768" s="234"/>
      <c r="Z768" s="234"/>
      <c r="AA768" s="234"/>
      <c r="AB768" s="234"/>
      <c r="AC768" s="234"/>
      <c r="AD768" s="234"/>
      <c r="AE768" s="234"/>
      <c r="AF768" s="234"/>
      <c r="AG768" s="234"/>
      <c r="AH768" s="234"/>
      <c r="AI768" s="234"/>
      <c r="AJ768" s="234"/>
      <c r="AK768" s="234"/>
    </row>
    <row r="769" spans="1:37" ht="15.75" customHeight="1">
      <c r="A769" s="234"/>
      <c r="B769" s="234"/>
      <c r="C769" s="234"/>
      <c r="D769" s="234"/>
      <c r="E769" s="234"/>
      <c r="F769" s="234"/>
      <c r="G769" s="234"/>
      <c r="H769" s="234"/>
      <c r="I769" s="234"/>
      <c r="J769" s="300"/>
      <c r="K769" s="300"/>
      <c r="L769" s="234"/>
      <c r="M769" s="234"/>
      <c r="N769" s="234"/>
      <c r="O769" s="234"/>
      <c r="P769" s="234"/>
      <c r="Q769" s="234"/>
      <c r="R769" s="234"/>
      <c r="S769" s="234"/>
      <c r="T769" s="234"/>
      <c r="U769" s="234"/>
      <c r="V769" s="234"/>
      <c r="W769" s="234"/>
      <c r="X769" s="234"/>
      <c r="Y769" s="234"/>
      <c r="Z769" s="234"/>
      <c r="AA769" s="234"/>
      <c r="AB769" s="234"/>
      <c r="AC769" s="234"/>
      <c r="AD769" s="234"/>
      <c r="AE769" s="234"/>
      <c r="AF769" s="234"/>
      <c r="AG769" s="234"/>
      <c r="AH769" s="234"/>
      <c r="AI769" s="234"/>
      <c r="AJ769" s="234"/>
      <c r="AK769" s="234"/>
    </row>
    <row r="770" spans="1:37" ht="15.75" customHeight="1">
      <c r="A770" s="234"/>
      <c r="B770" s="234"/>
      <c r="C770" s="234"/>
      <c r="D770" s="234"/>
      <c r="E770" s="234"/>
      <c r="F770" s="234"/>
      <c r="G770" s="234"/>
      <c r="H770" s="234"/>
      <c r="I770" s="234"/>
      <c r="J770" s="300"/>
      <c r="K770" s="300"/>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c r="AI770" s="234"/>
      <c r="AJ770" s="234"/>
      <c r="AK770" s="234"/>
    </row>
    <row r="771" spans="1:37" ht="15.75" customHeight="1">
      <c r="A771" s="234"/>
      <c r="B771" s="234"/>
      <c r="C771" s="234"/>
      <c r="D771" s="234"/>
      <c r="E771" s="234"/>
      <c r="F771" s="234"/>
      <c r="G771" s="234"/>
      <c r="H771" s="234"/>
      <c r="I771" s="234"/>
      <c r="J771" s="300"/>
      <c r="K771" s="300"/>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c r="AH771" s="234"/>
      <c r="AI771" s="234"/>
      <c r="AJ771" s="234"/>
      <c r="AK771" s="234"/>
    </row>
    <row r="772" spans="1:37" ht="15.75" customHeight="1">
      <c r="A772" s="234"/>
      <c r="B772" s="234"/>
      <c r="C772" s="234"/>
      <c r="D772" s="234"/>
      <c r="E772" s="234"/>
      <c r="F772" s="234"/>
      <c r="G772" s="234"/>
      <c r="H772" s="234"/>
      <c r="I772" s="234"/>
      <c r="J772" s="300"/>
      <c r="K772" s="300"/>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c r="AI772" s="234"/>
      <c r="AJ772" s="234"/>
      <c r="AK772" s="234"/>
    </row>
    <row r="773" spans="1:37" ht="15.75" customHeight="1">
      <c r="A773" s="234"/>
      <c r="B773" s="234"/>
      <c r="C773" s="234"/>
      <c r="D773" s="234"/>
      <c r="E773" s="234"/>
      <c r="F773" s="234"/>
      <c r="G773" s="234"/>
      <c r="H773" s="234"/>
      <c r="I773" s="234"/>
      <c r="J773" s="300"/>
      <c r="K773" s="300"/>
      <c r="L773" s="234"/>
      <c r="M773" s="234"/>
      <c r="N773" s="234"/>
      <c r="O773" s="234"/>
      <c r="P773" s="234"/>
      <c r="Q773" s="234"/>
      <c r="R773" s="234"/>
      <c r="S773" s="234"/>
      <c r="T773" s="234"/>
      <c r="U773" s="234"/>
      <c r="V773" s="234"/>
      <c r="W773" s="234"/>
      <c r="X773" s="234"/>
      <c r="Y773" s="234"/>
      <c r="Z773" s="234"/>
      <c r="AA773" s="234"/>
      <c r="AB773" s="234"/>
      <c r="AC773" s="234"/>
      <c r="AD773" s="234"/>
      <c r="AE773" s="234"/>
      <c r="AF773" s="234"/>
      <c r="AG773" s="234"/>
      <c r="AH773" s="234"/>
      <c r="AI773" s="234"/>
      <c r="AJ773" s="234"/>
      <c r="AK773" s="234"/>
    </row>
    <row r="774" spans="1:37" ht="15.75" customHeight="1">
      <c r="A774" s="234"/>
      <c r="B774" s="234"/>
      <c r="C774" s="234"/>
      <c r="D774" s="234"/>
      <c r="E774" s="234"/>
      <c r="F774" s="234"/>
      <c r="G774" s="234"/>
      <c r="H774" s="234"/>
      <c r="I774" s="234"/>
      <c r="J774" s="300"/>
      <c r="K774" s="300"/>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c r="AI774" s="234"/>
      <c r="AJ774" s="234"/>
      <c r="AK774" s="234"/>
    </row>
    <row r="775" spans="1:37" ht="15.75" customHeight="1">
      <c r="A775" s="234"/>
      <c r="B775" s="234"/>
      <c r="C775" s="234"/>
      <c r="D775" s="234"/>
      <c r="E775" s="234"/>
      <c r="F775" s="234"/>
      <c r="G775" s="234"/>
      <c r="H775" s="234"/>
      <c r="I775" s="234"/>
      <c r="J775" s="300"/>
      <c r="K775" s="300"/>
      <c r="L775" s="234"/>
      <c r="M775" s="234"/>
      <c r="N775" s="234"/>
      <c r="O775" s="234"/>
      <c r="P775" s="234"/>
      <c r="Q775" s="234"/>
      <c r="R775" s="234"/>
      <c r="S775" s="234"/>
      <c r="T775" s="234"/>
      <c r="U775" s="234"/>
      <c r="V775" s="234"/>
      <c r="W775" s="234"/>
      <c r="X775" s="234"/>
      <c r="Y775" s="234"/>
      <c r="Z775" s="234"/>
      <c r="AA775" s="234"/>
      <c r="AB775" s="234"/>
      <c r="AC775" s="234"/>
      <c r="AD775" s="234"/>
      <c r="AE775" s="234"/>
      <c r="AF775" s="234"/>
      <c r="AG775" s="234"/>
      <c r="AH775" s="234"/>
      <c r="AI775" s="234"/>
      <c r="AJ775" s="234"/>
      <c r="AK775" s="234"/>
    </row>
    <row r="776" spans="1:37" ht="15.75" customHeight="1">
      <c r="A776" s="234"/>
      <c r="B776" s="234"/>
      <c r="C776" s="234"/>
      <c r="D776" s="234"/>
      <c r="E776" s="234"/>
      <c r="F776" s="234"/>
      <c r="G776" s="234"/>
      <c r="H776" s="234"/>
      <c r="I776" s="234"/>
      <c r="J776" s="300"/>
      <c r="K776" s="300"/>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c r="AI776" s="234"/>
      <c r="AJ776" s="234"/>
      <c r="AK776" s="234"/>
    </row>
    <row r="777" spans="1:37" ht="15.75" customHeight="1">
      <c r="A777" s="234"/>
      <c r="B777" s="234"/>
      <c r="C777" s="234"/>
      <c r="D777" s="234"/>
      <c r="E777" s="234"/>
      <c r="F777" s="234"/>
      <c r="G777" s="234"/>
      <c r="H777" s="234"/>
      <c r="I777" s="234"/>
      <c r="J777" s="300"/>
      <c r="K777" s="300"/>
      <c r="L777" s="234"/>
      <c r="M777" s="234"/>
      <c r="N777" s="234"/>
      <c r="O777" s="234"/>
      <c r="P777" s="234"/>
      <c r="Q777" s="234"/>
      <c r="R777" s="234"/>
      <c r="S777" s="234"/>
      <c r="T777" s="234"/>
      <c r="U777" s="234"/>
      <c r="V777" s="234"/>
      <c r="W777" s="234"/>
      <c r="X777" s="234"/>
      <c r="Y777" s="234"/>
      <c r="Z777" s="234"/>
      <c r="AA777" s="234"/>
      <c r="AB777" s="234"/>
      <c r="AC777" s="234"/>
      <c r="AD777" s="234"/>
      <c r="AE777" s="234"/>
      <c r="AF777" s="234"/>
      <c r="AG777" s="234"/>
      <c r="AH777" s="234"/>
      <c r="AI777" s="234"/>
      <c r="AJ777" s="234"/>
      <c r="AK777" s="234"/>
    </row>
    <row r="778" spans="1:37" ht="15.75" customHeight="1">
      <c r="A778" s="234"/>
      <c r="B778" s="234"/>
      <c r="C778" s="234"/>
      <c r="D778" s="234"/>
      <c r="E778" s="234"/>
      <c r="F778" s="234"/>
      <c r="G778" s="234"/>
      <c r="H778" s="234"/>
      <c r="I778" s="234"/>
      <c r="J778" s="300"/>
      <c r="K778" s="300"/>
      <c r="L778" s="234"/>
      <c r="M778" s="234"/>
      <c r="N778" s="234"/>
      <c r="O778" s="234"/>
      <c r="P778" s="234"/>
      <c r="Q778" s="234"/>
      <c r="R778" s="234"/>
      <c r="S778" s="234"/>
      <c r="T778" s="234"/>
      <c r="U778" s="234"/>
      <c r="V778" s="234"/>
      <c r="W778" s="234"/>
      <c r="X778" s="234"/>
      <c r="Y778" s="234"/>
      <c r="Z778" s="234"/>
      <c r="AA778" s="234"/>
      <c r="AB778" s="234"/>
      <c r="AC778" s="234"/>
      <c r="AD778" s="234"/>
      <c r="AE778" s="234"/>
      <c r="AF778" s="234"/>
      <c r="AG778" s="234"/>
      <c r="AH778" s="234"/>
      <c r="AI778" s="234"/>
      <c r="AJ778" s="234"/>
      <c r="AK778" s="234"/>
    </row>
    <row r="779" spans="1:37" ht="15.75" customHeight="1">
      <c r="A779" s="234"/>
      <c r="B779" s="234"/>
      <c r="C779" s="234"/>
      <c r="D779" s="234"/>
      <c r="E779" s="234"/>
      <c r="F779" s="234"/>
      <c r="G779" s="234"/>
      <c r="H779" s="234"/>
      <c r="I779" s="234"/>
      <c r="J779" s="300"/>
      <c r="K779" s="300"/>
      <c r="L779" s="234"/>
      <c r="M779" s="234"/>
      <c r="N779" s="234"/>
      <c r="O779" s="234"/>
      <c r="P779" s="234"/>
      <c r="Q779" s="234"/>
      <c r="R779" s="234"/>
      <c r="S779" s="234"/>
      <c r="T779" s="234"/>
      <c r="U779" s="234"/>
      <c r="V779" s="234"/>
      <c r="W779" s="234"/>
      <c r="X779" s="234"/>
      <c r="Y779" s="234"/>
      <c r="Z779" s="234"/>
      <c r="AA779" s="234"/>
      <c r="AB779" s="234"/>
      <c r="AC779" s="234"/>
      <c r="AD779" s="234"/>
      <c r="AE779" s="234"/>
      <c r="AF779" s="234"/>
      <c r="AG779" s="234"/>
      <c r="AH779" s="234"/>
      <c r="AI779" s="234"/>
      <c r="AJ779" s="234"/>
      <c r="AK779" s="234"/>
    </row>
    <row r="780" spans="1:37" ht="15.75" customHeight="1">
      <c r="A780" s="234"/>
      <c r="B780" s="234"/>
      <c r="C780" s="234"/>
      <c r="D780" s="234"/>
      <c r="E780" s="234"/>
      <c r="F780" s="234"/>
      <c r="G780" s="234"/>
      <c r="H780" s="234"/>
      <c r="I780" s="234"/>
      <c r="J780" s="300"/>
      <c r="K780" s="300"/>
      <c r="L780" s="234"/>
      <c r="M780" s="234"/>
      <c r="N780" s="234"/>
      <c r="O780" s="234"/>
      <c r="P780" s="234"/>
      <c r="Q780" s="234"/>
      <c r="R780" s="234"/>
      <c r="S780" s="234"/>
      <c r="T780" s="234"/>
      <c r="U780" s="234"/>
      <c r="V780" s="234"/>
      <c r="W780" s="234"/>
      <c r="X780" s="234"/>
      <c r="Y780" s="234"/>
      <c r="Z780" s="234"/>
      <c r="AA780" s="234"/>
      <c r="AB780" s="234"/>
      <c r="AC780" s="234"/>
      <c r="AD780" s="234"/>
      <c r="AE780" s="234"/>
      <c r="AF780" s="234"/>
      <c r="AG780" s="234"/>
      <c r="AH780" s="234"/>
      <c r="AI780" s="234"/>
      <c r="AJ780" s="234"/>
      <c r="AK780" s="234"/>
    </row>
    <row r="781" spans="1:37" ht="15.75" customHeight="1">
      <c r="A781" s="234"/>
      <c r="B781" s="234"/>
      <c r="C781" s="234"/>
      <c r="D781" s="234"/>
      <c r="E781" s="234"/>
      <c r="F781" s="234"/>
      <c r="G781" s="234"/>
      <c r="H781" s="234"/>
      <c r="I781" s="234"/>
      <c r="J781" s="300"/>
      <c r="K781" s="300"/>
      <c r="L781" s="234"/>
      <c r="M781" s="234"/>
      <c r="N781" s="234"/>
      <c r="O781" s="234"/>
      <c r="P781" s="234"/>
      <c r="Q781" s="234"/>
      <c r="R781" s="234"/>
      <c r="S781" s="234"/>
      <c r="T781" s="234"/>
      <c r="U781" s="234"/>
      <c r="V781" s="234"/>
      <c r="W781" s="234"/>
      <c r="X781" s="234"/>
      <c r="Y781" s="234"/>
      <c r="Z781" s="234"/>
      <c r="AA781" s="234"/>
      <c r="AB781" s="234"/>
      <c r="AC781" s="234"/>
      <c r="AD781" s="234"/>
      <c r="AE781" s="234"/>
      <c r="AF781" s="234"/>
      <c r="AG781" s="234"/>
      <c r="AH781" s="234"/>
      <c r="AI781" s="234"/>
      <c r="AJ781" s="234"/>
      <c r="AK781" s="234"/>
    </row>
    <row r="782" spans="1:37" ht="15.75" customHeight="1">
      <c r="A782" s="234"/>
      <c r="B782" s="234"/>
      <c r="C782" s="234"/>
      <c r="D782" s="234"/>
      <c r="E782" s="234"/>
      <c r="F782" s="234"/>
      <c r="G782" s="234"/>
      <c r="H782" s="234"/>
      <c r="I782" s="234"/>
      <c r="J782" s="300"/>
      <c r="K782" s="300"/>
      <c r="L782" s="234"/>
      <c r="M782" s="234"/>
      <c r="N782" s="234"/>
      <c r="O782" s="234"/>
      <c r="P782" s="234"/>
      <c r="Q782" s="234"/>
      <c r="R782" s="234"/>
      <c r="S782" s="234"/>
      <c r="T782" s="234"/>
      <c r="U782" s="234"/>
      <c r="V782" s="234"/>
      <c r="W782" s="234"/>
      <c r="X782" s="234"/>
      <c r="Y782" s="234"/>
      <c r="Z782" s="234"/>
      <c r="AA782" s="234"/>
      <c r="AB782" s="234"/>
      <c r="AC782" s="234"/>
      <c r="AD782" s="234"/>
      <c r="AE782" s="234"/>
      <c r="AF782" s="234"/>
      <c r="AG782" s="234"/>
      <c r="AH782" s="234"/>
      <c r="AI782" s="234"/>
      <c r="AJ782" s="234"/>
      <c r="AK782" s="234"/>
    </row>
    <row r="783" spans="1:37" ht="15.75" customHeight="1">
      <c r="A783" s="234"/>
      <c r="B783" s="234"/>
      <c r="C783" s="234"/>
      <c r="D783" s="234"/>
      <c r="E783" s="234"/>
      <c r="F783" s="234"/>
      <c r="G783" s="234"/>
      <c r="H783" s="234"/>
      <c r="I783" s="234"/>
      <c r="J783" s="300"/>
      <c r="K783" s="300"/>
      <c r="L783" s="234"/>
      <c r="M783" s="234"/>
      <c r="N783" s="234"/>
      <c r="O783" s="234"/>
      <c r="P783" s="234"/>
      <c r="Q783" s="234"/>
      <c r="R783" s="234"/>
      <c r="S783" s="234"/>
      <c r="T783" s="234"/>
      <c r="U783" s="234"/>
      <c r="V783" s="234"/>
      <c r="W783" s="234"/>
      <c r="X783" s="234"/>
      <c r="Y783" s="234"/>
      <c r="Z783" s="234"/>
      <c r="AA783" s="234"/>
      <c r="AB783" s="234"/>
      <c r="AC783" s="234"/>
      <c r="AD783" s="234"/>
      <c r="AE783" s="234"/>
      <c r="AF783" s="234"/>
      <c r="AG783" s="234"/>
      <c r="AH783" s="234"/>
      <c r="AI783" s="234"/>
      <c r="AJ783" s="234"/>
      <c r="AK783" s="234"/>
    </row>
    <row r="784" spans="1:37" ht="15.75" customHeight="1">
      <c r="A784" s="234"/>
      <c r="B784" s="234"/>
      <c r="C784" s="234"/>
      <c r="D784" s="234"/>
      <c r="E784" s="234"/>
      <c r="F784" s="234"/>
      <c r="G784" s="234"/>
      <c r="H784" s="234"/>
      <c r="I784" s="234"/>
      <c r="J784" s="300"/>
      <c r="K784" s="300"/>
      <c r="L784" s="234"/>
      <c r="M784" s="234"/>
      <c r="N784" s="234"/>
      <c r="O784" s="234"/>
      <c r="P784" s="234"/>
      <c r="Q784" s="234"/>
      <c r="R784" s="234"/>
      <c r="S784" s="234"/>
      <c r="T784" s="234"/>
      <c r="U784" s="234"/>
      <c r="V784" s="234"/>
      <c r="W784" s="234"/>
      <c r="X784" s="234"/>
      <c r="Y784" s="234"/>
      <c r="Z784" s="234"/>
      <c r="AA784" s="234"/>
      <c r="AB784" s="234"/>
      <c r="AC784" s="234"/>
      <c r="AD784" s="234"/>
      <c r="AE784" s="234"/>
      <c r="AF784" s="234"/>
      <c r="AG784" s="234"/>
      <c r="AH784" s="234"/>
      <c r="AI784" s="234"/>
      <c r="AJ784" s="234"/>
      <c r="AK784" s="234"/>
    </row>
    <row r="785" spans="1:37" ht="15.75" customHeight="1">
      <c r="A785" s="234"/>
      <c r="B785" s="234"/>
      <c r="C785" s="234"/>
      <c r="D785" s="234"/>
      <c r="E785" s="234"/>
      <c r="F785" s="234"/>
      <c r="G785" s="234"/>
      <c r="H785" s="234"/>
      <c r="I785" s="234"/>
      <c r="J785" s="300"/>
      <c r="K785" s="300"/>
      <c r="L785" s="234"/>
      <c r="M785" s="234"/>
      <c r="N785" s="234"/>
      <c r="O785" s="234"/>
      <c r="P785" s="234"/>
      <c r="Q785" s="234"/>
      <c r="R785" s="234"/>
      <c r="S785" s="234"/>
      <c r="T785" s="234"/>
      <c r="U785" s="234"/>
      <c r="V785" s="234"/>
      <c r="W785" s="234"/>
      <c r="X785" s="234"/>
      <c r="Y785" s="234"/>
      <c r="Z785" s="234"/>
      <c r="AA785" s="234"/>
      <c r="AB785" s="234"/>
      <c r="AC785" s="234"/>
      <c r="AD785" s="234"/>
      <c r="AE785" s="234"/>
      <c r="AF785" s="234"/>
      <c r="AG785" s="234"/>
      <c r="AH785" s="234"/>
      <c r="AI785" s="234"/>
      <c r="AJ785" s="234"/>
      <c r="AK785" s="234"/>
    </row>
    <row r="786" spans="1:37" ht="15.75" customHeight="1">
      <c r="A786" s="234"/>
      <c r="B786" s="234"/>
      <c r="C786" s="234"/>
      <c r="D786" s="234"/>
      <c r="E786" s="234"/>
      <c r="F786" s="234"/>
      <c r="G786" s="234"/>
      <c r="H786" s="234"/>
      <c r="I786" s="234"/>
      <c r="J786" s="300"/>
      <c r="K786" s="300"/>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c r="AI786" s="234"/>
      <c r="AJ786" s="234"/>
      <c r="AK786" s="234"/>
    </row>
    <row r="787" spans="1:37" ht="15.75" customHeight="1">
      <c r="A787" s="234"/>
      <c r="B787" s="234"/>
      <c r="C787" s="234"/>
      <c r="D787" s="234"/>
      <c r="E787" s="234"/>
      <c r="F787" s="234"/>
      <c r="G787" s="234"/>
      <c r="H787" s="234"/>
      <c r="I787" s="234"/>
      <c r="J787" s="300"/>
      <c r="K787" s="300"/>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c r="AI787" s="234"/>
      <c r="AJ787" s="234"/>
      <c r="AK787" s="234"/>
    </row>
    <row r="788" spans="1:37" ht="15.75" customHeight="1">
      <c r="A788" s="234"/>
      <c r="B788" s="234"/>
      <c r="C788" s="234"/>
      <c r="D788" s="234"/>
      <c r="E788" s="234"/>
      <c r="F788" s="234"/>
      <c r="G788" s="234"/>
      <c r="H788" s="234"/>
      <c r="I788" s="234"/>
      <c r="J788" s="300"/>
      <c r="K788" s="300"/>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c r="AI788" s="234"/>
      <c r="AJ788" s="234"/>
      <c r="AK788" s="234"/>
    </row>
    <row r="789" spans="1:37" ht="15.75" customHeight="1">
      <c r="A789" s="234"/>
      <c r="B789" s="234"/>
      <c r="C789" s="234"/>
      <c r="D789" s="234"/>
      <c r="E789" s="234"/>
      <c r="F789" s="234"/>
      <c r="G789" s="234"/>
      <c r="H789" s="234"/>
      <c r="I789" s="234"/>
      <c r="J789" s="300"/>
      <c r="K789" s="300"/>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row>
    <row r="790" spans="1:37" ht="15.75" customHeight="1">
      <c r="A790" s="234"/>
      <c r="B790" s="234"/>
      <c r="C790" s="234"/>
      <c r="D790" s="234"/>
      <c r="E790" s="234"/>
      <c r="F790" s="234"/>
      <c r="G790" s="234"/>
      <c r="H790" s="234"/>
      <c r="I790" s="234"/>
      <c r="J790" s="300"/>
      <c r="K790" s="300"/>
      <c r="L790" s="234"/>
      <c r="M790" s="234"/>
      <c r="N790" s="234"/>
      <c r="O790" s="234"/>
      <c r="P790" s="234"/>
      <c r="Q790" s="234"/>
      <c r="R790" s="234"/>
      <c r="S790" s="234"/>
      <c r="T790" s="234"/>
      <c r="U790" s="234"/>
      <c r="V790" s="234"/>
      <c r="W790" s="234"/>
      <c r="X790" s="234"/>
      <c r="Y790" s="234"/>
      <c r="Z790" s="234"/>
      <c r="AA790" s="234"/>
      <c r="AB790" s="234"/>
      <c r="AC790" s="234"/>
      <c r="AD790" s="234"/>
      <c r="AE790" s="234"/>
      <c r="AF790" s="234"/>
      <c r="AG790" s="234"/>
      <c r="AH790" s="234"/>
      <c r="AI790" s="234"/>
      <c r="AJ790" s="234"/>
      <c r="AK790" s="234"/>
    </row>
    <row r="791" spans="1:37" ht="15.75" customHeight="1">
      <c r="A791" s="234"/>
      <c r="B791" s="234"/>
      <c r="C791" s="234"/>
      <c r="D791" s="234"/>
      <c r="E791" s="234"/>
      <c r="F791" s="234"/>
      <c r="G791" s="234"/>
      <c r="H791" s="234"/>
      <c r="I791" s="234"/>
      <c r="J791" s="300"/>
      <c r="K791" s="300"/>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c r="AI791" s="234"/>
      <c r="AJ791" s="234"/>
      <c r="AK791" s="234"/>
    </row>
    <row r="792" spans="1:37" ht="15.75" customHeight="1">
      <c r="A792" s="234"/>
      <c r="B792" s="234"/>
      <c r="C792" s="234"/>
      <c r="D792" s="234"/>
      <c r="E792" s="234"/>
      <c r="F792" s="234"/>
      <c r="G792" s="234"/>
      <c r="H792" s="234"/>
      <c r="I792" s="234"/>
      <c r="J792" s="300"/>
      <c r="K792" s="300"/>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c r="AI792" s="234"/>
      <c r="AJ792" s="234"/>
      <c r="AK792" s="234"/>
    </row>
    <row r="793" spans="1:37" ht="15.75" customHeight="1">
      <c r="A793" s="234"/>
      <c r="B793" s="234"/>
      <c r="C793" s="234"/>
      <c r="D793" s="234"/>
      <c r="E793" s="234"/>
      <c r="F793" s="234"/>
      <c r="G793" s="234"/>
      <c r="H793" s="234"/>
      <c r="I793" s="234"/>
      <c r="J793" s="300"/>
      <c r="K793" s="300"/>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c r="AI793" s="234"/>
      <c r="AJ793" s="234"/>
      <c r="AK793" s="234"/>
    </row>
    <row r="794" spans="1:37" ht="15.75" customHeight="1">
      <c r="A794" s="234"/>
      <c r="B794" s="234"/>
      <c r="C794" s="234"/>
      <c r="D794" s="234"/>
      <c r="E794" s="234"/>
      <c r="F794" s="234"/>
      <c r="G794" s="234"/>
      <c r="H794" s="234"/>
      <c r="I794" s="234"/>
      <c r="J794" s="300"/>
      <c r="K794" s="300"/>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c r="AI794" s="234"/>
      <c r="AJ794" s="234"/>
      <c r="AK794" s="234"/>
    </row>
    <row r="795" spans="1:37" ht="15.75" customHeight="1">
      <c r="A795" s="234"/>
      <c r="B795" s="234"/>
      <c r="C795" s="234"/>
      <c r="D795" s="234"/>
      <c r="E795" s="234"/>
      <c r="F795" s="234"/>
      <c r="G795" s="234"/>
      <c r="H795" s="234"/>
      <c r="I795" s="234"/>
      <c r="J795" s="300"/>
      <c r="K795" s="300"/>
      <c r="L795" s="234"/>
      <c r="M795" s="234"/>
      <c r="N795" s="234"/>
      <c r="O795" s="234"/>
      <c r="P795" s="234"/>
      <c r="Q795" s="234"/>
      <c r="R795" s="234"/>
      <c r="S795" s="234"/>
      <c r="T795" s="234"/>
      <c r="U795" s="234"/>
      <c r="V795" s="234"/>
      <c r="W795" s="234"/>
      <c r="X795" s="234"/>
      <c r="Y795" s="234"/>
      <c r="Z795" s="234"/>
      <c r="AA795" s="234"/>
      <c r="AB795" s="234"/>
      <c r="AC795" s="234"/>
      <c r="AD795" s="234"/>
      <c r="AE795" s="234"/>
      <c r="AF795" s="234"/>
      <c r="AG795" s="234"/>
      <c r="AH795" s="234"/>
      <c r="AI795" s="234"/>
      <c r="AJ795" s="234"/>
      <c r="AK795" s="234"/>
    </row>
    <row r="796" spans="1:37" ht="15.75" customHeight="1">
      <c r="A796" s="234"/>
      <c r="B796" s="234"/>
      <c r="C796" s="234"/>
      <c r="D796" s="234"/>
      <c r="E796" s="234"/>
      <c r="F796" s="234"/>
      <c r="G796" s="234"/>
      <c r="H796" s="234"/>
      <c r="I796" s="234"/>
      <c r="J796" s="300"/>
      <c r="K796" s="300"/>
      <c r="L796" s="234"/>
      <c r="M796" s="234"/>
      <c r="N796" s="234"/>
      <c r="O796" s="234"/>
      <c r="P796" s="234"/>
      <c r="Q796" s="234"/>
      <c r="R796" s="234"/>
      <c r="S796" s="234"/>
      <c r="T796" s="234"/>
      <c r="U796" s="234"/>
      <c r="V796" s="234"/>
      <c r="W796" s="234"/>
      <c r="X796" s="234"/>
      <c r="Y796" s="234"/>
      <c r="Z796" s="234"/>
      <c r="AA796" s="234"/>
      <c r="AB796" s="234"/>
      <c r="AC796" s="234"/>
      <c r="AD796" s="234"/>
      <c r="AE796" s="234"/>
      <c r="AF796" s="234"/>
      <c r="AG796" s="234"/>
      <c r="AH796" s="234"/>
      <c r="AI796" s="234"/>
      <c r="AJ796" s="234"/>
      <c r="AK796" s="234"/>
    </row>
    <row r="797" spans="1:37" ht="15.75" customHeight="1">
      <c r="A797" s="234"/>
      <c r="B797" s="234"/>
      <c r="C797" s="234"/>
      <c r="D797" s="234"/>
      <c r="E797" s="234"/>
      <c r="F797" s="234"/>
      <c r="G797" s="234"/>
      <c r="H797" s="234"/>
      <c r="I797" s="234"/>
      <c r="J797" s="300"/>
      <c r="K797" s="300"/>
      <c r="L797" s="234"/>
      <c r="M797" s="234"/>
      <c r="N797" s="234"/>
      <c r="O797" s="234"/>
      <c r="P797" s="234"/>
      <c r="Q797" s="234"/>
      <c r="R797" s="234"/>
      <c r="S797" s="234"/>
      <c r="T797" s="234"/>
      <c r="U797" s="234"/>
      <c r="V797" s="234"/>
      <c r="W797" s="234"/>
      <c r="X797" s="234"/>
      <c r="Y797" s="234"/>
      <c r="Z797" s="234"/>
      <c r="AA797" s="234"/>
      <c r="AB797" s="234"/>
      <c r="AC797" s="234"/>
      <c r="AD797" s="234"/>
      <c r="AE797" s="234"/>
      <c r="AF797" s="234"/>
      <c r="AG797" s="234"/>
      <c r="AH797" s="234"/>
      <c r="AI797" s="234"/>
      <c r="AJ797" s="234"/>
      <c r="AK797" s="234"/>
    </row>
    <row r="798" spans="1:37" ht="15.75" customHeight="1">
      <c r="A798" s="234"/>
      <c r="B798" s="234"/>
      <c r="C798" s="234"/>
      <c r="D798" s="234"/>
      <c r="E798" s="234"/>
      <c r="F798" s="234"/>
      <c r="G798" s="234"/>
      <c r="H798" s="234"/>
      <c r="I798" s="234"/>
      <c r="J798" s="300"/>
      <c r="K798" s="300"/>
      <c r="L798" s="234"/>
      <c r="M798" s="234"/>
      <c r="N798" s="234"/>
      <c r="O798" s="234"/>
      <c r="P798" s="234"/>
      <c r="Q798" s="234"/>
      <c r="R798" s="234"/>
      <c r="S798" s="234"/>
      <c r="T798" s="234"/>
      <c r="U798" s="234"/>
      <c r="V798" s="234"/>
      <c r="W798" s="234"/>
      <c r="X798" s="234"/>
      <c r="Y798" s="234"/>
      <c r="Z798" s="234"/>
      <c r="AA798" s="234"/>
      <c r="AB798" s="234"/>
      <c r="AC798" s="234"/>
      <c r="AD798" s="234"/>
      <c r="AE798" s="234"/>
      <c r="AF798" s="234"/>
      <c r="AG798" s="234"/>
      <c r="AH798" s="234"/>
      <c r="AI798" s="234"/>
      <c r="AJ798" s="234"/>
      <c r="AK798" s="234"/>
    </row>
    <row r="799" spans="1:37" ht="15.75" customHeight="1">
      <c r="A799" s="234"/>
      <c r="B799" s="234"/>
      <c r="C799" s="234"/>
      <c r="D799" s="234"/>
      <c r="E799" s="234"/>
      <c r="F799" s="234"/>
      <c r="G799" s="234"/>
      <c r="H799" s="234"/>
      <c r="I799" s="234"/>
      <c r="J799" s="300"/>
      <c r="K799" s="300"/>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c r="AI799" s="234"/>
      <c r="AJ799" s="234"/>
      <c r="AK799" s="234"/>
    </row>
    <row r="800" spans="1:37" ht="15.75" customHeight="1">
      <c r="A800" s="234"/>
      <c r="B800" s="234"/>
      <c r="C800" s="234"/>
      <c r="D800" s="234"/>
      <c r="E800" s="234"/>
      <c r="F800" s="234"/>
      <c r="G800" s="234"/>
      <c r="H800" s="234"/>
      <c r="I800" s="234"/>
      <c r="J800" s="300"/>
      <c r="K800" s="300"/>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c r="AI800" s="234"/>
      <c r="AJ800" s="234"/>
      <c r="AK800" s="234"/>
    </row>
    <row r="801" spans="1:37" ht="15.75" customHeight="1">
      <c r="A801" s="234"/>
      <c r="B801" s="234"/>
      <c r="C801" s="234"/>
      <c r="D801" s="234"/>
      <c r="E801" s="234"/>
      <c r="F801" s="234"/>
      <c r="G801" s="234"/>
      <c r="H801" s="234"/>
      <c r="I801" s="234"/>
      <c r="J801" s="300"/>
      <c r="K801" s="300"/>
      <c r="L801" s="234"/>
      <c r="M801" s="234"/>
      <c r="N801" s="234"/>
      <c r="O801" s="234"/>
      <c r="P801" s="234"/>
      <c r="Q801" s="234"/>
      <c r="R801" s="234"/>
      <c r="S801" s="234"/>
      <c r="T801" s="234"/>
      <c r="U801" s="234"/>
      <c r="V801" s="234"/>
      <c r="W801" s="234"/>
      <c r="X801" s="234"/>
      <c r="Y801" s="234"/>
      <c r="Z801" s="234"/>
      <c r="AA801" s="234"/>
      <c r="AB801" s="234"/>
      <c r="AC801" s="234"/>
      <c r="AD801" s="234"/>
      <c r="AE801" s="234"/>
      <c r="AF801" s="234"/>
      <c r="AG801" s="234"/>
      <c r="AH801" s="234"/>
      <c r="AI801" s="234"/>
      <c r="AJ801" s="234"/>
      <c r="AK801" s="234"/>
    </row>
    <row r="802" spans="1:37" ht="15.75" customHeight="1">
      <c r="A802" s="234"/>
      <c r="B802" s="234"/>
      <c r="C802" s="234"/>
      <c r="D802" s="234"/>
      <c r="E802" s="234"/>
      <c r="F802" s="234"/>
      <c r="G802" s="234"/>
      <c r="H802" s="234"/>
      <c r="I802" s="234"/>
      <c r="J802" s="300"/>
      <c r="K802" s="300"/>
      <c r="L802" s="234"/>
      <c r="M802" s="234"/>
      <c r="N802" s="234"/>
      <c r="O802" s="234"/>
      <c r="P802" s="234"/>
      <c r="Q802" s="234"/>
      <c r="R802" s="234"/>
      <c r="S802" s="234"/>
      <c r="T802" s="234"/>
      <c r="U802" s="234"/>
      <c r="V802" s="234"/>
      <c r="W802" s="234"/>
      <c r="X802" s="234"/>
      <c r="Y802" s="234"/>
      <c r="Z802" s="234"/>
      <c r="AA802" s="234"/>
      <c r="AB802" s="234"/>
      <c r="AC802" s="234"/>
      <c r="AD802" s="234"/>
      <c r="AE802" s="234"/>
      <c r="AF802" s="234"/>
      <c r="AG802" s="234"/>
      <c r="AH802" s="234"/>
      <c r="AI802" s="234"/>
      <c r="AJ802" s="234"/>
      <c r="AK802" s="234"/>
    </row>
    <row r="803" spans="1:37" ht="15.75" customHeight="1">
      <c r="A803" s="234"/>
      <c r="B803" s="234"/>
      <c r="C803" s="234"/>
      <c r="D803" s="234"/>
      <c r="E803" s="234"/>
      <c r="F803" s="234"/>
      <c r="G803" s="234"/>
      <c r="H803" s="234"/>
      <c r="I803" s="234"/>
      <c r="J803" s="300"/>
      <c r="K803" s="300"/>
      <c r="L803" s="234"/>
      <c r="M803" s="234"/>
      <c r="N803" s="234"/>
      <c r="O803" s="234"/>
      <c r="P803" s="234"/>
      <c r="Q803" s="234"/>
      <c r="R803" s="234"/>
      <c r="S803" s="234"/>
      <c r="T803" s="234"/>
      <c r="U803" s="234"/>
      <c r="V803" s="234"/>
      <c r="W803" s="234"/>
      <c r="X803" s="234"/>
      <c r="Y803" s="234"/>
      <c r="Z803" s="234"/>
      <c r="AA803" s="234"/>
      <c r="AB803" s="234"/>
      <c r="AC803" s="234"/>
      <c r="AD803" s="234"/>
      <c r="AE803" s="234"/>
      <c r="AF803" s="234"/>
      <c r="AG803" s="234"/>
      <c r="AH803" s="234"/>
      <c r="AI803" s="234"/>
      <c r="AJ803" s="234"/>
      <c r="AK803" s="234"/>
    </row>
    <row r="804" spans="1:37" ht="15.75" customHeight="1">
      <c r="A804" s="234"/>
      <c r="B804" s="234"/>
      <c r="C804" s="234"/>
      <c r="D804" s="234"/>
      <c r="E804" s="234"/>
      <c r="F804" s="234"/>
      <c r="G804" s="234"/>
      <c r="H804" s="234"/>
      <c r="I804" s="234"/>
      <c r="J804" s="300"/>
      <c r="K804" s="300"/>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c r="AI804" s="234"/>
      <c r="AJ804" s="234"/>
      <c r="AK804" s="234"/>
    </row>
    <row r="805" spans="1:37" ht="15.75" customHeight="1">
      <c r="A805" s="234"/>
      <c r="B805" s="234"/>
      <c r="C805" s="234"/>
      <c r="D805" s="234"/>
      <c r="E805" s="234"/>
      <c r="F805" s="234"/>
      <c r="G805" s="234"/>
      <c r="H805" s="234"/>
      <c r="I805" s="234"/>
      <c r="J805" s="300"/>
      <c r="K805" s="300"/>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c r="AI805" s="234"/>
      <c r="AJ805" s="234"/>
      <c r="AK805" s="234"/>
    </row>
    <row r="806" spans="1:37" ht="15.75" customHeight="1">
      <c r="A806" s="234"/>
      <c r="B806" s="234"/>
      <c r="C806" s="234"/>
      <c r="D806" s="234"/>
      <c r="E806" s="234"/>
      <c r="F806" s="234"/>
      <c r="G806" s="234"/>
      <c r="H806" s="234"/>
      <c r="I806" s="234"/>
      <c r="J806" s="300"/>
      <c r="K806" s="300"/>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c r="AI806" s="234"/>
      <c r="AJ806" s="234"/>
      <c r="AK806" s="234"/>
    </row>
    <row r="807" spans="1:37" ht="15.75" customHeight="1">
      <c r="A807" s="234"/>
      <c r="B807" s="234"/>
      <c r="C807" s="234"/>
      <c r="D807" s="234"/>
      <c r="E807" s="234"/>
      <c r="F807" s="234"/>
      <c r="G807" s="234"/>
      <c r="H807" s="234"/>
      <c r="I807" s="234"/>
      <c r="J807" s="300"/>
      <c r="K807" s="300"/>
      <c r="L807" s="234"/>
      <c r="M807" s="234"/>
      <c r="N807" s="234"/>
      <c r="O807" s="234"/>
      <c r="P807" s="234"/>
      <c r="Q807" s="234"/>
      <c r="R807" s="234"/>
      <c r="S807" s="234"/>
      <c r="T807" s="234"/>
      <c r="U807" s="234"/>
      <c r="V807" s="234"/>
      <c r="W807" s="234"/>
      <c r="X807" s="234"/>
      <c r="Y807" s="234"/>
      <c r="Z807" s="234"/>
      <c r="AA807" s="234"/>
      <c r="AB807" s="234"/>
      <c r="AC807" s="234"/>
      <c r="AD807" s="234"/>
      <c r="AE807" s="234"/>
      <c r="AF807" s="234"/>
      <c r="AG807" s="234"/>
      <c r="AH807" s="234"/>
      <c r="AI807" s="234"/>
      <c r="AJ807" s="234"/>
      <c r="AK807" s="234"/>
    </row>
    <row r="808" spans="1:37" ht="15.75" customHeight="1">
      <c r="A808" s="234"/>
      <c r="B808" s="234"/>
      <c r="C808" s="234"/>
      <c r="D808" s="234"/>
      <c r="E808" s="234"/>
      <c r="F808" s="234"/>
      <c r="G808" s="234"/>
      <c r="H808" s="234"/>
      <c r="I808" s="234"/>
      <c r="J808" s="300"/>
      <c r="K808" s="300"/>
      <c r="L808" s="234"/>
      <c r="M808" s="234"/>
      <c r="N808" s="234"/>
      <c r="O808" s="234"/>
      <c r="P808" s="234"/>
      <c r="Q808" s="234"/>
      <c r="R808" s="234"/>
      <c r="S808" s="234"/>
      <c r="T808" s="234"/>
      <c r="U808" s="234"/>
      <c r="V808" s="234"/>
      <c r="W808" s="234"/>
      <c r="X808" s="234"/>
      <c r="Y808" s="234"/>
      <c r="Z808" s="234"/>
      <c r="AA808" s="234"/>
      <c r="AB808" s="234"/>
      <c r="AC808" s="234"/>
      <c r="AD808" s="234"/>
      <c r="AE808" s="234"/>
      <c r="AF808" s="234"/>
      <c r="AG808" s="234"/>
      <c r="AH808" s="234"/>
      <c r="AI808" s="234"/>
      <c r="AJ808" s="234"/>
      <c r="AK808" s="234"/>
    </row>
    <row r="809" spans="1:37" ht="15.75" customHeight="1">
      <c r="A809" s="234"/>
      <c r="B809" s="234"/>
      <c r="C809" s="234"/>
      <c r="D809" s="234"/>
      <c r="E809" s="234"/>
      <c r="F809" s="234"/>
      <c r="G809" s="234"/>
      <c r="H809" s="234"/>
      <c r="I809" s="234"/>
      <c r="J809" s="300"/>
      <c r="K809" s="300"/>
      <c r="L809" s="234"/>
      <c r="M809" s="234"/>
      <c r="N809" s="234"/>
      <c r="O809" s="234"/>
      <c r="P809" s="234"/>
      <c r="Q809" s="234"/>
      <c r="R809" s="234"/>
      <c r="S809" s="234"/>
      <c r="T809" s="234"/>
      <c r="U809" s="234"/>
      <c r="V809" s="234"/>
      <c r="W809" s="234"/>
      <c r="X809" s="234"/>
      <c r="Y809" s="234"/>
      <c r="Z809" s="234"/>
      <c r="AA809" s="234"/>
      <c r="AB809" s="234"/>
      <c r="AC809" s="234"/>
      <c r="AD809" s="234"/>
      <c r="AE809" s="234"/>
      <c r="AF809" s="234"/>
      <c r="AG809" s="234"/>
      <c r="AH809" s="234"/>
      <c r="AI809" s="234"/>
      <c r="AJ809" s="234"/>
      <c r="AK809" s="234"/>
    </row>
    <row r="810" spans="1:37" ht="15.75" customHeight="1">
      <c r="A810" s="234"/>
      <c r="B810" s="234"/>
      <c r="C810" s="234"/>
      <c r="D810" s="234"/>
      <c r="E810" s="234"/>
      <c r="F810" s="234"/>
      <c r="G810" s="234"/>
      <c r="H810" s="234"/>
      <c r="I810" s="234"/>
      <c r="J810" s="300"/>
      <c r="K810" s="300"/>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c r="AI810" s="234"/>
      <c r="AJ810" s="234"/>
      <c r="AK810" s="234"/>
    </row>
    <row r="811" spans="1:37" ht="15.75" customHeight="1">
      <c r="A811" s="234"/>
      <c r="B811" s="234"/>
      <c r="C811" s="234"/>
      <c r="D811" s="234"/>
      <c r="E811" s="234"/>
      <c r="F811" s="234"/>
      <c r="G811" s="234"/>
      <c r="H811" s="234"/>
      <c r="I811" s="234"/>
      <c r="J811" s="300"/>
      <c r="K811" s="300"/>
      <c r="L811" s="234"/>
      <c r="M811" s="234"/>
      <c r="N811" s="234"/>
      <c r="O811" s="234"/>
      <c r="P811" s="234"/>
      <c r="Q811" s="234"/>
      <c r="R811" s="234"/>
      <c r="S811" s="234"/>
      <c r="T811" s="234"/>
      <c r="U811" s="234"/>
      <c r="V811" s="234"/>
      <c r="W811" s="234"/>
      <c r="X811" s="234"/>
      <c r="Y811" s="234"/>
      <c r="Z811" s="234"/>
      <c r="AA811" s="234"/>
      <c r="AB811" s="234"/>
      <c r="AC811" s="234"/>
      <c r="AD811" s="234"/>
      <c r="AE811" s="234"/>
      <c r="AF811" s="234"/>
      <c r="AG811" s="234"/>
      <c r="AH811" s="234"/>
      <c r="AI811" s="234"/>
      <c r="AJ811" s="234"/>
      <c r="AK811" s="234"/>
    </row>
    <row r="812" spans="1:37" ht="15.75" customHeight="1">
      <c r="A812" s="234"/>
      <c r="B812" s="234"/>
      <c r="C812" s="234"/>
      <c r="D812" s="234"/>
      <c r="E812" s="234"/>
      <c r="F812" s="234"/>
      <c r="G812" s="234"/>
      <c r="H812" s="234"/>
      <c r="I812" s="234"/>
      <c r="J812" s="300"/>
      <c r="K812" s="300"/>
      <c r="L812" s="234"/>
      <c r="M812" s="234"/>
      <c r="N812" s="234"/>
      <c r="O812" s="234"/>
      <c r="P812" s="234"/>
      <c r="Q812" s="234"/>
      <c r="R812" s="234"/>
      <c r="S812" s="234"/>
      <c r="T812" s="234"/>
      <c r="U812" s="234"/>
      <c r="V812" s="234"/>
      <c r="W812" s="234"/>
      <c r="X812" s="234"/>
      <c r="Y812" s="234"/>
      <c r="Z812" s="234"/>
      <c r="AA812" s="234"/>
      <c r="AB812" s="234"/>
      <c r="AC812" s="234"/>
      <c r="AD812" s="234"/>
      <c r="AE812" s="234"/>
      <c r="AF812" s="234"/>
      <c r="AG812" s="234"/>
      <c r="AH812" s="234"/>
      <c r="AI812" s="234"/>
      <c r="AJ812" s="234"/>
      <c r="AK812" s="234"/>
    </row>
    <row r="813" spans="1:37" ht="15.75" customHeight="1">
      <c r="A813" s="234"/>
      <c r="B813" s="234"/>
      <c r="C813" s="234"/>
      <c r="D813" s="234"/>
      <c r="E813" s="234"/>
      <c r="F813" s="234"/>
      <c r="G813" s="234"/>
      <c r="H813" s="234"/>
      <c r="I813" s="234"/>
      <c r="J813" s="300"/>
      <c r="K813" s="300"/>
      <c r="L813" s="23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c r="AI813" s="234"/>
      <c r="AJ813" s="234"/>
      <c r="AK813" s="234"/>
    </row>
    <row r="814" spans="1:37" ht="15.75" customHeight="1">
      <c r="A814" s="234"/>
      <c r="B814" s="234"/>
      <c r="C814" s="234"/>
      <c r="D814" s="234"/>
      <c r="E814" s="234"/>
      <c r="F814" s="234"/>
      <c r="G814" s="234"/>
      <c r="H814" s="234"/>
      <c r="I814" s="234"/>
      <c r="J814" s="300"/>
      <c r="K814" s="300"/>
      <c r="L814" s="23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c r="AI814" s="234"/>
      <c r="AJ814" s="234"/>
      <c r="AK814" s="234"/>
    </row>
    <row r="815" spans="1:37" ht="15.75" customHeight="1">
      <c r="A815" s="234"/>
      <c r="B815" s="234"/>
      <c r="C815" s="234"/>
      <c r="D815" s="234"/>
      <c r="E815" s="234"/>
      <c r="F815" s="234"/>
      <c r="G815" s="234"/>
      <c r="H815" s="234"/>
      <c r="I815" s="234"/>
      <c r="J815" s="300"/>
      <c r="K815" s="300"/>
      <c r="L815" s="23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c r="AI815" s="234"/>
      <c r="AJ815" s="234"/>
      <c r="AK815" s="234"/>
    </row>
    <row r="816" spans="1:37" ht="15.75" customHeight="1">
      <c r="A816" s="234"/>
      <c r="B816" s="234"/>
      <c r="C816" s="234"/>
      <c r="D816" s="234"/>
      <c r="E816" s="234"/>
      <c r="F816" s="234"/>
      <c r="G816" s="234"/>
      <c r="H816" s="234"/>
      <c r="I816" s="234"/>
      <c r="J816" s="300"/>
      <c r="K816" s="300"/>
      <c r="L816" s="234"/>
      <c r="M816" s="234"/>
      <c r="N816" s="234"/>
      <c r="O816" s="234"/>
      <c r="P816" s="234"/>
      <c r="Q816" s="234"/>
      <c r="R816" s="234"/>
      <c r="S816" s="234"/>
      <c r="T816" s="234"/>
      <c r="U816" s="234"/>
      <c r="V816" s="234"/>
      <c r="W816" s="234"/>
      <c r="X816" s="234"/>
      <c r="Y816" s="234"/>
      <c r="Z816" s="234"/>
      <c r="AA816" s="234"/>
      <c r="AB816" s="234"/>
      <c r="AC816" s="234"/>
      <c r="AD816" s="234"/>
      <c r="AE816" s="234"/>
      <c r="AF816" s="234"/>
      <c r="AG816" s="234"/>
      <c r="AH816" s="234"/>
      <c r="AI816" s="234"/>
      <c r="AJ816" s="234"/>
      <c r="AK816" s="234"/>
    </row>
    <row r="817" spans="1:37" ht="15.75" customHeight="1">
      <c r="A817" s="234"/>
      <c r="B817" s="234"/>
      <c r="C817" s="234"/>
      <c r="D817" s="234"/>
      <c r="E817" s="234"/>
      <c r="F817" s="234"/>
      <c r="G817" s="234"/>
      <c r="H817" s="234"/>
      <c r="I817" s="234"/>
      <c r="J817" s="300"/>
      <c r="K817" s="300"/>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c r="AI817" s="234"/>
      <c r="AJ817" s="234"/>
      <c r="AK817" s="234"/>
    </row>
    <row r="818" spans="1:37" ht="15.75" customHeight="1">
      <c r="A818" s="234"/>
      <c r="B818" s="234"/>
      <c r="C818" s="234"/>
      <c r="D818" s="234"/>
      <c r="E818" s="234"/>
      <c r="F818" s="234"/>
      <c r="G818" s="234"/>
      <c r="H818" s="234"/>
      <c r="I818" s="234"/>
      <c r="J818" s="300"/>
      <c r="K818" s="300"/>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c r="AI818" s="234"/>
      <c r="AJ818" s="234"/>
      <c r="AK818" s="234"/>
    </row>
    <row r="819" spans="1:37" ht="15.75" customHeight="1">
      <c r="A819" s="234"/>
      <c r="B819" s="234"/>
      <c r="C819" s="234"/>
      <c r="D819" s="234"/>
      <c r="E819" s="234"/>
      <c r="F819" s="234"/>
      <c r="G819" s="234"/>
      <c r="H819" s="234"/>
      <c r="I819" s="234"/>
      <c r="J819" s="300"/>
      <c r="K819" s="300"/>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c r="AI819" s="234"/>
      <c r="AJ819" s="234"/>
      <c r="AK819" s="234"/>
    </row>
    <row r="820" spans="1:37" ht="15.75" customHeight="1">
      <c r="A820" s="234"/>
      <c r="B820" s="234"/>
      <c r="C820" s="234"/>
      <c r="D820" s="234"/>
      <c r="E820" s="234"/>
      <c r="F820" s="234"/>
      <c r="G820" s="234"/>
      <c r="H820" s="234"/>
      <c r="I820" s="234"/>
      <c r="J820" s="300"/>
      <c r="K820" s="300"/>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c r="AI820" s="234"/>
      <c r="AJ820" s="234"/>
      <c r="AK820" s="234"/>
    </row>
    <row r="821" spans="1:37" ht="15.75" customHeight="1">
      <c r="A821" s="234"/>
      <c r="B821" s="234"/>
      <c r="C821" s="234"/>
      <c r="D821" s="234"/>
      <c r="E821" s="234"/>
      <c r="F821" s="234"/>
      <c r="G821" s="234"/>
      <c r="H821" s="234"/>
      <c r="I821" s="234"/>
      <c r="J821" s="300"/>
      <c r="K821" s="300"/>
      <c r="L821" s="234"/>
      <c r="M821" s="234"/>
      <c r="N821" s="234"/>
      <c r="O821" s="234"/>
      <c r="P821" s="234"/>
      <c r="Q821" s="234"/>
      <c r="R821" s="234"/>
      <c r="S821" s="234"/>
      <c r="T821" s="234"/>
      <c r="U821" s="234"/>
      <c r="V821" s="234"/>
      <c r="W821" s="234"/>
      <c r="X821" s="234"/>
      <c r="Y821" s="234"/>
      <c r="Z821" s="234"/>
      <c r="AA821" s="234"/>
      <c r="AB821" s="234"/>
      <c r="AC821" s="234"/>
      <c r="AD821" s="234"/>
      <c r="AE821" s="234"/>
      <c r="AF821" s="234"/>
      <c r="AG821" s="234"/>
      <c r="AH821" s="234"/>
      <c r="AI821" s="234"/>
      <c r="AJ821" s="234"/>
      <c r="AK821" s="234"/>
    </row>
    <row r="822" spans="1:37" ht="15.75" customHeight="1">
      <c r="A822" s="234"/>
      <c r="B822" s="234"/>
      <c r="C822" s="234"/>
      <c r="D822" s="234"/>
      <c r="E822" s="234"/>
      <c r="F822" s="234"/>
      <c r="G822" s="234"/>
      <c r="H822" s="234"/>
      <c r="I822" s="234"/>
      <c r="J822" s="300"/>
      <c r="K822" s="300"/>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c r="AI822" s="234"/>
      <c r="AJ822" s="234"/>
      <c r="AK822" s="234"/>
    </row>
    <row r="823" spans="1:37" ht="15.75" customHeight="1">
      <c r="A823" s="234"/>
      <c r="B823" s="234"/>
      <c r="C823" s="234"/>
      <c r="D823" s="234"/>
      <c r="E823" s="234"/>
      <c r="F823" s="234"/>
      <c r="G823" s="234"/>
      <c r="H823" s="234"/>
      <c r="I823" s="234"/>
      <c r="J823" s="300"/>
      <c r="K823" s="300"/>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row>
    <row r="824" spans="1:37" ht="15.75" customHeight="1">
      <c r="A824" s="234"/>
      <c r="B824" s="234"/>
      <c r="C824" s="234"/>
      <c r="D824" s="234"/>
      <c r="E824" s="234"/>
      <c r="F824" s="234"/>
      <c r="G824" s="234"/>
      <c r="H824" s="234"/>
      <c r="I824" s="234"/>
      <c r="J824" s="300"/>
      <c r="K824" s="300"/>
      <c r="L824" s="234"/>
      <c r="M824" s="234"/>
      <c r="N824" s="234"/>
      <c r="O824" s="234"/>
      <c r="P824" s="234"/>
      <c r="Q824" s="234"/>
      <c r="R824" s="234"/>
      <c r="S824" s="234"/>
      <c r="T824" s="234"/>
      <c r="U824" s="234"/>
      <c r="V824" s="234"/>
      <c r="W824" s="234"/>
      <c r="X824" s="234"/>
      <c r="Y824" s="234"/>
      <c r="Z824" s="234"/>
      <c r="AA824" s="234"/>
      <c r="AB824" s="234"/>
      <c r="AC824" s="234"/>
      <c r="AD824" s="234"/>
      <c r="AE824" s="234"/>
      <c r="AF824" s="234"/>
      <c r="AG824" s="234"/>
      <c r="AH824" s="234"/>
      <c r="AI824" s="234"/>
      <c r="AJ824" s="234"/>
      <c r="AK824" s="234"/>
    </row>
    <row r="825" spans="1:37" ht="15.75" customHeight="1">
      <c r="A825" s="234"/>
      <c r="B825" s="234"/>
      <c r="C825" s="234"/>
      <c r="D825" s="234"/>
      <c r="E825" s="234"/>
      <c r="F825" s="234"/>
      <c r="G825" s="234"/>
      <c r="H825" s="234"/>
      <c r="I825" s="234"/>
      <c r="J825" s="300"/>
      <c r="K825" s="300"/>
      <c r="L825" s="234"/>
      <c r="M825" s="234"/>
      <c r="N825" s="234"/>
      <c r="O825" s="234"/>
      <c r="P825" s="234"/>
      <c r="Q825" s="234"/>
      <c r="R825" s="234"/>
      <c r="S825" s="234"/>
      <c r="T825" s="234"/>
      <c r="U825" s="234"/>
      <c r="V825" s="234"/>
      <c r="W825" s="234"/>
      <c r="X825" s="234"/>
      <c r="Y825" s="234"/>
      <c r="Z825" s="234"/>
      <c r="AA825" s="234"/>
      <c r="AB825" s="234"/>
      <c r="AC825" s="234"/>
      <c r="AD825" s="234"/>
      <c r="AE825" s="234"/>
      <c r="AF825" s="234"/>
      <c r="AG825" s="234"/>
      <c r="AH825" s="234"/>
      <c r="AI825" s="234"/>
      <c r="AJ825" s="234"/>
      <c r="AK825" s="234"/>
    </row>
    <row r="826" spans="1:37" ht="15.75" customHeight="1">
      <c r="A826" s="234"/>
      <c r="B826" s="234"/>
      <c r="C826" s="234"/>
      <c r="D826" s="234"/>
      <c r="E826" s="234"/>
      <c r="F826" s="234"/>
      <c r="G826" s="234"/>
      <c r="H826" s="234"/>
      <c r="I826" s="234"/>
      <c r="J826" s="300"/>
      <c r="K826" s="300"/>
      <c r="L826" s="234"/>
      <c r="M826" s="234"/>
      <c r="N826" s="234"/>
      <c r="O826" s="234"/>
      <c r="P826" s="234"/>
      <c r="Q826" s="234"/>
      <c r="R826" s="234"/>
      <c r="S826" s="234"/>
      <c r="T826" s="234"/>
      <c r="U826" s="234"/>
      <c r="V826" s="234"/>
      <c r="W826" s="234"/>
      <c r="X826" s="234"/>
      <c r="Y826" s="234"/>
      <c r="Z826" s="234"/>
      <c r="AA826" s="234"/>
      <c r="AB826" s="234"/>
      <c r="AC826" s="234"/>
      <c r="AD826" s="234"/>
      <c r="AE826" s="234"/>
      <c r="AF826" s="234"/>
      <c r="AG826" s="234"/>
      <c r="AH826" s="234"/>
      <c r="AI826" s="234"/>
      <c r="AJ826" s="234"/>
      <c r="AK826" s="234"/>
    </row>
    <row r="827" spans="1:37" ht="15.75" customHeight="1">
      <c r="A827" s="234"/>
      <c r="B827" s="234"/>
      <c r="C827" s="234"/>
      <c r="D827" s="234"/>
      <c r="E827" s="234"/>
      <c r="F827" s="234"/>
      <c r="G827" s="234"/>
      <c r="H827" s="234"/>
      <c r="I827" s="234"/>
      <c r="J827" s="300"/>
      <c r="K827" s="300"/>
      <c r="L827" s="234"/>
      <c r="M827" s="234"/>
      <c r="N827" s="234"/>
      <c r="O827" s="234"/>
      <c r="P827" s="234"/>
      <c r="Q827" s="234"/>
      <c r="R827" s="234"/>
      <c r="S827" s="234"/>
      <c r="T827" s="234"/>
      <c r="U827" s="234"/>
      <c r="V827" s="234"/>
      <c r="W827" s="234"/>
      <c r="X827" s="234"/>
      <c r="Y827" s="234"/>
      <c r="Z827" s="234"/>
      <c r="AA827" s="234"/>
      <c r="AB827" s="234"/>
      <c r="AC827" s="234"/>
      <c r="AD827" s="234"/>
      <c r="AE827" s="234"/>
      <c r="AF827" s="234"/>
      <c r="AG827" s="234"/>
      <c r="AH827" s="234"/>
      <c r="AI827" s="234"/>
      <c r="AJ827" s="234"/>
      <c r="AK827" s="234"/>
    </row>
    <row r="828" spans="1:37" ht="15.75" customHeight="1">
      <c r="A828" s="234"/>
      <c r="B828" s="234"/>
      <c r="C828" s="234"/>
      <c r="D828" s="234"/>
      <c r="E828" s="234"/>
      <c r="F828" s="234"/>
      <c r="G828" s="234"/>
      <c r="H828" s="234"/>
      <c r="I828" s="234"/>
      <c r="J828" s="300"/>
      <c r="K828" s="300"/>
      <c r="L828" s="234"/>
      <c r="M828" s="234"/>
      <c r="N828" s="234"/>
      <c r="O828" s="234"/>
      <c r="P828" s="234"/>
      <c r="Q828" s="234"/>
      <c r="R828" s="234"/>
      <c r="S828" s="234"/>
      <c r="T828" s="234"/>
      <c r="U828" s="234"/>
      <c r="V828" s="234"/>
      <c r="W828" s="234"/>
      <c r="X828" s="234"/>
      <c r="Y828" s="234"/>
      <c r="Z828" s="234"/>
      <c r="AA828" s="234"/>
      <c r="AB828" s="234"/>
      <c r="AC828" s="234"/>
      <c r="AD828" s="234"/>
      <c r="AE828" s="234"/>
      <c r="AF828" s="234"/>
      <c r="AG828" s="234"/>
      <c r="AH828" s="234"/>
      <c r="AI828" s="234"/>
      <c r="AJ828" s="234"/>
      <c r="AK828" s="234"/>
    </row>
    <row r="829" spans="1:37" ht="15.75" customHeight="1">
      <c r="A829" s="234"/>
      <c r="B829" s="234"/>
      <c r="C829" s="234"/>
      <c r="D829" s="234"/>
      <c r="E829" s="234"/>
      <c r="F829" s="234"/>
      <c r="G829" s="234"/>
      <c r="H829" s="234"/>
      <c r="I829" s="234"/>
      <c r="J829" s="300"/>
      <c r="K829" s="300"/>
      <c r="L829" s="234"/>
      <c r="M829" s="234"/>
      <c r="N829" s="234"/>
      <c r="O829" s="234"/>
      <c r="P829" s="234"/>
      <c r="Q829" s="234"/>
      <c r="R829" s="234"/>
      <c r="S829" s="234"/>
      <c r="T829" s="234"/>
      <c r="U829" s="234"/>
      <c r="V829" s="234"/>
      <c r="W829" s="234"/>
      <c r="X829" s="234"/>
      <c r="Y829" s="234"/>
      <c r="Z829" s="234"/>
      <c r="AA829" s="234"/>
      <c r="AB829" s="234"/>
      <c r="AC829" s="234"/>
      <c r="AD829" s="234"/>
      <c r="AE829" s="234"/>
      <c r="AF829" s="234"/>
      <c r="AG829" s="234"/>
      <c r="AH829" s="234"/>
      <c r="AI829" s="234"/>
      <c r="AJ829" s="234"/>
      <c r="AK829" s="234"/>
    </row>
    <row r="830" spans="1:37" ht="15.75" customHeight="1">
      <c r="A830" s="234"/>
      <c r="B830" s="234"/>
      <c r="C830" s="234"/>
      <c r="D830" s="234"/>
      <c r="E830" s="234"/>
      <c r="F830" s="234"/>
      <c r="G830" s="234"/>
      <c r="H830" s="234"/>
      <c r="I830" s="234"/>
      <c r="J830" s="300"/>
      <c r="K830" s="300"/>
      <c r="L830" s="234"/>
      <c r="M830" s="234"/>
      <c r="N830" s="234"/>
      <c r="O830" s="234"/>
      <c r="P830" s="234"/>
      <c r="Q830" s="234"/>
      <c r="R830" s="234"/>
      <c r="S830" s="234"/>
      <c r="T830" s="234"/>
      <c r="U830" s="234"/>
      <c r="V830" s="234"/>
      <c r="W830" s="234"/>
      <c r="X830" s="234"/>
      <c r="Y830" s="234"/>
      <c r="Z830" s="234"/>
      <c r="AA830" s="234"/>
      <c r="AB830" s="234"/>
      <c r="AC830" s="234"/>
      <c r="AD830" s="234"/>
      <c r="AE830" s="234"/>
      <c r="AF830" s="234"/>
      <c r="AG830" s="234"/>
      <c r="AH830" s="234"/>
      <c r="AI830" s="234"/>
      <c r="AJ830" s="234"/>
      <c r="AK830" s="234"/>
    </row>
    <row r="831" spans="1:37" ht="15.75" customHeight="1">
      <c r="A831" s="234"/>
      <c r="B831" s="234"/>
      <c r="C831" s="234"/>
      <c r="D831" s="234"/>
      <c r="E831" s="234"/>
      <c r="F831" s="234"/>
      <c r="G831" s="234"/>
      <c r="H831" s="234"/>
      <c r="I831" s="234"/>
      <c r="J831" s="300"/>
      <c r="K831" s="300"/>
      <c r="L831" s="234"/>
      <c r="M831" s="234"/>
      <c r="N831" s="234"/>
      <c r="O831" s="234"/>
      <c r="P831" s="234"/>
      <c r="Q831" s="234"/>
      <c r="R831" s="234"/>
      <c r="S831" s="234"/>
      <c r="T831" s="234"/>
      <c r="U831" s="234"/>
      <c r="V831" s="234"/>
      <c r="W831" s="234"/>
      <c r="X831" s="234"/>
      <c r="Y831" s="234"/>
      <c r="Z831" s="234"/>
      <c r="AA831" s="234"/>
      <c r="AB831" s="234"/>
      <c r="AC831" s="234"/>
      <c r="AD831" s="234"/>
      <c r="AE831" s="234"/>
      <c r="AF831" s="234"/>
      <c r="AG831" s="234"/>
      <c r="AH831" s="234"/>
      <c r="AI831" s="234"/>
      <c r="AJ831" s="234"/>
      <c r="AK831" s="234"/>
    </row>
    <row r="832" spans="1:37" ht="15.75" customHeight="1">
      <c r="A832" s="234"/>
      <c r="B832" s="234"/>
      <c r="C832" s="234"/>
      <c r="D832" s="234"/>
      <c r="E832" s="234"/>
      <c r="F832" s="234"/>
      <c r="G832" s="234"/>
      <c r="H832" s="234"/>
      <c r="I832" s="234"/>
      <c r="J832" s="300"/>
      <c r="K832" s="300"/>
      <c r="L832" s="234"/>
      <c r="M832" s="234"/>
      <c r="N832" s="234"/>
      <c r="O832" s="234"/>
      <c r="P832" s="234"/>
      <c r="Q832" s="234"/>
      <c r="R832" s="234"/>
      <c r="S832" s="234"/>
      <c r="T832" s="234"/>
      <c r="U832" s="234"/>
      <c r="V832" s="234"/>
      <c r="W832" s="234"/>
      <c r="X832" s="234"/>
      <c r="Y832" s="234"/>
      <c r="Z832" s="234"/>
      <c r="AA832" s="234"/>
      <c r="AB832" s="234"/>
      <c r="AC832" s="234"/>
      <c r="AD832" s="234"/>
      <c r="AE832" s="234"/>
      <c r="AF832" s="234"/>
      <c r="AG832" s="234"/>
      <c r="AH832" s="234"/>
      <c r="AI832" s="234"/>
      <c r="AJ832" s="234"/>
      <c r="AK832" s="234"/>
    </row>
    <row r="833" spans="1:37" ht="15.75" customHeight="1">
      <c r="A833" s="234"/>
      <c r="B833" s="234"/>
      <c r="C833" s="234"/>
      <c r="D833" s="234"/>
      <c r="E833" s="234"/>
      <c r="F833" s="234"/>
      <c r="G833" s="234"/>
      <c r="H833" s="234"/>
      <c r="I833" s="234"/>
      <c r="J833" s="300"/>
      <c r="K833" s="300"/>
      <c r="L833" s="234"/>
      <c r="M833" s="234"/>
      <c r="N833" s="234"/>
      <c r="O833" s="234"/>
      <c r="P833" s="234"/>
      <c r="Q833" s="234"/>
      <c r="R833" s="234"/>
      <c r="S833" s="234"/>
      <c r="T833" s="234"/>
      <c r="U833" s="234"/>
      <c r="V833" s="234"/>
      <c r="W833" s="234"/>
      <c r="X833" s="234"/>
      <c r="Y833" s="234"/>
      <c r="Z833" s="234"/>
      <c r="AA833" s="234"/>
      <c r="AB833" s="234"/>
      <c r="AC833" s="234"/>
      <c r="AD833" s="234"/>
      <c r="AE833" s="234"/>
      <c r="AF833" s="234"/>
      <c r="AG833" s="234"/>
      <c r="AH833" s="234"/>
      <c r="AI833" s="234"/>
      <c r="AJ833" s="234"/>
      <c r="AK833" s="234"/>
    </row>
    <row r="834" spans="1:37" ht="15.75" customHeight="1">
      <c r="A834" s="234"/>
      <c r="B834" s="234"/>
      <c r="C834" s="234"/>
      <c r="D834" s="234"/>
      <c r="E834" s="234"/>
      <c r="F834" s="234"/>
      <c r="G834" s="234"/>
      <c r="H834" s="234"/>
      <c r="I834" s="234"/>
      <c r="J834" s="300"/>
      <c r="K834" s="300"/>
      <c r="L834" s="234"/>
      <c r="M834" s="234"/>
      <c r="N834" s="234"/>
      <c r="O834" s="234"/>
      <c r="P834" s="234"/>
      <c r="Q834" s="234"/>
      <c r="R834" s="234"/>
      <c r="S834" s="234"/>
      <c r="T834" s="234"/>
      <c r="U834" s="234"/>
      <c r="V834" s="234"/>
      <c r="W834" s="234"/>
      <c r="X834" s="234"/>
      <c r="Y834" s="234"/>
      <c r="Z834" s="234"/>
      <c r="AA834" s="234"/>
      <c r="AB834" s="234"/>
      <c r="AC834" s="234"/>
      <c r="AD834" s="234"/>
      <c r="AE834" s="234"/>
      <c r="AF834" s="234"/>
      <c r="AG834" s="234"/>
      <c r="AH834" s="234"/>
      <c r="AI834" s="234"/>
      <c r="AJ834" s="234"/>
      <c r="AK834" s="234"/>
    </row>
    <row r="835" spans="1:37" ht="15.75" customHeight="1">
      <c r="A835" s="234"/>
      <c r="B835" s="234"/>
      <c r="C835" s="234"/>
      <c r="D835" s="234"/>
      <c r="E835" s="234"/>
      <c r="F835" s="234"/>
      <c r="G835" s="234"/>
      <c r="H835" s="234"/>
      <c r="I835" s="234"/>
      <c r="J835" s="300"/>
      <c r="K835" s="300"/>
      <c r="L835" s="234"/>
      <c r="M835" s="234"/>
      <c r="N835" s="234"/>
      <c r="O835" s="234"/>
      <c r="P835" s="234"/>
      <c r="Q835" s="234"/>
      <c r="R835" s="234"/>
      <c r="S835" s="234"/>
      <c r="T835" s="234"/>
      <c r="U835" s="234"/>
      <c r="V835" s="234"/>
      <c r="W835" s="234"/>
      <c r="X835" s="234"/>
      <c r="Y835" s="234"/>
      <c r="Z835" s="234"/>
      <c r="AA835" s="234"/>
      <c r="AB835" s="234"/>
      <c r="AC835" s="234"/>
      <c r="AD835" s="234"/>
      <c r="AE835" s="234"/>
      <c r="AF835" s="234"/>
      <c r="AG835" s="234"/>
      <c r="AH835" s="234"/>
      <c r="AI835" s="234"/>
      <c r="AJ835" s="234"/>
      <c r="AK835" s="234"/>
    </row>
    <row r="836" spans="1:37" ht="15.75" customHeight="1">
      <c r="A836" s="234"/>
      <c r="B836" s="234"/>
      <c r="C836" s="234"/>
      <c r="D836" s="234"/>
      <c r="E836" s="234"/>
      <c r="F836" s="234"/>
      <c r="G836" s="234"/>
      <c r="H836" s="234"/>
      <c r="I836" s="234"/>
      <c r="J836" s="300"/>
      <c r="K836" s="300"/>
      <c r="L836" s="234"/>
      <c r="M836" s="234"/>
      <c r="N836" s="234"/>
      <c r="O836" s="234"/>
      <c r="P836" s="234"/>
      <c r="Q836" s="234"/>
      <c r="R836" s="234"/>
      <c r="S836" s="234"/>
      <c r="T836" s="234"/>
      <c r="U836" s="234"/>
      <c r="V836" s="234"/>
      <c r="W836" s="234"/>
      <c r="X836" s="234"/>
      <c r="Y836" s="234"/>
      <c r="Z836" s="234"/>
      <c r="AA836" s="234"/>
      <c r="AB836" s="234"/>
      <c r="AC836" s="234"/>
      <c r="AD836" s="234"/>
      <c r="AE836" s="234"/>
      <c r="AF836" s="234"/>
      <c r="AG836" s="234"/>
      <c r="AH836" s="234"/>
      <c r="AI836" s="234"/>
      <c r="AJ836" s="234"/>
      <c r="AK836" s="234"/>
    </row>
    <row r="837" spans="1:37" ht="15.75" customHeight="1">
      <c r="A837" s="234"/>
      <c r="B837" s="234"/>
      <c r="C837" s="234"/>
      <c r="D837" s="234"/>
      <c r="E837" s="234"/>
      <c r="F837" s="234"/>
      <c r="G837" s="234"/>
      <c r="H837" s="234"/>
      <c r="I837" s="234"/>
      <c r="J837" s="300"/>
      <c r="K837" s="300"/>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c r="AI837" s="234"/>
      <c r="AJ837" s="234"/>
      <c r="AK837" s="234"/>
    </row>
    <row r="838" spans="1:37" ht="15.75" customHeight="1">
      <c r="A838" s="234"/>
      <c r="B838" s="234"/>
      <c r="C838" s="234"/>
      <c r="D838" s="234"/>
      <c r="E838" s="234"/>
      <c r="F838" s="234"/>
      <c r="G838" s="234"/>
      <c r="H838" s="234"/>
      <c r="I838" s="234"/>
      <c r="J838" s="300"/>
      <c r="K838" s="300"/>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c r="AI838" s="234"/>
      <c r="AJ838" s="234"/>
      <c r="AK838" s="234"/>
    </row>
    <row r="839" spans="1:37" ht="15.75" customHeight="1">
      <c r="A839" s="234"/>
      <c r="B839" s="234"/>
      <c r="C839" s="234"/>
      <c r="D839" s="234"/>
      <c r="E839" s="234"/>
      <c r="F839" s="234"/>
      <c r="G839" s="234"/>
      <c r="H839" s="234"/>
      <c r="I839" s="234"/>
      <c r="J839" s="300"/>
      <c r="K839" s="300"/>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c r="AI839" s="234"/>
      <c r="AJ839" s="234"/>
      <c r="AK839" s="234"/>
    </row>
    <row r="840" spans="1:37" ht="15.75" customHeight="1">
      <c r="A840" s="234"/>
      <c r="B840" s="234"/>
      <c r="C840" s="234"/>
      <c r="D840" s="234"/>
      <c r="E840" s="234"/>
      <c r="F840" s="234"/>
      <c r="G840" s="234"/>
      <c r="H840" s="234"/>
      <c r="I840" s="234"/>
      <c r="J840" s="300"/>
      <c r="K840" s="300"/>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c r="AI840" s="234"/>
      <c r="AJ840" s="234"/>
      <c r="AK840" s="234"/>
    </row>
    <row r="841" spans="1:37" ht="15.75" customHeight="1">
      <c r="A841" s="234"/>
      <c r="B841" s="234"/>
      <c r="C841" s="234"/>
      <c r="D841" s="234"/>
      <c r="E841" s="234"/>
      <c r="F841" s="234"/>
      <c r="G841" s="234"/>
      <c r="H841" s="234"/>
      <c r="I841" s="234"/>
      <c r="J841" s="300"/>
      <c r="K841" s="300"/>
      <c r="L841" s="234"/>
      <c r="M841" s="234"/>
      <c r="N841" s="234"/>
      <c r="O841" s="234"/>
      <c r="P841" s="234"/>
      <c r="Q841" s="234"/>
      <c r="R841" s="234"/>
      <c r="S841" s="234"/>
      <c r="T841" s="234"/>
      <c r="U841" s="234"/>
      <c r="V841" s="234"/>
      <c r="W841" s="234"/>
      <c r="X841" s="234"/>
      <c r="Y841" s="234"/>
      <c r="Z841" s="234"/>
      <c r="AA841" s="234"/>
      <c r="AB841" s="234"/>
      <c r="AC841" s="234"/>
      <c r="AD841" s="234"/>
      <c r="AE841" s="234"/>
      <c r="AF841" s="234"/>
      <c r="AG841" s="234"/>
      <c r="AH841" s="234"/>
      <c r="AI841" s="234"/>
      <c r="AJ841" s="234"/>
      <c r="AK841" s="234"/>
    </row>
    <row r="842" spans="1:37" ht="15.75" customHeight="1">
      <c r="A842" s="234"/>
      <c r="B842" s="234"/>
      <c r="C842" s="234"/>
      <c r="D842" s="234"/>
      <c r="E842" s="234"/>
      <c r="F842" s="234"/>
      <c r="G842" s="234"/>
      <c r="H842" s="234"/>
      <c r="I842" s="234"/>
      <c r="J842" s="300"/>
      <c r="K842" s="300"/>
      <c r="L842" s="234"/>
      <c r="M842" s="234"/>
      <c r="N842" s="234"/>
      <c r="O842" s="234"/>
      <c r="P842" s="234"/>
      <c r="Q842" s="234"/>
      <c r="R842" s="234"/>
      <c r="S842" s="234"/>
      <c r="T842" s="234"/>
      <c r="U842" s="234"/>
      <c r="V842" s="234"/>
      <c r="W842" s="234"/>
      <c r="X842" s="234"/>
      <c r="Y842" s="234"/>
      <c r="Z842" s="234"/>
      <c r="AA842" s="234"/>
      <c r="AB842" s="234"/>
      <c r="AC842" s="234"/>
      <c r="AD842" s="234"/>
      <c r="AE842" s="234"/>
      <c r="AF842" s="234"/>
      <c r="AG842" s="234"/>
      <c r="AH842" s="234"/>
      <c r="AI842" s="234"/>
      <c r="AJ842" s="234"/>
      <c r="AK842" s="234"/>
    </row>
    <row r="843" spans="1:37" ht="15.75" customHeight="1">
      <c r="A843" s="234"/>
      <c r="B843" s="234"/>
      <c r="C843" s="234"/>
      <c r="D843" s="234"/>
      <c r="E843" s="234"/>
      <c r="F843" s="234"/>
      <c r="G843" s="234"/>
      <c r="H843" s="234"/>
      <c r="I843" s="234"/>
      <c r="J843" s="300"/>
      <c r="K843" s="300"/>
      <c r="L843" s="234"/>
      <c r="M843" s="234"/>
      <c r="N843" s="234"/>
      <c r="O843" s="234"/>
      <c r="P843" s="234"/>
      <c r="Q843" s="234"/>
      <c r="R843" s="234"/>
      <c r="S843" s="234"/>
      <c r="T843" s="234"/>
      <c r="U843" s="234"/>
      <c r="V843" s="234"/>
      <c r="W843" s="234"/>
      <c r="X843" s="234"/>
      <c r="Y843" s="234"/>
      <c r="Z843" s="234"/>
      <c r="AA843" s="234"/>
      <c r="AB843" s="234"/>
      <c r="AC843" s="234"/>
      <c r="AD843" s="234"/>
      <c r="AE843" s="234"/>
      <c r="AF843" s="234"/>
      <c r="AG843" s="234"/>
      <c r="AH843" s="234"/>
      <c r="AI843" s="234"/>
      <c r="AJ843" s="234"/>
      <c r="AK843" s="234"/>
    </row>
    <row r="844" spans="1:37" ht="15.75" customHeight="1">
      <c r="A844" s="234"/>
      <c r="B844" s="234"/>
      <c r="C844" s="234"/>
      <c r="D844" s="234"/>
      <c r="E844" s="234"/>
      <c r="F844" s="234"/>
      <c r="G844" s="234"/>
      <c r="H844" s="234"/>
      <c r="I844" s="234"/>
      <c r="J844" s="300"/>
      <c r="K844" s="300"/>
      <c r="L844" s="234"/>
      <c r="M844" s="234"/>
      <c r="N844" s="234"/>
      <c r="O844" s="234"/>
      <c r="P844" s="234"/>
      <c r="Q844" s="234"/>
      <c r="R844" s="234"/>
      <c r="S844" s="234"/>
      <c r="T844" s="234"/>
      <c r="U844" s="234"/>
      <c r="V844" s="234"/>
      <c r="W844" s="234"/>
      <c r="X844" s="234"/>
      <c r="Y844" s="234"/>
      <c r="Z844" s="234"/>
      <c r="AA844" s="234"/>
      <c r="AB844" s="234"/>
      <c r="AC844" s="234"/>
      <c r="AD844" s="234"/>
      <c r="AE844" s="234"/>
      <c r="AF844" s="234"/>
      <c r="AG844" s="234"/>
      <c r="AH844" s="234"/>
      <c r="AI844" s="234"/>
      <c r="AJ844" s="234"/>
      <c r="AK844" s="234"/>
    </row>
    <row r="845" spans="1:37" ht="15.75" customHeight="1">
      <c r="A845" s="234"/>
      <c r="B845" s="234"/>
      <c r="C845" s="234"/>
      <c r="D845" s="234"/>
      <c r="E845" s="234"/>
      <c r="F845" s="234"/>
      <c r="G845" s="234"/>
      <c r="H845" s="234"/>
      <c r="I845" s="234"/>
      <c r="J845" s="300"/>
      <c r="K845" s="300"/>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c r="AI845" s="234"/>
      <c r="AJ845" s="234"/>
      <c r="AK845" s="234"/>
    </row>
    <row r="846" spans="1:37" ht="15.75" customHeight="1">
      <c r="A846" s="234"/>
      <c r="B846" s="234"/>
      <c r="C846" s="234"/>
      <c r="D846" s="234"/>
      <c r="E846" s="234"/>
      <c r="F846" s="234"/>
      <c r="G846" s="234"/>
      <c r="H846" s="234"/>
      <c r="I846" s="234"/>
      <c r="J846" s="300"/>
      <c r="K846" s="300"/>
      <c r="L846" s="234"/>
      <c r="M846" s="234"/>
      <c r="N846" s="234"/>
      <c r="O846" s="234"/>
      <c r="P846" s="234"/>
      <c r="Q846" s="234"/>
      <c r="R846" s="234"/>
      <c r="S846" s="234"/>
      <c r="T846" s="234"/>
      <c r="U846" s="234"/>
      <c r="V846" s="234"/>
      <c r="W846" s="234"/>
      <c r="X846" s="234"/>
      <c r="Y846" s="234"/>
      <c r="Z846" s="234"/>
      <c r="AA846" s="234"/>
      <c r="AB846" s="234"/>
      <c r="AC846" s="234"/>
      <c r="AD846" s="234"/>
      <c r="AE846" s="234"/>
      <c r="AF846" s="234"/>
      <c r="AG846" s="234"/>
      <c r="AH846" s="234"/>
      <c r="AI846" s="234"/>
      <c r="AJ846" s="234"/>
      <c r="AK846" s="234"/>
    </row>
    <row r="847" spans="1:37" ht="15.75" customHeight="1">
      <c r="A847" s="234"/>
      <c r="B847" s="234"/>
      <c r="C847" s="234"/>
      <c r="D847" s="234"/>
      <c r="E847" s="234"/>
      <c r="F847" s="234"/>
      <c r="G847" s="234"/>
      <c r="H847" s="234"/>
      <c r="I847" s="234"/>
      <c r="J847" s="300"/>
      <c r="K847" s="300"/>
      <c r="L847" s="234"/>
      <c r="M847" s="234"/>
      <c r="N847" s="234"/>
      <c r="O847" s="234"/>
      <c r="P847" s="234"/>
      <c r="Q847" s="234"/>
      <c r="R847" s="234"/>
      <c r="S847" s="234"/>
      <c r="T847" s="234"/>
      <c r="U847" s="234"/>
      <c r="V847" s="234"/>
      <c r="W847" s="234"/>
      <c r="X847" s="234"/>
      <c r="Y847" s="234"/>
      <c r="Z847" s="234"/>
      <c r="AA847" s="234"/>
      <c r="AB847" s="234"/>
      <c r="AC847" s="234"/>
      <c r="AD847" s="234"/>
      <c r="AE847" s="234"/>
      <c r="AF847" s="234"/>
      <c r="AG847" s="234"/>
      <c r="AH847" s="234"/>
      <c r="AI847" s="234"/>
      <c r="AJ847" s="234"/>
      <c r="AK847" s="234"/>
    </row>
    <row r="848" spans="1:37" ht="15.75" customHeight="1">
      <c r="A848" s="234"/>
      <c r="B848" s="234"/>
      <c r="C848" s="234"/>
      <c r="D848" s="234"/>
      <c r="E848" s="234"/>
      <c r="F848" s="234"/>
      <c r="G848" s="234"/>
      <c r="H848" s="234"/>
      <c r="I848" s="234"/>
      <c r="J848" s="300"/>
      <c r="K848" s="300"/>
      <c r="L848" s="234"/>
      <c r="M848" s="234"/>
      <c r="N848" s="234"/>
      <c r="O848" s="234"/>
      <c r="P848" s="234"/>
      <c r="Q848" s="234"/>
      <c r="R848" s="234"/>
      <c r="S848" s="234"/>
      <c r="T848" s="234"/>
      <c r="U848" s="234"/>
      <c r="V848" s="234"/>
      <c r="W848" s="234"/>
      <c r="X848" s="234"/>
      <c r="Y848" s="234"/>
      <c r="Z848" s="234"/>
      <c r="AA848" s="234"/>
      <c r="AB848" s="234"/>
      <c r="AC848" s="234"/>
      <c r="AD848" s="234"/>
      <c r="AE848" s="234"/>
      <c r="AF848" s="234"/>
      <c r="AG848" s="234"/>
      <c r="AH848" s="234"/>
      <c r="AI848" s="234"/>
      <c r="AJ848" s="234"/>
      <c r="AK848" s="234"/>
    </row>
    <row r="849" spans="1:37" ht="15.75" customHeight="1">
      <c r="A849" s="234"/>
      <c r="B849" s="234"/>
      <c r="C849" s="234"/>
      <c r="D849" s="234"/>
      <c r="E849" s="234"/>
      <c r="F849" s="234"/>
      <c r="G849" s="234"/>
      <c r="H849" s="234"/>
      <c r="I849" s="234"/>
      <c r="J849" s="300"/>
      <c r="K849" s="300"/>
      <c r="L849" s="234"/>
      <c r="M849" s="234"/>
      <c r="N849" s="234"/>
      <c r="O849" s="234"/>
      <c r="P849" s="234"/>
      <c r="Q849" s="234"/>
      <c r="R849" s="234"/>
      <c r="S849" s="234"/>
      <c r="T849" s="234"/>
      <c r="U849" s="234"/>
      <c r="V849" s="234"/>
      <c r="W849" s="234"/>
      <c r="X849" s="234"/>
      <c r="Y849" s="234"/>
      <c r="Z849" s="234"/>
      <c r="AA849" s="234"/>
      <c r="AB849" s="234"/>
      <c r="AC849" s="234"/>
      <c r="AD849" s="234"/>
      <c r="AE849" s="234"/>
      <c r="AF849" s="234"/>
      <c r="AG849" s="234"/>
      <c r="AH849" s="234"/>
      <c r="AI849" s="234"/>
      <c r="AJ849" s="234"/>
      <c r="AK849" s="234"/>
    </row>
    <row r="850" spans="1:37" ht="15.75" customHeight="1">
      <c r="A850" s="234"/>
      <c r="B850" s="234"/>
      <c r="C850" s="234"/>
      <c r="D850" s="234"/>
      <c r="E850" s="234"/>
      <c r="F850" s="234"/>
      <c r="G850" s="234"/>
      <c r="H850" s="234"/>
      <c r="I850" s="234"/>
      <c r="J850" s="300"/>
      <c r="K850" s="300"/>
      <c r="L850" s="234"/>
      <c r="M850" s="234"/>
      <c r="N850" s="234"/>
      <c r="O850" s="234"/>
      <c r="P850" s="234"/>
      <c r="Q850" s="234"/>
      <c r="R850" s="234"/>
      <c r="S850" s="234"/>
      <c r="T850" s="234"/>
      <c r="U850" s="234"/>
      <c r="V850" s="234"/>
      <c r="W850" s="234"/>
      <c r="X850" s="234"/>
      <c r="Y850" s="234"/>
      <c r="Z850" s="234"/>
      <c r="AA850" s="234"/>
      <c r="AB850" s="234"/>
      <c r="AC850" s="234"/>
      <c r="AD850" s="234"/>
      <c r="AE850" s="234"/>
      <c r="AF850" s="234"/>
      <c r="AG850" s="234"/>
      <c r="AH850" s="234"/>
      <c r="AI850" s="234"/>
      <c r="AJ850" s="234"/>
      <c r="AK850" s="234"/>
    </row>
    <row r="851" spans="1:37" ht="15.75" customHeight="1">
      <c r="A851" s="234"/>
      <c r="B851" s="234"/>
      <c r="C851" s="234"/>
      <c r="D851" s="234"/>
      <c r="E851" s="234"/>
      <c r="F851" s="234"/>
      <c r="G851" s="234"/>
      <c r="H851" s="234"/>
      <c r="I851" s="234"/>
      <c r="J851" s="300"/>
      <c r="K851" s="300"/>
      <c r="L851" s="234"/>
      <c r="M851" s="234"/>
      <c r="N851" s="234"/>
      <c r="O851" s="234"/>
      <c r="P851" s="234"/>
      <c r="Q851" s="234"/>
      <c r="R851" s="234"/>
      <c r="S851" s="234"/>
      <c r="T851" s="234"/>
      <c r="U851" s="234"/>
      <c r="V851" s="234"/>
      <c r="W851" s="234"/>
      <c r="X851" s="234"/>
      <c r="Y851" s="234"/>
      <c r="Z851" s="234"/>
      <c r="AA851" s="234"/>
      <c r="AB851" s="234"/>
      <c r="AC851" s="234"/>
      <c r="AD851" s="234"/>
      <c r="AE851" s="234"/>
      <c r="AF851" s="234"/>
      <c r="AG851" s="234"/>
      <c r="AH851" s="234"/>
      <c r="AI851" s="234"/>
      <c r="AJ851" s="234"/>
      <c r="AK851" s="234"/>
    </row>
    <row r="852" spans="1:37" ht="15.75" customHeight="1">
      <c r="A852" s="234"/>
      <c r="B852" s="234"/>
      <c r="C852" s="234"/>
      <c r="D852" s="234"/>
      <c r="E852" s="234"/>
      <c r="F852" s="234"/>
      <c r="G852" s="234"/>
      <c r="H852" s="234"/>
      <c r="I852" s="234"/>
      <c r="J852" s="300"/>
      <c r="K852" s="300"/>
      <c r="L852" s="234"/>
      <c r="M852" s="234"/>
      <c r="N852" s="234"/>
      <c r="O852" s="234"/>
      <c r="P852" s="234"/>
      <c r="Q852" s="234"/>
      <c r="R852" s="234"/>
      <c r="S852" s="234"/>
      <c r="T852" s="234"/>
      <c r="U852" s="234"/>
      <c r="V852" s="234"/>
      <c r="W852" s="234"/>
      <c r="X852" s="234"/>
      <c r="Y852" s="234"/>
      <c r="Z852" s="234"/>
      <c r="AA852" s="234"/>
      <c r="AB852" s="234"/>
      <c r="AC852" s="234"/>
      <c r="AD852" s="234"/>
      <c r="AE852" s="234"/>
      <c r="AF852" s="234"/>
      <c r="AG852" s="234"/>
      <c r="AH852" s="234"/>
      <c r="AI852" s="234"/>
      <c r="AJ852" s="234"/>
      <c r="AK852" s="234"/>
    </row>
    <row r="853" spans="1:37" ht="15.75" customHeight="1">
      <c r="A853" s="234"/>
      <c r="B853" s="234"/>
      <c r="C853" s="234"/>
      <c r="D853" s="234"/>
      <c r="E853" s="234"/>
      <c r="F853" s="234"/>
      <c r="G853" s="234"/>
      <c r="H853" s="234"/>
      <c r="I853" s="234"/>
      <c r="J853" s="300"/>
      <c r="K853" s="300"/>
      <c r="L853" s="234"/>
      <c r="M853" s="234"/>
      <c r="N853" s="234"/>
      <c r="O853" s="234"/>
      <c r="P853" s="234"/>
      <c r="Q853" s="234"/>
      <c r="R853" s="234"/>
      <c r="S853" s="234"/>
      <c r="T853" s="234"/>
      <c r="U853" s="234"/>
      <c r="V853" s="234"/>
      <c r="W853" s="234"/>
      <c r="X853" s="234"/>
      <c r="Y853" s="234"/>
      <c r="Z853" s="234"/>
      <c r="AA853" s="234"/>
      <c r="AB853" s="234"/>
      <c r="AC853" s="234"/>
      <c r="AD853" s="234"/>
      <c r="AE853" s="234"/>
      <c r="AF853" s="234"/>
      <c r="AG853" s="234"/>
      <c r="AH853" s="234"/>
      <c r="AI853" s="234"/>
      <c r="AJ853" s="234"/>
      <c r="AK853" s="234"/>
    </row>
    <row r="854" spans="1:37" ht="15.75" customHeight="1">
      <c r="A854" s="234"/>
      <c r="B854" s="234"/>
      <c r="C854" s="234"/>
      <c r="D854" s="234"/>
      <c r="E854" s="234"/>
      <c r="F854" s="234"/>
      <c r="G854" s="234"/>
      <c r="H854" s="234"/>
      <c r="I854" s="234"/>
      <c r="J854" s="300"/>
      <c r="K854" s="300"/>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c r="AI854" s="234"/>
      <c r="AJ854" s="234"/>
      <c r="AK854" s="234"/>
    </row>
    <row r="855" spans="1:37" ht="15.75" customHeight="1">
      <c r="A855" s="234"/>
      <c r="B855" s="234"/>
      <c r="C855" s="234"/>
      <c r="D855" s="234"/>
      <c r="E855" s="234"/>
      <c r="F855" s="234"/>
      <c r="G855" s="234"/>
      <c r="H855" s="234"/>
      <c r="I855" s="234"/>
      <c r="J855" s="300"/>
      <c r="K855" s="300"/>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c r="AH855" s="234"/>
      <c r="AI855" s="234"/>
      <c r="AJ855" s="234"/>
      <c r="AK855" s="234"/>
    </row>
    <row r="856" spans="1:37" ht="15.75" customHeight="1">
      <c r="A856" s="234"/>
      <c r="B856" s="234"/>
      <c r="C856" s="234"/>
      <c r="D856" s="234"/>
      <c r="E856" s="234"/>
      <c r="F856" s="234"/>
      <c r="G856" s="234"/>
      <c r="H856" s="234"/>
      <c r="I856" s="234"/>
      <c r="J856" s="300"/>
      <c r="K856" s="300"/>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c r="AI856" s="234"/>
      <c r="AJ856" s="234"/>
      <c r="AK856" s="234"/>
    </row>
    <row r="857" spans="1:37" ht="15.75" customHeight="1">
      <c r="A857" s="234"/>
      <c r="B857" s="234"/>
      <c r="C857" s="234"/>
      <c r="D857" s="234"/>
      <c r="E857" s="234"/>
      <c r="F857" s="234"/>
      <c r="G857" s="234"/>
      <c r="H857" s="234"/>
      <c r="I857" s="234"/>
      <c r="J857" s="300"/>
      <c r="K857" s="300"/>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row>
    <row r="858" spans="1:37" ht="15.75" customHeight="1">
      <c r="A858" s="234"/>
      <c r="B858" s="234"/>
      <c r="C858" s="234"/>
      <c r="D858" s="234"/>
      <c r="E858" s="234"/>
      <c r="F858" s="234"/>
      <c r="G858" s="234"/>
      <c r="H858" s="234"/>
      <c r="I858" s="234"/>
      <c r="J858" s="300"/>
      <c r="K858" s="300"/>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c r="AH858" s="234"/>
      <c r="AI858" s="234"/>
      <c r="AJ858" s="234"/>
      <c r="AK858" s="234"/>
    </row>
    <row r="859" spans="1:37" ht="15.75" customHeight="1">
      <c r="A859" s="234"/>
      <c r="B859" s="234"/>
      <c r="C859" s="234"/>
      <c r="D859" s="234"/>
      <c r="E859" s="234"/>
      <c r="F859" s="234"/>
      <c r="G859" s="234"/>
      <c r="H859" s="234"/>
      <c r="I859" s="234"/>
      <c r="J859" s="300"/>
      <c r="K859" s="300"/>
      <c r="L859" s="234"/>
      <c r="M859" s="234"/>
      <c r="N859" s="234"/>
      <c r="O859" s="234"/>
      <c r="P859" s="234"/>
      <c r="Q859" s="234"/>
      <c r="R859" s="234"/>
      <c r="S859" s="234"/>
      <c r="T859" s="234"/>
      <c r="U859" s="234"/>
      <c r="V859" s="234"/>
      <c r="W859" s="234"/>
      <c r="X859" s="234"/>
      <c r="Y859" s="234"/>
      <c r="Z859" s="234"/>
      <c r="AA859" s="234"/>
      <c r="AB859" s="234"/>
      <c r="AC859" s="234"/>
      <c r="AD859" s="234"/>
      <c r="AE859" s="234"/>
      <c r="AF859" s="234"/>
      <c r="AG859" s="234"/>
      <c r="AH859" s="234"/>
      <c r="AI859" s="234"/>
      <c r="AJ859" s="234"/>
      <c r="AK859" s="234"/>
    </row>
    <row r="860" spans="1:37" ht="15.75" customHeight="1">
      <c r="A860" s="234"/>
      <c r="B860" s="234"/>
      <c r="C860" s="234"/>
      <c r="D860" s="234"/>
      <c r="E860" s="234"/>
      <c r="F860" s="234"/>
      <c r="G860" s="234"/>
      <c r="H860" s="234"/>
      <c r="I860" s="234"/>
      <c r="J860" s="300"/>
      <c r="K860" s="300"/>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c r="AI860" s="234"/>
      <c r="AJ860" s="234"/>
      <c r="AK860" s="234"/>
    </row>
    <row r="861" spans="1:37" ht="15.75" customHeight="1">
      <c r="A861" s="234"/>
      <c r="B861" s="234"/>
      <c r="C861" s="234"/>
      <c r="D861" s="234"/>
      <c r="E861" s="234"/>
      <c r="F861" s="234"/>
      <c r="G861" s="234"/>
      <c r="H861" s="234"/>
      <c r="I861" s="234"/>
      <c r="J861" s="300"/>
      <c r="K861" s="300"/>
      <c r="L861" s="234"/>
      <c r="M861" s="234"/>
      <c r="N861" s="234"/>
      <c r="O861" s="234"/>
      <c r="P861" s="234"/>
      <c r="Q861" s="234"/>
      <c r="R861" s="234"/>
      <c r="S861" s="234"/>
      <c r="T861" s="234"/>
      <c r="U861" s="234"/>
      <c r="V861" s="234"/>
      <c r="W861" s="234"/>
      <c r="X861" s="234"/>
      <c r="Y861" s="234"/>
      <c r="Z861" s="234"/>
      <c r="AA861" s="234"/>
      <c r="AB861" s="234"/>
      <c r="AC861" s="234"/>
      <c r="AD861" s="234"/>
      <c r="AE861" s="234"/>
      <c r="AF861" s="234"/>
      <c r="AG861" s="234"/>
      <c r="AH861" s="234"/>
      <c r="AI861" s="234"/>
      <c r="AJ861" s="234"/>
      <c r="AK861" s="234"/>
    </row>
    <row r="862" spans="1:37" ht="15.75" customHeight="1">
      <c r="A862" s="234"/>
      <c r="B862" s="234"/>
      <c r="C862" s="234"/>
      <c r="D862" s="234"/>
      <c r="E862" s="234"/>
      <c r="F862" s="234"/>
      <c r="G862" s="234"/>
      <c r="H862" s="234"/>
      <c r="I862" s="234"/>
      <c r="J862" s="300"/>
      <c r="K862" s="300"/>
      <c r="L862" s="234"/>
      <c r="M862" s="234"/>
      <c r="N862" s="234"/>
      <c r="O862" s="234"/>
      <c r="P862" s="234"/>
      <c r="Q862" s="234"/>
      <c r="R862" s="234"/>
      <c r="S862" s="234"/>
      <c r="T862" s="234"/>
      <c r="U862" s="234"/>
      <c r="V862" s="234"/>
      <c r="W862" s="234"/>
      <c r="X862" s="234"/>
      <c r="Y862" s="234"/>
      <c r="Z862" s="234"/>
      <c r="AA862" s="234"/>
      <c r="AB862" s="234"/>
      <c r="AC862" s="234"/>
      <c r="AD862" s="234"/>
      <c r="AE862" s="234"/>
      <c r="AF862" s="234"/>
      <c r="AG862" s="234"/>
      <c r="AH862" s="234"/>
      <c r="AI862" s="234"/>
      <c r="AJ862" s="234"/>
      <c r="AK862" s="234"/>
    </row>
    <row r="863" spans="1:37" ht="15.75" customHeight="1">
      <c r="A863" s="234"/>
      <c r="B863" s="234"/>
      <c r="C863" s="234"/>
      <c r="D863" s="234"/>
      <c r="E863" s="234"/>
      <c r="F863" s="234"/>
      <c r="G863" s="234"/>
      <c r="H863" s="234"/>
      <c r="I863" s="234"/>
      <c r="J863" s="300"/>
      <c r="K863" s="300"/>
      <c r="L863" s="234"/>
      <c r="M863" s="234"/>
      <c r="N863" s="234"/>
      <c r="O863" s="234"/>
      <c r="P863" s="234"/>
      <c r="Q863" s="234"/>
      <c r="R863" s="234"/>
      <c r="S863" s="234"/>
      <c r="T863" s="234"/>
      <c r="U863" s="234"/>
      <c r="V863" s="234"/>
      <c r="W863" s="234"/>
      <c r="X863" s="234"/>
      <c r="Y863" s="234"/>
      <c r="Z863" s="234"/>
      <c r="AA863" s="234"/>
      <c r="AB863" s="234"/>
      <c r="AC863" s="234"/>
      <c r="AD863" s="234"/>
      <c r="AE863" s="234"/>
      <c r="AF863" s="234"/>
      <c r="AG863" s="234"/>
      <c r="AH863" s="234"/>
      <c r="AI863" s="234"/>
      <c r="AJ863" s="234"/>
      <c r="AK863" s="234"/>
    </row>
    <row r="864" spans="1:37" ht="15.75" customHeight="1">
      <c r="A864" s="234"/>
      <c r="B864" s="234"/>
      <c r="C864" s="234"/>
      <c r="D864" s="234"/>
      <c r="E864" s="234"/>
      <c r="F864" s="234"/>
      <c r="G864" s="234"/>
      <c r="H864" s="234"/>
      <c r="I864" s="234"/>
      <c r="J864" s="300"/>
      <c r="K864" s="300"/>
      <c r="L864" s="234"/>
      <c r="M864" s="234"/>
      <c r="N864" s="234"/>
      <c r="O864" s="234"/>
      <c r="P864" s="234"/>
      <c r="Q864" s="234"/>
      <c r="R864" s="234"/>
      <c r="S864" s="234"/>
      <c r="T864" s="234"/>
      <c r="U864" s="234"/>
      <c r="V864" s="234"/>
      <c r="W864" s="234"/>
      <c r="X864" s="234"/>
      <c r="Y864" s="234"/>
      <c r="Z864" s="234"/>
      <c r="AA864" s="234"/>
      <c r="AB864" s="234"/>
      <c r="AC864" s="234"/>
      <c r="AD864" s="234"/>
      <c r="AE864" s="234"/>
      <c r="AF864" s="234"/>
      <c r="AG864" s="234"/>
      <c r="AH864" s="234"/>
      <c r="AI864" s="234"/>
      <c r="AJ864" s="234"/>
      <c r="AK864" s="234"/>
    </row>
    <row r="865" spans="1:37" ht="15.75" customHeight="1">
      <c r="A865" s="234"/>
      <c r="B865" s="234"/>
      <c r="C865" s="234"/>
      <c r="D865" s="234"/>
      <c r="E865" s="234"/>
      <c r="F865" s="234"/>
      <c r="G865" s="234"/>
      <c r="H865" s="234"/>
      <c r="I865" s="234"/>
      <c r="J865" s="300"/>
      <c r="K865" s="300"/>
      <c r="L865" s="234"/>
      <c r="M865" s="234"/>
      <c r="N865" s="234"/>
      <c r="O865" s="234"/>
      <c r="P865" s="234"/>
      <c r="Q865" s="234"/>
      <c r="R865" s="234"/>
      <c r="S865" s="234"/>
      <c r="T865" s="234"/>
      <c r="U865" s="234"/>
      <c r="V865" s="234"/>
      <c r="W865" s="234"/>
      <c r="X865" s="234"/>
      <c r="Y865" s="234"/>
      <c r="Z865" s="234"/>
      <c r="AA865" s="234"/>
      <c r="AB865" s="234"/>
      <c r="AC865" s="234"/>
      <c r="AD865" s="234"/>
      <c r="AE865" s="234"/>
      <c r="AF865" s="234"/>
      <c r="AG865" s="234"/>
      <c r="AH865" s="234"/>
      <c r="AI865" s="234"/>
      <c r="AJ865" s="234"/>
      <c r="AK865" s="234"/>
    </row>
    <row r="866" spans="1:37" ht="15.75" customHeight="1">
      <c r="A866" s="234"/>
      <c r="B866" s="234"/>
      <c r="C866" s="234"/>
      <c r="D866" s="234"/>
      <c r="E866" s="234"/>
      <c r="F866" s="234"/>
      <c r="G866" s="234"/>
      <c r="H866" s="234"/>
      <c r="I866" s="234"/>
      <c r="J866" s="300"/>
      <c r="K866" s="300"/>
      <c r="L866" s="234"/>
      <c r="M866" s="234"/>
      <c r="N866" s="234"/>
      <c r="O866" s="234"/>
      <c r="P866" s="234"/>
      <c r="Q866" s="234"/>
      <c r="R866" s="234"/>
      <c r="S866" s="234"/>
      <c r="T866" s="234"/>
      <c r="U866" s="234"/>
      <c r="V866" s="234"/>
      <c r="W866" s="234"/>
      <c r="X866" s="234"/>
      <c r="Y866" s="234"/>
      <c r="Z866" s="234"/>
      <c r="AA866" s="234"/>
      <c r="AB866" s="234"/>
      <c r="AC866" s="234"/>
      <c r="AD866" s="234"/>
      <c r="AE866" s="234"/>
      <c r="AF866" s="234"/>
      <c r="AG866" s="234"/>
      <c r="AH866" s="234"/>
      <c r="AI866" s="234"/>
      <c r="AJ866" s="234"/>
      <c r="AK866" s="234"/>
    </row>
    <row r="867" spans="1:37" ht="15.75" customHeight="1">
      <c r="A867" s="234"/>
      <c r="B867" s="234"/>
      <c r="C867" s="234"/>
      <c r="D867" s="234"/>
      <c r="E867" s="234"/>
      <c r="F867" s="234"/>
      <c r="G867" s="234"/>
      <c r="H867" s="234"/>
      <c r="I867" s="234"/>
      <c r="J867" s="300"/>
      <c r="K867" s="300"/>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c r="AI867" s="234"/>
      <c r="AJ867" s="234"/>
      <c r="AK867" s="234"/>
    </row>
    <row r="868" spans="1:37" ht="15.75" customHeight="1">
      <c r="A868" s="234"/>
      <c r="B868" s="234"/>
      <c r="C868" s="234"/>
      <c r="D868" s="234"/>
      <c r="E868" s="234"/>
      <c r="F868" s="234"/>
      <c r="G868" s="234"/>
      <c r="H868" s="234"/>
      <c r="I868" s="234"/>
      <c r="J868" s="300"/>
      <c r="K868" s="300"/>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c r="AI868" s="234"/>
      <c r="AJ868" s="234"/>
      <c r="AK868" s="234"/>
    </row>
    <row r="869" spans="1:37" ht="15.75" customHeight="1">
      <c r="A869" s="234"/>
      <c r="B869" s="234"/>
      <c r="C869" s="234"/>
      <c r="D869" s="234"/>
      <c r="E869" s="234"/>
      <c r="F869" s="234"/>
      <c r="G869" s="234"/>
      <c r="H869" s="234"/>
      <c r="I869" s="234"/>
      <c r="J869" s="300"/>
      <c r="K869" s="300"/>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c r="AI869" s="234"/>
      <c r="AJ869" s="234"/>
      <c r="AK869" s="234"/>
    </row>
    <row r="870" spans="1:37" ht="15.75" customHeight="1">
      <c r="A870" s="234"/>
      <c r="B870" s="234"/>
      <c r="C870" s="234"/>
      <c r="D870" s="234"/>
      <c r="E870" s="234"/>
      <c r="F870" s="234"/>
      <c r="G870" s="234"/>
      <c r="H870" s="234"/>
      <c r="I870" s="234"/>
      <c r="J870" s="300"/>
      <c r="K870" s="300"/>
      <c r="L870" s="234"/>
      <c r="M870" s="234"/>
      <c r="N870" s="234"/>
      <c r="O870" s="234"/>
      <c r="P870" s="234"/>
      <c r="Q870" s="234"/>
      <c r="R870" s="234"/>
      <c r="S870" s="234"/>
      <c r="T870" s="234"/>
      <c r="U870" s="234"/>
      <c r="V870" s="234"/>
      <c r="W870" s="234"/>
      <c r="X870" s="234"/>
      <c r="Y870" s="234"/>
      <c r="Z870" s="234"/>
      <c r="AA870" s="234"/>
      <c r="AB870" s="234"/>
      <c r="AC870" s="234"/>
      <c r="AD870" s="234"/>
      <c r="AE870" s="234"/>
      <c r="AF870" s="234"/>
      <c r="AG870" s="234"/>
      <c r="AH870" s="234"/>
      <c r="AI870" s="234"/>
      <c r="AJ870" s="234"/>
      <c r="AK870" s="234"/>
    </row>
    <row r="871" spans="1:37" ht="15.75" customHeight="1">
      <c r="A871" s="234"/>
      <c r="B871" s="234"/>
      <c r="C871" s="234"/>
      <c r="D871" s="234"/>
      <c r="E871" s="234"/>
      <c r="F871" s="234"/>
      <c r="G871" s="234"/>
      <c r="H871" s="234"/>
      <c r="I871" s="234"/>
      <c r="J871" s="300"/>
      <c r="K871" s="300"/>
      <c r="L871" s="234"/>
      <c r="M871" s="234"/>
      <c r="N871" s="234"/>
      <c r="O871" s="234"/>
      <c r="P871" s="234"/>
      <c r="Q871" s="234"/>
      <c r="R871" s="234"/>
      <c r="S871" s="234"/>
      <c r="T871" s="234"/>
      <c r="U871" s="234"/>
      <c r="V871" s="234"/>
      <c r="W871" s="234"/>
      <c r="X871" s="234"/>
      <c r="Y871" s="234"/>
      <c r="Z871" s="234"/>
      <c r="AA871" s="234"/>
      <c r="AB871" s="234"/>
      <c r="AC871" s="234"/>
      <c r="AD871" s="234"/>
      <c r="AE871" s="234"/>
      <c r="AF871" s="234"/>
      <c r="AG871" s="234"/>
      <c r="AH871" s="234"/>
      <c r="AI871" s="234"/>
      <c r="AJ871" s="234"/>
      <c r="AK871" s="234"/>
    </row>
    <row r="872" spans="1:37" ht="15.75" customHeight="1">
      <c r="A872" s="234"/>
      <c r="B872" s="234"/>
      <c r="C872" s="234"/>
      <c r="D872" s="234"/>
      <c r="E872" s="234"/>
      <c r="F872" s="234"/>
      <c r="G872" s="234"/>
      <c r="H872" s="234"/>
      <c r="I872" s="234"/>
      <c r="J872" s="300"/>
      <c r="K872" s="300"/>
      <c r="L872" s="234"/>
      <c r="M872" s="234"/>
      <c r="N872" s="234"/>
      <c r="O872" s="234"/>
      <c r="P872" s="234"/>
      <c r="Q872" s="234"/>
      <c r="R872" s="234"/>
      <c r="S872" s="234"/>
      <c r="T872" s="234"/>
      <c r="U872" s="234"/>
      <c r="V872" s="234"/>
      <c r="W872" s="234"/>
      <c r="X872" s="234"/>
      <c r="Y872" s="234"/>
      <c r="Z872" s="234"/>
      <c r="AA872" s="234"/>
      <c r="AB872" s="234"/>
      <c r="AC872" s="234"/>
      <c r="AD872" s="234"/>
      <c r="AE872" s="234"/>
      <c r="AF872" s="234"/>
      <c r="AG872" s="234"/>
      <c r="AH872" s="234"/>
      <c r="AI872" s="234"/>
      <c r="AJ872" s="234"/>
      <c r="AK872" s="234"/>
    </row>
    <row r="873" spans="1:37" ht="15.75" customHeight="1">
      <c r="A873" s="234"/>
      <c r="B873" s="234"/>
      <c r="C873" s="234"/>
      <c r="D873" s="234"/>
      <c r="E873" s="234"/>
      <c r="F873" s="234"/>
      <c r="G873" s="234"/>
      <c r="H873" s="234"/>
      <c r="I873" s="234"/>
      <c r="J873" s="300"/>
      <c r="K873" s="300"/>
      <c r="L873" s="234"/>
      <c r="M873" s="234"/>
      <c r="N873" s="234"/>
      <c r="O873" s="234"/>
      <c r="P873" s="234"/>
      <c r="Q873" s="234"/>
      <c r="R873" s="234"/>
      <c r="S873" s="234"/>
      <c r="T873" s="234"/>
      <c r="U873" s="234"/>
      <c r="V873" s="234"/>
      <c r="W873" s="234"/>
      <c r="X873" s="234"/>
      <c r="Y873" s="234"/>
      <c r="Z873" s="234"/>
      <c r="AA873" s="234"/>
      <c r="AB873" s="234"/>
      <c r="AC873" s="234"/>
      <c r="AD873" s="234"/>
      <c r="AE873" s="234"/>
      <c r="AF873" s="234"/>
      <c r="AG873" s="234"/>
      <c r="AH873" s="234"/>
      <c r="AI873" s="234"/>
      <c r="AJ873" s="234"/>
      <c r="AK873" s="234"/>
    </row>
    <row r="874" spans="1:37" ht="15.75" customHeight="1">
      <c r="A874" s="234"/>
      <c r="B874" s="234"/>
      <c r="C874" s="234"/>
      <c r="D874" s="234"/>
      <c r="E874" s="234"/>
      <c r="F874" s="234"/>
      <c r="G874" s="234"/>
      <c r="H874" s="234"/>
      <c r="I874" s="234"/>
      <c r="J874" s="300"/>
      <c r="K874" s="300"/>
      <c r="L874" s="234"/>
      <c r="M874" s="234"/>
      <c r="N874" s="234"/>
      <c r="O874" s="234"/>
      <c r="P874" s="234"/>
      <c r="Q874" s="234"/>
      <c r="R874" s="234"/>
      <c r="S874" s="234"/>
      <c r="T874" s="234"/>
      <c r="U874" s="234"/>
      <c r="V874" s="234"/>
      <c r="W874" s="234"/>
      <c r="X874" s="234"/>
      <c r="Y874" s="234"/>
      <c r="Z874" s="234"/>
      <c r="AA874" s="234"/>
      <c r="AB874" s="234"/>
      <c r="AC874" s="234"/>
      <c r="AD874" s="234"/>
      <c r="AE874" s="234"/>
      <c r="AF874" s="234"/>
      <c r="AG874" s="234"/>
      <c r="AH874" s="234"/>
      <c r="AI874" s="234"/>
      <c r="AJ874" s="234"/>
      <c r="AK874" s="234"/>
    </row>
    <row r="875" spans="1:37" ht="15.75" customHeight="1">
      <c r="A875" s="234"/>
      <c r="B875" s="234"/>
      <c r="C875" s="234"/>
      <c r="D875" s="234"/>
      <c r="E875" s="234"/>
      <c r="F875" s="234"/>
      <c r="G875" s="234"/>
      <c r="H875" s="234"/>
      <c r="I875" s="234"/>
      <c r="J875" s="300"/>
      <c r="K875" s="300"/>
      <c r="L875" s="234"/>
      <c r="M875" s="234"/>
      <c r="N875" s="234"/>
      <c r="O875" s="234"/>
      <c r="P875" s="234"/>
      <c r="Q875" s="234"/>
      <c r="R875" s="234"/>
      <c r="S875" s="234"/>
      <c r="T875" s="234"/>
      <c r="U875" s="234"/>
      <c r="V875" s="234"/>
      <c r="W875" s="234"/>
      <c r="X875" s="234"/>
      <c r="Y875" s="234"/>
      <c r="Z875" s="234"/>
      <c r="AA875" s="234"/>
      <c r="AB875" s="234"/>
      <c r="AC875" s="234"/>
      <c r="AD875" s="234"/>
      <c r="AE875" s="234"/>
      <c r="AF875" s="234"/>
      <c r="AG875" s="234"/>
      <c r="AH875" s="234"/>
      <c r="AI875" s="234"/>
      <c r="AJ875" s="234"/>
      <c r="AK875" s="234"/>
    </row>
    <row r="876" spans="1:37" ht="15.75" customHeight="1">
      <c r="A876" s="234"/>
      <c r="B876" s="234"/>
      <c r="C876" s="234"/>
      <c r="D876" s="234"/>
      <c r="E876" s="234"/>
      <c r="F876" s="234"/>
      <c r="G876" s="234"/>
      <c r="H876" s="234"/>
      <c r="I876" s="234"/>
      <c r="J876" s="300"/>
      <c r="K876" s="300"/>
      <c r="L876" s="234"/>
      <c r="M876" s="234"/>
      <c r="N876" s="234"/>
      <c r="O876" s="234"/>
      <c r="P876" s="234"/>
      <c r="Q876" s="234"/>
      <c r="R876" s="234"/>
      <c r="S876" s="234"/>
      <c r="T876" s="234"/>
      <c r="U876" s="234"/>
      <c r="V876" s="234"/>
      <c r="W876" s="234"/>
      <c r="X876" s="234"/>
      <c r="Y876" s="234"/>
      <c r="Z876" s="234"/>
      <c r="AA876" s="234"/>
      <c r="AB876" s="234"/>
      <c r="AC876" s="234"/>
      <c r="AD876" s="234"/>
      <c r="AE876" s="234"/>
      <c r="AF876" s="234"/>
      <c r="AG876" s="234"/>
      <c r="AH876" s="234"/>
      <c r="AI876" s="234"/>
      <c r="AJ876" s="234"/>
      <c r="AK876" s="234"/>
    </row>
    <row r="877" spans="1:37" ht="15.75" customHeight="1">
      <c r="A877" s="234"/>
      <c r="B877" s="234"/>
      <c r="C877" s="234"/>
      <c r="D877" s="234"/>
      <c r="E877" s="234"/>
      <c r="F877" s="234"/>
      <c r="G877" s="234"/>
      <c r="H877" s="234"/>
      <c r="I877" s="234"/>
      <c r="J877" s="300"/>
      <c r="K877" s="300"/>
      <c r="L877" s="234"/>
      <c r="M877" s="234"/>
      <c r="N877" s="234"/>
      <c r="O877" s="234"/>
      <c r="P877" s="234"/>
      <c r="Q877" s="234"/>
      <c r="R877" s="234"/>
      <c r="S877" s="234"/>
      <c r="T877" s="234"/>
      <c r="U877" s="234"/>
      <c r="V877" s="234"/>
      <c r="W877" s="234"/>
      <c r="X877" s="234"/>
      <c r="Y877" s="234"/>
      <c r="Z877" s="234"/>
      <c r="AA877" s="234"/>
      <c r="AB877" s="234"/>
      <c r="AC877" s="234"/>
      <c r="AD877" s="234"/>
      <c r="AE877" s="234"/>
      <c r="AF877" s="234"/>
      <c r="AG877" s="234"/>
      <c r="AH877" s="234"/>
      <c r="AI877" s="234"/>
      <c r="AJ877" s="234"/>
      <c r="AK877" s="234"/>
    </row>
    <row r="878" spans="1:37" ht="15.75" customHeight="1">
      <c r="A878" s="234"/>
      <c r="B878" s="234"/>
      <c r="C878" s="234"/>
      <c r="D878" s="234"/>
      <c r="E878" s="234"/>
      <c r="F878" s="234"/>
      <c r="G878" s="234"/>
      <c r="H878" s="234"/>
      <c r="I878" s="234"/>
      <c r="J878" s="300"/>
      <c r="K878" s="300"/>
      <c r="L878" s="234"/>
      <c r="M878" s="234"/>
      <c r="N878" s="234"/>
      <c r="O878" s="234"/>
      <c r="P878" s="234"/>
      <c r="Q878" s="234"/>
      <c r="R878" s="234"/>
      <c r="S878" s="234"/>
      <c r="T878" s="234"/>
      <c r="U878" s="234"/>
      <c r="V878" s="234"/>
      <c r="W878" s="234"/>
      <c r="X878" s="234"/>
      <c r="Y878" s="234"/>
      <c r="Z878" s="234"/>
      <c r="AA878" s="234"/>
      <c r="AB878" s="234"/>
      <c r="AC878" s="234"/>
      <c r="AD878" s="234"/>
      <c r="AE878" s="234"/>
      <c r="AF878" s="234"/>
      <c r="AG878" s="234"/>
      <c r="AH878" s="234"/>
      <c r="AI878" s="234"/>
      <c r="AJ878" s="234"/>
      <c r="AK878" s="234"/>
    </row>
    <row r="879" spans="1:37" ht="15.75" customHeight="1">
      <c r="A879" s="234"/>
      <c r="B879" s="234"/>
      <c r="C879" s="234"/>
      <c r="D879" s="234"/>
      <c r="E879" s="234"/>
      <c r="F879" s="234"/>
      <c r="G879" s="234"/>
      <c r="H879" s="234"/>
      <c r="I879" s="234"/>
      <c r="J879" s="300"/>
      <c r="K879" s="300"/>
      <c r="L879" s="234"/>
      <c r="M879" s="234"/>
      <c r="N879" s="234"/>
      <c r="O879" s="234"/>
      <c r="P879" s="234"/>
      <c r="Q879" s="234"/>
      <c r="R879" s="234"/>
      <c r="S879" s="234"/>
      <c r="T879" s="234"/>
      <c r="U879" s="234"/>
      <c r="V879" s="234"/>
      <c r="W879" s="234"/>
      <c r="X879" s="234"/>
      <c r="Y879" s="234"/>
      <c r="Z879" s="234"/>
      <c r="AA879" s="234"/>
      <c r="AB879" s="234"/>
      <c r="AC879" s="234"/>
      <c r="AD879" s="234"/>
      <c r="AE879" s="234"/>
      <c r="AF879" s="234"/>
      <c r="AG879" s="234"/>
      <c r="AH879" s="234"/>
      <c r="AI879" s="234"/>
      <c r="AJ879" s="234"/>
      <c r="AK879" s="234"/>
    </row>
    <row r="880" spans="1:37" ht="15.75" customHeight="1">
      <c r="A880" s="234"/>
      <c r="B880" s="234"/>
      <c r="C880" s="234"/>
      <c r="D880" s="234"/>
      <c r="E880" s="234"/>
      <c r="F880" s="234"/>
      <c r="G880" s="234"/>
      <c r="H880" s="234"/>
      <c r="I880" s="234"/>
      <c r="J880" s="300"/>
      <c r="K880" s="300"/>
      <c r="L880" s="234"/>
      <c r="M880" s="234"/>
      <c r="N880" s="234"/>
      <c r="O880" s="234"/>
      <c r="P880" s="234"/>
      <c r="Q880" s="234"/>
      <c r="R880" s="234"/>
      <c r="S880" s="234"/>
      <c r="T880" s="234"/>
      <c r="U880" s="234"/>
      <c r="V880" s="234"/>
      <c r="W880" s="234"/>
      <c r="X880" s="234"/>
      <c r="Y880" s="234"/>
      <c r="Z880" s="234"/>
      <c r="AA880" s="234"/>
      <c r="AB880" s="234"/>
      <c r="AC880" s="234"/>
      <c r="AD880" s="234"/>
      <c r="AE880" s="234"/>
      <c r="AF880" s="234"/>
      <c r="AG880" s="234"/>
      <c r="AH880" s="234"/>
      <c r="AI880" s="234"/>
      <c r="AJ880" s="234"/>
      <c r="AK880" s="234"/>
    </row>
    <row r="881" spans="1:37" ht="15.75" customHeight="1">
      <c r="A881" s="234"/>
      <c r="B881" s="234"/>
      <c r="C881" s="234"/>
      <c r="D881" s="234"/>
      <c r="E881" s="234"/>
      <c r="F881" s="234"/>
      <c r="G881" s="234"/>
      <c r="H881" s="234"/>
      <c r="I881" s="234"/>
      <c r="J881" s="300"/>
      <c r="K881" s="300"/>
      <c r="L881" s="234"/>
      <c r="M881" s="234"/>
      <c r="N881" s="234"/>
      <c r="O881" s="234"/>
      <c r="P881" s="234"/>
      <c r="Q881" s="234"/>
      <c r="R881" s="234"/>
      <c r="S881" s="234"/>
      <c r="T881" s="234"/>
      <c r="U881" s="234"/>
      <c r="V881" s="234"/>
      <c r="W881" s="234"/>
      <c r="X881" s="234"/>
      <c r="Y881" s="234"/>
      <c r="Z881" s="234"/>
      <c r="AA881" s="234"/>
      <c r="AB881" s="234"/>
      <c r="AC881" s="234"/>
      <c r="AD881" s="234"/>
      <c r="AE881" s="234"/>
      <c r="AF881" s="234"/>
      <c r="AG881" s="234"/>
      <c r="AH881" s="234"/>
      <c r="AI881" s="234"/>
      <c r="AJ881" s="234"/>
      <c r="AK881" s="234"/>
    </row>
    <row r="882" spans="1:37" ht="15.75" customHeight="1">
      <c r="A882" s="234"/>
      <c r="B882" s="234"/>
      <c r="C882" s="234"/>
      <c r="D882" s="234"/>
      <c r="E882" s="234"/>
      <c r="F882" s="234"/>
      <c r="G882" s="234"/>
      <c r="H882" s="234"/>
      <c r="I882" s="234"/>
      <c r="J882" s="300"/>
      <c r="K882" s="300"/>
      <c r="L882" s="234"/>
      <c r="M882" s="234"/>
      <c r="N882" s="234"/>
      <c r="O882" s="234"/>
      <c r="P882" s="234"/>
      <c r="Q882" s="234"/>
      <c r="R882" s="234"/>
      <c r="S882" s="234"/>
      <c r="T882" s="234"/>
      <c r="U882" s="234"/>
      <c r="V882" s="234"/>
      <c r="W882" s="234"/>
      <c r="X882" s="234"/>
      <c r="Y882" s="234"/>
      <c r="Z882" s="234"/>
      <c r="AA882" s="234"/>
      <c r="AB882" s="234"/>
      <c r="AC882" s="234"/>
      <c r="AD882" s="234"/>
      <c r="AE882" s="234"/>
      <c r="AF882" s="234"/>
      <c r="AG882" s="234"/>
      <c r="AH882" s="234"/>
      <c r="AI882" s="234"/>
      <c r="AJ882" s="234"/>
      <c r="AK882" s="234"/>
    </row>
    <row r="883" spans="1:37" ht="15.75" customHeight="1">
      <c r="A883" s="234"/>
      <c r="B883" s="234"/>
      <c r="C883" s="234"/>
      <c r="D883" s="234"/>
      <c r="E883" s="234"/>
      <c r="F883" s="234"/>
      <c r="G883" s="234"/>
      <c r="H883" s="234"/>
      <c r="I883" s="234"/>
      <c r="J883" s="300"/>
      <c r="K883" s="300"/>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c r="AI883" s="234"/>
      <c r="AJ883" s="234"/>
      <c r="AK883" s="234"/>
    </row>
    <row r="884" spans="1:37" ht="15.75" customHeight="1">
      <c r="A884" s="234"/>
      <c r="B884" s="234"/>
      <c r="C884" s="234"/>
      <c r="D884" s="234"/>
      <c r="E884" s="234"/>
      <c r="F884" s="234"/>
      <c r="G884" s="234"/>
      <c r="H884" s="234"/>
      <c r="I884" s="234"/>
      <c r="J884" s="300"/>
      <c r="K884" s="300"/>
      <c r="L884" s="234"/>
      <c r="M884" s="234"/>
      <c r="N884" s="234"/>
      <c r="O884" s="234"/>
      <c r="P884" s="234"/>
      <c r="Q884" s="234"/>
      <c r="R884" s="234"/>
      <c r="S884" s="234"/>
      <c r="T884" s="234"/>
      <c r="U884" s="234"/>
      <c r="V884" s="234"/>
      <c r="W884" s="234"/>
      <c r="X884" s="234"/>
      <c r="Y884" s="234"/>
      <c r="Z884" s="234"/>
      <c r="AA884" s="234"/>
      <c r="AB884" s="234"/>
      <c r="AC884" s="234"/>
      <c r="AD884" s="234"/>
      <c r="AE884" s="234"/>
      <c r="AF884" s="234"/>
      <c r="AG884" s="234"/>
      <c r="AH884" s="234"/>
      <c r="AI884" s="234"/>
      <c r="AJ884" s="234"/>
      <c r="AK884" s="234"/>
    </row>
    <row r="885" spans="1:37" ht="15.75" customHeight="1">
      <c r="A885" s="234"/>
      <c r="B885" s="234"/>
      <c r="C885" s="234"/>
      <c r="D885" s="234"/>
      <c r="E885" s="234"/>
      <c r="F885" s="234"/>
      <c r="G885" s="234"/>
      <c r="H885" s="234"/>
      <c r="I885" s="234"/>
      <c r="J885" s="300"/>
      <c r="K885" s="300"/>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c r="AI885" s="234"/>
      <c r="AJ885" s="234"/>
      <c r="AK885" s="234"/>
    </row>
    <row r="886" spans="1:37" ht="15.75" customHeight="1">
      <c r="A886" s="234"/>
      <c r="B886" s="234"/>
      <c r="C886" s="234"/>
      <c r="D886" s="234"/>
      <c r="E886" s="234"/>
      <c r="F886" s="234"/>
      <c r="G886" s="234"/>
      <c r="H886" s="234"/>
      <c r="I886" s="234"/>
      <c r="J886" s="300"/>
      <c r="K886" s="300"/>
      <c r="L886" s="234"/>
      <c r="M886" s="234"/>
      <c r="N886" s="234"/>
      <c r="O886" s="234"/>
      <c r="P886" s="234"/>
      <c r="Q886" s="234"/>
      <c r="R886" s="234"/>
      <c r="S886" s="234"/>
      <c r="T886" s="234"/>
      <c r="U886" s="234"/>
      <c r="V886" s="234"/>
      <c r="W886" s="234"/>
      <c r="X886" s="234"/>
      <c r="Y886" s="234"/>
      <c r="Z886" s="234"/>
      <c r="AA886" s="234"/>
      <c r="AB886" s="234"/>
      <c r="AC886" s="234"/>
      <c r="AD886" s="234"/>
      <c r="AE886" s="234"/>
      <c r="AF886" s="234"/>
      <c r="AG886" s="234"/>
      <c r="AH886" s="234"/>
      <c r="AI886" s="234"/>
      <c r="AJ886" s="234"/>
      <c r="AK886" s="234"/>
    </row>
    <row r="887" spans="1:37" ht="15.75" customHeight="1">
      <c r="A887" s="234"/>
      <c r="B887" s="234"/>
      <c r="C887" s="234"/>
      <c r="D887" s="234"/>
      <c r="E887" s="234"/>
      <c r="F887" s="234"/>
      <c r="G887" s="234"/>
      <c r="H887" s="234"/>
      <c r="I887" s="234"/>
      <c r="J887" s="300"/>
      <c r="K887" s="300"/>
      <c r="L887" s="234"/>
      <c r="M887" s="234"/>
      <c r="N887" s="234"/>
      <c r="O887" s="234"/>
      <c r="P887" s="234"/>
      <c r="Q887" s="234"/>
      <c r="R887" s="234"/>
      <c r="S887" s="234"/>
      <c r="T887" s="234"/>
      <c r="U887" s="234"/>
      <c r="V887" s="234"/>
      <c r="W887" s="234"/>
      <c r="X887" s="234"/>
      <c r="Y887" s="234"/>
      <c r="Z887" s="234"/>
      <c r="AA887" s="234"/>
      <c r="AB887" s="234"/>
      <c r="AC887" s="234"/>
      <c r="AD887" s="234"/>
      <c r="AE887" s="234"/>
      <c r="AF887" s="234"/>
      <c r="AG887" s="234"/>
      <c r="AH887" s="234"/>
      <c r="AI887" s="234"/>
      <c r="AJ887" s="234"/>
      <c r="AK887" s="234"/>
    </row>
    <row r="888" spans="1:37" ht="15.75" customHeight="1">
      <c r="A888" s="234"/>
      <c r="B888" s="234"/>
      <c r="C888" s="234"/>
      <c r="D888" s="234"/>
      <c r="E888" s="234"/>
      <c r="F888" s="234"/>
      <c r="G888" s="234"/>
      <c r="H888" s="234"/>
      <c r="I888" s="234"/>
      <c r="J888" s="300"/>
      <c r="K888" s="300"/>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c r="AI888" s="234"/>
      <c r="AJ888" s="234"/>
      <c r="AK888" s="234"/>
    </row>
    <row r="889" spans="1:37" ht="15.75" customHeight="1">
      <c r="A889" s="234"/>
      <c r="B889" s="234"/>
      <c r="C889" s="234"/>
      <c r="D889" s="234"/>
      <c r="E889" s="234"/>
      <c r="F889" s="234"/>
      <c r="G889" s="234"/>
      <c r="H889" s="234"/>
      <c r="I889" s="234"/>
      <c r="J889" s="300"/>
      <c r="K889" s="300"/>
      <c r="L889" s="234"/>
      <c r="M889" s="234"/>
      <c r="N889" s="234"/>
      <c r="O889" s="234"/>
      <c r="P889" s="234"/>
      <c r="Q889" s="234"/>
      <c r="R889" s="234"/>
      <c r="S889" s="234"/>
      <c r="T889" s="234"/>
      <c r="U889" s="234"/>
      <c r="V889" s="234"/>
      <c r="W889" s="234"/>
      <c r="X889" s="234"/>
      <c r="Y889" s="234"/>
      <c r="Z889" s="234"/>
      <c r="AA889" s="234"/>
      <c r="AB889" s="234"/>
      <c r="AC889" s="234"/>
      <c r="AD889" s="234"/>
      <c r="AE889" s="234"/>
      <c r="AF889" s="234"/>
      <c r="AG889" s="234"/>
      <c r="AH889" s="234"/>
      <c r="AI889" s="234"/>
      <c r="AJ889" s="234"/>
      <c r="AK889" s="234"/>
    </row>
    <row r="890" spans="1:37" ht="15.75" customHeight="1">
      <c r="A890" s="234"/>
      <c r="B890" s="234"/>
      <c r="C890" s="234"/>
      <c r="D890" s="234"/>
      <c r="E890" s="234"/>
      <c r="F890" s="234"/>
      <c r="G890" s="234"/>
      <c r="H890" s="234"/>
      <c r="I890" s="234"/>
      <c r="J890" s="300"/>
      <c r="K890" s="300"/>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c r="AI890" s="234"/>
      <c r="AJ890" s="234"/>
      <c r="AK890" s="234"/>
    </row>
    <row r="891" spans="1:37" ht="15.75" customHeight="1">
      <c r="A891" s="234"/>
      <c r="B891" s="234"/>
      <c r="C891" s="234"/>
      <c r="D891" s="234"/>
      <c r="E891" s="234"/>
      <c r="F891" s="234"/>
      <c r="G891" s="234"/>
      <c r="H891" s="234"/>
      <c r="I891" s="234"/>
      <c r="J891" s="300"/>
      <c r="K891" s="300"/>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row>
    <row r="892" spans="1:37" ht="15.75" customHeight="1">
      <c r="A892" s="234"/>
      <c r="B892" s="234"/>
      <c r="C892" s="234"/>
      <c r="D892" s="234"/>
      <c r="E892" s="234"/>
      <c r="F892" s="234"/>
      <c r="G892" s="234"/>
      <c r="H892" s="234"/>
      <c r="I892" s="234"/>
      <c r="J892" s="300"/>
      <c r="K892" s="300"/>
      <c r="L892" s="234"/>
      <c r="M892" s="234"/>
      <c r="N892" s="234"/>
      <c r="O892" s="234"/>
      <c r="P892" s="234"/>
      <c r="Q892" s="234"/>
      <c r="R892" s="234"/>
      <c r="S892" s="234"/>
      <c r="T892" s="234"/>
      <c r="U892" s="234"/>
      <c r="V892" s="234"/>
      <c r="W892" s="234"/>
      <c r="X892" s="234"/>
      <c r="Y892" s="234"/>
      <c r="Z892" s="234"/>
      <c r="AA892" s="234"/>
      <c r="AB892" s="234"/>
      <c r="AC892" s="234"/>
      <c r="AD892" s="234"/>
      <c r="AE892" s="234"/>
      <c r="AF892" s="234"/>
      <c r="AG892" s="234"/>
      <c r="AH892" s="234"/>
      <c r="AI892" s="234"/>
      <c r="AJ892" s="234"/>
      <c r="AK892" s="234"/>
    </row>
    <row r="893" spans="1:37" ht="15.75" customHeight="1">
      <c r="A893" s="234"/>
      <c r="B893" s="234"/>
      <c r="C893" s="234"/>
      <c r="D893" s="234"/>
      <c r="E893" s="234"/>
      <c r="F893" s="234"/>
      <c r="G893" s="234"/>
      <c r="H893" s="234"/>
      <c r="I893" s="234"/>
      <c r="J893" s="300"/>
      <c r="K893" s="300"/>
      <c r="L893" s="234"/>
      <c r="M893" s="234"/>
      <c r="N893" s="234"/>
      <c r="O893" s="234"/>
      <c r="P893" s="234"/>
      <c r="Q893" s="234"/>
      <c r="R893" s="234"/>
      <c r="S893" s="234"/>
      <c r="T893" s="234"/>
      <c r="U893" s="234"/>
      <c r="V893" s="234"/>
      <c r="W893" s="234"/>
      <c r="X893" s="234"/>
      <c r="Y893" s="234"/>
      <c r="Z893" s="234"/>
      <c r="AA893" s="234"/>
      <c r="AB893" s="234"/>
      <c r="AC893" s="234"/>
      <c r="AD893" s="234"/>
      <c r="AE893" s="234"/>
      <c r="AF893" s="234"/>
      <c r="AG893" s="234"/>
      <c r="AH893" s="234"/>
      <c r="AI893" s="234"/>
      <c r="AJ893" s="234"/>
      <c r="AK893" s="234"/>
    </row>
    <row r="894" spans="1:37" ht="15.75" customHeight="1">
      <c r="A894" s="234"/>
      <c r="B894" s="234"/>
      <c r="C894" s="234"/>
      <c r="D894" s="234"/>
      <c r="E894" s="234"/>
      <c r="F894" s="234"/>
      <c r="G894" s="234"/>
      <c r="H894" s="234"/>
      <c r="I894" s="234"/>
      <c r="J894" s="300"/>
      <c r="K894" s="300"/>
      <c r="L894" s="234"/>
      <c r="M894" s="234"/>
      <c r="N894" s="234"/>
      <c r="O894" s="234"/>
      <c r="P894" s="234"/>
      <c r="Q894" s="234"/>
      <c r="R894" s="234"/>
      <c r="S894" s="234"/>
      <c r="T894" s="234"/>
      <c r="U894" s="234"/>
      <c r="V894" s="234"/>
      <c r="W894" s="234"/>
      <c r="X894" s="234"/>
      <c r="Y894" s="234"/>
      <c r="Z894" s="234"/>
      <c r="AA894" s="234"/>
      <c r="AB894" s="234"/>
      <c r="AC894" s="234"/>
      <c r="AD894" s="234"/>
      <c r="AE894" s="234"/>
      <c r="AF894" s="234"/>
      <c r="AG894" s="234"/>
      <c r="AH894" s="234"/>
      <c r="AI894" s="234"/>
      <c r="AJ894" s="234"/>
      <c r="AK894" s="234"/>
    </row>
    <row r="895" spans="1:37" ht="15.75" customHeight="1">
      <c r="A895" s="234"/>
      <c r="B895" s="234"/>
      <c r="C895" s="234"/>
      <c r="D895" s="234"/>
      <c r="E895" s="234"/>
      <c r="F895" s="234"/>
      <c r="G895" s="234"/>
      <c r="H895" s="234"/>
      <c r="I895" s="234"/>
      <c r="J895" s="300"/>
      <c r="K895" s="300"/>
      <c r="L895" s="234"/>
      <c r="M895" s="234"/>
      <c r="N895" s="234"/>
      <c r="O895" s="234"/>
      <c r="P895" s="234"/>
      <c r="Q895" s="234"/>
      <c r="R895" s="234"/>
      <c r="S895" s="234"/>
      <c r="T895" s="234"/>
      <c r="U895" s="234"/>
      <c r="V895" s="234"/>
      <c r="W895" s="234"/>
      <c r="X895" s="234"/>
      <c r="Y895" s="234"/>
      <c r="Z895" s="234"/>
      <c r="AA895" s="234"/>
      <c r="AB895" s="234"/>
      <c r="AC895" s="234"/>
      <c r="AD895" s="234"/>
      <c r="AE895" s="234"/>
      <c r="AF895" s="234"/>
      <c r="AG895" s="234"/>
      <c r="AH895" s="234"/>
      <c r="AI895" s="234"/>
      <c r="AJ895" s="234"/>
      <c r="AK895" s="234"/>
    </row>
    <row r="896" spans="1:37" ht="15.75" customHeight="1">
      <c r="A896" s="234"/>
      <c r="B896" s="234"/>
      <c r="C896" s="234"/>
      <c r="D896" s="234"/>
      <c r="E896" s="234"/>
      <c r="F896" s="234"/>
      <c r="G896" s="234"/>
      <c r="H896" s="234"/>
      <c r="I896" s="234"/>
      <c r="J896" s="300"/>
      <c r="K896" s="300"/>
      <c r="L896" s="234"/>
      <c r="M896" s="234"/>
      <c r="N896" s="234"/>
      <c r="O896" s="234"/>
      <c r="P896" s="234"/>
      <c r="Q896" s="234"/>
      <c r="R896" s="234"/>
      <c r="S896" s="234"/>
      <c r="T896" s="234"/>
      <c r="U896" s="234"/>
      <c r="V896" s="234"/>
      <c r="W896" s="234"/>
      <c r="X896" s="234"/>
      <c r="Y896" s="234"/>
      <c r="Z896" s="234"/>
      <c r="AA896" s="234"/>
      <c r="AB896" s="234"/>
      <c r="AC896" s="234"/>
      <c r="AD896" s="234"/>
      <c r="AE896" s="234"/>
      <c r="AF896" s="234"/>
      <c r="AG896" s="234"/>
      <c r="AH896" s="234"/>
      <c r="AI896" s="234"/>
      <c r="AJ896" s="234"/>
      <c r="AK896" s="234"/>
    </row>
    <row r="897" spans="1:37" ht="15.75" customHeight="1">
      <c r="A897" s="234"/>
      <c r="B897" s="234"/>
      <c r="C897" s="234"/>
      <c r="D897" s="234"/>
      <c r="E897" s="234"/>
      <c r="F897" s="234"/>
      <c r="G897" s="234"/>
      <c r="H897" s="234"/>
      <c r="I897" s="234"/>
      <c r="J897" s="300"/>
      <c r="K897" s="300"/>
      <c r="L897" s="234"/>
      <c r="M897" s="234"/>
      <c r="N897" s="234"/>
      <c r="O897" s="234"/>
      <c r="P897" s="234"/>
      <c r="Q897" s="234"/>
      <c r="R897" s="234"/>
      <c r="S897" s="234"/>
      <c r="T897" s="234"/>
      <c r="U897" s="234"/>
      <c r="V897" s="234"/>
      <c r="W897" s="234"/>
      <c r="X897" s="234"/>
      <c r="Y897" s="234"/>
      <c r="Z897" s="234"/>
      <c r="AA897" s="234"/>
      <c r="AB897" s="234"/>
      <c r="AC897" s="234"/>
      <c r="AD897" s="234"/>
      <c r="AE897" s="234"/>
      <c r="AF897" s="234"/>
      <c r="AG897" s="234"/>
      <c r="AH897" s="234"/>
      <c r="AI897" s="234"/>
      <c r="AJ897" s="234"/>
      <c r="AK897" s="234"/>
    </row>
    <row r="898" spans="1:37" ht="15.75" customHeight="1">
      <c r="A898" s="234"/>
      <c r="B898" s="234"/>
      <c r="C898" s="234"/>
      <c r="D898" s="234"/>
      <c r="E898" s="234"/>
      <c r="F898" s="234"/>
      <c r="G898" s="234"/>
      <c r="H898" s="234"/>
      <c r="I898" s="234"/>
      <c r="J898" s="300"/>
      <c r="K898" s="300"/>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c r="AI898" s="234"/>
      <c r="AJ898" s="234"/>
      <c r="AK898" s="234"/>
    </row>
    <row r="899" spans="1:37" ht="15.75" customHeight="1">
      <c r="A899" s="234"/>
      <c r="B899" s="234"/>
      <c r="C899" s="234"/>
      <c r="D899" s="234"/>
      <c r="E899" s="234"/>
      <c r="F899" s="234"/>
      <c r="G899" s="234"/>
      <c r="H899" s="234"/>
      <c r="I899" s="234"/>
      <c r="J899" s="300"/>
      <c r="K899" s="300"/>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c r="AI899" s="234"/>
      <c r="AJ899" s="234"/>
      <c r="AK899" s="234"/>
    </row>
    <row r="900" spans="1:37" ht="15.75" customHeight="1">
      <c r="A900" s="234"/>
      <c r="B900" s="234"/>
      <c r="C900" s="234"/>
      <c r="D900" s="234"/>
      <c r="E900" s="234"/>
      <c r="F900" s="234"/>
      <c r="G900" s="234"/>
      <c r="H900" s="234"/>
      <c r="I900" s="234"/>
      <c r="J900" s="300"/>
      <c r="K900" s="300"/>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c r="AI900" s="234"/>
      <c r="AJ900" s="234"/>
      <c r="AK900" s="234"/>
    </row>
    <row r="901" spans="1:37" ht="15.75" customHeight="1">
      <c r="A901" s="234"/>
      <c r="B901" s="234"/>
      <c r="C901" s="234"/>
      <c r="D901" s="234"/>
      <c r="E901" s="234"/>
      <c r="F901" s="234"/>
      <c r="G901" s="234"/>
      <c r="H901" s="234"/>
      <c r="I901" s="234"/>
      <c r="J901" s="300"/>
      <c r="K901" s="300"/>
      <c r="L901" s="234"/>
      <c r="M901" s="234"/>
      <c r="N901" s="234"/>
      <c r="O901" s="234"/>
      <c r="P901" s="234"/>
      <c r="Q901" s="234"/>
      <c r="R901" s="234"/>
      <c r="S901" s="234"/>
      <c r="T901" s="234"/>
      <c r="U901" s="234"/>
      <c r="V901" s="234"/>
      <c r="W901" s="234"/>
      <c r="X901" s="234"/>
      <c r="Y901" s="234"/>
      <c r="Z901" s="234"/>
      <c r="AA901" s="234"/>
      <c r="AB901" s="234"/>
      <c r="AC901" s="234"/>
      <c r="AD901" s="234"/>
      <c r="AE901" s="234"/>
      <c r="AF901" s="234"/>
      <c r="AG901" s="234"/>
      <c r="AH901" s="234"/>
      <c r="AI901" s="234"/>
      <c r="AJ901" s="234"/>
      <c r="AK901" s="234"/>
    </row>
    <row r="902" spans="1:37" ht="15.75" customHeight="1">
      <c r="A902" s="234"/>
      <c r="B902" s="234"/>
      <c r="C902" s="234"/>
      <c r="D902" s="234"/>
      <c r="E902" s="234"/>
      <c r="F902" s="234"/>
      <c r="G902" s="234"/>
      <c r="H902" s="234"/>
      <c r="I902" s="234"/>
      <c r="J902" s="300"/>
      <c r="K902" s="300"/>
      <c r="L902" s="234"/>
      <c r="M902" s="234"/>
      <c r="N902" s="234"/>
      <c r="O902" s="234"/>
      <c r="P902" s="234"/>
      <c r="Q902" s="234"/>
      <c r="R902" s="234"/>
      <c r="S902" s="234"/>
      <c r="T902" s="234"/>
      <c r="U902" s="234"/>
      <c r="V902" s="234"/>
      <c r="W902" s="234"/>
      <c r="X902" s="234"/>
      <c r="Y902" s="234"/>
      <c r="Z902" s="234"/>
      <c r="AA902" s="234"/>
      <c r="AB902" s="234"/>
      <c r="AC902" s="234"/>
      <c r="AD902" s="234"/>
      <c r="AE902" s="234"/>
      <c r="AF902" s="234"/>
      <c r="AG902" s="234"/>
      <c r="AH902" s="234"/>
      <c r="AI902" s="234"/>
      <c r="AJ902" s="234"/>
      <c r="AK902" s="234"/>
    </row>
    <row r="903" spans="1:37" ht="15.75" customHeight="1">
      <c r="A903" s="234"/>
      <c r="B903" s="234"/>
      <c r="C903" s="234"/>
      <c r="D903" s="234"/>
      <c r="E903" s="234"/>
      <c r="F903" s="234"/>
      <c r="G903" s="234"/>
      <c r="H903" s="234"/>
      <c r="I903" s="234"/>
      <c r="J903" s="300"/>
      <c r="K903" s="300"/>
      <c r="L903" s="234"/>
      <c r="M903" s="234"/>
      <c r="N903" s="234"/>
      <c r="O903" s="234"/>
      <c r="P903" s="234"/>
      <c r="Q903" s="234"/>
      <c r="R903" s="234"/>
      <c r="S903" s="234"/>
      <c r="T903" s="234"/>
      <c r="U903" s="234"/>
      <c r="V903" s="234"/>
      <c r="W903" s="234"/>
      <c r="X903" s="234"/>
      <c r="Y903" s="234"/>
      <c r="Z903" s="234"/>
      <c r="AA903" s="234"/>
      <c r="AB903" s="234"/>
      <c r="AC903" s="234"/>
      <c r="AD903" s="234"/>
      <c r="AE903" s="234"/>
      <c r="AF903" s="234"/>
      <c r="AG903" s="234"/>
      <c r="AH903" s="234"/>
      <c r="AI903" s="234"/>
      <c r="AJ903" s="234"/>
      <c r="AK903" s="234"/>
    </row>
    <row r="904" spans="1:37" ht="15.75" customHeight="1">
      <c r="A904" s="234"/>
      <c r="B904" s="234"/>
      <c r="C904" s="234"/>
      <c r="D904" s="234"/>
      <c r="E904" s="234"/>
      <c r="F904" s="234"/>
      <c r="G904" s="234"/>
      <c r="H904" s="234"/>
      <c r="I904" s="234"/>
      <c r="J904" s="300"/>
      <c r="K904" s="300"/>
      <c r="L904" s="234"/>
      <c r="M904" s="234"/>
      <c r="N904" s="234"/>
      <c r="O904" s="234"/>
      <c r="P904" s="234"/>
      <c r="Q904" s="234"/>
      <c r="R904" s="234"/>
      <c r="S904" s="234"/>
      <c r="T904" s="234"/>
      <c r="U904" s="234"/>
      <c r="V904" s="234"/>
      <c r="W904" s="234"/>
      <c r="X904" s="234"/>
      <c r="Y904" s="234"/>
      <c r="Z904" s="234"/>
      <c r="AA904" s="234"/>
      <c r="AB904" s="234"/>
      <c r="AC904" s="234"/>
      <c r="AD904" s="234"/>
      <c r="AE904" s="234"/>
      <c r="AF904" s="234"/>
      <c r="AG904" s="234"/>
      <c r="AH904" s="234"/>
      <c r="AI904" s="234"/>
      <c r="AJ904" s="234"/>
      <c r="AK904" s="234"/>
    </row>
    <row r="905" spans="1:37" ht="15.75" customHeight="1">
      <c r="A905" s="234"/>
      <c r="B905" s="234"/>
      <c r="C905" s="234"/>
      <c r="D905" s="234"/>
      <c r="E905" s="234"/>
      <c r="F905" s="234"/>
      <c r="G905" s="234"/>
      <c r="H905" s="234"/>
      <c r="I905" s="234"/>
      <c r="J905" s="300"/>
      <c r="K905" s="300"/>
      <c r="L905" s="234"/>
      <c r="M905" s="234"/>
      <c r="N905" s="234"/>
      <c r="O905" s="234"/>
      <c r="P905" s="234"/>
      <c r="Q905" s="234"/>
      <c r="R905" s="234"/>
      <c r="S905" s="234"/>
      <c r="T905" s="234"/>
      <c r="U905" s="234"/>
      <c r="V905" s="234"/>
      <c r="W905" s="234"/>
      <c r="X905" s="234"/>
      <c r="Y905" s="234"/>
      <c r="Z905" s="234"/>
      <c r="AA905" s="234"/>
      <c r="AB905" s="234"/>
      <c r="AC905" s="234"/>
      <c r="AD905" s="234"/>
      <c r="AE905" s="234"/>
      <c r="AF905" s="234"/>
      <c r="AG905" s="234"/>
      <c r="AH905" s="234"/>
      <c r="AI905" s="234"/>
      <c r="AJ905" s="234"/>
      <c r="AK905" s="234"/>
    </row>
    <row r="906" spans="1:37" ht="15.75" customHeight="1">
      <c r="A906" s="234"/>
      <c r="B906" s="234"/>
      <c r="C906" s="234"/>
      <c r="D906" s="234"/>
      <c r="E906" s="234"/>
      <c r="F906" s="234"/>
      <c r="G906" s="234"/>
      <c r="H906" s="234"/>
      <c r="I906" s="234"/>
      <c r="J906" s="300"/>
      <c r="K906" s="300"/>
      <c r="L906" s="234"/>
      <c r="M906" s="234"/>
      <c r="N906" s="234"/>
      <c r="O906" s="234"/>
      <c r="P906" s="234"/>
      <c r="Q906" s="234"/>
      <c r="R906" s="234"/>
      <c r="S906" s="234"/>
      <c r="T906" s="234"/>
      <c r="U906" s="234"/>
      <c r="V906" s="234"/>
      <c r="W906" s="234"/>
      <c r="X906" s="234"/>
      <c r="Y906" s="234"/>
      <c r="Z906" s="234"/>
      <c r="AA906" s="234"/>
      <c r="AB906" s="234"/>
      <c r="AC906" s="234"/>
      <c r="AD906" s="234"/>
      <c r="AE906" s="234"/>
      <c r="AF906" s="234"/>
      <c r="AG906" s="234"/>
      <c r="AH906" s="234"/>
      <c r="AI906" s="234"/>
      <c r="AJ906" s="234"/>
      <c r="AK906" s="234"/>
    </row>
    <row r="907" spans="1:37" ht="15.75" customHeight="1">
      <c r="A907" s="234"/>
      <c r="B907" s="234"/>
      <c r="C907" s="234"/>
      <c r="D907" s="234"/>
      <c r="E907" s="234"/>
      <c r="F907" s="234"/>
      <c r="G907" s="234"/>
      <c r="H907" s="234"/>
      <c r="I907" s="234"/>
      <c r="J907" s="300"/>
      <c r="K907" s="300"/>
      <c r="L907" s="234"/>
      <c r="M907" s="234"/>
      <c r="N907" s="234"/>
      <c r="O907" s="234"/>
      <c r="P907" s="234"/>
      <c r="Q907" s="234"/>
      <c r="R907" s="234"/>
      <c r="S907" s="234"/>
      <c r="T907" s="234"/>
      <c r="U907" s="234"/>
      <c r="V907" s="234"/>
      <c r="W907" s="234"/>
      <c r="X907" s="234"/>
      <c r="Y907" s="234"/>
      <c r="Z907" s="234"/>
      <c r="AA907" s="234"/>
      <c r="AB907" s="234"/>
      <c r="AC907" s="234"/>
      <c r="AD907" s="234"/>
      <c r="AE907" s="234"/>
      <c r="AF907" s="234"/>
      <c r="AG907" s="234"/>
      <c r="AH907" s="234"/>
      <c r="AI907" s="234"/>
      <c r="AJ907" s="234"/>
      <c r="AK907" s="234"/>
    </row>
    <row r="908" spans="1:37" ht="15.75" customHeight="1">
      <c r="A908" s="234"/>
      <c r="B908" s="234"/>
      <c r="C908" s="234"/>
      <c r="D908" s="234"/>
      <c r="E908" s="234"/>
      <c r="F908" s="234"/>
      <c r="G908" s="234"/>
      <c r="H908" s="234"/>
      <c r="I908" s="234"/>
      <c r="J908" s="300"/>
      <c r="K908" s="300"/>
      <c r="L908" s="234"/>
      <c r="M908" s="234"/>
      <c r="N908" s="234"/>
      <c r="O908" s="234"/>
      <c r="P908" s="234"/>
      <c r="Q908" s="234"/>
      <c r="R908" s="234"/>
      <c r="S908" s="234"/>
      <c r="T908" s="234"/>
      <c r="U908" s="234"/>
      <c r="V908" s="234"/>
      <c r="W908" s="234"/>
      <c r="X908" s="234"/>
      <c r="Y908" s="234"/>
      <c r="Z908" s="234"/>
      <c r="AA908" s="234"/>
      <c r="AB908" s="234"/>
      <c r="AC908" s="234"/>
      <c r="AD908" s="234"/>
      <c r="AE908" s="234"/>
      <c r="AF908" s="234"/>
      <c r="AG908" s="234"/>
      <c r="AH908" s="234"/>
      <c r="AI908" s="234"/>
      <c r="AJ908" s="234"/>
      <c r="AK908" s="234"/>
    </row>
    <row r="909" spans="1:37" ht="15.75" customHeight="1">
      <c r="A909" s="234"/>
      <c r="B909" s="234"/>
      <c r="C909" s="234"/>
      <c r="D909" s="234"/>
      <c r="E909" s="234"/>
      <c r="F909" s="234"/>
      <c r="G909" s="234"/>
      <c r="H909" s="234"/>
      <c r="I909" s="234"/>
      <c r="J909" s="300"/>
      <c r="K909" s="300"/>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c r="AI909" s="234"/>
      <c r="AJ909" s="234"/>
      <c r="AK909" s="234"/>
    </row>
    <row r="910" spans="1:37" ht="15.75" customHeight="1">
      <c r="A910" s="234"/>
      <c r="B910" s="234"/>
      <c r="C910" s="234"/>
      <c r="D910" s="234"/>
      <c r="E910" s="234"/>
      <c r="F910" s="234"/>
      <c r="G910" s="234"/>
      <c r="H910" s="234"/>
      <c r="I910" s="234"/>
      <c r="J910" s="300"/>
      <c r="K910" s="300"/>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c r="AI910" s="234"/>
      <c r="AJ910" s="234"/>
      <c r="AK910" s="234"/>
    </row>
    <row r="911" spans="1:37" ht="15.75" customHeight="1">
      <c r="A911" s="234"/>
      <c r="B911" s="234"/>
      <c r="C911" s="234"/>
      <c r="D911" s="234"/>
      <c r="E911" s="234"/>
      <c r="F911" s="234"/>
      <c r="G911" s="234"/>
      <c r="H911" s="234"/>
      <c r="I911" s="234"/>
      <c r="J911" s="300"/>
      <c r="K911" s="300"/>
      <c r="L911" s="234"/>
      <c r="M911" s="234"/>
      <c r="N911" s="234"/>
      <c r="O911" s="234"/>
      <c r="P911" s="234"/>
      <c r="Q911" s="234"/>
      <c r="R911" s="234"/>
      <c r="S911" s="234"/>
      <c r="T911" s="234"/>
      <c r="U911" s="234"/>
      <c r="V911" s="234"/>
      <c r="W911" s="234"/>
      <c r="X911" s="234"/>
      <c r="Y911" s="234"/>
      <c r="Z911" s="234"/>
      <c r="AA911" s="234"/>
      <c r="AB911" s="234"/>
      <c r="AC911" s="234"/>
      <c r="AD911" s="234"/>
      <c r="AE911" s="234"/>
      <c r="AF911" s="234"/>
      <c r="AG911" s="234"/>
      <c r="AH911" s="234"/>
      <c r="AI911" s="234"/>
      <c r="AJ911" s="234"/>
      <c r="AK911" s="234"/>
    </row>
    <row r="912" spans="1:37" ht="15.75" customHeight="1">
      <c r="A912" s="234"/>
      <c r="B912" s="234"/>
      <c r="C912" s="234"/>
      <c r="D912" s="234"/>
      <c r="E912" s="234"/>
      <c r="F912" s="234"/>
      <c r="G912" s="234"/>
      <c r="H912" s="234"/>
      <c r="I912" s="234"/>
      <c r="J912" s="300"/>
      <c r="K912" s="300"/>
      <c r="L912" s="234"/>
      <c r="M912" s="234"/>
      <c r="N912" s="234"/>
      <c r="O912" s="234"/>
      <c r="P912" s="234"/>
      <c r="Q912" s="234"/>
      <c r="R912" s="234"/>
      <c r="S912" s="234"/>
      <c r="T912" s="234"/>
      <c r="U912" s="234"/>
      <c r="V912" s="234"/>
      <c r="W912" s="234"/>
      <c r="X912" s="234"/>
      <c r="Y912" s="234"/>
      <c r="Z912" s="234"/>
      <c r="AA912" s="234"/>
      <c r="AB912" s="234"/>
      <c r="AC912" s="234"/>
      <c r="AD912" s="234"/>
      <c r="AE912" s="234"/>
      <c r="AF912" s="234"/>
      <c r="AG912" s="234"/>
      <c r="AH912" s="234"/>
      <c r="AI912" s="234"/>
      <c r="AJ912" s="234"/>
      <c r="AK912" s="234"/>
    </row>
    <row r="913" spans="1:37" ht="15.75" customHeight="1">
      <c r="A913" s="234"/>
      <c r="B913" s="234"/>
      <c r="C913" s="234"/>
      <c r="D913" s="234"/>
      <c r="E913" s="234"/>
      <c r="F913" s="234"/>
      <c r="G913" s="234"/>
      <c r="H913" s="234"/>
      <c r="I913" s="234"/>
      <c r="J913" s="300"/>
      <c r="K913" s="300"/>
      <c r="L913" s="234"/>
      <c r="M913" s="234"/>
      <c r="N913" s="234"/>
      <c r="O913" s="234"/>
      <c r="P913" s="234"/>
      <c r="Q913" s="234"/>
      <c r="R913" s="234"/>
      <c r="S913" s="234"/>
      <c r="T913" s="234"/>
      <c r="U913" s="234"/>
      <c r="V913" s="234"/>
      <c r="W913" s="234"/>
      <c r="X913" s="234"/>
      <c r="Y913" s="234"/>
      <c r="Z913" s="234"/>
      <c r="AA913" s="234"/>
      <c r="AB913" s="234"/>
      <c r="AC913" s="234"/>
      <c r="AD913" s="234"/>
      <c r="AE913" s="234"/>
      <c r="AF913" s="234"/>
      <c r="AG913" s="234"/>
      <c r="AH913" s="234"/>
      <c r="AI913" s="234"/>
      <c r="AJ913" s="234"/>
      <c r="AK913" s="234"/>
    </row>
    <row r="914" spans="1:37" ht="15.75" customHeight="1">
      <c r="A914" s="234"/>
      <c r="B914" s="234"/>
      <c r="C914" s="234"/>
      <c r="D914" s="234"/>
      <c r="E914" s="234"/>
      <c r="F914" s="234"/>
      <c r="G914" s="234"/>
      <c r="H914" s="234"/>
      <c r="I914" s="234"/>
      <c r="J914" s="300"/>
      <c r="K914" s="300"/>
      <c r="L914" s="234"/>
      <c r="M914" s="234"/>
      <c r="N914" s="234"/>
      <c r="O914" s="234"/>
      <c r="P914" s="234"/>
      <c r="Q914" s="234"/>
      <c r="R914" s="234"/>
      <c r="S914" s="234"/>
      <c r="T914" s="234"/>
      <c r="U914" s="234"/>
      <c r="V914" s="234"/>
      <c r="W914" s="234"/>
      <c r="X914" s="234"/>
      <c r="Y914" s="234"/>
      <c r="Z914" s="234"/>
      <c r="AA914" s="234"/>
      <c r="AB914" s="234"/>
      <c r="AC914" s="234"/>
      <c r="AD914" s="234"/>
      <c r="AE914" s="234"/>
      <c r="AF914" s="234"/>
      <c r="AG914" s="234"/>
      <c r="AH914" s="234"/>
      <c r="AI914" s="234"/>
      <c r="AJ914" s="234"/>
      <c r="AK914" s="234"/>
    </row>
    <row r="915" spans="1:37" ht="15.75" customHeight="1">
      <c r="A915" s="234"/>
      <c r="B915" s="234"/>
      <c r="C915" s="234"/>
      <c r="D915" s="234"/>
      <c r="E915" s="234"/>
      <c r="F915" s="234"/>
      <c r="G915" s="234"/>
      <c r="H915" s="234"/>
      <c r="I915" s="234"/>
      <c r="J915" s="300"/>
      <c r="K915" s="300"/>
      <c r="L915" s="234"/>
      <c r="M915" s="234"/>
      <c r="N915" s="234"/>
      <c r="O915" s="234"/>
      <c r="P915" s="234"/>
      <c r="Q915" s="234"/>
      <c r="R915" s="234"/>
      <c r="S915" s="234"/>
      <c r="T915" s="234"/>
      <c r="U915" s="234"/>
      <c r="V915" s="234"/>
      <c r="W915" s="234"/>
      <c r="X915" s="234"/>
      <c r="Y915" s="234"/>
      <c r="Z915" s="234"/>
      <c r="AA915" s="234"/>
      <c r="AB915" s="234"/>
      <c r="AC915" s="234"/>
      <c r="AD915" s="234"/>
      <c r="AE915" s="234"/>
      <c r="AF915" s="234"/>
      <c r="AG915" s="234"/>
      <c r="AH915" s="234"/>
      <c r="AI915" s="234"/>
      <c r="AJ915" s="234"/>
      <c r="AK915" s="234"/>
    </row>
    <row r="916" spans="1:37" ht="15.75" customHeight="1">
      <c r="A916" s="234"/>
      <c r="B916" s="234"/>
      <c r="C916" s="234"/>
      <c r="D916" s="234"/>
      <c r="E916" s="234"/>
      <c r="F916" s="234"/>
      <c r="G916" s="234"/>
      <c r="H916" s="234"/>
      <c r="I916" s="234"/>
      <c r="J916" s="300"/>
      <c r="K916" s="300"/>
      <c r="L916" s="234"/>
      <c r="M916" s="234"/>
      <c r="N916" s="234"/>
      <c r="O916" s="234"/>
      <c r="P916" s="234"/>
      <c r="Q916" s="234"/>
      <c r="R916" s="234"/>
      <c r="S916" s="234"/>
      <c r="T916" s="234"/>
      <c r="U916" s="234"/>
      <c r="V916" s="234"/>
      <c r="W916" s="234"/>
      <c r="X916" s="234"/>
      <c r="Y916" s="234"/>
      <c r="Z916" s="234"/>
      <c r="AA916" s="234"/>
      <c r="AB916" s="234"/>
      <c r="AC916" s="234"/>
      <c r="AD916" s="234"/>
      <c r="AE916" s="234"/>
      <c r="AF916" s="234"/>
      <c r="AG916" s="234"/>
      <c r="AH916" s="234"/>
      <c r="AI916" s="234"/>
      <c r="AJ916" s="234"/>
      <c r="AK916" s="234"/>
    </row>
    <row r="917" spans="1:37" ht="15.75" customHeight="1">
      <c r="A917" s="234"/>
      <c r="B917" s="234"/>
      <c r="C917" s="234"/>
      <c r="D917" s="234"/>
      <c r="E917" s="234"/>
      <c r="F917" s="234"/>
      <c r="G917" s="234"/>
      <c r="H917" s="234"/>
      <c r="I917" s="234"/>
      <c r="J917" s="300"/>
      <c r="K917" s="300"/>
      <c r="L917" s="234"/>
      <c r="M917" s="234"/>
      <c r="N917" s="234"/>
      <c r="O917" s="234"/>
      <c r="P917" s="234"/>
      <c r="Q917" s="234"/>
      <c r="R917" s="234"/>
      <c r="S917" s="234"/>
      <c r="T917" s="234"/>
      <c r="U917" s="234"/>
      <c r="V917" s="234"/>
      <c r="W917" s="234"/>
      <c r="X917" s="234"/>
      <c r="Y917" s="234"/>
      <c r="Z917" s="234"/>
      <c r="AA917" s="234"/>
      <c r="AB917" s="234"/>
      <c r="AC917" s="234"/>
      <c r="AD917" s="234"/>
      <c r="AE917" s="234"/>
      <c r="AF917" s="234"/>
      <c r="AG917" s="234"/>
      <c r="AH917" s="234"/>
      <c r="AI917" s="234"/>
      <c r="AJ917" s="234"/>
      <c r="AK917" s="234"/>
    </row>
    <row r="918" spans="1:37" ht="15.75" customHeight="1">
      <c r="A918" s="234"/>
      <c r="B918" s="234"/>
      <c r="C918" s="234"/>
      <c r="D918" s="234"/>
      <c r="E918" s="234"/>
      <c r="F918" s="234"/>
      <c r="G918" s="234"/>
      <c r="H918" s="234"/>
      <c r="I918" s="234"/>
      <c r="J918" s="300"/>
      <c r="K918" s="300"/>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c r="AI918" s="234"/>
      <c r="AJ918" s="234"/>
      <c r="AK918" s="234"/>
    </row>
    <row r="919" spans="1:37" ht="15.75" customHeight="1">
      <c r="A919" s="234"/>
      <c r="B919" s="234"/>
      <c r="C919" s="234"/>
      <c r="D919" s="234"/>
      <c r="E919" s="234"/>
      <c r="F919" s="234"/>
      <c r="G919" s="234"/>
      <c r="H919" s="234"/>
      <c r="I919" s="234"/>
      <c r="J919" s="300"/>
      <c r="K919" s="300"/>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c r="AI919" s="234"/>
      <c r="AJ919" s="234"/>
      <c r="AK919" s="234"/>
    </row>
    <row r="920" spans="1:37" ht="15.75" customHeight="1">
      <c r="A920" s="234"/>
      <c r="B920" s="234"/>
      <c r="C920" s="234"/>
      <c r="D920" s="234"/>
      <c r="E920" s="234"/>
      <c r="F920" s="234"/>
      <c r="G920" s="234"/>
      <c r="H920" s="234"/>
      <c r="I920" s="234"/>
      <c r="J920" s="300"/>
      <c r="K920" s="300"/>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c r="AI920" s="234"/>
      <c r="AJ920" s="234"/>
      <c r="AK920" s="234"/>
    </row>
    <row r="921" spans="1:37" ht="15.75" customHeight="1">
      <c r="A921" s="234"/>
      <c r="B921" s="234"/>
      <c r="C921" s="234"/>
      <c r="D921" s="234"/>
      <c r="E921" s="234"/>
      <c r="F921" s="234"/>
      <c r="G921" s="234"/>
      <c r="H921" s="234"/>
      <c r="I921" s="234"/>
      <c r="J921" s="300"/>
      <c r="K921" s="300"/>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c r="AI921" s="234"/>
      <c r="AJ921" s="234"/>
      <c r="AK921" s="234"/>
    </row>
    <row r="922" spans="1:37" ht="15.75" customHeight="1">
      <c r="A922" s="234"/>
      <c r="B922" s="234"/>
      <c r="C922" s="234"/>
      <c r="D922" s="234"/>
      <c r="E922" s="234"/>
      <c r="F922" s="234"/>
      <c r="G922" s="234"/>
      <c r="H922" s="234"/>
      <c r="I922" s="234"/>
      <c r="J922" s="300"/>
      <c r="K922" s="300"/>
      <c r="L922" s="234"/>
      <c r="M922" s="234"/>
      <c r="N922" s="234"/>
      <c r="O922" s="234"/>
      <c r="P922" s="234"/>
      <c r="Q922" s="234"/>
      <c r="R922" s="234"/>
      <c r="S922" s="234"/>
      <c r="T922" s="234"/>
      <c r="U922" s="234"/>
      <c r="V922" s="234"/>
      <c r="W922" s="234"/>
      <c r="X922" s="234"/>
      <c r="Y922" s="234"/>
      <c r="Z922" s="234"/>
      <c r="AA922" s="234"/>
      <c r="AB922" s="234"/>
      <c r="AC922" s="234"/>
      <c r="AD922" s="234"/>
      <c r="AE922" s="234"/>
      <c r="AF922" s="234"/>
      <c r="AG922" s="234"/>
      <c r="AH922" s="234"/>
      <c r="AI922" s="234"/>
      <c r="AJ922" s="234"/>
      <c r="AK922" s="234"/>
    </row>
    <row r="923" spans="1:37" ht="15.75" customHeight="1">
      <c r="A923" s="234"/>
      <c r="B923" s="234"/>
      <c r="C923" s="234"/>
      <c r="D923" s="234"/>
      <c r="E923" s="234"/>
      <c r="F923" s="234"/>
      <c r="G923" s="234"/>
      <c r="H923" s="234"/>
      <c r="I923" s="234"/>
      <c r="J923" s="300"/>
      <c r="K923" s="300"/>
      <c r="L923" s="234"/>
      <c r="M923" s="234"/>
      <c r="N923" s="234"/>
      <c r="O923" s="234"/>
      <c r="P923" s="234"/>
      <c r="Q923" s="234"/>
      <c r="R923" s="234"/>
      <c r="S923" s="234"/>
      <c r="T923" s="234"/>
      <c r="U923" s="234"/>
      <c r="V923" s="234"/>
      <c r="W923" s="234"/>
      <c r="X923" s="234"/>
      <c r="Y923" s="234"/>
      <c r="Z923" s="234"/>
      <c r="AA923" s="234"/>
      <c r="AB923" s="234"/>
      <c r="AC923" s="234"/>
      <c r="AD923" s="234"/>
      <c r="AE923" s="234"/>
      <c r="AF923" s="234"/>
      <c r="AG923" s="234"/>
      <c r="AH923" s="234"/>
      <c r="AI923" s="234"/>
      <c r="AJ923" s="234"/>
      <c r="AK923" s="234"/>
    </row>
    <row r="924" spans="1:37" ht="15.75" customHeight="1">
      <c r="A924" s="234"/>
      <c r="B924" s="234"/>
      <c r="C924" s="234"/>
      <c r="D924" s="234"/>
      <c r="E924" s="234"/>
      <c r="F924" s="234"/>
      <c r="G924" s="234"/>
      <c r="H924" s="234"/>
      <c r="I924" s="234"/>
      <c r="J924" s="300"/>
      <c r="K924" s="300"/>
      <c r="L924" s="234"/>
      <c r="M924" s="234"/>
      <c r="N924" s="234"/>
      <c r="O924" s="234"/>
      <c r="P924" s="234"/>
      <c r="Q924" s="234"/>
      <c r="R924" s="234"/>
      <c r="S924" s="234"/>
      <c r="T924" s="234"/>
      <c r="U924" s="234"/>
      <c r="V924" s="234"/>
      <c r="W924" s="234"/>
      <c r="X924" s="234"/>
      <c r="Y924" s="234"/>
      <c r="Z924" s="234"/>
      <c r="AA924" s="234"/>
      <c r="AB924" s="234"/>
      <c r="AC924" s="234"/>
      <c r="AD924" s="234"/>
      <c r="AE924" s="234"/>
      <c r="AF924" s="234"/>
      <c r="AG924" s="234"/>
      <c r="AH924" s="234"/>
      <c r="AI924" s="234"/>
      <c r="AJ924" s="234"/>
      <c r="AK924" s="234"/>
    </row>
    <row r="925" spans="1:37" ht="15.75" customHeight="1">
      <c r="A925" s="234"/>
      <c r="B925" s="234"/>
      <c r="C925" s="234"/>
      <c r="D925" s="234"/>
      <c r="E925" s="234"/>
      <c r="F925" s="234"/>
      <c r="G925" s="234"/>
      <c r="H925" s="234"/>
      <c r="I925" s="234"/>
      <c r="J925" s="300"/>
      <c r="K925" s="300"/>
      <c r="L925" s="234"/>
      <c r="M925" s="234"/>
      <c r="N925" s="234"/>
      <c r="O925" s="234"/>
      <c r="P925" s="234"/>
      <c r="Q925" s="234"/>
      <c r="R925" s="234"/>
      <c r="S925" s="234"/>
      <c r="T925" s="234"/>
      <c r="U925" s="234"/>
      <c r="V925" s="234"/>
      <c r="W925" s="234"/>
      <c r="X925" s="234"/>
      <c r="Y925" s="234"/>
      <c r="Z925" s="234"/>
      <c r="AA925" s="234"/>
      <c r="AB925" s="234"/>
      <c r="AC925" s="234"/>
      <c r="AD925" s="234"/>
      <c r="AE925" s="234"/>
      <c r="AF925" s="234"/>
      <c r="AG925" s="234"/>
      <c r="AH925" s="234"/>
      <c r="AI925" s="234"/>
      <c r="AJ925" s="234"/>
      <c r="AK925" s="234"/>
    </row>
    <row r="926" spans="1:37" ht="15.75" customHeight="1">
      <c r="A926" s="234"/>
      <c r="B926" s="234"/>
      <c r="C926" s="234"/>
      <c r="D926" s="234"/>
      <c r="E926" s="234"/>
      <c r="F926" s="234"/>
      <c r="G926" s="234"/>
      <c r="H926" s="234"/>
      <c r="I926" s="234"/>
      <c r="J926" s="300"/>
      <c r="K926" s="300"/>
      <c r="L926" s="234"/>
      <c r="M926" s="234"/>
      <c r="N926" s="234"/>
      <c r="O926" s="234"/>
      <c r="P926" s="234"/>
      <c r="Q926" s="234"/>
      <c r="R926" s="234"/>
      <c r="S926" s="234"/>
      <c r="T926" s="234"/>
      <c r="U926" s="234"/>
      <c r="V926" s="234"/>
      <c r="W926" s="234"/>
      <c r="X926" s="234"/>
      <c r="Y926" s="234"/>
      <c r="Z926" s="234"/>
      <c r="AA926" s="234"/>
      <c r="AB926" s="234"/>
      <c r="AC926" s="234"/>
      <c r="AD926" s="234"/>
      <c r="AE926" s="234"/>
      <c r="AF926" s="234"/>
      <c r="AG926" s="234"/>
      <c r="AH926" s="234"/>
      <c r="AI926" s="234"/>
      <c r="AJ926" s="234"/>
      <c r="AK926" s="234"/>
    </row>
    <row r="927" spans="1:37" ht="15.75" customHeight="1">
      <c r="A927" s="234"/>
      <c r="B927" s="234"/>
      <c r="C927" s="234"/>
      <c r="D927" s="234"/>
      <c r="E927" s="234"/>
      <c r="F927" s="234"/>
      <c r="G927" s="234"/>
      <c r="H927" s="234"/>
      <c r="I927" s="234"/>
      <c r="J927" s="300"/>
      <c r="K927" s="300"/>
      <c r="L927" s="234"/>
      <c r="M927" s="234"/>
      <c r="N927" s="234"/>
      <c r="O927" s="234"/>
      <c r="P927" s="234"/>
      <c r="Q927" s="234"/>
      <c r="R927" s="234"/>
      <c r="S927" s="234"/>
      <c r="T927" s="234"/>
      <c r="U927" s="234"/>
      <c r="V927" s="234"/>
      <c r="W927" s="234"/>
      <c r="X927" s="234"/>
      <c r="Y927" s="234"/>
      <c r="Z927" s="234"/>
      <c r="AA927" s="234"/>
      <c r="AB927" s="234"/>
      <c r="AC927" s="234"/>
      <c r="AD927" s="234"/>
      <c r="AE927" s="234"/>
      <c r="AF927" s="234"/>
      <c r="AG927" s="234"/>
      <c r="AH927" s="234"/>
      <c r="AI927" s="234"/>
      <c r="AJ927" s="234"/>
      <c r="AK927" s="234"/>
    </row>
    <row r="928" spans="1:37" ht="15.75" customHeight="1">
      <c r="A928" s="234"/>
      <c r="B928" s="234"/>
      <c r="C928" s="234"/>
      <c r="D928" s="234"/>
      <c r="E928" s="234"/>
      <c r="F928" s="234"/>
      <c r="G928" s="234"/>
      <c r="H928" s="234"/>
      <c r="I928" s="234"/>
      <c r="J928" s="300"/>
      <c r="K928" s="300"/>
      <c r="L928" s="234"/>
      <c r="M928" s="234"/>
      <c r="N928" s="234"/>
      <c r="O928" s="234"/>
      <c r="P928" s="234"/>
      <c r="Q928" s="234"/>
      <c r="R928" s="234"/>
      <c r="S928" s="234"/>
      <c r="T928" s="234"/>
      <c r="U928" s="234"/>
      <c r="V928" s="234"/>
      <c r="W928" s="234"/>
      <c r="X928" s="234"/>
      <c r="Y928" s="234"/>
      <c r="Z928" s="234"/>
      <c r="AA928" s="234"/>
      <c r="AB928" s="234"/>
      <c r="AC928" s="234"/>
      <c r="AD928" s="234"/>
      <c r="AE928" s="234"/>
      <c r="AF928" s="234"/>
      <c r="AG928" s="234"/>
      <c r="AH928" s="234"/>
      <c r="AI928" s="234"/>
      <c r="AJ928" s="234"/>
      <c r="AK928" s="234"/>
    </row>
    <row r="929" spans="1:37" ht="15.75" customHeight="1">
      <c r="A929" s="234"/>
      <c r="B929" s="234"/>
      <c r="C929" s="234"/>
      <c r="D929" s="234"/>
      <c r="E929" s="234"/>
      <c r="F929" s="234"/>
      <c r="G929" s="234"/>
      <c r="H929" s="234"/>
      <c r="I929" s="234"/>
      <c r="J929" s="300"/>
      <c r="K929" s="300"/>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c r="AI929" s="234"/>
      <c r="AJ929" s="234"/>
      <c r="AK929" s="234"/>
    </row>
    <row r="930" spans="1:37" ht="15.75" customHeight="1">
      <c r="A930" s="234"/>
      <c r="B930" s="234"/>
      <c r="C930" s="234"/>
      <c r="D930" s="234"/>
      <c r="E930" s="234"/>
      <c r="F930" s="234"/>
      <c r="G930" s="234"/>
      <c r="H930" s="234"/>
      <c r="I930" s="234"/>
      <c r="J930" s="300"/>
      <c r="K930" s="300"/>
      <c r="L930" s="234"/>
      <c r="M930" s="234"/>
      <c r="N930" s="234"/>
      <c r="O930" s="234"/>
      <c r="P930" s="234"/>
      <c r="Q930" s="234"/>
      <c r="R930" s="234"/>
      <c r="S930" s="234"/>
      <c r="T930" s="234"/>
      <c r="U930" s="234"/>
      <c r="V930" s="234"/>
      <c r="W930" s="234"/>
      <c r="X930" s="234"/>
      <c r="Y930" s="234"/>
      <c r="Z930" s="234"/>
      <c r="AA930" s="234"/>
      <c r="AB930" s="234"/>
      <c r="AC930" s="234"/>
      <c r="AD930" s="234"/>
      <c r="AE930" s="234"/>
      <c r="AF930" s="234"/>
      <c r="AG930" s="234"/>
      <c r="AH930" s="234"/>
      <c r="AI930" s="234"/>
      <c r="AJ930" s="234"/>
      <c r="AK930" s="234"/>
    </row>
    <row r="931" spans="1:37" ht="15.75" customHeight="1">
      <c r="A931" s="234"/>
      <c r="B931" s="234"/>
      <c r="C931" s="234"/>
      <c r="D931" s="234"/>
      <c r="E931" s="234"/>
      <c r="F931" s="234"/>
      <c r="G931" s="234"/>
      <c r="H931" s="234"/>
      <c r="I931" s="234"/>
      <c r="J931" s="300"/>
      <c r="K931" s="300"/>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c r="AI931" s="234"/>
      <c r="AJ931" s="234"/>
      <c r="AK931" s="234"/>
    </row>
    <row r="932" spans="1:37" ht="15.75" customHeight="1">
      <c r="A932" s="234"/>
      <c r="B932" s="234"/>
      <c r="C932" s="234"/>
      <c r="D932" s="234"/>
      <c r="E932" s="234"/>
      <c r="F932" s="234"/>
      <c r="G932" s="234"/>
      <c r="H932" s="234"/>
      <c r="I932" s="234"/>
      <c r="J932" s="300"/>
      <c r="K932" s="300"/>
      <c r="L932" s="234"/>
      <c r="M932" s="234"/>
      <c r="N932" s="234"/>
      <c r="O932" s="234"/>
      <c r="P932" s="234"/>
      <c r="Q932" s="234"/>
      <c r="R932" s="234"/>
      <c r="S932" s="234"/>
      <c r="T932" s="234"/>
      <c r="U932" s="234"/>
      <c r="V932" s="234"/>
      <c r="W932" s="234"/>
      <c r="X932" s="234"/>
      <c r="Y932" s="234"/>
      <c r="Z932" s="234"/>
      <c r="AA932" s="234"/>
      <c r="AB932" s="234"/>
      <c r="AC932" s="234"/>
      <c r="AD932" s="234"/>
      <c r="AE932" s="234"/>
      <c r="AF932" s="234"/>
      <c r="AG932" s="234"/>
      <c r="AH932" s="234"/>
      <c r="AI932" s="234"/>
      <c r="AJ932" s="234"/>
      <c r="AK932" s="234"/>
    </row>
    <row r="933" spans="1:37" ht="15.75" customHeight="1">
      <c r="A933" s="234"/>
      <c r="B933" s="234"/>
      <c r="C933" s="234"/>
      <c r="D933" s="234"/>
      <c r="E933" s="234"/>
      <c r="F933" s="234"/>
      <c r="G933" s="234"/>
      <c r="H933" s="234"/>
      <c r="I933" s="234"/>
      <c r="J933" s="300"/>
      <c r="K933" s="300"/>
      <c r="L933" s="234"/>
      <c r="M933" s="234"/>
      <c r="N933" s="234"/>
      <c r="O933" s="234"/>
      <c r="P933" s="234"/>
      <c r="Q933" s="234"/>
      <c r="R933" s="234"/>
      <c r="S933" s="234"/>
      <c r="T933" s="234"/>
      <c r="U933" s="234"/>
      <c r="V933" s="234"/>
      <c r="W933" s="234"/>
      <c r="X933" s="234"/>
      <c r="Y933" s="234"/>
      <c r="Z933" s="234"/>
      <c r="AA933" s="234"/>
      <c r="AB933" s="234"/>
      <c r="AC933" s="234"/>
      <c r="AD933" s="234"/>
      <c r="AE933" s="234"/>
      <c r="AF933" s="234"/>
      <c r="AG933" s="234"/>
      <c r="AH933" s="234"/>
      <c r="AI933" s="234"/>
      <c r="AJ933" s="234"/>
      <c r="AK933" s="234"/>
    </row>
    <row r="934" spans="1:37" ht="15.75" customHeight="1">
      <c r="A934" s="234"/>
      <c r="B934" s="234"/>
      <c r="C934" s="234"/>
      <c r="D934" s="234"/>
      <c r="E934" s="234"/>
      <c r="F934" s="234"/>
      <c r="G934" s="234"/>
      <c r="H934" s="234"/>
      <c r="I934" s="234"/>
      <c r="J934" s="300"/>
      <c r="K934" s="300"/>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c r="AI934" s="234"/>
      <c r="AJ934" s="234"/>
      <c r="AK934" s="234"/>
    </row>
    <row r="935" spans="1:37" ht="15.75" customHeight="1">
      <c r="A935" s="234"/>
      <c r="B935" s="234"/>
      <c r="C935" s="234"/>
      <c r="D935" s="234"/>
      <c r="E935" s="234"/>
      <c r="F935" s="234"/>
      <c r="G935" s="234"/>
      <c r="H935" s="234"/>
      <c r="I935" s="234"/>
      <c r="J935" s="300"/>
      <c r="K935" s="300"/>
      <c r="L935" s="234"/>
      <c r="M935" s="234"/>
      <c r="N935" s="234"/>
      <c r="O935" s="234"/>
      <c r="P935" s="234"/>
      <c r="Q935" s="234"/>
      <c r="R935" s="234"/>
      <c r="S935" s="234"/>
      <c r="T935" s="234"/>
      <c r="U935" s="234"/>
      <c r="V935" s="234"/>
      <c r="W935" s="234"/>
      <c r="X935" s="234"/>
      <c r="Y935" s="234"/>
      <c r="Z935" s="234"/>
      <c r="AA935" s="234"/>
      <c r="AB935" s="234"/>
      <c r="AC935" s="234"/>
      <c r="AD935" s="234"/>
      <c r="AE935" s="234"/>
      <c r="AF935" s="234"/>
      <c r="AG935" s="234"/>
      <c r="AH935" s="234"/>
      <c r="AI935" s="234"/>
      <c r="AJ935" s="234"/>
      <c r="AK935" s="234"/>
    </row>
    <row r="936" spans="1:37" ht="15.75" customHeight="1">
      <c r="A936" s="234"/>
      <c r="B936" s="234"/>
      <c r="C936" s="234"/>
      <c r="D936" s="234"/>
      <c r="E936" s="234"/>
      <c r="F936" s="234"/>
      <c r="G936" s="234"/>
      <c r="H936" s="234"/>
      <c r="I936" s="234"/>
      <c r="J936" s="300"/>
      <c r="K936" s="300"/>
      <c r="L936" s="234"/>
      <c r="M936" s="234"/>
      <c r="N936" s="234"/>
      <c r="O936" s="234"/>
      <c r="P936" s="234"/>
      <c r="Q936" s="234"/>
      <c r="R936" s="234"/>
      <c r="S936" s="234"/>
      <c r="T936" s="234"/>
      <c r="U936" s="234"/>
      <c r="V936" s="234"/>
      <c r="W936" s="234"/>
      <c r="X936" s="234"/>
      <c r="Y936" s="234"/>
      <c r="Z936" s="234"/>
      <c r="AA936" s="234"/>
      <c r="AB936" s="234"/>
      <c r="AC936" s="234"/>
      <c r="AD936" s="234"/>
      <c r="AE936" s="234"/>
      <c r="AF936" s="234"/>
      <c r="AG936" s="234"/>
      <c r="AH936" s="234"/>
      <c r="AI936" s="234"/>
      <c r="AJ936" s="234"/>
      <c r="AK936" s="234"/>
    </row>
    <row r="937" spans="1:37" ht="15.75" customHeight="1">
      <c r="A937" s="234"/>
      <c r="B937" s="234"/>
      <c r="C937" s="234"/>
      <c r="D937" s="234"/>
      <c r="E937" s="234"/>
      <c r="F937" s="234"/>
      <c r="G937" s="234"/>
      <c r="H937" s="234"/>
      <c r="I937" s="234"/>
      <c r="J937" s="300"/>
      <c r="K937" s="300"/>
      <c r="L937" s="234"/>
      <c r="M937" s="234"/>
      <c r="N937" s="234"/>
      <c r="O937" s="234"/>
      <c r="P937" s="234"/>
      <c r="Q937" s="234"/>
      <c r="R937" s="234"/>
      <c r="S937" s="234"/>
      <c r="T937" s="234"/>
      <c r="U937" s="234"/>
      <c r="V937" s="234"/>
      <c r="W937" s="234"/>
      <c r="X937" s="234"/>
      <c r="Y937" s="234"/>
      <c r="Z937" s="234"/>
      <c r="AA937" s="234"/>
      <c r="AB937" s="234"/>
      <c r="AC937" s="234"/>
      <c r="AD937" s="234"/>
      <c r="AE937" s="234"/>
      <c r="AF937" s="234"/>
      <c r="AG937" s="234"/>
      <c r="AH937" s="234"/>
      <c r="AI937" s="234"/>
      <c r="AJ937" s="234"/>
      <c r="AK937" s="234"/>
    </row>
    <row r="938" spans="1:37" ht="15.75" customHeight="1">
      <c r="A938" s="234"/>
      <c r="B938" s="234"/>
      <c r="C938" s="234"/>
      <c r="D938" s="234"/>
      <c r="E938" s="234"/>
      <c r="F938" s="234"/>
      <c r="G938" s="234"/>
      <c r="H938" s="234"/>
      <c r="I938" s="234"/>
      <c r="J938" s="300"/>
      <c r="K938" s="300"/>
      <c r="L938" s="234"/>
      <c r="M938" s="234"/>
      <c r="N938" s="234"/>
      <c r="O938" s="234"/>
      <c r="P938" s="234"/>
      <c r="Q938" s="234"/>
      <c r="R938" s="234"/>
      <c r="S938" s="234"/>
      <c r="T938" s="234"/>
      <c r="U938" s="234"/>
      <c r="V938" s="234"/>
      <c r="W938" s="234"/>
      <c r="X938" s="234"/>
      <c r="Y938" s="234"/>
      <c r="Z938" s="234"/>
      <c r="AA938" s="234"/>
      <c r="AB938" s="234"/>
      <c r="AC938" s="234"/>
      <c r="AD938" s="234"/>
      <c r="AE938" s="234"/>
      <c r="AF938" s="234"/>
      <c r="AG938" s="234"/>
      <c r="AH938" s="234"/>
      <c r="AI938" s="234"/>
      <c r="AJ938" s="234"/>
      <c r="AK938" s="234"/>
    </row>
    <row r="939" spans="1:37" ht="15.75" customHeight="1">
      <c r="A939" s="234"/>
      <c r="B939" s="234"/>
      <c r="C939" s="234"/>
      <c r="D939" s="234"/>
      <c r="E939" s="234"/>
      <c r="F939" s="234"/>
      <c r="G939" s="234"/>
      <c r="H939" s="234"/>
      <c r="I939" s="234"/>
      <c r="J939" s="300"/>
      <c r="K939" s="300"/>
      <c r="L939" s="234"/>
      <c r="M939" s="234"/>
      <c r="N939" s="234"/>
      <c r="O939" s="234"/>
      <c r="P939" s="234"/>
      <c r="Q939" s="234"/>
      <c r="R939" s="234"/>
      <c r="S939" s="234"/>
      <c r="T939" s="234"/>
      <c r="U939" s="234"/>
      <c r="V939" s="234"/>
      <c r="W939" s="234"/>
      <c r="X939" s="234"/>
      <c r="Y939" s="234"/>
      <c r="Z939" s="234"/>
      <c r="AA939" s="234"/>
      <c r="AB939" s="234"/>
      <c r="AC939" s="234"/>
      <c r="AD939" s="234"/>
      <c r="AE939" s="234"/>
      <c r="AF939" s="234"/>
      <c r="AG939" s="234"/>
      <c r="AH939" s="234"/>
      <c r="AI939" s="234"/>
      <c r="AJ939" s="234"/>
      <c r="AK939" s="234"/>
    </row>
    <row r="940" spans="1:37" ht="15.75" customHeight="1">
      <c r="A940" s="234"/>
      <c r="B940" s="234"/>
      <c r="C940" s="234"/>
      <c r="D940" s="234"/>
      <c r="E940" s="234"/>
      <c r="F940" s="234"/>
      <c r="G940" s="234"/>
      <c r="H940" s="234"/>
      <c r="I940" s="234"/>
      <c r="J940" s="300"/>
      <c r="K940" s="300"/>
      <c r="L940" s="234"/>
      <c r="M940" s="234"/>
      <c r="N940" s="234"/>
      <c r="O940" s="234"/>
      <c r="P940" s="234"/>
      <c r="Q940" s="234"/>
      <c r="R940" s="234"/>
      <c r="S940" s="234"/>
      <c r="T940" s="234"/>
      <c r="U940" s="234"/>
      <c r="V940" s="234"/>
      <c r="W940" s="234"/>
      <c r="X940" s="234"/>
      <c r="Y940" s="234"/>
      <c r="Z940" s="234"/>
      <c r="AA940" s="234"/>
      <c r="AB940" s="234"/>
      <c r="AC940" s="234"/>
      <c r="AD940" s="234"/>
      <c r="AE940" s="234"/>
      <c r="AF940" s="234"/>
      <c r="AG940" s="234"/>
      <c r="AH940" s="234"/>
      <c r="AI940" s="234"/>
      <c r="AJ940" s="234"/>
      <c r="AK940" s="234"/>
    </row>
    <row r="941" spans="1:37" ht="15.75" customHeight="1">
      <c r="A941" s="234"/>
      <c r="B941" s="234"/>
      <c r="C941" s="234"/>
      <c r="D941" s="234"/>
      <c r="E941" s="234"/>
      <c r="F941" s="234"/>
      <c r="G941" s="234"/>
      <c r="H941" s="234"/>
      <c r="I941" s="234"/>
      <c r="J941" s="300"/>
      <c r="K941" s="300"/>
      <c r="L941" s="234"/>
      <c r="M941" s="234"/>
      <c r="N941" s="234"/>
      <c r="O941" s="234"/>
      <c r="P941" s="234"/>
      <c r="Q941" s="234"/>
      <c r="R941" s="234"/>
      <c r="S941" s="234"/>
      <c r="T941" s="234"/>
      <c r="U941" s="234"/>
      <c r="V941" s="234"/>
      <c r="W941" s="234"/>
      <c r="X941" s="234"/>
      <c r="Y941" s="234"/>
      <c r="Z941" s="234"/>
      <c r="AA941" s="234"/>
      <c r="AB941" s="234"/>
      <c r="AC941" s="234"/>
      <c r="AD941" s="234"/>
      <c r="AE941" s="234"/>
      <c r="AF941" s="234"/>
      <c r="AG941" s="234"/>
      <c r="AH941" s="234"/>
      <c r="AI941" s="234"/>
      <c r="AJ941" s="234"/>
      <c r="AK941" s="234"/>
    </row>
    <row r="942" spans="1:37" ht="15.75" customHeight="1">
      <c r="A942" s="234"/>
      <c r="B942" s="234"/>
      <c r="C942" s="234"/>
      <c r="D942" s="234"/>
      <c r="E942" s="234"/>
      <c r="F942" s="234"/>
      <c r="G942" s="234"/>
      <c r="H942" s="234"/>
      <c r="I942" s="234"/>
      <c r="J942" s="300"/>
      <c r="K942" s="300"/>
      <c r="L942" s="234"/>
      <c r="M942" s="234"/>
      <c r="N942" s="234"/>
      <c r="O942" s="234"/>
      <c r="P942" s="234"/>
      <c r="Q942" s="234"/>
      <c r="R942" s="234"/>
      <c r="S942" s="234"/>
      <c r="T942" s="234"/>
      <c r="U942" s="234"/>
      <c r="V942" s="234"/>
      <c r="W942" s="234"/>
      <c r="X942" s="234"/>
      <c r="Y942" s="234"/>
      <c r="Z942" s="234"/>
      <c r="AA942" s="234"/>
      <c r="AB942" s="234"/>
      <c r="AC942" s="234"/>
      <c r="AD942" s="234"/>
      <c r="AE942" s="234"/>
      <c r="AF942" s="234"/>
      <c r="AG942" s="234"/>
      <c r="AH942" s="234"/>
      <c r="AI942" s="234"/>
      <c r="AJ942" s="234"/>
      <c r="AK942" s="234"/>
    </row>
    <row r="943" spans="1:37" ht="15.75" customHeight="1">
      <c r="A943" s="234"/>
      <c r="B943" s="234"/>
      <c r="C943" s="234"/>
      <c r="D943" s="234"/>
      <c r="E943" s="234"/>
      <c r="F943" s="234"/>
      <c r="G943" s="234"/>
      <c r="H943" s="234"/>
      <c r="I943" s="234"/>
      <c r="J943" s="300"/>
      <c r="K943" s="300"/>
      <c r="L943" s="234"/>
      <c r="M943" s="234"/>
      <c r="N943" s="234"/>
      <c r="O943" s="234"/>
      <c r="P943" s="234"/>
      <c r="Q943" s="234"/>
      <c r="R943" s="234"/>
      <c r="S943" s="234"/>
      <c r="T943" s="234"/>
      <c r="U943" s="234"/>
      <c r="V943" s="234"/>
      <c r="W943" s="234"/>
      <c r="X943" s="234"/>
      <c r="Y943" s="234"/>
      <c r="Z943" s="234"/>
      <c r="AA943" s="234"/>
      <c r="AB943" s="234"/>
      <c r="AC943" s="234"/>
      <c r="AD943" s="234"/>
      <c r="AE943" s="234"/>
      <c r="AF943" s="234"/>
      <c r="AG943" s="234"/>
      <c r="AH943" s="234"/>
      <c r="AI943" s="234"/>
      <c r="AJ943" s="234"/>
      <c r="AK943" s="234"/>
    </row>
    <row r="944" spans="1:37" ht="15.75" customHeight="1">
      <c r="A944" s="234"/>
      <c r="B944" s="234"/>
      <c r="C944" s="234"/>
      <c r="D944" s="234"/>
      <c r="E944" s="234"/>
      <c r="F944" s="234"/>
      <c r="G944" s="234"/>
      <c r="H944" s="234"/>
      <c r="I944" s="234"/>
      <c r="J944" s="300"/>
      <c r="K944" s="300"/>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c r="AI944" s="234"/>
      <c r="AJ944" s="234"/>
      <c r="AK944" s="234"/>
    </row>
    <row r="945" spans="1:37" ht="15.75" customHeight="1">
      <c r="A945" s="234"/>
      <c r="B945" s="234"/>
      <c r="C945" s="234"/>
      <c r="D945" s="234"/>
      <c r="E945" s="234"/>
      <c r="F945" s="234"/>
      <c r="G945" s="234"/>
      <c r="H945" s="234"/>
      <c r="I945" s="234"/>
      <c r="J945" s="300"/>
      <c r="K945" s="300"/>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c r="AI945" s="234"/>
      <c r="AJ945" s="234"/>
      <c r="AK945" s="234"/>
    </row>
    <row r="946" spans="1:37" ht="15.75" customHeight="1">
      <c r="A946" s="234"/>
      <c r="B946" s="234"/>
      <c r="C946" s="234"/>
      <c r="D946" s="234"/>
      <c r="E946" s="234"/>
      <c r="F946" s="234"/>
      <c r="G946" s="234"/>
      <c r="H946" s="234"/>
      <c r="I946" s="234"/>
      <c r="J946" s="300"/>
      <c r="K946" s="300"/>
      <c r="L946" s="234"/>
      <c r="M946" s="234"/>
      <c r="N946" s="234"/>
      <c r="O946" s="234"/>
      <c r="P946" s="234"/>
      <c r="Q946" s="234"/>
      <c r="R946" s="234"/>
      <c r="S946" s="234"/>
      <c r="T946" s="234"/>
      <c r="U946" s="234"/>
      <c r="V946" s="234"/>
      <c r="W946" s="234"/>
      <c r="X946" s="234"/>
      <c r="Y946" s="234"/>
      <c r="Z946" s="234"/>
      <c r="AA946" s="234"/>
      <c r="AB946" s="234"/>
      <c r="AC946" s="234"/>
      <c r="AD946" s="234"/>
      <c r="AE946" s="234"/>
      <c r="AF946" s="234"/>
      <c r="AG946" s="234"/>
      <c r="AH946" s="234"/>
      <c r="AI946" s="234"/>
      <c r="AJ946" s="234"/>
      <c r="AK946" s="234"/>
    </row>
    <row r="947" spans="1:37" ht="15.75" customHeight="1">
      <c r="A947" s="234"/>
      <c r="B947" s="234"/>
      <c r="C947" s="234"/>
      <c r="D947" s="234"/>
      <c r="E947" s="234"/>
      <c r="F947" s="234"/>
      <c r="G947" s="234"/>
      <c r="H947" s="234"/>
      <c r="I947" s="234"/>
      <c r="J947" s="300"/>
      <c r="K947" s="300"/>
      <c r="L947" s="234"/>
      <c r="M947" s="234"/>
      <c r="N947" s="234"/>
      <c r="O947" s="234"/>
      <c r="P947" s="234"/>
      <c r="Q947" s="234"/>
      <c r="R947" s="234"/>
      <c r="S947" s="234"/>
      <c r="T947" s="234"/>
      <c r="U947" s="234"/>
      <c r="V947" s="234"/>
      <c r="W947" s="234"/>
      <c r="X947" s="234"/>
      <c r="Y947" s="234"/>
      <c r="Z947" s="234"/>
      <c r="AA947" s="234"/>
      <c r="AB947" s="234"/>
      <c r="AC947" s="234"/>
      <c r="AD947" s="234"/>
      <c r="AE947" s="234"/>
      <c r="AF947" s="234"/>
      <c r="AG947" s="234"/>
      <c r="AH947" s="234"/>
      <c r="AI947" s="234"/>
      <c r="AJ947" s="234"/>
      <c r="AK947" s="234"/>
    </row>
    <row r="948" spans="1:37" ht="15.75" customHeight="1">
      <c r="A948" s="234"/>
      <c r="B948" s="234"/>
      <c r="C948" s="234"/>
      <c r="D948" s="234"/>
      <c r="E948" s="234"/>
      <c r="F948" s="234"/>
      <c r="G948" s="234"/>
      <c r="H948" s="234"/>
      <c r="I948" s="234"/>
      <c r="J948" s="300"/>
      <c r="K948" s="300"/>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c r="AI948" s="234"/>
      <c r="AJ948" s="234"/>
      <c r="AK948" s="234"/>
    </row>
    <row r="949" spans="1:37" ht="15.75" customHeight="1">
      <c r="A949" s="234"/>
      <c r="B949" s="234"/>
      <c r="C949" s="234"/>
      <c r="D949" s="234"/>
      <c r="E949" s="234"/>
      <c r="F949" s="234"/>
      <c r="G949" s="234"/>
      <c r="H949" s="234"/>
      <c r="I949" s="234"/>
      <c r="J949" s="300"/>
      <c r="K949" s="300"/>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c r="AI949" s="234"/>
      <c r="AJ949" s="234"/>
      <c r="AK949" s="234"/>
    </row>
    <row r="950" spans="1:37" ht="15.75" customHeight="1">
      <c r="A950" s="234"/>
      <c r="B950" s="234"/>
      <c r="C950" s="234"/>
      <c r="D950" s="234"/>
      <c r="E950" s="234"/>
      <c r="F950" s="234"/>
      <c r="G950" s="234"/>
      <c r="H950" s="234"/>
      <c r="I950" s="234"/>
      <c r="J950" s="300"/>
      <c r="K950" s="300"/>
      <c r="L950" s="234"/>
      <c r="M950" s="234"/>
      <c r="N950" s="234"/>
      <c r="O950" s="234"/>
      <c r="P950" s="234"/>
      <c r="Q950" s="234"/>
      <c r="R950" s="234"/>
      <c r="S950" s="234"/>
      <c r="T950" s="234"/>
      <c r="U950" s="234"/>
      <c r="V950" s="234"/>
      <c r="W950" s="234"/>
      <c r="X950" s="234"/>
      <c r="Y950" s="234"/>
      <c r="Z950" s="234"/>
      <c r="AA950" s="234"/>
      <c r="AB950" s="234"/>
      <c r="AC950" s="234"/>
      <c r="AD950" s="234"/>
      <c r="AE950" s="234"/>
      <c r="AF950" s="234"/>
      <c r="AG950" s="234"/>
      <c r="AH950" s="234"/>
      <c r="AI950" s="234"/>
      <c r="AJ950" s="234"/>
      <c r="AK950" s="234"/>
    </row>
    <row r="951" spans="1:37" ht="15.75" customHeight="1">
      <c r="A951" s="234"/>
      <c r="B951" s="234"/>
      <c r="C951" s="234"/>
      <c r="D951" s="234"/>
      <c r="E951" s="234"/>
      <c r="F951" s="234"/>
      <c r="G951" s="234"/>
      <c r="H951" s="234"/>
      <c r="I951" s="234"/>
      <c r="J951" s="300"/>
      <c r="K951" s="300"/>
      <c r="L951" s="234"/>
      <c r="M951" s="234"/>
      <c r="N951" s="234"/>
      <c r="O951" s="234"/>
      <c r="P951" s="234"/>
      <c r="Q951" s="234"/>
      <c r="R951" s="234"/>
      <c r="S951" s="234"/>
      <c r="T951" s="234"/>
      <c r="U951" s="234"/>
      <c r="V951" s="234"/>
      <c r="W951" s="234"/>
      <c r="X951" s="234"/>
      <c r="Y951" s="234"/>
      <c r="Z951" s="234"/>
      <c r="AA951" s="234"/>
      <c r="AB951" s="234"/>
      <c r="AC951" s="234"/>
      <c r="AD951" s="234"/>
      <c r="AE951" s="234"/>
      <c r="AF951" s="234"/>
      <c r="AG951" s="234"/>
      <c r="AH951" s="234"/>
      <c r="AI951" s="234"/>
      <c r="AJ951" s="234"/>
      <c r="AK951" s="234"/>
    </row>
    <row r="952" spans="1:37" ht="15.75" customHeight="1">
      <c r="A952" s="234"/>
      <c r="B952" s="234"/>
      <c r="C952" s="234"/>
      <c r="D952" s="234"/>
      <c r="E952" s="234"/>
      <c r="F952" s="234"/>
      <c r="G952" s="234"/>
      <c r="H952" s="234"/>
      <c r="I952" s="234"/>
      <c r="J952" s="300"/>
      <c r="K952" s="300"/>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c r="AI952" s="234"/>
      <c r="AJ952" s="234"/>
      <c r="AK952" s="234"/>
    </row>
    <row r="953" spans="1:37" ht="15.75" customHeight="1">
      <c r="A953" s="234"/>
      <c r="B953" s="234"/>
      <c r="C953" s="234"/>
      <c r="D953" s="234"/>
      <c r="E953" s="234"/>
      <c r="F953" s="234"/>
      <c r="G953" s="234"/>
      <c r="H953" s="234"/>
      <c r="I953" s="234"/>
      <c r="J953" s="300"/>
      <c r="K953" s="300"/>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c r="AI953" s="234"/>
      <c r="AJ953" s="234"/>
      <c r="AK953" s="234"/>
    </row>
    <row r="954" spans="1:37" ht="15.75" customHeight="1">
      <c r="A954" s="234"/>
      <c r="B954" s="234"/>
      <c r="C954" s="234"/>
      <c r="D954" s="234"/>
      <c r="E954" s="234"/>
      <c r="F954" s="234"/>
      <c r="G954" s="234"/>
      <c r="H954" s="234"/>
      <c r="I954" s="234"/>
      <c r="J954" s="300"/>
      <c r="K954" s="300"/>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c r="AI954" s="234"/>
      <c r="AJ954" s="234"/>
      <c r="AK954" s="234"/>
    </row>
    <row r="955" spans="1:37" ht="15.75" customHeight="1">
      <c r="A955" s="234"/>
      <c r="B955" s="234"/>
      <c r="C955" s="234"/>
      <c r="D955" s="234"/>
      <c r="E955" s="234"/>
      <c r="F955" s="234"/>
      <c r="G955" s="234"/>
      <c r="H955" s="234"/>
      <c r="I955" s="234"/>
      <c r="J955" s="300"/>
      <c r="K955" s="300"/>
      <c r="L955" s="234"/>
      <c r="M955" s="234"/>
      <c r="N955" s="234"/>
      <c r="O955" s="234"/>
      <c r="P955" s="234"/>
      <c r="Q955" s="234"/>
      <c r="R955" s="234"/>
      <c r="S955" s="234"/>
      <c r="T955" s="234"/>
      <c r="U955" s="234"/>
      <c r="V955" s="234"/>
      <c r="W955" s="234"/>
      <c r="X955" s="234"/>
      <c r="Y955" s="234"/>
      <c r="Z955" s="234"/>
      <c r="AA955" s="234"/>
      <c r="AB955" s="234"/>
      <c r="AC955" s="234"/>
      <c r="AD955" s="234"/>
      <c r="AE955" s="234"/>
      <c r="AF955" s="234"/>
      <c r="AG955" s="234"/>
      <c r="AH955" s="234"/>
      <c r="AI955" s="234"/>
      <c r="AJ955" s="234"/>
      <c r="AK955" s="234"/>
    </row>
    <row r="956" spans="1:37" ht="15.75" customHeight="1">
      <c r="A956" s="234"/>
      <c r="B956" s="234"/>
      <c r="C956" s="234"/>
      <c r="D956" s="234"/>
      <c r="E956" s="234"/>
      <c r="F956" s="234"/>
      <c r="G956" s="234"/>
      <c r="H956" s="234"/>
      <c r="I956" s="234"/>
      <c r="J956" s="300"/>
      <c r="K956" s="300"/>
      <c r="L956" s="234"/>
      <c r="M956" s="234"/>
      <c r="N956" s="234"/>
      <c r="O956" s="234"/>
      <c r="P956" s="234"/>
      <c r="Q956" s="234"/>
      <c r="R956" s="234"/>
      <c r="S956" s="234"/>
      <c r="T956" s="234"/>
      <c r="U956" s="234"/>
      <c r="V956" s="234"/>
      <c r="W956" s="234"/>
      <c r="X956" s="234"/>
      <c r="Y956" s="234"/>
      <c r="Z956" s="234"/>
      <c r="AA956" s="234"/>
      <c r="AB956" s="234"/>
      <c r="AC956" s="234"/>
      <c r="AD956" s="234"/>
      <c r="AE956" s="234"/>
      <c r="AF956" s="234"/>
      <c r="AG956" s="234"/>
      <c r="AH956" s="234"/>
      <c r="AI956" s="234"/>
      <c r="AJ956" s="234"/>
      <c r="AK956" s="234"/>
    </row>
    <row r="957" spans="1:37" ht="15.75" customHeight="1">
      <c r="A957" s="234"/>
      <c r="B957" s="234"/>
      <c r="C957" s="234"/>
      <c r="D957" s="234"/>
      <c r="E957" s="234"/>
      <c r="F957" s="234"/>
      <c r="G957" s="234"/>
      <c r="H957" s="234"/>
      <c r="I957" s="234"/>
      <c r="J957" s="300"/>
      <c r="K957" s="300"/>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c r="AI957" s="234"/>
      <c r="AJ957" s="234"/>
      <c r="AK957" s="234"/>
    </row>
    <row r="958" spans="1:37" ht="15.75" customHeight="1">
      <c r="A958" s="234"/>
      <c r="B958" s="234"/>
      <c r="C958" s="234"/>
      <c r="D958" s="234"/>
      <c r="E958" s="234"/>
      <c r="F958" s="234"/>
      <c r="G958" s="234"/>
      <c r="H958" s="234"/>
      <c r="I958" s="234"/>
      <c r="J958" s="300"/>
      <c r="K958" s="300"/>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c r="AI958" s="234"/>
      <c r="AJ958" s="234"/>
      <c r="AK958" s="234"/>
    </row>
    <row r="959" spans="1:37" ht="15.75" customHeight="1">
      <c r="A959" s="234"/>
      <c r="B959" s="234"/>
      <c r="C959" s="234"/>
      <c r="D959" s="234"/>
      <c r="E959" s="234"/>
      <c r="F959" s="234"/>
      <c r="G959" s="234"/>
      <c r="H959" s="234"/>
      <c r="I959" s="234"/>
      <c r="J959" s="300"/>
      <c r="K959" s="300"/>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c r="AI959" s="234"/>
      <c r="AJ959" s="234"/>
      <c r="AK959" s="234"/>
    </row>
    <row r="960" spans="1:37" ht="15.75" customHeight="1">
      <c r="A960" s="234"/>
      <c r="B960" s="234"/>
      <c r="C960" s="234"/>
      <c r="D960" s="234"/>
      <c r="E960" s="234"/>
      <c r="F960" s="234"/>
      <c r="G960" s="234"/>
      <c r="H960" s="234"/>
      <c r="I960" s="234"/>
      <c r="J960" s="300"/>
      <c r="K960" s="300"/>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c r="AI960" s="234"/>
      <c r="AJ960" s="234"/>
      <c r="AK960" s="234"/>
    </row>
    <row r="961" spans="1:37" ht="15.75" customHeight="1">
      <c r="A961" s="234"/>
      <c r="B961" s="234"/>
      <c r="C961" s="234"/>
      <c r="D961" s="234"/>
      <c r="E961" s="234"/>
      <c r="F961" s="234"/>
      <c r="G961" s="234"/>
      <c r="H961" s="234"/>
      <c r="I961" s="234"/>
      <c r="J961" s="300"/>
      <c r="K961" s="300"/>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c r="AI961" s="234"/>
      <c r="AJ961" s="234"/>
      <c r="AK961" s="234"/>
    </row>
    <row r="962" spans="1:37" ht="15.75" customHeight="1">
      <c r="A962" s="234"/>
      <c r="B962" s="234"/>
      <c r="C962" s="234"/>
      <c r="D962" s="234"/>
      <c r="E962" s="234"/>
      <c r="F962" s="234"/>
      <c r="G962" s="234"/>
      <c r="H962" s="234"/>
      <c r="I962" s="234"/>
      <c r="J962" s="300"/>
      <c r="K962" s="300"/>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c r="AI962" s="234"/>
      <c r="AJ962" s="234"/>
      <c r="AK962" s="234"/>
    </row>
    <row r="963" spans="1:37" ht="15.75" customHeight="1">
      <c r="A963" s="234"/>
      <c r="B963" s="234"/>
      <c r="C963" s="234"/>
      <c r="D963" s="234"/>
      <c r="E963" s="234"/>
      <c r="F963" s="234"/>
      <c r="G963" s="234"/>
      <c r="H963" s="234"/>
      <c r="I963" s="234"/>
      <c r="J963" s="300"/>
      <c r="K963" s="300"/>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c r="AI963" s="234"/>
      <c r="AJ963" s="234"/>
      <c r="AK963" s="234"/>
    </row>
    <row r="964" spans="1:37" ht="15.75" customHeight="1">
      <c r="A964" s="234"/>
      <c r="B964" s="234"/>
      <c r="C964" s="234"/>
      <c r="D964" s="234"/>
      <c r="E964" s="234"/>
      <c r="F964" s="234"/>
      <c r="G964" s="234"/>
      <c r="H964" s="234"/>
      <c r="I964" s="234"/>
      <c r="J964" s="300"/>
      <c r="K964" s="300"/>
      <c r="L964" s="234"/>
      <c r="M964" s="234"/>
      <c r="N964" s="234"/>
      <c r="O964" s="234"/>
      <c r="P964" s="234"/>
      <c r="Q964" s="234"/>
      <c r="R964" s="234"/>
      <c r="S964" s="234"/>
      <c r="T964" s="234"/>
      <c r="U964" s="234"/>
      <c r="V964" s="234"/>
      <c r="W964" s="234"/>
      <c r="X964" s="234"/>
      <c r="Y964" s="234"/>
      <c r="Z964" s="234"/>
      <c r="AA964" s="234"/>
      <c r="AB964" s="234"/>
      <c r="AC964" s="234"/>
      <c r="AD964" s="234"/>
      <c r="AE964" s="234"/>
      <c r="AF964" s="234"/>
      <c r="AG964" s="234"/>
      <c r="AH964" s="234"/>
      <c r="AI964" s="234"/>
      <c r="AJ964" s="234"/>
      <c r="AK964" s="234"/>
    </row>
    <row r="965" spans="1:37" ht="15.75" customHeight="1">
      <c r="A965" s="234"/>
      <c r="B965" s="234"/>
      <c r="C965" s="234"/>
      <c r="D965" s="234"/>
      <c r="E965" s="234"/>
      <c r="F965" s="234"/>
      <c r="G965" s="234"/>
      <c r="H965" s="234"/>
      <c r="I965" s="234"/>
      <c r="J965" s="300"/>
      <c r="K965" s="300"/>
      <c r="L965" s="234"/>
      <c r="M965" s="234"/>
      <c r="N965" s="234"/>
      <c r="O965" s="234"/>
      <c r="P965" s="234"/>
      <c r="Q965" s="234"/>
      <c r="R965" s="234"/>
      <c r="S965" s="234"/>
      <c r="T965" s="234"/>
      <c r="U965" s="234"/>
      <c r="V965" s="234"/>
      <c r="W965" s="234"/>
      <c r="X965" s="234"/>
      <c r="Y965" s="234"/>
      <c r="Z965" s="234"/>
      <c r="AA965" s="234"/>
      <c r="AB965" s="234"/>
      <c r="AC965" s="234"/>
      <c r="AD965" s="234"/>
      <c r="AE965" s="234"/>
      <c r="AF965" s="234"/>
      <c r="AG965" s="234"/>
      <c r="AH965" s="234"/>
      <c r="AI965" s="234"/>
      <c r="AJ965" s="234"/>
      <c r="AK965" s="234"/>
    </row>
    <row r="966" spans="1:37" ht="15.75" customHeight="1">
      <c r="A966" s="234"/>
      <c r="B966" s="234"/>
      <c r="C966" s="234"/>
      <c r="D966" s="234"/>
      <c r="E966" s="234"/>
      <c r="F966" s="234"/>
      <c r="G966" s="234"/>
      <c r="H966" s="234"/>
      <c r="I966" s="234"/>
      <c r="J966" s="300"/>
      <c r="K966" s="300"/>
      <c r="L966" s="234"/>
      <c r="M966" s="234"/>
      <c r="N966" s="234"/>
      <c r="O966" s="234"/>
      <c r="P966" s="234"/>
      <c r="Q966" s="234"/>
      <c r="R966" s="234"/>
      <c r="S966" s="234"/>
      <c r="T966" s="234"/>
      <c r="U966" s="234"/>
      <c r="V966" s="234"/>
      <c r="W966" s="234"/>
      <c r="X966" s="234"/>
      <c r="Y966" s="234"/>
      <c r="Z966" s="234"/>
      <c r="AA966" s="234"/>
      <c r="AB966" s="234"/>
      <c r="AC966" s="234"/>
      <c r="AD966" s="234"/>
      <c r="AE966" s="234"/>
      <c r="AF966" s="234"/>
      <c r="AG966" s="234"/>
      <c r="AH966" s="234"/>
      <c r="AI966" s="234"/>
      <c r="AJ966" s="234"/>
      <c r="AK966" s="234"/>
    </row>
    <row r="967" spans="1:37" ht="15.75" customHeight="1">
      <c r="A967" s="234"/>
      <c r="B967" s="234"/>
      <c r="C967" s="234"/>
      <c r="D967" s="234"/>
      <c r="E967" s="234"/>
      <c r="F967" s="234"/>
      <c r="G967" s="234"/>
      <c r="H967" s="234"/>
      <c r="I967" s="234"/>
      <c r="J967" s="300"/>
      <c r="K967" s="300"/>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c r="AI967" s="234"/>
      <c r="AJ967" s="234"/>
      <c r="AK967" s="234"/>
    </row>
    <row r="968" spans="1:37" ht="15.75" customHeight="1">
      <c r="A968" s="234"/>
      <c r="B968" s="234"/>
      <c r="C968" s="234"/>
      <c r="D968" s="234"/>
      <c r="E968" s="234"/>
      <c r="F968" s="234"/>
      <c r="G968" s="234"/>
      <c r="H968" s="234"/>
      <c r="I968" s="234"/>
      <c r="J968" s="300"/>
      <c r="K968" s="300"/>
      <c r="L968" s="234"/>
      <c r="M968" s="234"/>
      <c r="N968" s="234"/>
      <c r="O968" s="234"/>
      <c r="P968" s="234"/>
      <c r="Q968" s="234"/>
      <c r="R968" s="234"/>
      <c r="S968" s="234"/>
      <c r="T968" s="234"/>
      <c r="U968" s="234"/>
      <c r="V968" s="234"/>
      <c r="W968" s="234"/>
      <c r="X968" s="234"/>
      <c r="Y968" s="234"/>
      <c r="Z968" s="234"/>
      <c r="AA968" s="234"/>
      <c r="AB968" s="234"/>
      <c r="AC968" s="234"/>
      <c r="AD968" s="234"/>
      <c r="AE968" s="234"/>
      <c r="AF968" s="234"/>
      <c r="AG968" s="234"/>
      <c r="AH968" s="234"/>
      <c r="AI968" s="234"/>
      <c r="AJ968" s="234"/>
      <c r="AK968" s="234"/>
    </row>
    <row r="969" spans="1:37" ht="15.75" customHeight="1">
      <c r="A969" s="234"/>
      <c r="B969" s="234"/>
      <c r="C969" s="234"/>
      <c r="D969" s="234"/>
      <c r="E969" s="234"/>
      <c r="F969" s="234"/>
      <c r="G969" s="234"/>
      <c r="H969" s="234"/>
      <c r="I969" s="234"/>
      <c r="J969" s="300"/>
      <c r="K969" s="300"/>
      <c r="L969" s="234"/>
      <c r="M969" s="234"/>
      <c r="N969" s="234"/>
      <c r="O969" s="234"/>
      <c r="P969" s="234"/>
      <c r="Q969" s="234"/>
      <c r="R969" s="234"/>
      <c r="S969" s="234"/>
      <c r="T969" s="234"/>
      <c r="U969" s="234"/>
      <c r="V969" s="234"/>
      <c r="W969" s="234"/>
      <c r="X969" s="234"/>
      <c r="Y969" s="234"/>
      <c r="Z969" s="234"/>
      <c r="AA969" s="234"/>
      <c r="AB969" s="234"/>
      <c r="AC969" s="234"/>
      <c r="AD969" s="234"/>
      <c r="AE969" s="234"/>
      <c r="AF969" s="234"/>
      <c r="AG969" s="234"/>
      <c r="AH969" s="234"/>
      <c r="AI969" s="234"/>
      <c r="AJ969" s="234"/>
      <c r="AK969" s="234"/>
    </row>
    <row r="970" spans="1:37" ht="15.75" customHeight="1">
      <c r="A970" s="234"/>
      <c r="B970" s="234"/>
      <c r="C970" s="234"/>
      <c r="D970" s="234"/>
      <c r="E970" s="234"/>
      <c r="F970" s="234"/>
      <c r="G970" s="234"/>
      <c r="H970" s="234"/>
      <c r="I970" s="234"/>
      <c r="J970" s="300"/>
      <c r="K970" s="300"/>
      <c r="L970" s="234"/>
      <c r="M970" s="234"/>
      <c r="N970" s="234"/>
      <c r="O970" s="234"/>
      <c r="P970" s="234"/>
      <c r="Q970" s="234"/>
      <c r="R970" s="234"/>
      <c r="S970" s="234"/>
      <c r="T970" s="234"/>
      <c r="U970" s="234"/>
      <c r="V970" s="234"/>
      <c r="W970" s="234"/>
      <c r="X970" s="234"/>
      <c r="Y970" s="234"/>
      <c r="Z970" s="234"/>
      <c r="AA970" s="234"/>
      <c r="AB970" s="234"/>
      <c r="AC970" s="234"/>
      <c r="AD970" s="234"/>
      <c r="AE970" s="234"/>
      <c r="AF970" s="234"/>
      <c r="AG970" s="234"/>
      <c r="AH970" s="234"/>
      <c r="AI970" s="234"/>
      <c r="AJ970" s="234"/>
      <c r="AK970" s="234"/>
    </row>
    <row r="971" spans="1:37" ht="15.75" customHeight="1">
      <c r="A971" s="234"/>
      <c r="B971" s="234"/>
      <c r="C971" s="234"/>
      <c r="D971" s="234"/>
      <c r="E971" s="234"/>
      <c r="F971" s="234"/>
      <c r="G971" s="234"/>
      <c r="H971" s="234"/>
      <c r="I971" s="234"/>
      <c r="J971" s="300"/>
      <c r="K971" s="300"/>
      <c r="L971" s="234"/>
      <c r="M971" s="234"/>
      <c r="N971" s="234"/>
      <c r="O971" s="234"/>
      <c r="P971" s="234"/>
      <c r="Q971" s="234"/>
      <c r="R971" s="234"/>
      <c r="S971" s="234"/>
      <c r="T971" s="234"/>
      <c r="U971" s="234"/>
      <c r="V971" s="234"/>
      <c r="W971" s="234"/>
      <c r="X971" s="234"/>
      <c r="Y971" s="234"/>
      <c r="Z971" s="234"/>
      <c r="AA971" s="234"/>
      <c r="AB971" s="234"/>
      <c r="AC971" s="234"/>
      <c r="AD971" s="234"/>
      <c r="AE971" s="234"/>
      <c r="AF971" s="234"/>
      <c r="AG971" s="234"/>
      <c r="AH971" s="234"/>
      <c r="AI971" s="234"/>
      <c r="AJ971" s="234"/>
      <c r="AK971" s="234"/>
    </row>
    <row r="972" spans="1:37" ht="15.75" customHeight="1">
      <c r="A972" s="234"/>
      <c r="B972" s="234"/>
      <c r="C972" s="234"/>
      <c r="D972" s="234"/>
      <c r="E972" s="234"/>
      <c r="F972" s="234"/>
      <c r="G972" s="234"/>
      <c r="H972" s="234"/>
      <c r="I972" s="234"/>
      <c r="J972" s="300"/>
      <c r="K972" s="300"/>
      <c r="L972" s="234"/>
      <c r="M972" s="234"/>
      <c r="N972" s="234"/>
      <c r="O972" s="234"/>
      <c r="P972" s="234"/>
      <c r="Q972" s="234"/>
      <c r="R972" s="234"/>
      <c r="S972" s="234"/>
      <c r="T972" s="234"/>
      <c r="U972" s="234"/>
      <c r="V972" s="234"/>
      <c r="W972" s="234"/>
      <c r="X972" s="234"/>
      <c r="Y972" s="234"/>
      <c r="Z972" s="234"/>
      <c r="AA972" s="234"/>
      <c r="AB972" s="234"/>
      <c r="AC972" s="234"/>
      <c r="AD972" s="234"/>
      <c r="AE972" s="234"/>
      <c r="AF972" s="234"/>
      <c r="AG972" s="234"/>
      <c r="AH972" s="234"/>
      <c r="AI972" s="234"/>
      <c r="AJ972" s="234"/>
      <c r="AK972" s="234"/>
    </row>
    <row r="973" spans="1:37" ht="15.75" customHeight="1">
      <c r="A973" s="234"/>
      <c r="B973" s="234"/>
      <c r="C973" s="234"/>
      <c r="D973" s="234"/>
      <c r="E973" s="234"/>
      <c r="F973" s="234"/>
      <c r="G973" s="234"/>
      <c r="H973" s="234"/>
      <c r="I973" s="234"/>
      <c r="J973" s="300"/>
      <c r="K973" s="300"/>
      <c r="L973" s="234"/>
      <c r="M973" s="234"/>
      <c r="N973" s="234"/>
      <c r="O973" s="234"/>
      <c r="P973" s="234"/>
      <c r="Q973" s="234"/>
      <c r="R973" s="234"/>
      <c r="S973" s="234"/>
      <c r="T973" s="234"/>
      <c r="U973" s="234"/>
      <c r="V973" s="234"/>
      <c r="W973" s="234"/>
      <c r="X973" s="234"/>
      <c r="Y973" s="234"/>
      <c r="Z973" s="234"/>
      <c r="AA973" s="234"/>
      <c r="AB973" s="234"/>
      <c r="AC973" s="234"/>
      <c r="AD973" s="234"/>
      <c r="AE973" s="234"/>
      <c r="AF973" s="234"/>
      <c r="AG973" s="234"/>
      <c r="AH973" s="234"/>
      <c r="AI973" s="234"/>
      <c r="AJ973" s="234"/>
      <c r="AK973" s="234"/>
    </row>
    <row r="974" spans="1:37" ht="15.75" customHeight="1">
      <c r="A974" s="234"/>
      <c r="B974" s="234"/>
      <c r="C974" s="234"/>
      <c r="D974" s="234"/>
      <c r="E974" s="234"/>
      <c r="F974" s="234"/>
      <c r="G974" s="234"/>
      <c r="H974" s="234"/>
      <c r="I974" s="234"/>
      <c r="J974" s="300"/>
      <c r="K974" s="300"/>
      <c r="L974" s="234"/>
      <c r="M974" s="234"/>
      <c r="N974" s="234"/>
      <c r="O974" s="234"/>
      <c r="P974" s="234"/>
      <c r="Q974" s="234"/>
      <c r="R974" s="234"/>
      <c r="S974" s="234"/>
      <c r="T974" s="234"/>
      <c r="U974" s="234"/>
      <c r="V974" s="234"/>
      <c r="W974" s="234"/>
      <c r="X974" s="234"/>
      <c r="Y974" s="234"/>
      <c r="Z974" s="234"/>
      <c r="AA974" s="234"/>
      <c r="AB974" s="234"/>
      <c r="AC974" s="234"/>
      <c r="AD974" s="234"/>
      <c r="AE974" s="234"/>
      <c r="AF974" s="234"/>
      <c r="AG974" s="234"/>
      <c r="AH974" s="234"/>
      <c r="AI974" s="234"/>
      <c r="AJ974" s="234"/>
      <c r="AK974" s="234"/>
    </row>
    <row r="975" spans="1:37" ht="15.75" customHeight="1">
      <c r="A975" s="234"/>
      <c r="B975" s="234"/>
      <c r="C975" s="234"/>
      <c r="D975" s="234"/>
      <c r="E975" s="234"/>
      <c r="F975" s="234"/>
      <c r="G975" s="234"/>
      <c r="H975" s="234"/>
      <c r="I975" s="234"/>
      <c r="J975" s="300"/>
      <c r="K975" s="300"/>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c r="AI975" s="234"/>
      <c r="AJ975" s="234"/>
      <c r="AK975" s="234"/>
    </row>
    <row r="976" spans="1:37" ht="15.75" customHeight="1">
      <c r="A976" s="234"/>
      <c r="B976" s="234"/>
      <c r="C976" s="234"/>
      <c r="D976" s="234"/>
      <c r="E976" s="234"/>
      <c r="F976" s="234"/>
      <c r="G976" s="234"/>
      <c r="H976" s="234"/>
      <c r="I976" s="234"/>
      <c r="J976" s="300"/>
      <c r="K976" s="300"/>
      <c r="L976" s="234"/>
      <c r="M976" s="234"/>
      <c r="N976" s="234"/>
      <c r="O976" s="234"/>
      <c r="P976" s="234"/>
      <c r="Q976" s="234"/>
      <c r="R976" s="234"/>
      <c r="S976" s="234"/>
      <c r="T976" s="234"/>
      <c r="U976" s="234"/>
      <c r="V976" s="234"/>
      <c r="W976" s="234"/>
      <c r="X976" s="234"/>
      <c r="Y976" s="234"/>
      <c r="Z976" s="234"/>
      <c r="AA976" s="234"/>
      <c r="AB976" s="234"/>
      <c r="AC976" s="234"/>
      <c r="AD976" s="234"/>
      <c r="AE976" s="234"/>
      <c r="AF976" s="234"/>
      <c r="AG976" s="234"/>
      <c r="AH976" s="234"/>
      <c r="AI976" s="234"/>
      <c r="AJ976" s="234"/>
      <c r="AK976" s="234"/>
    </row>
    <row r="977" spans="1:37" ht="15.75" customHeight="1">
      <c r="A977" s="234"/>
      <c r="B977" s="234"/>
      <c r="C977" s="234"/>
      <c r="D977" s="234"/>
      <c r="E977" s="234"/>
      <c r="F977" s="234"/>
      <c r="G977" s="234"/>
      <c r="H977" s="234"/>
      <c r="I977" s="234"/>
      <c r="J977" s="300"/>
      <c r="K977" s="300"/>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c r="AI977" s="234"/>
      <c r="AJ977" s="234"/>
      <c r="AK977" s="234"/>
    </row>
    <row r="978" spans="1:37" ht="15.75" customHeight="1">
      <c r="A978" s="234"/>
      <c r="B978" s="234"/>
      <c r="C978" s="234"/>
      <c r="D978" s="234"/>
      <c r="E978" s="234"/>
      <c r="F978" s="234"/>
      <c r="G978" s="234"/>
      <c r="H978" s="234"/>
      <c r="I978" s="234"/>
      <c r="J978" s="300"/>
      <c r="K978" s="300"/>
      <c r="L978" s="234"/>
      <c r="M978" s="234"/>
      <c r="N978" s="234"/>
      <c r="O978" s="234"/>
      <c r="P978" s="234"/>
      <c r="Q978" s="234"/>
      <c r="R978" s="234"/>
      <c r="S978" s="234"/>
      <c r="T978" s="234"/>
      <c r="U978" s="234"/>
      <c r="V978" s="234"/>
      <c r="W978" s="234"/>
      <c r="X978" s="234"/>
      <c r="Y978" s="234"/>
      <c r="Z978" s="234"/>
      <c r="AA978" s="234"/>
      <c r="AB978" s="234"/>
      <c r="AC978" s="234"/>
      <c r="AD978" s="234"/>
      <c r="AE978" s="234"/>
      <c r="AF978" s="234"/>
      <c r="AG978" s="234"/>
      <c r="AH978" s="234"/>
      <c r="AI978" s="234"/>
      <c r="AJ978" s="234"/>
      <c r="AK978" s="234"/>
    </row>
    <row r="979" spans="1:37" ht="15.75" customHeight="1">
      <c r="A979" s="234"/>
      <c r="B979" s="234"/>
      <c r="C979" s="234"/>
      <c r="D979" s="234"/>
      <c r="E979" s="234"/>
      <c r="F979" s="234"/>
      <c r="G979" s="234"/>
      <c r="H979" s="234"/>
      <c r="I979" s="234"/>
      <c r="J979" s="300"/>
      <c r="K979" s="300"/>
      <c r="L979" s="234"/>
      <c r="M979" s="234"/>
      <c r="N979" s="234"/>
      <c r="O979" s="234"/>
      <c r="P979" s="234"/>
      <c r="Q979" s="234"/>
      <c r="R979" s="234"/>
      <c r="S979" s="234"/>
      <c r="T979" s="234"/>
      <c r="U979" s="234"/>
      <c r="V979" s="234"/>
      <c r="W979" s="234"/>
      <c r="X979" s="234"/>
      <c r="Y979" s="234"/>
      <c r="Z979" s="234"/>
      <c r="AA979" s="234"/>
      <c r="AB979" s="234"/>
      <c r="AC979" s="234"/>
      <c r="AD979" s="234"/>
      <c r="AE979" s="234"/>
      <c r="AF979" s="234"/>
      <c r="AG979" s="234"/>
      <c r="AH979" s="234"/>
      <c r="AI979" s="234"/>
      <c r="AJ979" s="234"/>
      <c r="AK979" s="234"/>
    </row>
    <row r="980" spans="1:37" ht="15.75" customHeight="1">
      <c r="A980" s="234"/>
      <c r="B980" s="234"/>
      <c r="C980" s="234"/>
      <c r="D980" s="234"/>
      <c r="E980" s="234"/>
      <c r="F980" s="234"/>
      <c r="G980" s="234"/>
      <c r="H980" s="234"/>
      <c r="I980" s="234"/>
      <c r="J980" s="300"/>
      <c r="K980" s="300"/>
      <c r="L980" s="234"/>
      <c r="M980" s="234"/>
      <c r="N980" s="234"/>
      <c r="O980" s="234"/>
      <c r="P980" s="234"/>
      <c r="Q980" s="234"/>
      <c r="R980" s="234"/>
      <c r="S980" s="234"/>
      <c r="T980" s="234"/>
      <c r="U980" s="234"/>
      <c r="V980" s="234"/>
      <c r="W980" s="234"/>
      <c r="X980" s="234"/>
      <c r="Y980" s="234"/>
      <c r="Z980" s="234"/>
      <c r="AA980" s="234"/>
      <c r="AB980" s="234"/>
      <c r="AC980" s="234"/>
      <c r="AD980" s="234"/>
      <c r="AE980" s="234"/>
      <c r="AF980" s="234"/>
      <c r="AG980" s="234"/>
      <c r="AH980" s="234"/>
      <c r="AI980" s="234"/>
      <c r="AJ980" s="234"/>
      <c r="AK980" s="234"/>
    </row>
    <row r="981" spans="1:37" ht="15.75" customHeight="1">
      <c r="A981" s="234"/>
      <c r="B981" s="234"/>
      <c r="C981" s="234"/>
      <c r="D981" s="234"/>
      <c r="E981" s="234"/>
      <c r="F981" s="234"/>
      <c r="G981" s="234"/>
      <c r="H981" s="234"/>
      <c r="I981" s="234"/>
      <c r="J981" s="300"/>
      <c r="K981" s="300"/>
      <c r="L981" s="234"/>
      <c r="M981" s="234"/>
      <c r="N981" s="234"/>
      <c r="O981" s="234"/>
      <c r="P981" s="234"/>
      <c r="Q981" s="234"/>
      <c r="R981" s="234"/>
      <c r="S981" s="234"/>
      <c r="T981" s="234"/>
      <c r="U981" s="234"/>
      <c r="V981" s="234"/>
      <c r="W981" s="234"/>
      <c r="X981" s="234"/>
      <c r="Y981" s="234"/>
      <c r="Z981" s="234"/>
      <c r="AA981" s="234"/>
      <c r="AB981" s="234"/>
      <c r="AC981" s="234"/>
      <c r="AD981" s="234"/>
      <c r="AE981" s="234"/>
      <c r="AF981" s="234"/>
      <c r="AG981" s="234"/>
      <c r="AH981" s="234"/>
      <c r="AI981" s="234"/>
      <c r="AJ981" s="234"/>
      <c r="AK981" s="234"/>
    </row>
    <row r="982" spans="1:37" ht="15.75" customHeight="1">
      <c r="A982" s="234"/>
      <c r="B982" s="234"/>
      <c r="C982" s="234"/>
      <c r="D982" s="234"/>
      <c r="E982" s="234"/>
      <c r="F982" s="234"/>
      <c r="G982" s="234"/>
      <c r="H982" s="234"/>
      <c r="I982" s="234"/>
      <c r="J982" s="300"/>
      <c r="K982" s="300"/>
      <c r="L982" s="234"/>
      <c r="M982" s="234"/>
      <c r="N982" s="234"/>
      <c r="O982" s="234"/>
      <c r="P982" s="234"/>
      <c r="Q982" s="234"/>
      <c r="R982" s="234"/>
      <c r="S982" s="234"/>
      <c r="T982" s="234"/>
      <c r="U982" s="234"/>
      <c r="V982" s="234"/>
      <c r="W982" s="234"/>
      <c r="X982" s="234"/>
      <c r="Y982" s="234"/>
      <c r="Z982" s="234"/>
      <c r="AA982" s="234"/>
      <c r="AB982" s="234"/>
      <c r="AC982" s="234"/>
      <c r="AD982" s="234"/>
      <c r="AE982" s="234"/>
      <c r="AF982" s="234"/>
      <c r="AG982" s="234"/>
      <c r="AH982" s="234"/>
      <c r="AI982" s="234"/>
      <c r="AJ982" s="234"/>
      <c r="AK982" s="234"/>
    </row>
    <row r="983" spans="1:37" ht="15.75" customHeight="1">
      <c r="A983" s="234"/>
      <c r="B983" s="234"/>
      <c r="C983" s="234"/>
      <c r="D983" s="234"/>
      <c r="E983" s="234"/>
      <c r="F983" s="234"/>
      <c r="G983" s="234"/>
      <c r="H983" s="234"/>
      <c r="I983" s="234"/>
      <c r="J983" s="300"/>
      <c r="K983" s="300"/>
      <c r="L983" s="234"/>
      <c r="M983" s="234"/>
      <c r="N983" s="234"/>
      <c r="O983" s="234"/>
      <c r="P983" s="234"/>
      <c r="Q983" s="234"/>
      <c r="R983" s="234"/>
      <c r="S983" s="234"/>
      <c r="T983" s="234"/>
      <c r="U983" s="234"/>
      <c r="V983" s="234"/>
      <c r="W983" s="234"/>
      <c r="X983" s="234"/>
      <c r="Y983" s="234"/>
      <c r="Z983" s="234"/>
      <c r="AA983" s="234"/>
      <c r="AB983" s="234"/>
      <c r="AC983" s="234"/>
      <c r="AD983" s="234"/>
      <c r="AE983" s="234"/>
      <c r="AF983" s="234"/>
      <c r="AG983" s="234"/>
      <c r="AH983" s="234"/>
      <c r="AI983" s="234"/>
      <c r="AJ983" s="234"/>
      <c r="AK983" s="234"/>
    </row>
    <row r="984" spans="1:37" ht="15.75" customHeight="1">
      <c r="A984" s="234"/>
      <c r="B984" s="234"/>
      <c r="C984" s="234"/>
      <c r="D984" s="234"/>
      <c r="E984" s="234"/>
      <c r="F984" s="234"/>
      <c r="G984" s="234"/>
      <c r="H984" s="234"/>
      <c r="I984" s="234"/>
      <c r="J984" s="300"/>
      <c r="K984" s="300"/>
      <c r="L984" s="234"/>
      <c r="M984" s="234"/>
      <c r="N984" s="234"/>
      <c r="O984" s="234"/>
      <c r="P984" s="234"/>
      <c r="Q984" s="234"/>
      <c r="R984" s="234"/>
      <c r="S984" s="234"/>
      <c r="T984" s="234"/>
      <c r="U984" s="234"/>
      <c r="V984" s="234"/>
      <c r="W984" s="234"/>
      <c r="X984" s="234"/>
      <c r="Y984" s="234"/>
      <c r="Z984" s="234"/>
      <c r="AA984" s="234"/>
      <c r="AB984" s="234"/>
      <c r="AC984" s="234"/>
      <c r="AD984" s="234"/>
      <c r="AE984" s="234"/>
      <c r="AF984" s="234"/>
      <c r="AG984" s="234"/>
      <c r="AH984" s="234"/>
      <c r="AI984" s="234"/>
      <c r="AJ984" s="234"/>
      <c r="AK984" s="234"/>
    </row>
    <row r="985" spans="1:37" ht="15.75" customHeight="1">
      <c r="A985" s="234"/>
      <c r="B985" s="234"/>
      <c r="C985" s="234"/>
      <c r="D985" s="234"/>
      <c r="E985" s="234"/>
      <c r="F985" s="234"/>
      <c r="G985" s="234"/>
      <c r="H985" s="234"/>
      <c r="I985" s="234"/>
      <c r="J985" s="300"/>
      <c r="K985" s="300"/>
      <c r="L985" s="234"/>
      <c r="M985" s="234"/>
      <c r="N985" s="234"/>
      <c r="O985" s="234"/>
      <c r="P985" s="234"/>
      <c r="Q985" s="234"/>
      <c r="R985" s="234"/>
      <c r="S985" s="234"/>
      <c r="T985" s="234"/>
      <c r="U985" s="234"/>
      <c r="V985" s="234"/>
      <c r="W985" s="234"/>
      <c r="X985" s="234"/>
      <c r="Y985" s="234"/>
      <c r="Z985" s="234"/>
      <c r="AA985" s="234"/>
      <c r="AB985" s="234"/>
      <c r="AC985" s="234"/>
      <c r="AD985" s="234"/>
      <c r="AE985" s="234"/>
      <c r="AF985" s="234"/>
      <c r="AG985" s="234"/>
      <c r="AH985" s="234"/>
      <c r="AI985" s="234"/>
      <c r="AJ985" s="234"/>
      <c r="AK985" s="234"/>
    </row>
    <row r="986" spans="1:37" ht="15.75" customHeight="1">
      <c r="A986" s="234"/>
      <c r="B986" s="234"/>
      <c r="C986" s="234"/>
      <c r="D986" s="234"/>
      <c r="E986" s="234"/>
      <c r="F986" s="234"/>
      <c r="G986" s="234"/>
      <c r="H986" s="234"/>
      <c r="I986" s="234"/>
      <c r="J986" s="300"/>
      <c r="K986" s="300"/>
      <c r="L986" s="234"/>
      <c r="M986" s="234"/>
      <c r="N986" s="234"/>
      <c r="O986" s="234"/>
      <c r="P986" s="234"/>
      <c r="Q986" s="234"/>
      <c r="R986" s="234"/>
      <c r="S986" s="234"/>
      <c r="T986" s="234"/>
      <c r="U986" s="234"/>
      <c r="V986" s="234"/>
      <c r="W986" s="234"/>
      <c r="X986" s="234"/>
      <c r="Y986" s="234"/>
      <c r="Z986" s="234"/>
      <c r="AA986" s="234"/>
      <c r="AB986" s="234"/>
      <c r="AC986" s="234"/>
      <c r="AD986" s="234"/>
      <c r="AE986" s="234"/>
      <c r="AF986" s="234"/>
      <c r="AG986" s="234"/>
      <c r="AH986" s="234"/>
      <c r="AI986" s="234"/>
      <c r="AJ986" s="234"/>
      <c r="AK986" s="234"/>
    </row>
    <row r="987" spans="1:37" ht="15.75" customHeight="1">
      <c r="A987" s="234"/>
      <c r="B987" s="234"/>
      <c r="C987" s="234"/>
      <c r="D987" s="234"/>
      <c r="E987" s="234"/>
      <c r="F987" s="234"/>
      <c r="G987" s="234"/>
      <c r="H987" s="234"/>
      <c r="I987" s="234"/>
      <c r="J987" s="300"/>
      <c r="K987" s="300"/>
      <c r="L987" s="234"/>
      <c r="M987" s="234"/>
      <c r="N987" s="234"/>
      <c r="O987" s="234"/>
      <c r="P987" s="234"/>
      <c r="Q987" s="234"/>
      <c r="R987" s="234"/>
      <c r="S987" s="234"/>
      <c r="T987" s="234"/>
      <c r="U987" s="234"/>
      <c r="V987" s="234"/>
      <c r="W987" s="234"/>
      <c r="X987" s="234"/>
      <c r="Y987" s="234"/>
      <c r="Z987" s="234"/>
      <c r="AA987" s="234"/>
      <c r="AB987" s="234"/>
      <c r="AC987" s="234"/>
      <c r="AD987" s="234"/>
      <c r="AE987" s="234"/>
      <c r="AF987" s="234"/>
      <c r="AG987" s="234"/>
      <c r="AH987" s="234"/>
      <c r="AI987" s="234"/>
      <c r="AJ987" s="234"/>
      <c r="AK987" s="234"/>
    </row>
    <row r="988" spans="1:37" ht="15.75" customHeight="1">
      <c r="A988" s="234"/>
      <c r="B988" s="234"/>
      <c r="C988" s="234"/>
      <c r="D988" s="234"/>
      <c r="E988" s="234"/>
      <c r="F988" s="234"/>
      <c r="G988" s="234"/>
      <c r="H988" s="234"/>
      <c r="I988" s="234"/>
      <c r="J988" s="300"/>
      <c r="K988" s="300"/>
      <c r="L988" s="234"/>
      <c r="M988" s="234"/>
      <c r="N988" s="234"/>
      <c r="O988" s="234"/>
      <c r="P988" s="234"/>
      <c r="Q988" s="234"/>
      <c r="R988" s="234"/>
      <c r="S988" s="234"/>
      <c r="T988" s="234"/>
      <c r="U988" s="234"/>
      <c r="V988" s="234"/>
      <c r="W988" s="234"/>
      <c r="X988" s="234"/>
      <c r="Y988" s="234"/>
      <c r="Z988" s="234"/>
      <c r="AA988" s="234"/>
      <c r="AB988" s="234"/>
      <c r="AC988" s="234"/>
      <c r="AD988" s="234"/>
      <c r="AE988" s="234"/>
      <c r="AF988" s="234"/>
      <c r="AG988" s="234"/>
      <c r="AH988" s="234"/>
      <c r="AI988" s="234"/>
      <c r="AJ988" s="234"/>
      <c r="AK988" s="234"/>
    </row>
    <row r="989" spans="1:37" ht="15.75" customHeight="1">
      <c r="A989" s="234"/>
      <c r="B989" s="234"/>
      <c r="C989" s="234"/>
      <c r="D989" s="234"/>
      <c r="E989" s="234"/>
      <c r="F989" s="234"/>
      <c r="G989" s="234"/>
      <c r="H989" s="234"/>
      <c r="I989" s="234"/>
      <c r="J989" s="300"/>
      <c r="K989" s="300"/>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c r="AI989" s="234"/>
      <c r="AJ989" s="234"/>
      <c r="AK989" s="234"/>
    </row>
    <row r="990" spans="1:37" ht="15.75" customHeight="1">
      <c r="A990" s="234"/>
      <c r="B990" s="234"/>
      <c r="C990" s="234"/>
      <c r="D990" s="234"/>
      <c r="E990" s="234"/>
      <c r="F990" s="234"/>
      <c r="G990" s="234"/>
      <c r="H990" s="234"/>
      <c r="I990" s="234"/>
      <c r="J990" s="300"/>
      <c r="K990" s="300"/>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c r="AI990" s="234"/>
      <c r="AJ990" s="234"/>
      <c r="AK990" s="234"/>
    </row>
    <row r="991" spans="1:37" ht="15.75" customHeight="1">
      <c r="A991" s="234"/>
      <c r="B991" s="234"/>
      <c r="C991" s="234"/>
      <c r="D991" s="234"/>
      <c r="E991" s="234"/>
      <c r="F991" s="234"/>
      <c r="G991" s="234"/>
      <c r="H991" s="234"/>
      <c r="I991" s="234"/>
      <c r="J991" s="300"/>
      <c r="K991" s="300"/>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c r="AI991" s="234"/>
      <c r="AJ991" s="234"/>
      <c r="AK991" s="234"/>
    </row>
    <row r="992" spans="1:37" ht="15.75" customHeight="1">
      <c r="A992" s="234"/>
      <c r="B992" s="234"/>
      <c r="C992" s="234"/>
      <c r="D992" s="234"/>
      <c r="E992" s="234"/>
      <c r="F992" s="234"/>
      <c r="G992" s="234"/>
      <c r="H992" s="234"/>
      <c r="I992" s="234"/>
      <c r="J992" s="300"/>
      <c r="K992" s="300"/>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row>
    <row r="993" spans="1:37" ht="15.75" customHeight="1">
      <c r="A993" s="234"/>
      <c r="B993" s="234"/>
      <c r="C993" s="234"/>
      <c r="D993" s="234"/>
      <c r="E993" s="234"/>
      <c r="F993" s="234"/>
      <c r="G993" s="234"/>
      <c r="H993" s="234"/>
      <c r="I993" s="234"/>
      <c r="J993" s="300"/>
      <c r="K993" s="300"/>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c r="AI993" s="234"/>
      <c r="AJ993" s="234"/>
      <c r="AK993" s="234"/>
    </row>
    <row r="994" spans="1:37" ht="15.75" customHeight="1">
      <c r="A994" s="234"/>
      <c r="B994" s="234"/>
      <c r="C994" s="234"/>
      <c r="D994" s="234"/>
      <c r="E994" s="234"/>
      <c r="F994" s="234"/>
      <c r="G994" s="234"/>
      <c r="H994" s="234"/>
      <c r="I994" s="234"/>
      <c r="J994" s="300"/>
      <c r="K994" s="300"/>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c r="AI994" s="234"/>
      <c r="AJ994" s="234"/>
      <c r="AK994" s="234"/>
    </row>
    <row r="995" spans="1:37" ht="15.75" customHeight="1">
      <c r="A995" s="234"/>
      <c r="B995" s="234"/>
      <c r="C995" s="234"/>
      <c r="D995" s="234"/>
      <c r="E995" s="234"/>
      <c r="F995" s="234"/>
      <c r="G995" s="234"/>
      <c r="H995" s="234"/>
      <c r="I995" s="234"/>
      <c r="J995" s="300"/>
      <c r="K995" s="300"/>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c r="AI995" s="234"/>
      <c r="AJ995" s="234"/>
      <c r="AK995" s="234"/>
    </row>
    <row r="996" spans="1:37" ht="15.75" customHeight="1">
      <c r="A996" s="234"/>
      <c r="B996" s="234"/>
      <c r="C996" s="234"/>
      <c r="D996" s="234"/>
      <c r="E996" s="234"/>
      <c r="F996" s="234"/>
      <c r="G996" s="234"/>
      <c r="H996" s="234"/>
      <c r="I996" s="234"/>
      <c r="J996" s="300"/>
      <c r="K996" s="300"/>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c r="AI996" s="234"/>
      <c r="AJ996" s="234"/>
      <c r="AK996" s="234"/>
    </row>
    <row r="997" spans="1:37" ht="15.75" customHeight="1">
      <c r="A997" s="234"/>
      <c r="B997" s="234"/>
      <c r="C997" s="234"/>
      <c r="D997" s="234"/>
      <c r="E997" s="234"/>
      <c r="F997" s="234"/>
      <c r="G997" s="234"/>
      <c r="H997" s="234"/>
      <c r="I997" s="234"/>
      <c r="J997" s="300"/>
      <c r="K997" s="300"/>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c r="AI997" s="234"/>
      <c r="AJ997" s="234"/>
      <c r="AK997" s="234"/>
    </row>
    <row r="998" spans="1:37" ht="15.75" customHeight="1">
      <c r="A998" s="234"/>
      <c r="B998" s="234"/>
      <c r="C998" s="234"/>
      <c r="D998" s="234"/>
      <c r="E998" s="234"/>
      <c r="F998" s="234"/>
      <c r="G998" s="234"/>
      <c r="H998" s="234"/>
      <c r="I998" s="234"/>
      <c r="J998" s="300"/>
      <c r="K998" s="300"/>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c r="AI998" s="234"/>
      <c r="AJ998" s="234"/>
      <c r="AK998" s="234"/>
    </row>
    <row r="999" spans="1:37" ht="15.75" customHeight="1">
      <c r="A999" s="234"/>
      <c r="B999" s="234"/>
      <c r="C999" s="234"/>
      <c r="D999" s="234"/>
      <c r="E999" s="234"/>
      <c r="F999" s="234"/>
      <c r="G999" s="234"/>
      <c r="H999" s="234"/>
      <c r="I999" s="234"/>
      <c r="J999" s="300"/>
      <c r="K999" s="300"/>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c r="AI999" s="234"/>
      <c r="AJ999" s="234"/>
      <c r="AK999" s="234"/>
    </row>
    <row r="1000" spans="1:37" ht="15.75" customHeight="1">
      <c r="A1000" s="234"/>
      <c r="B1000" s="234"/>
      <c r="C1000" s="234"/>
      <c r="D1000" s="234"/>
      <c r="E1000" s="234"/>
      <c r="F1000" s="234"/>
      <c r="G1000" s="234"/>
      <c r="H1000" s="234"/>
      <c r="I1000" s="234"/>
      <c r="J1000" s="300"/>
      <c r="K1000" s="300"/>
      <c r="L1000" s="234"/>
      <c r="M1000" s="234"/>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c r="AH1000" s="234"/>
      <c r="AI1000" s="234"/>
      <c r="AJ1000" s="234"/>
      <c r="AK1000" s="234"/>
    </row>
  </sheetData>
  <mergeCells count="175">
    <mergeCell ref="A1:A4"/>
    <mergeCell ref="B1:H2"/>
    <mergeCell ref="I1:L1"/>
    <mergeCell ref="M1:N4"/>
    <mergeCell ref="I2:L2"/>
    <mergeCell ref="B3:H4"/>
    <mergeCell ref="I3:L3"/>
    <mergeCell ref="I4:L4"/>
    <mergeCell ref="O8:P8"/>
    <mergeCell ref="B9:F9"/>
    <mergeCell ref="K9:M9"/>
    <mergeCell ref="B10:F10"/>
    <mergeCell ref="K10:M10"/>
    <mergeCell ref="B11:F11"/>
    <mergeCell ref="K11:M11"/>
    <mergeCell ref="A5:N5"/>
    <mergeCell ref="A6:N6"/>
    <mergeCell ref="B7:N7"/>
    <mergeCell ref="B8:F8"/>
    <mergeCell ref="G8:I13"/>
    <mergeCell ref="J8:N8"/>
    <mergeCell ref="B12:F12"/>
    <mergeCell ref="K12:M12"/>
    <mergeCell ref="B13:F13"/>
    <mergeCell ref="K13:M13"/>
    <mergeCell ref="J14:K15"/>
    <mergeCell ref="L14:N15"/>
    <mergeCell ref="A17:A18"/>
    <mergeCell ref="C17:C18"/>
    <mergeCell ref="J17:J18"/>
    <mergeCell ref="K17:K18"/>
    <mergeCell ref="L17:L18"/>
    <mergeCell ref="M17:M18"/>
    <mergeCell ref="N17:N18"/>
    <mergeCell ref="A14:A16"/>
    <mergeCell ref="B14:B16"/>
    <mergeCell ref="C14:C16"/>
    <mergeCell ref="D14:D16"/>
    <mergeCell ref="E14:E16"/>
    <mergeCell ref="F14:I15"/>
    <mergeCell ref="N19:N20"/>
    <mergeCell ref="A21:A22"/>
    <mergeCell ref="C21:C22"/>
    <mergeCell ref="J21:J22"/>
    <mergeCell ref="K21:K22"/>
    <mergeCell ref="L21:L22"/>
    <mergeCell ref="M21:M22"/>
    <mergeCell ref="N21:N22"/>
    <mergeCell ref="A19:A20"/>
    <mergeCell ref="C19:C20"/>
    <mergeCell ref="J19:J20"/>
    <mergeCell ref="K19:K20"/>
    <mergeCell ref="L19:L20"/>
    <mergeCell ref="M19:M20"/>
    <mergeCell ref="N23:N24"/>
    <mergeCell ref="A25:A26"/>
    <mergeCell ref="C25:C26"/>
    <mergeCell ref="J25:J26"/>
    <mergeCell ref="K25:K26"/>
    <mergeCell ref="L25:L26"/>
    <mergeCell ref="M25:M26"/>
    <mergeCell ref="N25:N26"/>
    <mergeCell ref="A23:A24"/>
    <mergeCell ref="C23:C24"/>
    <mergeCell ref="J23:J24"/>
    <mergeCell ref="K23:K24"/>
    <mergeCell ref="L23:L24"/>
    <mergeCell ref="M23:M24"/>
    <mergeCell ref="N27:N28"/>
    <mergeCell ref="A29:A30"/>
    <mergeCell ref="C29:C30"/>
    <mergeCell ref="J29:J30"/>
    <mergeCell ref="K29:K30"/>
    <mergeCell ref="L29:L30"/>
    <mergeCell ref="M29:M30"/>
    <mergeCell ref="N29:N30"/>
    <mergeCell ref="A27:A28"/>
    <mergeCell ref="C27:C28"/>
    <mergeCell ref="J27:J28"/>
    <mergeCell ref="K27:K28"/>
    <mergeCell ref="L27:L28"/>
    <mergeCell ref="M27:M28"/>
    <mergeCell ref="N31:N32"/>
    <mergeCell ref="A33:A34"/>
    <mergeCell ref="C33:C34"/>
    <mergeCell ref="J33:J34"/>
    <mergeCell ref="K33:K34"/>
    <mergeCell ref="L33:L34"/>
    <mergeCell ref="M33:M34"/>
    <mergeCell ref="N33:N34"/>
    <mergeCell ref="A31:A32"/>
    <mergeCell ref="C31:C32"/>
    <mergeCell ref="J31:J32"/>
    <mergeCell ref="K31:K32"/>
    <mergeCell ref="L31:L32"/>
    <mergeCell ref="M31:M32"/>
    <mergeCell ref="N35:N36"/>
    <mergeCell ref="A37:A38"/>
    <mergeCell ref="C37:C38"/>
    <mergeCell ref="J37:J38"/>
    <mergeCell ref="K37:K38"/>
    <mergeCell ref="L37:L38"/>
    <mergeCell ref="M37:M38"/>
    <mergeCell ref="N37:N38"/>
    <mergeCell ref="A35:A36"/>
    <mergeCell ref="C35:C36"/>
    <mergeCell ref="J35:J36"/>
    <mergeCell ref="K35:K36"/>
    <mergeCell ref="L35:L36"/>
    <mergeCell ref="M35:M36"/>
    <mergeCell ref="N39:N40"/>
    <mergeCell ref="A41:A42"/>
    <mergeCell ref="C41:C42"/>
    <mergeCell ref="J41:J42"/>
    <mergeCell ref="K41:K42"/>
    <mergeCell ref="L41:L42"/>
    <mergeCell ref="M41:M42"/>
    <mergeCell ref="N41:N42"/>
    <mergeCell ref="A39:A40"/>
    <mergeCell ref="C39:C40"/>
    <mergeCell ref="J39:J40"/>
    <mergeCell ref="K39:K40"/>
    <mergeCell ref="L39:L40"/>
    <mergeCell ref="M39:M40"/>
    <mergeCell ref="N43:N44"/>
    <mergeCell ref="A45:A46"/>
    <mergeCell ref="C45:C46"/>
    <mergeCell ref="J45:J46"/>
    <mergeCell ref="K45:K46"/>
    <mergeCell ref="L45:L46"/>
    <mergeCell ref="M45:M46"/>
    <mergeCell ref="N45:N46"/>
    <mergeCell ref="A43:A44"/>
    <mergeCell ref="C43:C44"/>
    <mergeCell ref="J43:J44"/>
    <mergeCell ref="K43:K44"/>
    <mergeCell ref="L43:L44"/>
    <mergeCell ref="M43:M44"/>
    <mergeCell ref="A47:A48"/>
    <mergeCell ref="C47:C48"/>
    <mergeCell ref="B50:D50"/>
    <mergeCell ref="E50:H50"/>
    <mergeCell ref="J50:N50"/>
    <mergeCell ref="A51:A52"/>
    <mergeCell ref="B51:D52"/>
    <mergeCell ref="E51:G52"/>
    <mergeCell ref="J51:N70"/>
    <mergeCell ref="A53:A54"/>
    <mergeCell ref="A59:A60"/>
    <mergeCell ref="B59:D60"/>
    <mergeCell ref="E59:G60"/>
    <mergeCell ref="A61:A62"/>
    <mergeCell ref="B61:D62"/>
    <mergeCell ref="E61:G62"/>
    <mergeCell ref="B53:D54"/>
    <mergeCell ref="E53:G54"/>
    <mergeCell ref="A55:A56"/>
    <mergeCell ref="B55:D56"/>
    <mergeCell ref="E55:G56"/>
    <mergeCell ref="A57:A58"/>
    <mergeCell ref="B57:D58"/>
    <mergeCell ref="E57:G58"/>
    <mergeCell ref="A71:N71"/>
    <mergeCell ref="A67:A68"/>
    <mergeCell ref="B67:D68"/>
    <mergeCell ref="E67:G68"/>
    <mergeCell ref="A69:A70"/>
    <mergeCell ref="B69:D70"/>
    <mergeCell ref="E69:G70"/>
    <mergeCell ref="A63:A64"/>
    <mergeCell ref="B63:D64"/>
    <mergeCell ref="E63:G64"/>
    <mergeCell ref="A65:A66"/>
    <mergeCell ref="B65:D66"/>
    <mergeCell ref="E65:G66"/>
  </mergeCells>
  <pageMargins left="0.7" right="0.7" top="0.75" bottom="0.75" header="0.3" footer="0.3"/>
  <drawing r:id="rId1"/>
  <legacyDrawing r:id="rId2"/>
  <oleObjects>
    <mc:AlternateContent xmlns:mc="http://schemas.openxmlformats.org/markup-compatibility/2006">
      <mc:Choice Requires="x14">
        <oleObject shapeId="49153" r:id="rId3">
          <objectPr defaultSize="0" autoPict="0" r:id="rId4">
            <anchor moveWithCells="1" sizeWithCells="1">
              <from>
                <xdr:col>0</xdr:col>
                <xdr:colOff>695325</xdr:colOff>
                <xdr:row>0</xdr:row>
                <xdr:rowOff>228600</xdr:rowOff>
              </from>
              <to>
                <xdr:col>0</xdr:col>
                <xdr:colOff>4114800</xdr:colOff>
                <xdr:row>3</xdr:row>
                <xdr:rowOff>19050</xdr:rowOff>
              </to>
            </anchor>
          </objectPr>
        </oleObject>
      </mc:Choice>
      <mc:Fallback>
        <oleObject shapeId="49153"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MUJER(50)</vt:lpstr>
      <vt:lpstr>NNA(55)</vt:lpstr>
      <vt:lpstr>JUVENTUD(56)</vt:lpstr>
      <vt:lpstr>ETNIAS(53)</vt:lpstr>
      <vt:lpstr>LUCHA CONTRA LA POBREZA(57)</vt:lpstr>
      <vt:lpstr>ADULTO MAYOR(40)</vt:lpstr>
      <vt:lpstr>DISCAPACIDAD(52)</vt:lpstr>
      <vt:lpstr>HABITANTE DE CALLE(39)</vt:lpstr>
      <vt:lpstr>VICTIMAS (51)</vt:lpstr>
      <vt:lpstr>CONTRATOS J</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dc:creator>
  <cp:lastModifiedBy>ARGENIS01</cp:lastModifiedBy>
  <cp:lastPrinted>2023-04-19T14:22:22Z</cp:lastPrinted>
  <dcterms:created xsi:type="dcterms:W3CDTF">2017-08-24T15:03:39Z</dcterms:created>
  <dcterms:modified xsi:type="dcterms:W3CDTF">2024-07-23T17:01:03Z</dcterms:modified>
</cp:coreProperties>
</file>