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2.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3.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 DE ACCIÓN A 30 DE MARZO\"/>
    </mc:Choice>
  </mc:AlternateContent>
  <bookViews>
    <workbookView xWindow="0" yWindow="0" windowWidth="21600" windowHeight="7530" tabRatio="844" activeTab="2"/>
  </bookViews>
  <sheets>
    <sheet name="PROYECTOS" sheetId="30" r:id="rId1"/>
    <sheet name="uso y apropiación" sheetId="31" r:id="rId2"/>
    <sheet name="Fortalecimiento plataforma tecn" sheetId="10" r:id="rId3"/>
  </sheets>
  <definedNames>
    <definedName name="_xlnm.Print_Area" localSheetId="2">'Fortalecimiento plataforma tecn'!$A$1:$N$360</definedName>
    <definedName name="_xlnm.Print_Area" localSheetId="0">PROYECTOS!$A$1:$N$198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31" l="1"/>
  <c r="E23" i="31"/>
  <c r="E25" i="31" l="1"/>
  <c r="F89" i="10" l="1"/>
  <c r="E116" i="31" l="1"/>
  <c r="E82" i="31"/>
  <c r="E84" i="31" s="1"/>
  <c r="E86" i="31"/>
  <c r="E87" i="31"/>
  <c r="E85" i="31"/>
  <c r="E83" i="31"/>
  <c r="E89" i="31" s="1"/>
  <c r="D305" i="10" l="1"/>
  <c r="D273" i="10"/>
  <c r="I246" i="10"/>
  <c r="E90" i="10"/>
  <c r="F90" i="10" s="1"/>
  <c r="D25" i="31" l="1"/>
  <c r="D189" i="30"/>
  <c r="D131" i="30"/>
  <c r="D103" i="30"/>
  <c r="I106" i="30" s="1"/>
  <c r="L125" i="10"/>
  <c r="L123" i="10"/>
  <c r="L154" i="10"/>
  <c r="I160" i="10"/>
  <c r="I132" i="10"/>
  <c r="I131" i="10"/>
  <c r="L22" i="10"/>
  <c r="L20" i="10"/>
  <c r="L18" i="10"/>
  <c r="L87" i="10"/>
  <c r="L85" i="10"/>
  <c r="L83" i="10"/>
  <c r="N146" i="10"/>
  <c r="E155" i="10" s="1"/>
  <c r="E86" i="10"/>
  <c r="E84" i="10"/>
  <c r="E19" i="10" l="1"/>
  <c r="E187" i="30"/>
  <c r="E189" i="30" s="1"/>
  <c r="F186" i="30"/>
  <c r="E158" i="30"/>
  <c r="F156" i="30"/>
  <c r="F158" i="30" s="1"/>
  <c r="F155" i="30"/>
  <c r="E129" i="30"/>
  <c r="E131" i="30" s="1"/>
  <c r="E128" i="30"/>
  <c r="F128" i="30" s="1"/>
  <c r="E101" i="30"/>
  <c r="E103" i="30" s="1"/>
  <c r="F100" i="30"/>
  <c r="E76" i="30"/>
  <c r="F74" i="30"/>
  <c r="F76" i="30" s="1"/>
  <c r="F73" i="30"/>
  <c r="E49" i="30"/>
  <c r="F47" i="30"/>
  <c r="F49" i="30" s="1"/>
  <c r="F46" i="30"/>
  <c r="E22" i="30"/>
  <c r="F20" i="30"/>
  <c r="F22" i="30" s="1"/>
  <c r="F19" i="30"/>
  <c r="E179" i="31"/>
  <c r="F179" i="31" s="1"/>
  <c r="F181" i="31" s="1"/>
  <c r="F178" i="31"/>
  <c r="F148" i="31"/>
  <c r="F149" i="31"/>
  <c r="F150" i="31"/>
  <c r="F147" i="31"/>
  <c r="E119" i="31"/>
  <c r="E121" i="31" s="1"/>
  <c r="F117" i="31"/>
  <c r="F118" i="31"/>
  <c r="F87" i="31"/>
  <c r="F85" i="31"/>
  <c r="F83" i="31"/>
  <c r="F84" i="31"/>
  <c r="F86" i="31"/>
  <c r="F82" i="31"/>
  <c r="E54" i="31"/>
  <c r="F52" i="31"/>
  <c r="F54" i="31" s="1"/>
  <c r="F51" i="31"/>
  <c r="F21" i="31"/>
  <c r="F22" i="31"/>
  <c r="F20" i="31"/>
  <c r="F23" i="31"/>
  <c r="B315" i="10"/>
  <c r="E303" i="10"/>
  <c r="F303" i="10" s="1"/>
  <c r="F302" i="10"/>
  <c r="F305" i="10" s="1"/>
  <c r="E305" i="10"/>
  <c r="E271" i="10"/>
  <c r="E273" i="10" s="1"/>
  <c r="F270" i="10"/>
  <c r="F240" i="10"/>
  <c r="L240" i="10"/>
  <c r="E241" i="10"/>
  <c r="M240" i="10" s="1"/>
  <c r="E211" i="10"/>
  <c r="E213" i="10" s="1"/>
  <c r="F210" i="10"/>
  <c r="F182" i="10"/>
  <c r="E183" i="10"/>
  <c r="F183" i="10" s="1"/>
  <c r="F154" i="10"/>
  <c r="F124" i="10"/>
  <c r="F125" i="10"/>
  <c r="F123" i="10"/>
  <c r="E157" i="10"/>
  <c r="E126" i="10"/>
  <c r="E128" i="10" s="1"/>
  <c r="F271" i="10" l="1"/>
  <c r="F273" i="10" s="1"/>
  <c r="N240" i="10"/>
  <c r="E243" i="10"/>
  <c r="F241" i="10"/>
  <c r="F243" i="10" s="1"/>
  <c r="F126" i="10"/>
  <c r="F128" i="10" s="1"/>
  <c r="F155" i="10"/>
  <c r="F157" i="10" s="1"/>
  <c r="F187" i="30"/>
  <c r="F189" i="30" s="1"/>
  <c r="F129" i="30"/>
  <c r="F131" i="30" s="1"/>
  <c r="F101" i="30"/>
  <c r="F103" i="30" s="1"/>
  <c r="E181" i="31"/>
  <c r="B190" i="31" s="1"/>
  <c r="F119" i="31"/>
  <c r="F121" i="31" s="1"/>
  <c r="F89" i="31"/>
  <c r="F25" i="31"/>
  <c r="F211" i="10"/>
  <c r="F213" i="10" s="1"/>
  <c r="N79" i="10" l="1"/>
  <c r="E88" i="10" s="1"/>
  <c r="E92" i="10" s="1"/>
  <c r="F84" i="10" l="1"/>
  <c r="F86" i="10"/>
  <c r="F85" i="10"/>
  <c r="F87" i="10"/>
  <c r="F83" i="10"/>
  <c r="F49" i="10"/>
  <c r="F48" i="10"/>
  <c r="E51" i="10"/>
  <c r="F51" i="10" s="1"/>
  <c r="F20" i="10"/>
  <c r="F21" i="10"/>
  <c r="F22" i="10"/>
  <c r="F23" i="10"/>
  <c r="F18" i="10"/>
  <c r="F92" i="10" l="1"/>
  <c r="F88" i="10"/>
  <c r="F19" i="10"/>
  <c r="F25" i="10" s="1"/>
  <c r="E25" i="10"/>
  <c r="F180" i="31" l="1"/>
  <c r="B196" i="30" l="1"/>
  <c r="F188" i="30"/>
  <c r="F157" i="30"/>
  <c r="I161" i="30"/>
  <c r="I160" i="30"/>
  <c r="L270" i="10"/>
  <c r="F304" i="10" l="1"/>
  <c r="F272" i="10"/>
  <c r="F242" i="10"/>
  <c r="I245" i="10"/>
  <c r="F212" i="10"/>
  <c r="F127" i="10"/>
  <c r="F156" i="10"/>
  <c r="F184" i="10"/>
  <c r="I159" i="10"/>
  <c r="F91" i="10"/>
  <c r="F50" i="10"/>
  <c r="F151" i="31"/>
  <c r="F88" i="31"/>
  <c r="F53" i="31"/>
  <c r="F24" i="31"/>
  <c r="F24" i="10"/>
  <c r="F130" i="30" l="1"/>
  <c r="F102" i="30"/>
  <c r="F75" i="30"/>
  <c r="F48" i="30"/>
  <c r="F21" i="30"/>
  <c r="I105" i="30"/>
  <c r="I53" i="10" l="1"/>
  <c r="I56" i="10"/>
  <c r="I28" i="10"/>
  <c r="I27" i="10"/>
  <c r="I79" i="30" l="1"/>
  <c r="I97" i="10" l="1"/>
  <c r="I94" i="10"/>
  <c r="I91" i="31" l="1"/>
  <c r="I134" i="30"/>
  <c r="I78" i="30"/>
  <c r="I28" i="31" l="1"/>
  <c r="I27" i="31"/>
  <c r="F185" i="10" l="1"/>
  <c r="M270" i="10"/>
  <c r="N270" i="10" s="1"/>
  <c r="I52" i="30" l="1"/>
  <c r="D185" i="10" l="1"/>
  <c r="E185" i="10"/>
  <c r="I56" i="31" l="1"/>
  <c r="I92" i="31" l="1"/>
  <c r="I57" i="31"/>
  <c r="I191" i="30" l="1"/>
  <c r="I184" i="31"/>
  <c r="I155" i="31"/>
  <c r="I216" i="10"/>
  <c r="I276" i="10"/>
  <c r="I215" i="10"/>
  <c r="I192" i="30"/>
  <c r="I51" i="30"/>
  <c r="I24" i="30"/>
  <c r="I124" i="31"/>
  <c r="I123" i="31"/>
  <c r="I154" i="31"/>
  <c r="I188" i="10"/>
  <c r="I187" i="10"/>
  <c r="I308" i="10"/>
  <c r="I307" i="10"/>
  <c r="I275" i="10"/>
  <c r="B316" i="10" l="1"/>
  <c r="I183" i="31"/>
  <c r="B197" i="30" l="1"/>
  <c r="F316" i="10" l="1"/>
  <c r="E120" i="31"/>
  <c r="B189" i="31" s="1"/>
  <c r="E316" i="10" s="1"/>
  <c r="F116" i="31"/>
  <c r="F120" i="31" l="1"/>
</calcChain>
</file>

<file path=xl/sharedStrings.xml><?xml version="1.0" encoding="utf-8"?>
<sst xmlns="http://schemas.openxmlformats.org/spreadsheetml/2006/main" count="1387" uniqueCount="253">
  <si>
    <t>Fecha: 31/08/2017</t>
  </si>
  <si>
    <r>
      <rPr>
        <b/>
        <sz val="12"/>
        <rFont val="Arial MT"/>
      </rPr>
      <t xml:space="preserve">PROCESO: </t>
    </r>
    <r>
      <rPr>
        <sz val="12"/>
        <rFont val="Arial MT"/>
      </rPr>
      <t xml:space="preserve"> GESTIÓN DE INNOVACION Y TIC</t>
    </r>
  </si>
  <si>
    <r>
      <rPr>
        <b/>
        <sz val="12"/>
        <rFont val="Arial MT"/>
      </rPr>
      <t xml:space="preserve">DIMENSION: </t>
    </r>
    <r>
      <rPr>
        <sz val="12"/>
        <rFont val="Arial MT"/>
      </rPr>
      <t>IBAGUE ECONOMICA Y PRODUCTIVA</t>
    </r>
  </si>
  <si>
    <t xml:space="preserve">RELACION DE CONTRATOS Y CONVENIOS </t>
  </si>
  <si>
    <t>No</t>
  </si>
  <si>
    <t>OBJETO</t>
  </si>
  <si>
    <t>VALOR</t>
  </si>
  <si>
    <r>
      <rPr>
        <b/>
        <sz val="12"/>
        <rFont val="Arial MT"/>
      </rPr>
      <t>DEPENDENCIA / GRUPO:</t>
    </r>
    <r>
      <rPr>
        <sz val="12"/>
        <rFont val="Arial MT"/>
      </rPr>
      <t xml:space="preserve"> Gestión de Innovación y TIC</t>
    </r>
  </si>
  <si>
    <t>PRINCIPALES ACTIVIDADES</t>
  </si>
  <si>
    <r>
      <t>PROG</t>
    </r>
    <r>
      <rPr>
        <b/>
        <sz val="12"/>
        <rFont val="Arial MT"/>
      </rPr>
      <t xml:space="preserve">  EJEC</t>
    </r>
  </si>
  <si>
    <t>UNIDAD DE MEDIDA</t>
  </si>
  <si>
    <t>CANT.</t>
  </si>
  <si>
    <t>COSTO TOTAL</t>
  </si>
  <si>
    <t>FUENTES DE FINANCIACION</t>
  </si>
  <si>
    <t>PROGRAMACION (dd/mm/aa)</t>
  </si>
  <si>
    <t>INDICADORES DE GESTION</t>
  </si>
  <si>
    <t>INDICE FISICO</t>
  </si>
  <si>
    <t>INDICE INVERSION</t>
  </si>
  <si>
    <t>EFICIENCIA</t>
  </si>
  <si>
    <t>MPIO</t>
  </si>
  <si>
    <t>SGP</t>
  </si>
  <si>
    <t>REGALIAS</t>
  </si>
  <si>
    <t>OTROS</t>
  </si>
  <si>
    <t xml:space="preserve">INICIO </t>
  </si>
  <si>
    <t>TERMINACION</t>
  </si>
  <si>
    <t>P</t>
  </si>
  <si>
    <t>E</t>
  </si>
  <si>
    <t xml:space="preserve">TOTAL </t>
  </si>
  <si>
    <t>METAS DE RESULTADO</t>
  </si>
  <si>
    <t>METAS DE PRODUCTO</t>
  </si>
  <si>
    <t>INDICADORES</t>
  </si>
  <si>
    <t>SECRETARIA TIC</t>
  </si>
  <si>
    <t>Apoyo a 10 proyectos o iniciativas encaminados a la investigación, Ciencia, Tecnología e Innovación y TIC</t>
  </si>
  <si>
    <t>Número de proyectos o iniciativas</t>
  </si>
  <si>
    <t xml:space="preserve">FIRMA:___________________________________
</t>
  </si>
  <si>
    <t>Formular e implementar una estrategia para el uso de las tecnologías para la movilidad sostenible</t>
  </si>
  <si>
    <t>Número de Estrategia implementada</t>
  </si>
  <si>
    <t>Número de proyectos o iniciativas implementadas</t>
  </si>
  <si>
    <t xml:space="preserve"> 2 iniciativas y/o proyectos de mobiliario urbano sostenible con uso de las TIC </t>
  </si>
  <si>
    <t xml:space="preserve">Numero de capacitaciones implementadas </t>
  </si>
  <si>
    <t>Implementar una estrategia de apropiación para el empoderamiento tic en las mujeres</t>
  </si>
  <si>
    <t>Número de estrategia implementada</t>
  </si>
  <si>
    <t>Número de empresarios impactados</t>
  </si>
  <si>
    <t xml:space="preserve">Implementar unas estrategias de capacitación a 1000 empresarios en transformación digital, comercio electrónico e industrias 4.0 </t>
  </si>
  <si>
    <t>Número de ciudadanos capacitados  en transformación digital, comercio electrónico e industrias 4.0</t>
  </si>
  <si>
    <t>Diagnostico, formulación e Implementación y/o ejecución de proyectos orientado al orden Territorial, económico y social.</t>
  </si>
  <si>
    <t>Número de Proyectos ejecutados</t>
  </si>
  <si>
    <t>Ejecutar un proyecto para la apropiación de las TIC en beneficio del orden territorial, económico y social</t>
  </si>
  <si>
    <t>Fortalecer técnicamente al clúster TIC de Ibagué para la gestión de recursos y proyectos encaminados en el beneficio de todos los empresarios del sector TIC.</t>
  </si>
  <si>
    <t>Implementar una estrategia de apoyo técnico para el fortalecimiento de clúster TIC</t>
  </si>
  <si>
    <r>
      <rPr>
        <b/>
        <sz val="12"/>
        <rFont val="Arial MT"/>
      </rPr>
      <t xml:space="preserve">PROGRAMA: </t>
    </r>
    <r>
      <rPr>
        <sz val="12"/>
        <rFont val="Arial MT"/>
      </rPr>
      <t xml:space="preserve"> FACILITAR EL ACCESO Y USO DE LAS TECNOLOGÍAS DE LA INFORMACIÓN Y LAS COMUNICACIONES EN TODO EL TERRITORIO NACIONAL. </t>
    </r>
  </si>
  <si>
    <r>
      <rPr>
        <b/>
        <sz val="12"/>
        <rFont val="Arial MT"/>
      </rPr>
      <t xml:space="preserve">NOMBRE  DEL PROYECTO POAI: </t>
    </r>
    <r>
      <rPr>
        <sz val="12"/>
        <rFont val="Arial MT"/>
      </rPr>
      <t>Fortalecimiento, uso y apropiación de las TIC, para el desarrollo rural y urbano en el municipio de Ibagué</t>
    </r>
  </si>
  <si>
    <r>
      <rPr>
        <b/>
        <sz val="12"/>
        <rFont val="Arial MT"/>
      </rPr>
      <t xml:space="preserve">CODIGO BPPIM: </t>
    </r>
    <r>
      <rPr>
        <sz val="12"/>
        <rFont val="Arial MT"/>
      </rPr>
      <t>2020730010037</t>
    </r>
  </si>
  <si>
    <t xml:space="preserve">COSTO TOTAL </t>
  </si>
  <si>
    <t>Realizar capacitaciones en el uso básico de tecnologías de la información y las comunicaciones.</t>
  </si>
  <si>
    <t xml:space="preserve">Número de personas capacitadas </t>
  </si>
  <si>
    <t>Implementar una estrategia de uso y apropiación de tecnología de TIC (priorizando población vulnerable)</t>
  </si>
  <si>
    <t xml:space="preserve">FIRMA:______________________________
</t>
  </si>
  <si>
    <t>Promocionar y difundir la oferta de servicios.</t>
  </si>
  <si>
    <t xml:space="preserve"> Implementar la estrategia de uso y apropiación a tecnología de TIC a 100 personas en situación de discapacidad (Cód KPT 2302061)</t>
  </si>
  <si>
    <t>Mantener la operación de los centros de acceso comunitario.</t>
  </si>
  <si>
    <t>Número de centro de acceso comunitario funcionando</t>
  </si>
  <si>
    <t>Mantener en operación 9 puntos vive digitales y Vivelab (Cód KPT 2301024)</t>
  </si>
  <si>
    <t xml:space="preserve">Número de zonas en operación </t>
  </si>
  <si>
    <t>Mantener e instalar la conectividad en 150 puntos de internet gratuito en la zona urbana y rural</t>
  </si>
  <si>
    <r>
      <rPr>
        <b/>
        <sz val="12"/>
        <rFont val="Arial"/>
        <family val="2"/>
      </rPr>
      <t>FIRMA:______________________________</t>
    </r>
    <r>
      <rPr>
        <sz val="12"/>
        <rFont val="Arial"/>
        <family val="2"/>
      </rPr>
      <t xml:space="preserve">
</t>
    </r>
  </si>
  <si>
    <t xml:space="preserve">Fortalecer a la población rural en temas de apropiación de TIC e innovación para mejorar la eficiencia de sus entornos productivos, sociales, económicos y educativos </t>
  </si>
  <si>
    <t>Promocionar y difundir la oferta de servicios</t>
  </si>
  <si>
    <t>Promover el uso y acceso de internet fortaleciendo entornos productivos y mejorando la calidad de vida de las familias</t>
  </si>
  <si>
    <r>
      <rPr>
        <b/>
        <sz val="12"/>
        <rFont val="Arial"/>
        <family val="2"/>
      </rPr>
      <t xml:space="preserve">SECRETARÍA / ENTIDAD: </t>
    </r>
    <r>
      <rPr>
        <sz val="12"/>
        <rFont val="Arial"/>
        <family val="2"/>
      </rPr>
      <t xml:space="preserve">  Secretarias de las TIC</t>
    </r>
  </si>
  <si>
    <r>
      <t xml:space="preserve">DIMENSION:  </t>
    </r>
    <r>
      <rPr>
        <sz val="12"/>
        <rFont val="Arial"/>
        <family val="2"/>
      </rPr>
      <t>IBAGUÉ NUESTRO COMPROMISO INSTITUCIONAL</t>
    </r>
  </si>
  <si>
    <r>
      <t xml:space="preserve">POLITICA SECTORIAL:  </t>
    </r>
    <r>
      <rPr>
        <sz val="12"/>
        <rFont val="Arial"/>
        <family val="2"/>
      </rPr>
      <t>FORTALECIMIENTO INSTITUCIONAL</t>
    </r>
  </si>
  <si>
    <r>
      <t xml:space="preserve">PROGRAMA: </t>
    </r>
    <r>
      <rPr>
        <sz val="12"/>
        <rFont val="Arial"/>
        <family val="2"/>
      </rPr>
      <t>FORTALECIMIENTO DE LA GESTIÓN Y DIRECCIÓN DE LA ADMINISTRACIÓN PÚBLICA TERRITORIAL (Código KPT: 4599)</t>
    </r>
  </si>
  <si>
    <r>
      <t xml:space="preserve">NOMBRE  DEL PROYECTO POAI:  </t>
    </r>
    <r>
      <rPr>
        <sz val="12"/>
        <rFont val="Arial"/>
        <family val="2"/>
      </rPr>
      <t>Fortalecimiento de la infraestructura tecnológica para el uso y apropiación de las TIC en la Alcaldía de Ibagué</t>
    </r>
  </si>
  <si>
    <r>
      <t>DEPENDENCIA / GRUPO:</t>
    </r>
    <r>
      <rPr>
        <sz val="12"/>
        <rFont val="Arial"/>
        <family val="2"/>
      </rPr>
      <t xml:space="preserve"> Gestión de Infraestructura Tecnologica</t>
    </r>
  </si>
  <si>
    <r>
      <t>CODIGO BPPIM:</t>
    </r>
    <r>
      <rPr>
        <sz val="12"/>
        <rFont val="Arial"/>
        <family val="2"/>
      </rPr>
      <t xml:space="preserve">  2020730010035</t>
    </r>
  </si>
  <si>
    <r>
      <t>PROG</t>
    </r>
    <r>
      <rPr>
        <b/>
        <sz val="12"/>
        <rFont val="Arial"/>
        <family val="2"/>
      </rPr>
      <t xml:space="preserve">  EJEC</t>
    </r>
  </si>
  <si>
    <t xml:space="preserve">Prestar servicios de mano de obra calificada </t>
  </si>
  <si>
    <t>Adquisición de Hardware y equipos para el mejoramiento de la infraestructura tecnológica.</t>
  </si>
  <si>
    <t>TOTAL  PLAN  DE  ACCION</t>
  </si>
  <si>
    <t>Infraestructura TIC implementada en 70%</t>
  </si>
  <si>
    <t xml:space="preserve">
FIRMA:_____________________________________
</t>
  </si>
  <si>
    <t>Diseñar una estrategia para el manejo de residuos de aparatos eléctricos y electrónicos (RAEE)</t>
  </si>
  <si>
    <t xml:space="preserve">
FIRMA:______________________________________
</t>
  </si>
  <si>
    <r>
      <t xml:space="preserve">PROGRAMA:  </t>
    </r>
    <r>
      <rPr>
        <sz val="12"/>
        <rFont val="Arial"/>
        <family val="2"/>
      </rPr>
      <t>FORTALECIMIENTO DE LA GESTIÓN Y DIRECCIÓN DE LA ADMINISTRACIÓN PÚBLICA TERRITORIAL</t>
    </r>
  </si>
  <si>
    <r>
      <t xml:space="preserve">NOMBRE  DEL PROYECTO POAI:  </t>
    </r>
    <r>
      <rPr>
        <sz val="12"/>
        <rFont val="Arial"/>
        <family val="2"/>
      </rPr>
      <t>Fortalecimiento de la infraestructura tecnologica para el uso y apropiacion de las TIC en la Alcaldia de Ibague</t>
    </r>
  </si>
  <si>
    <t xml:space="preserve">FUENTES DE FINANCIACION </t>
  </si>
  <si>
    <t>Servicios de correo electrónico institucional</t>
  </si>
  <si>
    <t>Servicios de conectividad y datos para las sedes de la Administración  Municipal.</t>
  </si>
  <si>
    <t>Mejorar la funcionalidad del Software de los sistemas de información</t>
  </si>
  <si>
    <t>Servicios tecnológicos implementados y optimizados en un 83%</t>
  </si>
  <si>
    <t xml:space="preserve">
FIRMA:_______________________________________
</t>
  </si>
  <si>
    <t>Implementar buenas prácticas para fortalecer la seguridad de los servicios en la nube, ICLOUD, administración de bases de datos, y otras.</t>
  </si>
  <si>
    <t xml:space="preserve">Numero de servicios de seguridad Fortalecidos </t>
  </si>
  <si>
    <t>Mejorar la funcionalidad  para la gestión de los procesos y  los sistemas de información</t>
  </si>
  <si>
    <t xml:space="preserve">Numero de Procesos Mejorados </t>
  </si>
  <si>
    <t>Implementar 6 Soluciones tecnológicas para la gestión de procesos</t>
  </si>
  <si>
    <t>Realizar de manera periodica campañas de concientización y sensibilización en temas de seguridad y privacidad de la información.</t>
  </si>
  <si>
    <t xml:space="preserve">Implementar el modelo de seguridad y privacidad de la información </t>
  </si>
  <si>
    <t xml:space="preserve">
FIRMA:_______________________________________
</t>
  </si>
  <si>
    <t>Prototipar productos y servicios con el fin de promover la apropiación y uso los datos abiertos.</t>
  </si>
  <si>
    <t xml:space="preserve">Numero de productos y/o servicios promovidos </t>
  </si>
  <si>
    <t>Publicar ejercicios de uso y aprovechamiento de dato abiertos</t>
  </si>
  <si>
    <t>Numero de ejercicios de uso y aprovechamiento de datos abiertos publicados</t>
  </si>
  <si>
    <t>Definir enlaces y administradores de Datos abiertos.</t>
  </si>
  <si>
    <t>Publicar y actualizar conjunto de datos abiertos</t>
  </si>
  <si>
    <t>Numero de conjunto de datos abiertos nuevos y/o actualizados</t>
  </si>
  <si>
    <t>Mantener el índice de cumplimiento de TIC para la sociedad (trámites y servicios en línea, PQR, servicios centrados en el usuario) al 85%</t>
  </si>
  <si>
    <t>Realizar el diagnóstico, análisis, desarrollo e implementación de procesos automatizados</t>
  </si>
  <si>
    <t xml:space="preserve">Numero de procesos automatizados </t>
  </si>
  <si>
    <t>Automatizar 12 nuevos trámites y/o servicios</t>
  </si>
  <si>
    <t>Prestar servicios para el desarrollo y/o implementación de APP</t>
  </si>
  <si>
    <t xml:space="preserve">Numero de APP desarrolladas </t>
  </si>
  <si>
    <t>Implementacion de APP (Aplicaciones) para el fortalecimiento de actividades en la alcaldia de ibague y para la ciudadania</t>
  </si>
  <si>
    <t>Numero de APP (Aplicaciones) implementadas</t>
  </si>
  <si>
    <t>PRESUPUESTO DEFINITIVO</t>
  </si>
  <si>
    <t>TOTAL COMPROMISO</t>
  </si>
  <si>
    <t>Realizar el diagnóstico, análisis, desarrollo e implementación de servicios centrados al usuario</t>
  </si>
  <si>
    <t>Realizar la interventoría técnica</t>
  </si>
  <si>
    <t xml:space="preserve">Número de interventorias realizadas </t>
  </si>
  <si>
    <t>Fortalecer técnica o financieramente a proyectos o iniciativas encaminadas en ciencia, tecnología e innovación</t>
  </si>
  <si>
    <t>Numero de estrategias aplicadas</t>
  </si>
  <si>
    <t>% de ejecución plan de sensibilización y capacitación</t>
  </si>
  <si>
    <t>Promover en los colaboradores de la entidad el cumplimiento de uss responsabildades como consumidores de apratos eléctricos y electrónicos</t>
  </si>
  <si>
    <t xml:space="preserve">Realizar ejercicios de apropiación en TIC e innovación en zona rural. </t>
  </si>
  <si>
    <t>Número de proyectos o iniciativas ejecutados</t>
  </si>
  <si>
    <t>Estrategia implementada</t>
  </si>
  <si>
    <t>Personas beneficiadas</t>
  </si>
  <si>
    <t>Personas en situación de discapacidad capacitadas en TIC</t>
  </si>
  <si>
    <t>Puntos Vive Digital Plus, Tradicional y Vivelab en operación</t>
  </si>
  <si>
    <t>Número de puntos de internet mantenidos e instalados</t>
  </si>
  <si>
    <t>Ejercicios de apropiación en TIC e innovación en zona rural</t>
  </si>
  <si>
    <t>Porcentaje de conexión a internet promovidas</t>
  </si>
  <si>
    <t>META DE RESULTADO No. 2: Aumentar en 3,6% el índice de gobierno digital en el habilitador de Arquitectura Empresarial</t>
  </si>
  <si>
    <t>Infraestructura tecnológica actualizada</t>
  </si>
  <si>
    <t>Estrategias para el manejo de residuos de aparatos eléctricos y electrónicos (RAEE</t>
  </si>
  <si>
    <t>Aumentar en 3,6% el índice de gobierno digital en el habilitador de Arquitectura Empresarial</t>
  </si>
  <si>
    <t>Porcentaje de Implementación del portafolio de servicios tecnológicos</t>
  </si>
  <si>
    <t>Productos digitales desarrollados</t>
  </si>
  <si>
    <t>Aumentar en 4 puntos el índice de Seguridad Digital</t>
  </si>
  <si>
    <t>Porcentaje de implementación del Modelo de Seguridad y Privacidad de la Información</t>
  </si>
  <si>
    <t>Índice de cumplimiento TIC para la sociedad</t>
  </si>
  <si>
    <t>Número de trámites y/o servicios automatizados</t>
  </si>
  <si>
    <t>Numero de alianzas implementadas</t>
  </si>
  <si>
    <t>Numero de capacitaciones al cluster</t>
  </si>
  <si>
    <t>Número de personas atendidas</t>
  </si>
  <si>
    <t>Numero capacitaciones realizadas</t>
  </si>
  <si>
    <t>porcentaje de servicios difundidos</t>
  </si>
  <si>
    <t>Numero de recurso tecnologico adquirido</t>
  </si>
  <si>
    <t>Porcentaje de solicitudes de Soporte técnico atendido</t>
  </si>
  <si>
    <t>Numero de Cuentas de Correo institucionales creadas</t>
  </si>
  <si>
    <t>numero de sedes Admon Central con internet</t>
  </si>
  <si>
    <t>Porcentaje de tickets  atendidos</t>
  </si>
  <si>
    <t>Numero de enlaces de datos abiertos definidos</t>
  </si>
  <si>
    <r>
      <t>CODIGO PRESUPUESTAL: 218320202009</t>
    </r>
    <r>
      <rPr>
        <sz val="12"/>
        <rFont val="Arial"/>
        <family val="2"/>
      </rPr>
      <t xml:space="preserve"> Servicios para la comunidad, sociales y personales</t>
    </r>
  </si>
  <si>
    <r>
      <t xml:space="preserve">CODIGO PRESUPUESTAL: 218320202008 </t>
    </r>
    <r>
      <rPr>
        <sz val="12"/>
        <rFont val="Arial"/>
        <family val="2"/>
      </rPr>
      <t xml:space="preserve">Servicios prestados a las empresas y servicios de producción </t>
    </r>
  </si>
  <si>
    <r>
      <t xml:space="preserve">CODIGO PRESUPUESTAL: 218320202008 </t>
    </r>
    <r>
      <rPr>
        <sz val="12"/>
        <rFont val="Arial"/>
        <family val="2"/>
      </rPr>
      <t xml:space="preserve">Servicios prestados a las empresas y servicios de producción  y </t>
    </r>
    <r>
      <rPr>
        <b/>
        <sz val="12"/>
        <rFont val="Arial"/>
        <family val="2"/>
      </rPr>
      <t>218320202009</t>
    </r>
    <r>
      <rPr>
        <sz val="12"/>
        <rFont val="Arial"/>
        <family val="2"/>
      </rPr>
      <t xml:space="preserve"> Servicios para la comunidad, sociales y personales</t>
    </r>
  </si>
  <si>
    <r>
      <t xml:space="preserve">CODIGO PRESUPUESTAL: 218320202008 </t>
    </r>
    <r>
      <rPr>
        <sz val="12"/>
        <rFont val="Arial"/>
        <family val="2"/>
      </rPr>
      <t>Servicios prestados a las empresas y servicios de producción</t>
    </r>
  </si>
  <si>
    <r>
      <t xml:space="preserve">PRESUPUESTO: 218320202009 </t>
    </r>
    <r>
      <rPr>
        <sz val="12"/>
        <rFont val="Arial MT"/>
      </rPr>
      <t>Servicios para la comunidad, sociales y personales</t>
    </r>
  </si>
  <si>
    <r>
      <t xml:space="preserve">PRESUPUESTO 218320202008 </t>
    </r>
    <r>
      <rPr>
        <sz val="12"/>
        <rFont val="Arial MT"/>
      </rPr>
      <t xml:space="preserve">Servicios prestados a las empresas y servicios de producción  </t>
    </r>
    <r>
      <rPr>
        <b/>
        <sz val="12"/>
        <rFont val="Arial MT"/>
      </rPr>
      <t xml:space="preserve">Y 218320202009 </t>
    </r>
    <r>
      <rPr>
        <sz val="12"/>
        <rFont val="Arial MT"/>
      </rPr>
      <t>Servicios para la comunidad, sociales y personales</t>
    </r>
  </si>
  <si>
    <t>Formular e implementar  soluciones  amigables con el medio ambiente para la movilidad sostenible.</t>
  </si>
  <si>
    <t>Ejecutar proyecto o iniciativa tecnológica que tenga como objetivo mobiliario urbano sostenible.</t>
  </si>
  <si>
    <t>Ejecutar estrategias para la transformación digital y el desarrollo de  Software, Economía Naranja, Industria 4.0 con ideas que tengan creatividad + Innovación en empoderamiento de  las mujeres en el sector TIC.</t>
  </si>
  <si>
    <t>Realizar eventos de promoción de la oferta TIC</t>
  </si>
  <si>
    <t xml:space="preserve">Número de eventos realizados </t>
  </si>
  <si>
    <t>Número de servicios ofertados</t>
  </si>
  <si>
    <t>Numero servicios ofertados</t>
  </si>
  <si>
    <t>Adquisición de Software para el mejoramiento  y soporte de la infraestructura tecnológica..</t>
  </si>
  <si>
    <t>Numero elementos software adquirido</t>
  </si>
  <si>
    <t>FECHA DE PROGRAMACION: 01/01/2024</t>
  </si>
  <si>
    <t>FECHA DE  SEGUIMIENTO :31/12/2024</t>
  </si>
  <si>
    <t>TOTAL PROYECTADO 2024</t>
  </si>
  <si>
    <t>TOAL EJECUTADO 2024</t>
  </si>
  <si>
    <t>PRESUPUESTO: 218320202008 Servicios prestados a las empresas y servicios de producción  Y 218320202009 Servicios para la comunidad, sociales y personales</t>
  </si>
  <si>
    <t>Prestar el servicio de conectividad en las zonas WIFI</t>
  </si>
  <si>
    <r>
      <t xml:space="preserve">PRESUPUESTO: 218320202008 </t>
    </r>
    <r>
      <rPr>
        <sz val="12"/>
        <rFont val="Arial MT"/>
      </rPr>
      <t>Servicios prestados a las empresas y servicios de producción</t>
    </r>
    <r>
      <rPr>
        <b/>
        <sz val="12"/>
        <rFont val="Arial MT"/>
      </rPr>
      <t xml:space="preserve">  Y 218320202009 </t>
    </r>
    <r>
      <rPr>
        <sz val="12"/>
        <rFont val="Arial MT"/>
      </rPr>
      <t>Servicios para la comunidad, sociales y personales</t>
    </r>
    <r>
      <rPr>
        <b/>
        <sz val="12"/>
        <rFont val="Arial MT"/>
      </rPr>
      <t xml:space="preserve"> </t>
    </r>
  </si>
  <si>
    <r>
      <t>CODIGO PRESUPUESTAL: 218320202008</t>
    </r>
    <r>
      <rPr>
        <sz val="12"/>
        <rFont val="Arial"/>
        <family val="2"/>
      </rPr>
      <t xml:space="preserve"> Servicios prestados a las empresas y servicios de producción  y</t>
    </r>
    <r>
      <rPr>
        <b/>
        <sz val="12"/>
        <rFont val="Arial"/>
        <family val="2"/>
      </rPr>
      <t xml:space="preserve"> 2183201010030302</t>
    </r>
    <r>
      <rPr>
        <sz val="12"/>
        <rFont val="Arial"/>
        <family val="2"/>
      </rPr>
      <t xml:space="preserve"> Maquinaria de informática y sus partes, piezas y accesorios </t>
    </r>
  </si>
  <si>
    <t>NOMBRE: VILMA YANETH RIVERA MARROQUIN</t>
  </si>
  <si>
    <t>TIC-20 CONTRATAR LA PRESTACION DE SERVICIOS DE CONECTIVIDAD E INTERNET PARA LAS DIFERENTES DEPENDENCIAS EN EL MARCO DEL PROYECTO DE FORTALECIMIENTO DE LA INFRAESTRUCTURA TECNOLOGICA PARA EL USO Y APROPIACION DE LAS TIC EN LA ALCALDIA DE IBAGUE.</t>
  </si>
  <si>
    <t xml:space="preserve"> TIC-02 PRESTACIÓN DE SERVICIOS PROFESIONALES EN MATERIA DE SOPORTE Y DESARROLLO DE SOFTWARE EN EL MARCO DEL PROYECTO DE FORTALECIMIENTO DE LA INFRAESTRUCTURA TECNOLOGICA PARA EL USO Y APROPIACION DE LAS TIC EN LA ALCALDIA DE IBAGUE. (D2)</t>
  </si>
  <si>
    <t>TIC-01 PRESTACIÓN DE SERVICIOS PROFESIONALES PARA DESARROLLAR ACTIVIDADES RELACIONADAS CON EL PROYECTO DE FORTALECIMIENTO DE LA INFRAESTRUCTURA TECNOLOGICA PARA EL USO Y APROPIACION DE LAS TIC EN LA ALCALDIA DE IBAGUE. (D1).</t>
  </si>
  <si>
    <t>91-92-93-184-766-815</t>
  </si>
  <si>
    <t>TIC-42 PRESTACION DE SERVICIOS PROFESIONALES PARA BRINDAR SOPORTE EN EL DESARROLLO, GESTIÓN Y SEGUIMIENTO DE LAS ACTIVIDADES REQUERIDAS EN EL MARCO DE LA EJECUCION DE LOS PROYECTOS QUE SE ADELANTAN POR PARTE DE LA SECRETARIA DE LAS TIC. (ADM1)</t>
  </si>
  <si>
    <t>TIC-05 PRESTACIÓN DE SERVICIOS PROFESIONALES EN MATERIA DE SOPORTE Y DESARROLLO DE SOFTWARE EN EL MARCO DEL PROYECTO DE FORTALECIMIENTO DE LA INFRAESTRUCTURA TECNOLOGICA PARA EL USO Y APROPIACION DE LAS TIC EN LA ALCALDIA DE IBAGUE. (D5)</t>
  </si>
  <si>
    <t>TIC-02 PRESTACIÓN DE SERVICIOS PROFESIONALES EN MATERIA DE SOPORTE Y DESARROLLO DE SOFTWARE EN EL MARCO DEL PROYECTO DE FORTALECIMIENTO DE LA INFRAESTRUCTURA TECNOLOGICA PARA EL USO Y APROPIACION DE LAS TIC EN LA ALCALDIA DE IBAGUE. (D2)</t>
  </si>
  <si>
    <t>TIC-04 PRESTACIÓN DE SERVICIOS PROFESIONALES EN MATERIA DE SOPORTE Y DESARROLLO DE SOFTWARE EN EL MARCO DEL PROYECTO DE FORTALECIMIENTO DE LA INFRAESTRUCTURA TECNOLOGICA PARA EL USO Y APROPIACION DE LAS TIC EN LA ALCALDIA DE IBAGUE. (D4)</t>
  </si>
  <si>
    <t>TIC-03 PRESTACIÓN DE SERVICIOS PROFESIONALES EN MATERIA DE SOPORTE Y DESARROLLO DE SOFTWARE EN EL MARCO DEL PROYECTO DE FORTALECIMIENTO DE LA INFRAESTRUCTURA TECNOLOGICA PARA EL USO Y APROPIACION DE LAS TIC EN LA ALCALDIA DE IBAGUE. (D3)</t>
  </si>
  <si>
    <t>TIC-01 PRESTACIÓN DE SERVICIOS PROFESIONALES PARA DESARROLLAR ACTIVIDADES RELACIONADAS CON EL PROYECTO DE FORTALECIMIENTO DE LA INFRAESTRUCTURA TECNOLOGICA PARA EL USO Y APROPIACION DE LAS TIC EN LA ALCALDIA DE IBAGUE. (D1)</t>
  </si>
  <si>
    <t>TIC-21 PRESTACIÓN DE SERVICIOS PROFESIONALES PARA REALIZAR APOYO ADMINISTRATIVO Y OPERATIVO DE LOS PUNTOS VIVE DIGITAL -  VIVELAB  EN EL MARCO DEL PROYECTO DE FORTALECIMIENTO, USO Y APROPIACION DE LAS  TIC PARA EL DESARROLLO RURAL Y URBANO EN EL MUNICIPIO DE  IBAGUE</t>
  </si>
  <si>
    <t>TIC-32 PRESTACIÓN DE SERVICIOS DE APOYO A LA GESTION PARA  EL FORTALECIMIENTO, USO Y APROPIACION DE HERRAMIENTAS TECNOLOGICAS  PARA EL DESARROLLO RURAL Y URBANO EN EL MUNICIPIO DE IBAGUÉ. (FUA1)</t>
  </si>
  <si>
    <t>TIC-26 PRESTACIÓN DE SERVICIOS PROFESIONALES PARA DESARROLLAR ACTIVIDADES EN EL MARCO DEL PROYECTO DE FORTALECIMIENTO, USO Y APROPIACION DE LAS  TIC PARA EL DESARROLLO RURAL Y URBANO EN EL MUNICIPIO DE  IBAGUE. (PVD4)</t>
  </si>
  <si>
    <t>TIC-30 PRESTACIÓN DE SERVICIOS PROFESIONALES PARA DESARROLLAR ACTIVIDADES RELACIONADAS CON EL PROYECTO DE FORTALECIMIENTO, USO Y APROPIACION DE LAS  TIC PARA EL DESARROLLO RURAL Y URBANO EN EL MUNICIPIO DE  IBAGUE. (PVD8)</t>
  </si>
  <si>
    <t>TIC-36 PRESTACIÓN DE SERVICIOS PROFESIONALES, PARA DESARROLLAR ACTIVIDADES EN EL MARCO DEL PROYECTO DE FORTALECIMIENTO, USO Y APROPIACION DE LAS  TIC PARA EL DESARROLLO RURAL Y URBANO EN EL MUNICIPIO DE  IBAGUE.  (AB1)</t>
  </si>
  <si>
    <t>Realizar interventoría  técnica</t>
  </si>
  <si>
    <t>TIC-39 PRESTACION DE SERVICIOS DE APOYO A LA GESTION PARA DESARROLLAR ACTIVIDADES RELACIONADAS CON EL PROYECTO DE FORTALECIMIENTO  Y APOYO AL FOMENTO DEL DESARROLLO DE APLICACIONES, SOFTWARE, CONTENIDOS DIGITALES, INDUSTRIA 4.0 Y MOBILIARIO INTELIGENTE PARA LA CIUDAD DE IBAGUÉ. (A1)</t>
  </si>
  <si>
    <t>TIC-45 PRESTACIÓN DE SERVICIOS PROFESIONALES PARA DESARROLLAR ACTIVIDADES RELACIONADAS CON EL PROYECTO DE FORTALECIMIENTO  Y APOYO AL FOMENTO DEL DESARROLLO DE APLICACIONES, SOFTWARE, CONTENIDOS DIGITALES, INDUSTRIA 4.0 Y MOBILIARIO INTELIGENTE PARA LA CIUDAD DE IBAGUÉ. (I3)</t>
  </si>
  <si>
    <t>:TIC-40 PRESTACIÓN DE SERVICIOS PROFESIONALES PARA FORTALECER LOS FINES Y METAS QUE SE ENCUENTRAN A CARGO DE LA SECRETARIA DE LAS TIC EN EL MARCO DEL PROYECTO DE FORTALECIMIENTO  Y APOYO AL FOMENTO DEL DESARROLLO DE APLICACIONES, SOFTWARE, CONTENIDOS DIGITALES, INDUSTRIA 4.0 Y MOBILIARIO INTELIGENTE PARA LA CIUDAD DE IBAGUÉ. (A2)</t>
  </si>
  <si>
    <t>CONTRATAR EL SERVICIO DE CUENTAS DE CORREO ELECTRÓNICO PARA LA ALCALDÍA MUNICIPAL DE IBAGUÉ; BAJO EL DOMINIO IBAGUE.GOV.CO (TIC-16)</t>
  </si>
  <si>
    <t>1166/2023 Adic 3</t>
  </si>
  <si>
    <t>Implementación de estrategias para la transformación digital empresarial en la ciudad de ibagué.</t>
  </si>
  <si>
    <t>TIC-11 PRESTACIÓN DE SERVICIOS DE APOYO A LA GESTION EN EL MARCO DEL PROYECTO DE FORTALECIMIENTO DE LA INFRAESTRUCTURA TECNOLOGICA PARA EL USO Y APROPIACION DE LAS TIC EN LA ALCALDIA DE IBAGUE. (T1)</t>
  </si>
  <si>
    <t>TIC-12 PRESTACIÓN DE SERVICIOS DE APOYO A LA GESTION EN EL MARCO DEL PROYECTO DE FORTALECIMIENTO DE LA INFRAESTRUCTURA TECNOLOGICA PARA EL USO Y APROPIACION DE LAS TIC EN LA ALCALDIA DE IBAGUE. (T2)</t>
  </si>
  <si>
    <t>TIC-07 PRESTACIÓN DE SERVICIOS PROFESIONALES EN MATERIA DE SOPORTE Y DESARROLLO DE SOFTWARE EN EL MARCO DEL PROYECTO DE FORTALECIMIENTO DE LA INFRAESTRUCTURA TECNOLOGICA PARA EL USO Y APROPIACION DE LAS TIC EN LA ALCALDIA DE IBAGUE. (D7)</t>
  </si>
  <si>
    <t>Resolución No.14000650 de Mar/ 22/2024</t>
  </si>
  <si>
    <t>TIC-20 RENOVACION DE LICENCIAS DE CERTIFICADOS DE SEGURIDAD EN EL MARCO DEL PROYECTO DE FORTALECIMIENTO DE LA INFRAESTRUCTURA TECNOLOGICA PARA EL USO Y APROPIACION DE LAS TIC EN LA ALCALDIA DE IBAGUE</t>
  </si>
  <si>
    <t>Diseñar una estrategia tecnológica en la adopción del Protocolo IPv6</t>
  </si>
  <si>
    <t xml:space="preserve">Número de proyectos o iniciativas Fortalecidas </t>
  </si>
  <si>
    <t>Licencias</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</si>
  <si>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</si>
  <si>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</si>
  <si>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</si>
  <si>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</si>
  <si>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Pagina: </t>
    </r>
    <r>
      <rPr>
        <sz val="12"/>
        <rFont val="Arial"/>
        <family val="2"/>
      </rPr>
      <t>1 de  1</t>
    </r>
  </si>
  <si>
    <r>
      <rPr>
        <b/>
        <sz val="12"/>
        <rFont val="Arial MT"/>
      </rPr>
      <t xml:space="preserve">SECRETARÍA / ENTIDAD: </t>
    </r>
    <r>
      <rPr>
        <sz val="12"/>
        <rFont val="Arial MT"/>
      </rPr>
      <t xml:space="preserve">  Secretarias de las TIC</t>
    </r>
  </si>
  <si>
    <r>
      <rPr>
        <b/>
        <sz val="12"/>
        <rFont val="Arial"/>
        <family val="2"/>
      </rPr>
      <t xml:space="preserve">Objetivo: </t>
    </r>
    <r>
      <rPr>
        <sz val="12"/>
        <rFont val="Arial"/>
        <family val="2"/>
      </rPr>
      <t>Altos niveles del desarrollo de software, aplicaciones, Sistemas de Información, contenidos digitales.</t>
    </r>
  </si>
  <si>
    <r>
      <t xml:space="preserve">Objetivo: </t>
    </r>
    <r>
      <rPr>
        <sz val="12"/>
        <rFont val="Arial"/>
        <family val="2"/>
      </rPr>
      <t>Altos niveles del desarrollo de software, aplicaciones, Sistemas de Información, contenidos digitales.</t>
    </r>
  </si>
  <si>
    <r>
      <rPr>
        <b/>
        <sz val="12"/>
        <rFont val="Arial"/>
        <family val="2"/>
      </rPr>
      <t xml:space="preserve">PROCESO: </t>
    </r>
    <r>
      <rPr>
        <sz val="12"/>
        <rFont val="Arial"/>
        <family val="2"/>
      </rPr>
      <t xml:space="preserve"> GESTIÓN DE INNOVACION Y TIC</t>
    </r>
  </si>
  <si>
    <r>
      <rPr>
        <b/>
        <sz val="12"/>
        <rFont val="Arial"/>
        <family val="2"/>
      </rPr>
      <t xml:space="preserve">DIMENSION: </t>
    </r>
    <r>
      <rPr>
        <sz val="12"/>
        <rFont val="Arial"/>
        <family val="2"/>
      </rPr>
      <t>IBAGUE ECONOMICA Y PRODUCTIVA</t>
    </r>
  </si>
  <si>
    <r>
      <rPr>
        <b/>
        <sz val="12"/>
        <rFont val="Arial"/>
        <family val="2"/>
      </rPr>
      <t xml:space="preserve">PROGRAMA: </t>
    </r>
    <r>
      <rPr>
        <sz val="12"/>
        <rFont val="Arial"/>
        <family val="2"/>
      </rPr>
      <t xml:space="preserve"> FOMENTO DEL DESARROLLO DE APLICACIONES, SOFTWARE Y CONTENIDOS PARA IMPULSAR LA APROPIACIÓN DE LAS TECNOLOGÍAS DE LA INFORMACIÓN Y LAS COMUNICACIONES (TIC) (Cód. KPT 2302)</t>
    </r>
  </si>
  <si>
    <r>
      <rPr>
        <b/>
        <sz val="12"/>
        <rFont val="Arial"/>
        <family val="2"/>
      </rPr>
      <t xml:space="preserve">NOMBRE  DEL PROYECTO POAI: </t>
    </r>
    <r>
      <rPr>
        <sz val="12"/>
        <rFont val="Arial"/>
        <family val="2"/>
      </rPr>
      <t xml:space="preserve">Fortalecimiento y apropiación de las Tecnologías de la información y las comunicaciones (TIC ), contenidos digitales e industrias 4.0 para la ciudad de Ibagué </t>
    </r>
  </si>
  <si>
    <r>
      <rPr>
        <b/>
        <sz val="12"/>
        <rFont val="Arial"/>
        <family val="2"/>
      </rPr>
      <t>DEPENDENCIA / GRUPO:</t>
    </r>
    <r>
      <rPr>
        <sz val="12"/>
        <rFont val="Arial"/>
        <family val="2"/>
      </rPr>
      <t xml:space="preserve"> Gestión de Innovación y TIC</t>
    </r>
  </si>
  <si>
    <r>
      <rPr>
        <b/>
        <sz val="12"/>
        <rFont val="Arial"/>
        <family val="2"/>
      </rPr>
      <t xml:space="preserve">CODIGO BPPIM: </t>
    </r>
    <r>
      <rPr>
        <sz val="12"/>
        <rFont val="Arial"/>
        <family val="2"/>
      </rPr>
      <t>2020730010036</t>
    </r>
  </si>
  <si>
    <r>
      <t xml:space="preserve">META DE RESULTADO No. </t>
    </r>
    <r>
      <rPr>
        <sz val="12"/>
        <rFont val="Arial"/>
        <family val="2"/>
      </rPr>
      <t>Aumentar el Número de iniciativas de transformación digital</t>
    </r>
  </si>
  <si>
    <r>
      <t>PRESUPUESTO: 218320202009</t>
    </r>
    <r>
      <rPr>
        <sz val="12"/>
        <rFont val="Arial"/>
        <family val="2"/>
      </rPr>
      <t xml:space="preserve"> Servicios para la comunidad, sociales y personales</t>
    </r>
  </si>
  <si>
    <r>
      <t xml:space="preserve">META DE RESULTADO No.  </t>
    </r>
    <r>
      <rPr>
        <sz val="12"/>
        <rFont val="Arial"/>
        <family val="2"/>
      </rPr>
      <t>Aumentar el Número de iniciativas de transformación digital</t>
    </r>
  </si>
  <si>
    <r>
      <t xml:space="preserve">Observación: </t>
    </r>
    <r>
      <rPr>
        <sz val="12"/>
        <rFont val="Arial"/>
        <family val="2"/>
      </rPr>
      <t>El 20 de marzo de 2024 se realiza el TALLER DE FOTOGRAFÍA PARA EMPRENDEDORAS el cual contó con el impacto de 43 personas, se adjunta imagen fotográfica y la evidencia de planilla de asistencia externa reposa en el archivo de gestión documental de la secretaría de las TIC.</t>
    </r>
    <r>
      <rPr>
        <b/>
        <sz val="12"/>
        <rFont val="Arial"/>
        <family val="2"/>
      </rPr>
      <t xml:space="preserve">
Fuente:</t>
    </r>
    <r>
      <rPr>
        <sz val="12"/>
        <rFont val="Arial"/>
        <family val="2"/>
      </rPr>
      <t xml:space="preserve"> https://www.instagram.com/reel/C4-zfcgLvFR/?igsh=MTRiaGxsMHR5c3hoeA%3D%3D</t>
    </r>
  </si>
  <si>
    <r>
      <t xml:space="preserve">Observación: </t>
    </r>
    <r>
      <rPr>
        <sz val="12"/>
        <rFont val="Arial"/>
        <family val="2"/>
      </rPr>
      <t>En el mes de Febrero, en cooperación con el Servicio Nacional de Aprendizaje SENA, se realizó capacitación en Emprendimiento Digital, con una participación de 73 emprendedores. La evidencia son las planillas de asistencia  externa que reposan en el Archivo de Gestión de la Secretaría de las TIC.</t>
    </r>
  </si>
  <si>
    <r>
      <t>PRESUPUESTO:218320202009</t>
    </r>
    <r>
      <rPr>
        <sz val="12"/>
        <rFont val="Arial"/>
        <family val="2"/>
      </rPr>
      <t xml:space="preserve"> Servicios para la comunidad, sociales y personales</t>
    </r>
  </si>
  <si>
    <r>
      <t>PRESUPUESTO:218320202009</t>
    </r>
    <r>
      <rPr>
        <sz val="12"/>
        <rFont val="Arial"/>
        <family val="2"/>
      </rPr>
      <t xml:space="preserve">  Servicios para la comunidad, sociales y personales</t>
    </r>
  </si>
  <si>
    <r>
      <t>Observación:</t>
    </r>
    <r>
      <rPr>
        <sz val="12"/>
        <rFont val="Arial"/>
        <family val="2"/>
      </rPr>
      <t xml:space="preserve"> Se realizan ejercicios de acercamiento con el sector TCI con el objetivo, discutir el Plan de Desarrollo Municipal, buscando escuchar sus perspectivas y recibir sus aportes para enriquecerlo. Se establece como estrategia trabajar con este sector para contribuir con proyectos que impulsen el avance tecnológico de Ibagué, así mismo aportar a la transferencia de conocimiento.</t>
    </r>
    <r>
      <rPr>
        <b/>
        <sz val="12"/>
        <rFont val="Arial"/>
        <family val="2"/>
      </rPr>
      <t xml:space="preserve">
Fuente:</t>
    </r>
    <r>
      <rPr>
        <sz val="12"/>
        <rFont val="Arial"/>
        <family val="2"/>
      </rPr>
      <t xml:space="preserve"> https://www.instagram.com/reel/C5CdAZsrh8C/?igsh=c3RxYzlsNjlrODd1</t>
    </r>
  </si>
  <si>
    <r>
      <rPr>
        <b/>
        <sz val="12"/>
        <rFont val="Arial"/>
        <family val="2"/>
      </rPr>
      <t xml:space="preserve">Objetivo: </t>
    </r>
    <r>
      <rPr>
        <sz val="12"/>
        <rFont val="Arial"/>
        <family val="2"/>
      </rPr>
      <t>Aumentar los niveles de uso y apropiación de las TIC en el municipio de Ibagué</t>
    </r>
  </si>
  <si>
    <r>
      <rPr>
        <b/>
        <sz val="12"/>
        <rFont val="Arial MT"/>
      </rPr>
      <t>META DE RESULTADO No.</t>
    </r>
    <r>
      <rPr>
        <sz val="12"/>
        <rFont val="Arial MT"/>
      </rPr>
      <t xml:space="preserve"> Aumentar el índice de grado de la preparación para participar y beneficiarse de las tecnologías de la información y las comunicaciones</t>
    </r>
  </si>
  <si>
    <r>
      <t>Observación:
Actividad 1:</t>
    </r>
    <r>
      <rPr>
        <sz val="12"/>
        <rFont val="Arial MT"/>
      </rPr>
      <t xml:space="preserve"> Durante los meses de febrero a marzo se realizaron las siguientes capacitaciones con participación de 335 personas impactadas, de las cuales 17 se identifican en situación o tipo de población de VICTIMA y VULNERABLE respectivamente.
- FUNDAMENTOS Y LOGICA DE PROGRAMACIÓN --&gt; 43 personas impactadas
- INFORMATICA BASICA  --&gt; 48 personas Impactadas
- PYTHON DESDE CERO --&gt; 75 personas
- MARKETING DIGITAL --&gt; 47 personas
</t>
    </r>
    <r>
      <rPr>
        <b/>
        <sz val="12"/>
        <rFont val="Arial MT"/>
      </rPr>
      <t xml:space="preserve">- </t>
    </r>
    <r>
      <rPr>
        <sz val="12"/>
        <rFont val="Arial MT"/>
      </rPr>
      <t>FUNDAMENTOS DE DISEÑO PARA EMPRENDEDORES --&gt; 21 personas
- FUNDAMENTOS EN PROGRAMACIÓN --&gt; 30 personas
- HERRAMIENTAS DE DISEÑO GRAFICO --&gt; 25 personas
- MANTENIMIENTO DE COMPUTADORES  --&gt; 17 personas
- POWER BI --&gt; 29 personas</t>
    </r>
    <r>
      <rPr>
        <b/>
        <sz val="12"/>
        <rFont val="Arial MT"/>
      </rPr>
      <t xml:space="preserve">
Actividad 2:</t>
    </r>
    <r>
      <rPr>
        <sz val="12"/>
        <rFont val="Arial MT"/>
      </rPr>
      <t xml:space="preserve"> 
- El día 19 de Febrero de 2024  se realizó una Oferta Institucional en la Institución Educativa Simón Bolívar, quienes han participado en capacitaciones realizadas en el VIVELAB durante los meses de febrero y marzo. Como evidencia se tiene las planillas de asistencia externa, las cuales reposan en el archivo de gestión documental de la Secretaaría de las TIC.</t>
    </r>
  </si>
  <si>
    <r>
      <rPr>
        <b/>
        <sz val="12"/>
        <rFont val="Arial"/>
        <family val="2"/>
      </rPr>
      <t>Objetivo:</t>
    </r>
    <r>
      <rPr>
        <sz val="12"/>
        <rFont val="Arial"/>
        <family val="2"/>
      </rPr>
      <t xml:space="preserve"> Aumentar los niveles de uso y apropiación de las TIC en el municipio de Ibagué</t>
    </r>
  </si>
  <si>
    <r>
      <t xml:space="preserve">Obligación: 
Actividad 1: </t>
    </r>
    <r>
      <rPr>
        <sz val="12"/>
        <rFont val="Arial MT"/>
      </rPr>
      <t>Durante el primer trimestre de 2024 se activa para el servicio de uso y apropiación a la comunidad el Centro de Experiencia Digital del Centro, así mismo hace entrega del inventario del Centro de Experiencia Digital ubicado en el barrio Jordán 8a etapa, el cual se encuentra con adecuaciones físicas por ampliación de la sala. Como evidencia hay registro fotográfico</t>
    </r>
    <r>
      <rPr>
        <b/>
        <sz val="12"/>
        <rFont val="Arial MT"/>
      </rPr>
      <t xml:space="preserve">
Actividad 2: </t>
    </r>
    <r>
      <rPr>
        <sz val="12"/>
        <rFont val="Arial MT"/>
      </rPr>
      <t>Durante el primer trimestre de 2024 se realiza promoción y oferta institucional en el Centro de Experiencia Digital del Centro, logrando la participación de la comunidad en los diferentes cursos. Como evidencia hay registro fotográfico</t>
    </r>
    <r>
      <rPr>
        <b/>
        <sz val="12"/>
        <rFont val="Arial MT"/>
      </rPr>
      <t xml:space="preserve">
Actividad 3: </t>
    </r>
    <r>
      <rPr>
        <sz val="12"/>
        <rFont val="Arial MT"/>
      </rPr>
      <t>Durante el primer trimestre de 2024 se reaiza la consultoría jurídica para brindar restpuesta al memorando No.  2024-009657 de fecha 11/03/2024 , así mismo se remite información de los contratos de comodatos para la elaboración de los mismo.</t>
    </r>
  </si>
  <si>
    <r>
      <rPr>
        <b/>
        <sz val="12"/>
        <rFont val="Arial MT"/>
      </rPr>
      <t xml:space="preserve">META DE RESULTADO No. </t>
    </r>
    <r>
      <rPr>
        <sz val="12"/>
        <rFont val="Arial MT"/>
      </rPr>
      <t>Ampliar la conectividad a internet gratuito WIFI en sector urbano y rural de la ciudad de Ibagué</t>
    </r>
  </si>
  <si>
    <r>
      <t>Observación:
Actividad 2:</t>
    </r>
    <r>
      <rPr>
        <sz val="12"/>
        <rFont val="Arial MT"/>
      </rPr>
      <t xml:space="preserve"> Apoyo jurídico en la revisión y actualización del análisis del sector, estudios previos y prepliegos para proceso contractual de WiFi, así mismo apoyo jurídico en la elaboración de respuestas de informes para el concejal sobre contratos de vigencias anteiores.</t>
    </r>
  </si>
  <si>
    <r>
      <t>META DE RESULTADO No.</t>
    </r>
    <r>
      <rPr>
        <sz val="12"/>
        <rFont val="Arial MT"/>
      </rPr>
      <t xml:space="preserve"> Aumentar el índice de grado de la preparación para participar y beneficiarse de las tecnologías de la información y las comunicaciones</t>
    </r>
  </si>
  <si>
    <r>
      <rPr>
        <b/>
        <sz val="12"/>
        <rFont val="Arial MT"/>
      </rPr>
      <t xml:space="preserve">META DE RESULTADO No. </t>
    </r>
    <r>
      <rPr>
        <sz val="12"/>
        <rFont val="Arial MT"/>
      </rPr>
      <t>Aumentar el índice de grado de la preparación para participar y beneficiarse de las tecnologías de la información y las comunicaciones</t>
    </r>
  </si>
  <si>
    <r>
      <t xml:space="preserve">Observación:
</t>
    </r>
    <r>
      <rPr>
        <sz val="12"/>
        <rFont val="Arial MT"/>
      </rPr>
      <t>Conforme al Boletín del tercer trimestre de 2023, Ibagué cuenta con un índice de penetración de internet de 29,53%, donde  147.902 accesos fijos corresponde al segmento residencial de los estratos del 1 al 6.
Fuente: https://colombiatic.mintic.gov.co/679/w3-article-334280.html</t>
    </r>
  </si>
  <si>
    <r>
      <t xml:space="preserve">Fecha: </t>
    </r>
    <r>
      <rPr>
        <sz val="12"/>
        <rFont val="Arial"/>
        <family val="2"/>
      </rPr>
      <t>31/08/2017</t>
    </r>
  </si>
  <si>
    <r>
      <rPr>
        <b/>
        <sz val="12"/>
        <rFont val="Arial"/>
        <family val="2"/>
      </rPr>
      <t>Objetivo:</t>
    </r>
    <r>
      <rPr>
        <sz val="12"/>
        <rFont val="Arial"/>
        <family val="2"/>
      </rPr>
      <t xml:space="preserve"> Fortalecer la infraestructura tecnológica para el uso y apropiación de las TIC en la Alcaldía de Ibagué.</t>
    </r>
  </si>
  <si>
    <r>
      <rPr>
        <b/>
        <sz val="12"/>
        <rFont val="Arial"/>
        <family val="2"/>
      </rPr>
      <t xml:space="preserve">META DE RESULTADO No. 1: </t>
    </r>
    <r>
      <rPr>
        <sz val="12"/>
        <rFont val="Arial"/>
        <family val="2"/>
      </rPr>
      <t>Aumentar en 3,6% el índice de gobierno digital en el habilitador de Arquitectura Empresarial</t>
    </r>
  </si>
  <si>
    <r>
      <t xml:space="preserve">Objetivo: </t>
    </r>
    <r>
      <rPr>
        <sz val="12"/>
        <rFont val="Arial"/>
        <family val="2"/>
      </rPr>
      <t>Fortalecer la infraestructura tecnológica para el uso y apropiación de las TIC en la Alcaldía de Ibagué.</t>
    </r>
  </si>
  <si>
    <r>
      <rPr>
        <b/>
        <sz val="12"/>
        <rFont val="Arial"/>
        <family val="2"/>
      </rPr>
      <t xml:space="preserve">Objetivo: </t>
    </r>
    <r>
      <rPr>
        <sz val="12"/>
        <rFont val="Arial"/>
        <family val="2"/>
      </rPr>
      <t>Fortalecer la infraestructura tecnológica para el uso y apropiación de las TIC en la Alcaldía de Ibagué.</t>
    </r>
  </si>
  <si>
    <r>
      <rPr>
        <b/>
        <sz val="12"/>
        <rFont val="Arial"/>
        <family val="2"/>
      </rPr>
      <t xml:space="preserve">Objetivo: </t>
    </r>
    <r>
      <rPr>
        <sz val="12"/>
        <rFont val="Arial"/>
        <family val="2"/>
      </rPr>
      <t xml:space="preserve"> Fortalecer la infraestructura tecnológica para el uso y apropiación de las TIC en la Alcaldía de Ibagué.</t>
    </r>
  </si>
  <si>
    <r>
      <rPr>
        <b/>
        <sz val="12"/>
        <rFont val="Arial"/>
        <family val="2"/>
      </rPr>
      <t>META DE RESULTADO:</t>
    </r>
    <r>
      <rPr>
        <sz val="12"/>
        <rFont val="Arial"/>
        <family val="2"/>
      </rPr>
      <t xml:space="preserve"> Aumentar en 4 puntos El indice de Seguridad Digital</t>
    </r>
  </si>
  <si>
    <r>
      <rPr>
        <b/>
        <sz val="12"/>
        <rFont val="Arial"/>
        <family val="2"/>
      </rPr>
      <t>META DE RESULTADO:</t>
    </r>
    <r>
      <rPr>
        <sz val="12"/>
        <rFont val="Arial"/>
        <family val="2"/>
      </rPr>
      <t xml:space="preserve"> Aumentar al 91% el índice de Gobierno Digital en el habilitador de empoderamiento de los ciudadanos mediante un estado abierto</t>
    </r>
  </si>
  <si>
    <r>
      <t xml:space="preserve">Numero de tramites y servicios centrados en el usuario </t>
    </r>
    <r>
      <rPr>
        <b/>
        <sz val="12"/>
        <rFont val="Arial"/>
        <family val="2"/>
      </rPr>
      <t>Racionalizados</t>
    </r>
  </si>
  <si>
    <r>
      <rPr>
        <b/>
        <sz val="12"/>
        <rFont val="Arial"/>
        <family val="2"/>
      </rPr>
      <t>META DE RESULTADO:</t>
    </r>
    <r>
      <rPr>
        <sz val="12"/>
        <rFont val="Arial"/>
        <family val="2"/>
      </rPr>
      <t xml:space="preserve"> Aumentar al 85% el índice de Gobierno Digital en el habilitador de tramites y servicios</t>
    </r>
  </si>
  <si>
    <r>
      <t xml:space="preserve">Observación:
</t>
    </r>
    <r>
      <rPr>
        <sz val="12"/>
        <rFont val="Arial"/>
        <family val="2"/>
      </rPr>
      <t xml:space="preserve">- Se da tramite al memorando 2024-001549 y al ticket 15531 donde la dirección de rentas solicita ajusta o modificar el formulario de autoliquidación de Industria y comercio de cara al contribuyente en el portal, para dar aplicación al artículo 50 del acuerdo 015/2021. Se realiza el desarrollo solicitado en atención al memorando del asunto, posterior de las pruebas con la dirección de rentas se realiza el despliegue a producción, mediante ticket 15532 y 15533 del 27 de febrero de 2024.
- Se da tramite a lo solicitado en el ticket 15318, donde requieren modificar el informe del RIT entregado a los contribuyentes, para que solamente salgan los Activos y cancelados.
- En atención al memorando 2024-011475, donde la dirección de rentas solicita de manera urgente realizar desarrollo para realizar factura manual del impuesto de Plusvalía. La factura de Plusvalía queda con historial, es decir se realiza una factura inicial a la cual me va ir generando nuevas facturas que se debitaran de la principal a medida que el contribuyente cumpla con los acuerdos de obra a los cuales llego con el municipio. Se realiza el despliegue a producción mediante el ticket 15660 del 21 de marzo de 2024, una vez realizada y aprobadas las pruebas con las funcionarias antes mencionadas. </t>
    </r>
  </si>
  <si>
    <r>
      <t>Observación:</t>
    </r>
    <r>
      <rPr>
        <sz val="12"/>
        <rFont val="Arial"/>
        <family val="2"/>
      </rPr>
      <t xml:space="preserve">  Durante los días 7 – 10 – 11 febrero de 2024 Se realizan ajustes y carga de cambios a portales web para tramites de participación ciudadana (Reconocimiento de personería jurídica, Inscripción de Dignatarios, Inscripción o reforma de estatutos y Certificación de la personería jurídica y representación legal), se realizan algunos cambios para mejorar el funcionamiento del tramite para que el publico tenga una buena experiencia con el uso del portal.
Los días 8 – 9 – 12 Marzo de 2024 Se realizan reuniones internas de la Alcaldía para dar solución a algunos tramites los cuales presentan problemas de conexión al correo electrónico por las nuevas políticas de seguridad de Google, así mismo se realizan mesas técnicas con la Secretaría de salud y Secretaría de gobierno para el tramite de vecindad, se realiza ajuste en la configuración del correo y se ajusta código fuente para organizar el funcionamiento.</t>
    </r>
    <r>
      <rPr>
        <b/>
        <sz val="12"/>
        <rFont val="Arial"/>
        <family val="2"/>
      </rPr>
      <t xml:space="preserve">
</t>
    </r>
    <r>
      <rPr>
        <sz val="12"/>
        <rFont val="Arial"/>
        <family val="2"/>
      </rPr>
      <t>El día 14 de marzo se realiza una interoperabilidad entre la Alcaldía de Ibagué y Bancolombia para la implementación del botón Bancolombia para el recaudo de los impuestos requerido por hacienda.</t>
    </r>
  </si>
  <si>
    <r>
      <t xml:space="preserve">Observaciones: 
</t>
    </r>
    <r>
      <rPr>
        <sz val="12"/>
        <rFont val="Arial"/>
        <family val="2"/>
      </rPr>
      <t>HABILITACION APP MOODLE CURSOS Objeto: Se habilita aplicación móvil para el uso del portal de cursos y se sincroniza con la app directa de Moodle disponible para Android e 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</si>
</sst>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quot;$&quot;\ * #,##0.00_ ;_ &quot;$&quot;\ * \-#,##0.00_ ;_ &quot;$&quot;\ * &quot;-&quot;??_ ;_ @_ "/>
    <numFmt numFmtId="166" formatCode="0.0%"/>
    <numFmt numFmtId="167" formatCode="#,##0.0_);\(#,##0.0\)"/>
    <numFmt numFmtId="168" formatCode="_ &quot;$&quot;\ * #,##0_ ;_ &quot;$&quot;\ * \-#,##0_ ;_ &quot;$&quot;\ * &quot;-&quot;??_ ;_ @_ "/>
    <numFmt numFmtId="169" formatCode="_ * #,##0.00_ ;_ * \-#,##0.00_ ;_ * &quot;-&quot;??_ ;_ @_ "/>
    <numFmt numFmtId="170" formatCode="#,###\ &quot;COP&quot;"/>
    <numFmt numFmtId="171" formatCode="#,##0.00\ \€"/>
    <numFmt numFmtId="172" formatCode="&quot;$&quot;\ \ \ #,##0,\ ;[Red]\(#,##0,,\);\-\ "/>
    <numFmt numFmtId="173" formatCode="_-* #,##0_-;\-* #,##0_-;_-* &quot;-&quot;??_-;_-@_-"/>
    <numFmt numFmtId="174" formatCode="[$$-240A]\ #,##0"/>
    <numFmt numFmtId="175" formatCode="_-&quot;$&quot;\ * #,##0_-;\-&quot;$&quot;\ * #,##0_-;_-&quot;$&quot;\ * &quot;-&quot;??_-;_-@_-"/>
    <numFmt numFmtId="176" formatCode="#,##0.000_);\(#,##0.000\)"/>
    <numFmt numFmtId="177" formatCode="\$#,##0_-"/>
  </numFmts>
  <fonts count="19">
    <font>
      <sz val="11"/>
      <color theme="1"/>
      <name val="Calibri"/>
      <family val="2"/>
      <scheme val="minor"/>
    </font>
    <font>
      <sz val="10"/>
      <name val="Arial"/>
      <family val="2"/>
    </font>
    <font>
      <sz val="12"/>
      <name val="Arial"/>
      <family val="2"/>
    </font>
    <font>
      <sz val="12"/>
      <name val="Arial MT"/>
    </font>
    <font>
      <b/>
      <sz val="12"/>
      <name val="Arial"/>
      <family val="2"/>
    </font>
    <font>
      <sz val="11"/>
      <color theme="1"/>
      <name val="Calibri"/>
      <family val="2"/>
      <scheme val="minor"/>
    </font>
    <font>
      <sz val="10"/>
      <color theme="1"/>
      <name val="Arial"/>
      <family val="2"/>
    </font>
    <font>
      <b/>
      <sz val="12"/>
      <name val="Arial MT"/>
    </font>
    <font>
      <b/>
      <u/>
      <sz val="12"/>
      <name val="Arial MT"/>
    </font>
    <font>
      <sz val="12"/>
      <color theme="1"/>
      <name val="Calibri"/>
      <family val="2"/>
      <scheme val="minor"/>
    </font>
    <font>
      <sz val="10"/>
      <color theme="1"/>
      <name val="Verdana"/>
      <family val="2"/>
    </font>
    <font>
      <b/>
      <sz val="10"/>
      <color theme="1"/>
      <name val="Verdana"/>
      <family val="2"/>
    </font>
    <font>
      <b/>
      <sz val="14"/>
      <color theme="1"/>
      <name val="Verdana"/>
      <family val="2"/>
    </font>
    <font>
      <b/>
      <u/>
      <sz val="12"/>
      <name val="Arial"/>
      <family val="2"/>
    </font>
    <font>
      <sz val="12"/>
      <name val="Arial Narrow"/>
      <family val="2"/>
    </font>
    <font>
      <sz val="12"/>
      <name val="Calibri"/>
      <family val="2"/>
      <scheme val="minor"/>
    </font>
    <font>
      <sz val="12"/>
      <name val="Verdana"/>
      <family val="2"/>
    </font>
    <font>
      <sz val="12"/>
      <name val="Calibri"/>
      <family val="2"/>
    </font>
    <font>
      <b/>
      <i/>
      <sz val="12"/>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6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top style="thin">
        <color auto="1"/>
      </top>
      <bottom/>
      <diagonal/>
    </border>
    <border>
      <left style="medium">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style="thin">
        <color indexed="64"/>
      </top>
      <bottom style="medium">
        <color indexed="64"/>
      </bottom>
      <diagonal/>
    </border>
    <border>
      <left style="dotted">
        <color rgb="FF0070C0"/>
      </left>
      <right style="dotted">
        <color rgb="FF0070C0"/>
      </right>
      <top style="dotted">
        <color rgb="FF0070C0"/>
      </top>
      <bottom style="dotted">
        <color rgb="FF0070C0"/>
      </bottom>
      <diagonal/>
    </border>
    <border>
      <left style="medium">
        <color auto="1"/>
      </left>
      <right style="thin">
        <color indexed="64"/>
      </right>
      <top/>
      <bottom style="medium">
        <color indexed="64"/>
      </bottom>
      <diagonal/>
    </border>
    <border>
      <left/>
      <right style="dotted">
        <color rgb="FF0070C0"/>
      </right>
      <top style="dotted">
        <color rgb="FF0070C0"/>
      </top>
      <bottom style="dotted">
        <color rgb="FF0070C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thin">
        <color indexed="64"/>
      </bottom>
      <diagonal/>
    </border>
  </borders>
  <cellStyleXfs count="3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9" fontId="5" fillId="0" borderId="0" applyFont="0" applyFill="0" applyBorder="0" applyAlignment="0" applyProtection="0"/>
    <xf numFmtId="0" fontId="9" fillId="0" borderId="0"/>
    <xf numFmtId="164" fontId="5" fillId="0" borderId="0" applyFont="0" applyFill="0" applyBorder="0" applyAlignment="0" applyProtection="0"/>
    <xf numFmtId="43" fontId="5" fillId="0" borderId="0" applyFont="0" applyFill="0" applyBorder="0" applyAlignment="0" applyProtection="0"/>
    <xf numFmtId="0" fontId="6" fillId="0" borderId="0"/>
    <xf numFmtId="42"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2" fillId="2" borderId="1" applyNumberFormat="0" applyProtection="0">
      <alignment horizontal="left" vertical="center"/>
    </xf>
    <xf numFmtId="0" fontId="11" fillId="3" borderId="0" applyNumberFormat="0" applyBorder="0" applyProtection="0">
      <alignment horizontal="center" vertical="center"/>
    </xf>
    <xf numFmtId="0" fontId="11" fillId="4" borderId="0" applyNumberFormat="0" applyBorder="0" applyProtection="0">
      <alignment horizontal="center" vertical="center"/>
    </xf>
    <xf numFmtId="0" fontId="11" fillId="2" borderId="0" applyNumberFormat="0" applyBorder="0" applyProtection="0">
      <alignment horizontal="center" vertical="center" wrapText="1"/>
    </xf>
    <xf numFmtId="0" fontId="11" fillId="2" borderId="0" applyNumberFormat="0" applyBorder="0" applyProtection="0">
      <alignment horizontal="right" vertical="center" wrapText="1"/>
    </xf>
    <xf numFmtId="0" fontId="11" fillId="5" borderId="0" applyNumberFormat="0" applyBorder="0" applyProtection="0">
      <alignment horizontal="center" vertical="center" wrapText="1"/>
    </xf>
    <xf numFmtId="0" fontId="10" fillId="5" borderId="0" applyNumberFormat="0" applyBorder="0" applyProtection="0">
      <alignment horizontal="right" vertical="center" wrapText="1"/>
    </xf>
    <xf numFmtId="49" fontId="10" fillId="0" borderId="0" applyFill="0" applyBorder="0" applyProtection="0">
      <alignment horizontal="left" vertical="center"/>
    </xf>
    <xf numFmtId="0" fontId="11" fillId="0" borderId="0" applyNumberFormat="0" applyFill="0" applyBorder="0" applyProtection="0">
      <alignment horizontal="left" vertical="center"/>
    </xf>
    <xf numFmtId="0" fontId="11" fillId="0" borderId="0" applyNumberFormat="0" applyFill="0" applyBorder="0" applyProtection="0">
      <alignment horizontal="right" vertical="center"/>
    </xf>
    <xf numFmtId="171" fontId="10" fillId="0" borderId="0" applyFill="0" applyBorder="0" applyProtection="0">
      <alignment horizontal="right" vertical="center"/>
    </xf>
    <xf numFmtId="14" fontId="10" fillId="0" borderId="0" applyFill="0" applyBorder="0" applyProtection="0">
      <alignment horizontal="right" vertical="center"/>
    </xf>
    <xf numFmtId="22" fontId="10" fillId="0" borderId="0" applyFill="0" applyBorder="0" applyProtection="0">
      <alignment horizontal="right" vertical="center"/>
    </xf>
    <xf numFmtId="3" fontId="10" fillId="0" borderId="0" applyFill="0" applyBorder="0" applyProtection="0">
      <alignment horizontal="right" vertical="center"/>
    </xf>
    <xf numFmtId="4" fontId="10" fillId="0" borderId="0" applyFill="0" applyBorder="0" applyProtection="0">
      <alignment horizontal="right" vertical="center"/>
    </xf>
    <xf numFmtId="0" fontId="10" fillId="0" borderId="1" applyNumberFormat="0" applyFill="0" applyProtection="0">
      <alignment horizontal="left" vertical="center"/>
    </xf>
    <xf numFmtId="171" fontId="10" fillId="0" borderId="1" applyFill="0" applyProtection="0">
      <alignment horizontal="right" vertical="center"/>
    </xf>
    <xf numFmtId="3" fontId="10" fillId="0" borderId="1" applyFill="0" applyProtection="0">
      <alignment horizontal="right" vertical="center"/>
    </xf>
    <xf numFmtId="4" fontId="10" fillId="0" borderId="1" applyFill="0" applyProtection="0">
      <alignment horizontal="right" vertical="center"/>
    </xf>
    <xf numFmtId="0" fontId="6" fillId="0" borderId="1" applyNumberFormat="0" applyFont="0" applyFill="0" applyAlignment="0" applyProtection="0"/>
    <xf numFmtId="41"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cellStyleXfs>
  <cellXfs count="633">
    <xf numFmtId="0" fontId="0" fillId="0" borderId="0" xfId="0"/>
    <xf numFmtId="173" fontId="2" fillId="0" borderId="1" xfId="8" applyNumberFormat="1" applyFont="1" applyFill="1" applyBorder="1" applyAlignment="1">
      <alignment horizontal="center" vertical="center" wrapText="1"/>
    </xf>
    <xf numFmtId="0" fontId="2" fillId="0" borderId="1" xfId="5" applyNumberFormat="1" applyFont="1" applyFill="1" applyBorder="1" applyAlignment="1">
      <alignment horizontal="right" vertical="center" wrapText="1"/>
    </xf>
    <xf numFmtId="9" fontId="2" fillId="0" borderId="1" xfId="5" applyFont="1" applyFill="1" applyBorder="1" applyAlignment="1">
      <alignment horizontal="right" vertical="center" wrapText="1"/>
    </xf>
    <xf numFmtId="1" fontId="2" fillId="0" borderId="1" xfId="8" applyNumberFormat="1" applyFont="1" applyFill="1" applyBorder="1" applyAlignment="1">
      <alignment horizontal="center" vertical="center" wrapText="1"/>
    </xf>
    <xf numFmtId="9" fontId="2" fillId="0" borderId="1" xfId="5" applyFont="1" applyFill="1" applyBorder="1" applyAlignment="1">
      <alignment horizontal="center" vertical="center" wrapText="1"/>
    </xf>
    <xf numFmtId="1" fontId="2" fillId="0" borderId="1" xfId="5" applyNumberFormat="1" applyFont="1" applyFill="1" applyBorder="1" applyAlignment="1">
      <alignment horizontal="center" vertical="center" wrapText="1"/>
    </xf>
    <xf numFmtId="1" fontId="2" fillId="0" borderId="1" xfId="5" applyNumberFormat="1" applyFont="1" applyFill="1" applyBorder="1" applyAlignment="1">
      <alignment horizontal="right" vertical="center" wrapText="1"/>
    </xf>
    <xf numFmtId="173" fontId="2" fillId="0" borderId="1" xfId="8" applyNumberFormat="1" applyFont="1" applyFill="1" applyBorder="1" applyAlignment="1">
      <alignment horizontal="left" vertical="center" wrapText="1"/>
    </xf>
    <xf numFmtId="2" fontId="2" fillId="0" borderId="1" xfId="5" applyNumberFormat="1" applyFont="1" applyFill="1" applyBorder="1" applyAlignment="1" applyProtection="1">
      <alignment vertical="center" wrapText="1"/>
    </xf>
    <xf numFmtId="0" fontId="2" fillId="0" borderId="33" xfId="1" applyFont="1" applyFill="1" applyBorder="1" applyAlignment="1">
      <alignment horizontal="center"/>
    </xf>
    <xf numFmtId="0" fontId="2" fillId="0" borderId="34" xfId="1" applyFont="1" applyFill="1" applyBorder="1" applyAlignment="1">
      <alignment horizontal="center" vertical="center"/>
    </xf>
    <xf numFmtId="0" fontId="4" fillId="0" borderId="34" xfId="1" applyFont="1" applyFill="1" applyBorder="1" applyAlignment="1">
      <alignment horizontal="left"/>
    </xf>
    <xf numFmtId="0" fontId="2" fillId="0" borderId="34" xfId="1" applyFont="1" applyFill="1" applyBorder="1" applyAlignment="1">
      <alignment horizontal="center"/>
    </xf>
    <xf numFmtId="0" fontId="2" fillId="0" borderId="35" xfId="1" applyFont="1" applyFill="1" applyBorder="1" applyAlignment="1">
      <alignment horizontal="center"/>
    </xf>
    <xf numFmtId="0" fontId="2" fillId="0" borderId="15" xfId="1" applyFont="1" applyFill="1" applyBorder="1" applyAlignment="1">
      <alignment horizontal="center"/>
    </xf>
    <xf numFmtId="0" fontId="2" fillId="0" borderId="1" xfId="1" applyFont="1" applyFill="1" applyBorder="1" applyAlignment="1">
      <alignment horizontal="center" vertical="center"/>
    </xf>
    <xf numFmtId="0" fontId="4" fillId="0" borderId="1" xfId="1" applyFont="1" applyFill="1" applyBorder="1" applyAlignment="1">
      <alignment horizontal="left"/>
    </xf>
    <xf numFmtId="0" fontId="2" fillId="0" borderId="1" xfId="1" applyFont="1" applyFill="1" applyBorder="1" applyAlignment="1">
      <alignment horizontal="center"/>
    </xf>
    <xf numFmtId="0" fontId="2" fillId="0" borderId="26" xfId="1" applyFont="1" applyFill="1" applyBorder="1" applyAlignment="1">
      <alignment horizontal="center"/>
    </xf>
    <xf numFmtId="0" fontId="2" fillId="0" borderId="15" xfId="0" applyFont="1" applyFill="1" applyBorder="1" applyAlignment="1">
      <alignment horizontal="left"/>
    </xf>
    <xf numFmtId="0" fontId="2" fillId="0" borderId="1" xfId="0" applyFont="1" applyFill="1" applyBorder="1" applyAlignment="1">
      <alignment horizontal="left"/>
    </xf>
    <xf numFmtId="0" fontId="2" fillId="0" borderId="26" xfId="0" applyFont="1" applyFill="1" applyBorder="1" applyAlignment="1">
      <alignment horizontal="left"/>
    </xf>
    <xf numFmtId="0" fontId="2" fillId="0" borderId="15" xfId="0" applyFont="1" applyFill="1" applyBorder="1"/>
    <xf numFmtId="0" fontId="4" fillId="0" borderId="13" xfId="0" applyFont="1" applyFill="1" applyBorder="1" applyAlignment="1">
      <alignment horizontal="left"/>
    </xf>
    <xf numFmtId="0" fontId="4" fillId="0" borderId="12" xfId="0" applyFont="1" applyFill="1" applyBorder="1" applyAlignment="1">
      <alignment horizontal="left"/>
    </xf>
    <xf numFmtId="0" fontId="4" fillId="0" borderId="27" xfId="0" applyFont="1" applyFill="1" applyBorder="1" applyAlignment="1">
      <alignment horizontal="left"/>
    </xf>
    <xf numFmtId="0" fontId="2" fillId="0" borderId="5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26"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2"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 fillId="0" borderId="26" xfId="0" applyNumberFormat="1" applyFont="1" applyFill="1" applyBorder="1" applyAlignment="1">
      <alignment horizontal="center" vertical="center"/>
    </xf>
    <xf numFmtId="0" fontId="2" fillId="0" borderId="1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75" fontId="2" fillId="0" borderId="26" xfId="38" applyNumberFormat="1" applyFont="1" applyFill="1" applyBorder="1" applyAlignment="1" applyProtection="1">
      <alignment horizontal="right" vertical="center" wrapText="1"/>
    </xf>
    <xf numFmtId="44" fontId="2" fillId="0" borderId="26" xfId="38" applyFont="1" applyFill="1" applyBorder="1" applyAlignment="1">
      <alignment horizontal="right" vertical="center" wrapText="1"/>
    </xf>
    <xf numFmtId="0" fontId="4" fillId="0" borderId="4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0" fontId="4" fillId="0" borderId="4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3" xfId="0" applyFont="1" applyFill="1" applyBorder="1" applyAlignment="1">
      <alignment horizontal="center" vertical="center"/>
    </xf>
    <xf numFmtId="0" fontId="13" fillId="0" borderId="3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vertical="center" wrapText="1" shrinkToFit="1"/>
    </xf>
    <xf numFmtId="0" fontId="4" fillId="0" borderId="34" xfId="0" applyFont="1" applyFill="1" applyBorder="1" applyAlignment="1">
      <alignment horizontal="center"/>
    </xf>
    <xf numFmtId="0" fontId="4" fillId="0" borderId="35" xfId="0" applyFont="1" applyFill="1" applyBorder="1" applyAlignment="1">
      <alignment horizont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26" xfId="0" applyFont="1" applyFill="1" applyBorder="1" applyAlignment="1">
      <alignment horizontal="center" vertical="center"/>
    </xf>
    <xf numFmtId="0" fontId="4" fillId="0" borderId="1" xfId="0" applyFont="1" applyFill="1" applyBorder="1" applyAlignment="1">
      <alignment horizontal="center" vertical="center"/>
    </xf>
    <xf numFmtId="10" fontId="4" fillId="0" borderId="1" xfId="5"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42"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9" fontId="2" fillId="0" borderId="14" xfId="5" applyFont="1" applyFill="1" applyBorder="1" applyAlignment="1">
      <alignment horizontal="center" vertical="center"/>
    </xf>
    <xf numFmtId="9" fontId="2" fillId="0" borderId="40" xfId="5" applyFont="1" applyFill="1" applyBorder="1" applyAlignment="1">
      <alignment horizontal="center" vertical="center"/>
    </xf>
    <xf numFmtId="9" fontId="2" fillId="0" borderId="10" xfId="5" applyFont="1" applyFill="1" applyBorder="1" applyAlignment="1">
      <alignment horizontal="center" vertical="center"/>
    </xf>
    <xf numFmtId="9" fontId="2" fillId="0" borderId="39" xfId="5" applyFont="1" applyFill="1" applyBorder="1" applyAlignment="1">
      <alignment horizontal="center" vertical="center"/>
    </xf>
    <xf numFmtId="0" fontId="4" fillId="0" borderId="15"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9" fontId="4" fillId="0" borderId="1" xfId="5" applyFont="1" applyFill="1" applyBorder="1" applyAlignment="1">
      <alignment horizontal="center" vertical="center" wrapText="1"/>
    </xf>
    <xf numFmtId="9" fontId="2" fillId="0" borderId="40" xfId="5" applyFont="1" applyFill="1" applyBorder="1" applyAlignment="1" applyProtection="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2" fillId="0" borderId="20" xfId="0" applyFont="1" applyFill="1" applyBorder="1" applyAlignment="1">
      <alignment horizontal="center" vertical="center" wrapText="1" shrinkToFit="1"/>
    </xf>
    <xf numFmtId="3" fontId="4" fillId="0" borderId="20" xfId="0" applyNumberFormat="1" applyFont="1" applyFill="1" applyBorder="1" applyAlignment="1">
      <alignment horizontal="center" vertical="center" wrapText="1"/>
    </xf>
    <xf numFmtId="42" fontId="2" fillId="0" borderId="20" xfId="0" applyNumberFormat="1" applyFont="1" applyFill="1" applyBorder="1" applyAlignment="1">
      <alignment horizontal="center" vertical="center" wrapText="1"/>
    </xf>
    <xf numFmtId="14" fontId="2" fillId="0" borderId="14" xfId="0" applyNumberFormat="1" applyFont="1" applyFill="1" applyBorder="1" applyAlignment="1">
      <alignment horizontal="center" vertical="center"/>
    </xf>
    <xf numFmtId="14" fontId="2" fillId="0" borderId="14" xfId="0" applyNumberFormat="1" applyFont="1" applyFill="1" applyBorder="1" applyAlignment="1">
      <alignment horizontal="center" vertical="center" wrapText="1"/>
    </xf>
    <xf numFmtId="9" fontId="4" fillId="0" borderId="14" xfId="5" applyFont="1" applyFill="1" applyBorder="1" applyAlignment="1">
      <alignment horizontal="center" vertical="center" wrapText="1"/>
    </xf>
    <xf numFmtId="9" fontId="2" fillId="0" borderId="38" xfId="5" applyFont="1" applyFill="1" applyBorder="1" applyAlignment="1" applyProtection="1">
      <alignment horizontal="center" vertical="center" wrapText="1"/>
    </xf>
    <xf numFmtId="167" fontId="4" fillId="0" borderId="16" xfId="0" applyNumberFormat="1" applyFont="1" applyFill="1" applyBorder="1" applyAlignment="1">
      <alignment horizontal="center" vertical="center"/>
    </xf>
    <xf numFmtId="0" fontId="4" fillId="0" borderId="10" xfId="0" applyFont="1" applyFill="1" applyBorder="1" applyAlignment="1">
      <alignment horizontal="center" vertical="center"/>
    </xf>
    <xf numFmtId="167" fontId="4" fillId="0" borderId="10" xfId="0" applyNumberFormat="1" applyFont="1" applyFill="1" applyBorder="1" applyAlignment="1">
      <alignment horizontal="center" vertical="top"/>
    </xf>
    <xf numFmtId="167" fontId="2" fillId="0" borderId="4" xfId="0" applyNumberFormat="1" applyFont="1" applyFill="1" applyBorder="1" applyAlignment="1">
      <alignment vertical="top"/>
    </xf>
    <xf numFmtId="2" fontId="4" fillId="0" borderId="33" xfId="0" applyNumberFormat="1" applyFont="1" applyFill="1" applyBorder="1" applyAlignment="1">
      <alignment horizontal="left" vertical="center"/>
    </xf>
    <xf numFmtId="2" fontId="4" fillId="0" borderId="34" xfId="0" applyNumberFormat="1" applyFont="1" applyFill="1" applyBorder="1" applyAlignment="1">
      <alignment horizontal="left" vertical="center"/>
    </xf>
    <xf numFmtId="2" fontId="4" fillId="0" borderId="35"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1" fontId="4" fillId="0" borderId="13" xfId="0" applyNumberFormat="1" applyFont="1" applyFill="1" applyBorder="1" applyAlignment="1">
      <alignment horizontal="center" vertical="center"/>
    </xf>
    <xf numFmtId="0" fontId="4" fillId="0" borderId="15" xfId="0" applyFont="1" applyFill="1" applyBorder="1" applyAlignment="1">
      <alignment horizontal="left" vertical="center"/>
    </xf>
    <xf numFmtId="0" fontId="4" fillId="0" borderId="1" xfId="0" applyFont="1" applyFill="1" applyBorder="1" applyAlignment="1">
      <alignment horizontal="left" vertical="center"/>
    </xf>
    <xf numFmtId="0" fontId="4" fillId="0" borderId="26" xfId="0" applyFont="1" applyFill="1" applyBorder="1" applyAlignment="1">
      <alignment horizontal="left" vertical="center"/>
    </xf>
    <xf numFmtId="0" fontId="2"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66" fontId="4" fillId="0" borderId="43" xfId="0" applyNumberFormat="1" applyFont="1" applyFill="1" applyBorder="1" applyAlignment="1">
      <alignment horizontal="left" wrapText="1"/>
    </xf>
    <xf numFmtId="166" fontId="4" fillId="0" borderId="6" xfId="0" applyNumberFormat="1" applyFont="1" applyFill="1" applyBorder="1" applyAlignment="1">
      <alignment horizontal="left" wrapText="1"/>
    </xf>
    <xf numFmtId="166" fontId="4" fillId="0" borderId="21" xfId="0" applyNumberFormat="1" applyFont="1" applyFill="1" applyBorder="1" applyAlignment="1">
      <alignment horizontal="left" wrapText="1"/>
    </xf>
    <xf numFmtId="0" fontId="4" fillId="0" borderId="44" xfId="0" applyFont="1" applyFill="1" applyBorder="1" applyAlignment="1">
      <alignment horizontal="left" vertical="top" wrapText="1"/>
    </xf>
    <xf numFmtId="0" fontId="2" fillId="0" borderId="24" xfId="0" applyFont="1" applyFill="1" applyBorder="1" applyAlignment="1">
      <alignment horizontal="left" vertical="top" wrapText="1"/>
    </xf>
    <xf numFmtId="166" fontId="4" fillId="0" borderId="44" xfId="0" applyNumberFormat="1" applyFont="1" applyFill="1" applyBorder="1" applyAlignment="1">
      <alignment horizontal="left" wrapText="1"/>
    </xf>
    <xf numFmtId="166" fontId="4" fillId="0" borderId="24" xfId="0" applyNumberFormat="1" applyFont="1" applyFill="1" applyBorder="1" applyAlignment="1">
      <alignment horizontal="left" wrapText="1"/>
    </xf>
    <xf numFmtId="166" fontId="4" fillId="0" borderId="25" xfId="0" applyNumberFormat="1" applyFont="1" applyFill="1" applyBorder="1" applyAlignment="1">
      <alignment horizontal="left"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166" fontId="2" fillId="0" borderId="0" xfId="0" applyNumberFormat="1" applyFont="1" applyFill="1" applyAlignment="1">
      <alignment horizontal="center" vertical="center" wrapText="1"/>
    </xf>
    <xf numFmtId="3" fontId="2" fillId="0" borderId="26" xfId="0" applyNumberFormat="1" applyFont="1" applyFill="1" applyBorder="1" applyAlignment="1">
      <alignment horizontal="right" vertical="center" wrapText="1"/>
    </xf>
    <xf numFmtId="9" fontId="2" fillId="0" borderId="1" xfId="5" applyFont="1" applyFill="1" applyBorder="1" applyAlignment="1">
      <alignment vertical="center"/>
    </xf>
    <xf numFmtId="9" fontId="2" fillId="0" borderId="26" xfId="5" applyFont="1" applyFill="1" applyBorder="1" applyAlignment="1">
      <alignment vertical="center"/>
    </xf>
    <xf numFmtId="9" fontId="4" fillId="0" borderId="1" xfId="5" applyFont="1" applyFill="1" applyBorder="1" applyAlignment="1">
      <alignment vertical="center" wrapText="1"/>
    </xf>
    <xf numFmtId="9" fontId="2" fillId="0" borderId="26" xfId="5" applyFont="1" applyFill="1" applyBorder="1" applyAlignment="1" applyProtection="1">
      <alignment vertical="center" wrapText="1"/>
    </xf>
    <xf numFmtId="0" fontId="2" fillId="0" borderId="20" xfId="0" applyFont="1" applyFill="1" applyBorder="1" applyAlignment="1">
      <alignment horizontal="center" vertical="center" wrapText="1"/>
    </xf>
    <xf numFmtId="9" fontId="4" fillId="0" borderId="14" xfId="5" applyFont="1" applyFill="1" applyBorder="1" applyAlignment="1">
      <alignment vertical="center" wrapText="1"/>
    </xf>
    <xf numFmtId="9" fontId="2" fillId="0" borderId="40" xfId="5" applyFont="1" applyFill="1" applyBorder="1" applyAlignment="1" applyProtection="1">
      <alignment vertical="center" wrapText="1"/>
    </xf>
    <xf numFmtId="0" fontId="4" fillId="0" borderId="15" xfId="0" applyFont="1" applyFill="1" applyBorder="1" applyAlignment="1">
      <alignment horizontal="left" vertical="center" wrapText="1"/>
    </xf>
    <xf numFmtId="167" fontId="4" fillId="0" borderId="10" xfId="0" applyNumberFormat="1" applyFont="1" applyFill="1" applyBorder="1" applyAlignment="1">
      <alignment horizontal="center" vertical="center"/>
    </xf>
    <xf numFmtId="0" fontId="4" fillId="0" borderId="4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2" fillId="0" borderId="40" xfId="5"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9" fontId="4" fillId="0" borderId="10" xfId="5" applyFont="1" applyFill="1" applyBorder="1" applyAlignment="1">
      <alignment horizontal="center" vertical="center" wrapText="1"/>
    </xf>
    <xf numFmtId="1" fontId="4" fillId="0" borderId="20" xfId="0" applyNumberFormat="1" applyFont="1" applyFill="1" applyBorder="1" applyAlignment="1">
      <alignment horizontal="center" vertical="center" wrapText="1"/>
    </xf>
    <xf numFmtId="14" fontId="2" fillId="0" borderId="20" xfId="0" applyNumberFormat="1" applyFont="1" applyFill="1" applyBorder="1" applyAlignment="1">
      <alignment horizontal="center" vertical="center"/>
    </xf>
    <xf numFmtId="14" fontId="2" fillId="0" borderId="20" xfId="0" applyNumberFormat="1" applyFont="1" applyFill="1" applyBorder="1" applyAlignment="1">
      <alignment horizontal="center" vertical="center" wrapText="1"/>
    </xf>
    <xf numFmtId="9" fontId="4" fillId="0" borderId="20" xfId="5" applyFont="1" applyFill="1" applyBorder="1" applyAlignment="1">
      <alignment horizontal="center" vertical="center" wrapText="1"/>
    </xf>
    <xf numFmtId="9" fontId="2" fillId="0" borderId="32" xfId="5" applyFont="1" applyFill="1" applyBorder="1" applyAlignment="1" applyProtection="1">
      <alignment horizontal="center" vertical="center" wrapText="1"/>
    </xf>
    <xf numFmtId="167" fontId="2" fillId="0" borderId="10" xfId="0" applyNumberFormat="1" applyFont="1" applyFill="1" applyBorder="1" applyAlignment="1">
      <alignment vertical="top"/>
    </xf>
    <xf numFmtId="2" fontId="4" fillId="0" borderId="10" xfId="0" applyNumberFormat="1" applyFont="1" applyFill="1" applyBorder="1" applyAlignment="1">
      <alignment horizontal="left" vertical="center"/>
    </xf>
    <xf numFmtId="2" fontId="4" fillId="0" borderId="39" xfId="0" applyNumberFormat="1" applyFont="1" applyFill="1" applyBorder="1" applyAlignment="1">
      <alignment horizontal="left" vertical="center"/>
    </xf>
    <xf numFmtId="1" fontId="4" fillId="0" borderId="1" xfId="0" applyNumberFormat="1" applyFont="1" applyFill="1" applyBorder="1" applyAlignment="1">
      <alignment horizontal="center" vertical="center"/>
    </xf>
    <xf numFmtId="166" fontId="4" fillId="0" borderId="7" xfId="0" applyNumberFormat="1" applyFont="1" applyFill="1" applyBorder="1" applyAlignment="1">
      <alignment horizontal="left" wrapText="1"/>
    </xf>
    <xf numFmtId="0" fontId="2" fillId="0" borderId="30" xfId="0" applyFont="1" applyFill="1" applyBorder="1" applyAlignment="1">
      <alignment horizontal="left" vertical="top" wrapText="1"/>
    </xf>
    <xf numFmtId="166" fontId="4" fillId="0" borderId="23" xfId="0" applyNumberFormat="1" applyFont="1" applyFill="1" applyBorder="1" applyAlignment="1">
      <alignment horizontal="left" wrapText="1"/>
    </xf>
    <xf numFmtId="0" fontId="4" fillId="0" borderId="52" xfId="0" applyFont="1" applyFill="1" applyBorder="1" applyAlignment="1">
      <alignment horizontal="left" vertical="center" wrapText="1"/>
    </xf>
    <xf numFmtId="0" fontId="2" fillId="0" borderId="8" xfId="0" applyFont="1" applyFill="1" applyBorder="1" applyAlignment="1">
      <alignment horizontal="left" vertical="center" wrapText="1"/>
    </xf>
    <xf numFmtId="166" fontId="2" fillId="0" borderId="9" xfId="0" applyNumberFormat="1" applyFont="1" applyFill="1" applyBorder="1" applyAlignment="1">
      <alignment horizontal="left" wrapText="1"/>
    </xf>
    <xf numFmtId="166" fontId="2" fillId="0" borderId="0" xfId="0" applyNumberFormat="1" applyFont="1" applyFill="1" applyAlignment="1">
      <alignment horizontal="left" wrapText="1"/>
    </xf>
    <xf numFmtId="166" fontId="2" fillId="0" borderId="22" xfId="0" applyNumberFormat="1" applyFont="1" applyFill="1" applyBorder="1" applyAlignment="1">
      <alignment horizontal="left" wrapText="1"/>
    </xf>
    <xf numFmtId="1" fontId="2" fillId="0" borderId="14"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75" fontId="2" fillId="0" borderId="40" xfId="38" applyNumberFormat="1" applyFont="1" applyFill="1" applyBorder="1" applyAlignment="1" applyProtection="1">
      <alignment horizontal="center" vertical="center" wrapText="1"/>
    </xf>
    <xf numFmtId="1" fontId="2" fillId="0" borderId="10"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75" fontId="2" fillId="0" borderId="39" xfId="38" applyNumberFormat="1" applyFont="1" applyFill="1" applyBorder="1" applyAlignment="1" applyProtection="1">
      <alignment horizontal="center" vertical="center" wrapText="1"/>
    </xf>
    <xf numFmtId="0" fontId="4" fillId="0" borderId="5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5" xfId="0" applyFont="1" applyFill="1" applyBorder="1" applyAlignment="1">
      <alignment horizontal="left" vertical="top" wrapText="1"/>
    </xf>
    <xf numFmtId="0" fontId="2" fillId="0" borderId="28" xfId="0" applyFont="1" applyFill="1" applyBorder="1" applyAlignment="1">
      <alignment horizontal="left" vertical="top" wrapText="1"/>
    </xf>
    <xf numFmtId="0" fontId="4" fillId="0" borderId="10" xfId="1" applyFont="1" applyFill="1" applyBorder="1" applyAlignment="1">
      <alignment horizontal="left"/>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wrapText="1"/>
    </xf>
    <xf numFmtId="175" fontId="2" fillId="0" borderId="1" xfId="38" applyNumberFormat="1" applyFont="1" applyFill="1" applyBorder="1" applyAlignment="1" applyProtection="1">
      <alignment horizontal="right" vertical="center" wrapText="1"/>
    </xf>
    <xf numFmtId="0" fontId="4" fillId="0" borderId="7" xfId="0" applyFont="1" applyFill="1" applyBorder="1" applyAlignment="1">
      <alignment horizontal="left" vertical="center" wrapText="1"/>
    </xf>
    <xf numFmtId="2" fontId="4" fillId="0" borderId="61" xfId="0" applyNumberFormat="1" applyFont="1" applyFill="1" applyBorder="1" applyAlignment="1">
      <alignment horizontal="left" vertical="center"/>
    </xf>
    <xf numFmtId="2" fontId="4" fillId="0" borderId="62" xfId="0" applyNumberFormat="1" applyFont="1" applyFill="1" applyBorder="1" applyAlignment="1">
      <alignment horizontal="left" vertical="center"/>
    </xf>
    <xf numFmtId="2" fontId="4" fillId="0" borderId="63" xfId="0" applyNumberFormat="1" applyFont="1" applyFill="1" applyBorder="1" applyAlignment="1">
      <alignment horizontal="left" vertical="center"/>
    </xf>
    <xf numFmtId="0" fontId="4" fillId="0" borderId="10" xfId="0" applyFont="1" applyFill="1" applyBorder="1" applyAlignment="1">
      <alignment horizontal="left" vertical="center"/>
    </xf>
    <xf numFmtId="0" fontId="4" fillId="0" borderId="39" xfId="0" applyFont="1" applyFill="1" applyBorder="1" applyAlignment="1">
      <alignment horizontal="left" vertical="center"/>
    </xf>
    <xf numFmtId="2" fontId="2" fillId="0" borderId="1" xfId="0" applyNumberFormat="1" applyFont="1" applyFill="1" applyBorder="1" applyAlignment="1">
      <alignment vertical="center" wrapText="1"/>
    </xf>
    <xf numFmtId="3" fontId="4" fillId="0" borderId="13" xfId="0" applyNumberFormat="1" applyFont="1" applyFill="1" applyBorder="1" applyAlignment="1">
      <alignment horizontal="center" vertical="center" wrapText="1"/>
    </xf>
    <xf numFmtId="2" fontId="4" fillId="0" borderId="1" xfId="0" applyNumberFormat="1" applyFont="1" applyFill="1" applyBorder="1" applyAlignment="1">
      <alignment vertical="center" wrapText="1"/>
    </xf>
    <xf numFmtId="2" fontId="2" fillId="0" borderId="20" xfId="0" applyNumberFormat="1" applyFont="1" applyFill="1" applyBorder="1" applyAlignment="1">
      <alignment vertical="center" wrapText="1"/>
    </xf>
    <xf numFmtId="0" fontId="4" fillId="0" borderId="53" xfId="0" applyFont="1" applyFill="1" applyBorder="1"/>
    <xf numFmtId="175" fontId="4" fillId="0" borderId="45" xfId="0" applyNumberFormat="1" applyFont="1" applyFill="1" applyBorder="1" applyAlignment="1">
      <alignment horizontal="center"/>
    </xf>
    <xf numFmtId="175" fontId="4" fillId="0" borderId="54" xfId="0" applyNumberFormat="1" applyFont="1" applyFill="1" applyBorder="1" applyAlignment="1">
      <alignment horizontal="center"/>
    </xf>
    <xf numFmtId="0" fontId="4" fillId="0" borderId="44" xfId="0" applyFont="1" applyFill="1" applyBorder="1"/>
    <xf numFmtId="175" fontId="4" fillId="0" borderId="24" xfId="38" applyNumberFormat="1" applyFont="1" applyFill="1" applyBorder="1" applyAlignment="1">
      <alignment horizontal="center"/>
    </xf>
    <xf numFmtId="175" fontId="4" fillId="0" borderId="25" xfId="38" applyNumberFormat="1" applyFont="1" applyFill="1" applyBorder="1" applyAlignment="1">
      <alignment horizontal="center"/>
    </xf>
    <xf numFmtId="0" fontId="2" fillId="0" borderId="0" xfId="0" applyFont="1" applyFill="1"/>
    <xf numFmtId="0" fontId="2" fillId="0" borderId="51" xfId="0" applyFont="1" applyFill="1" applyBorder="1" applyAlignment="1">
      <alignment horizontal="center"/>
    </xf>
    <xf numFmtId="0" fontId="2" fillId="0" borderId="12" xfId="0" applyFont="1" applyFill="1" applyBorder="1" applyAlignment="1">
      <alignment horizontal="center"/>
    </xf>
    <xf numFmtId="0" fontId="2" fillId="0" borderId="27" xfId="0" applyFont="1" applyFill="1" applyBorder="1" applyAlignment="1">
      <alignment horizontal="center"/>
    </xf>
    <xf numFmtId="0" fontId="2" fillId="0" borderId="18" xfId="0" applyFont="1" applyFill="1" applyBorder="1" applyAlignment="1">
      <alignment horizontal="left" vertical="center" wrapText="1"/>
    </xf>
    <xf numFmtId="6" fontId="2" fillId="0" borderId="1" xfId="7" applyNumberFormat="1" applyFont="1" applyFill="1" applyBorder="1" applyAlignment="1">
      <alignment horizontal="left" vertical="center" wrapText="1"/>
    </xf>
    <xf numFmtId="0" fontId="2" fillId="0" borderId="16" xfId="0" applyFont="1" applyFill="1" applyBorder="1" applyAlignment="1">
      <alignment horizontal="left" vertical="center" wrapText="1"/>
    </xf>
    <xf numFmtId="42" fontId="2" fillId="0" borderId="1" xfId="7" applyNumberFormat="1" applyFont="1" applyFill="1" applyBorder="1" applyAlignment="1">
      <alignment horizontal="left" vertical="center" wrapText="1"/>
    </xf>
    <xf numFmtId="42" fontId="4" fillId="0" borderId="1" xfId="7" applyNumberFormat="1" applyFont="1" applyFill="1" applyBorder="1" applyAlignment="1">
      <alignment horizontal="left" vertical="center" wrapText="1"/>
    </xf>
    <xf numFmtId="42" fontId="4" fillId="0" borderId="20" xfId="7" applyNumberFormat="1" applyFont="1" applyFill="1" applyBorder="1" applyAlignment="1">
      <alignment horizontal="left" vertical="center" wrapText="1"/>
    </xf>
    <xf numFmtId="42" fontId="2" fillId="0" borderId="20" xfId="7" applyNumberFormat="1" applyFont="1" applyFill="1" applyBorder="1" applyAlignment="1">
      <alignment horizontal="left" vertical="center" wrapText="1"/>
    </xf>
    <xf numFmtId="42" fontId="2" fillId="0" borderId="1" xfId="7" applyNumberFormat="1" applyFont="1" applyFill="1" applyBorder="1" applyAlignment="1">
      <alignment horizontal="center" vertical="center" wrapText="1"/>
    </xf>
    <xf numFmtId="2" fontId="2" fillId="0" borderId="13" xfId="0" applyNumberFormat="1" applyFont="1" applyFill="1" applyBorder="1" applyAlignment="1">
      <alignment horizontal="left" vertical="center" wrapText="1"/>
    </xf>
    <xf numFmtId="2" fontId="2" fillId="0" borderId="12" xfId="0" applyNumberFormat="1" applyFont="1" applyFill="1" applyBorder="1" applyAlignment="1">
      <alignment horizontal="left" vertical="center" wrapText="1"/>
    </xf>
    <xf numFmtId="2" fontId="2" fillId="0" borderId="11" xfId="0" applyNumberFormat="1" applyFont="1" applyFill="1" applyBorder="1" applyAlignment="1">
      <alignment horizontal="left" vertical="center" wrapText="1"/>
    </xf>
    <xf numFmtId="42" fontId="4" fillId="0" borderId="14" xfId="7" applyNumberFormat="1" applyFont="1" applyFill="1" applyBorder="1" applyAlignment="1">
      <alignment horizontal="left" vertical="center" wrapText="1"/>
    </xf>
    <xf numFmtId="42" fontId="2" fillId="0" borderId="11" xfId="7" applyNumberFormat="1" applyFont="1" applyFill="1" applyBorder="1" applyAlignment="1">
      <alignment horizontal="left" vertical="center" wrapText="1"/>
    </xf>
    <xf numFmtId="42" fontId="4" fillId="0" borderId="31" xfId="7" applyNumberFormat="1" applyFont="1" applyFill="1" applyBorder="1" applyAlignment="1">
      <alignment horizontal="left" vertical="center" wrapText="1"/>
    </xf>
    <xf numFmtId="9" fontId="2" fillId="0" borderId="0" xfId="5" applyFont="1" applyFill="1"/>
    <xf numFmtId="41" fontId="2" fillId="0" borderId="0" xfId="37" applyFont="1" applyFill="1"/>
    <xf numFmtId="175" fontId="2" fillId="0" borderId="0" xfId="0" applyNumberFormat="1" applyFont="1" applyFill="1"/>
    <xf numFmtId="172" fontId="2" fillId="0" borderId="0" xfId="0" applyNumberFormat="1" applyFont="1" applyFill="1"/>
    <xf numFmtId="173" fontId="2" fillId="0" borderId="0" xfId="8" applyNumberFormat="1" applyFont="1" applyFill="1"/>
    <xf numFmtId="173" fontId="2" fillId="0" borderId="0" xfId="0" applyNumberFormat="1" applyFont="1" applyFill="1"/>
    <xf numFmtId="0" fontId="3" fillId="0" borderId="15" xfId="0" applyFont="1" applyFill="1" applyBorder="1" applyAlignment="1">
      <alignment horizontal="left"/>
    </xf>
    <xf numFmtId="0" fontId="3" fillId="0" borderId="1" xfId="0" applyFont="1" applyFill="1" applyBorder="1" applyAlignment="1">
      <alignment horizontal="left"/>
    </xf>
    <xf numFmtId="0" fontId="3" fillId="0" borderId="26" xfId="0" applyFont="1" applyFill="1" applyBorder="1" applyAlignment="1">
      <alignment horizontal="left"/>
    </xf>
    <xf numFmtId="0" fontId="3" fillId="0" borderId="5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1" xfId="0" applyFont="1" applyFill="1" applyBorder="1" applyAlignment="1">
      <alignment horizontal="left" vertical="center"/>
    </xf>
    <xf numFmtId="2" fontId="7" fillId="0" borderId="1" xfId="0" applyNumberFormat="1" applyFont="1" applyFill="1" applyBorder="1" applyAlignment="1">
      <alignment horizontal="center" vertical="center" wrapText="1"/>
    </xf>
    <xf numFmtId="2" fontId="7" fillId="0" borderId="26" xfId="0"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2"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26" xfId="0" applyNumberFormat="1" applyFont="1" applyFill="1" applyBorder="1" applyAlignment="1">
      <alignment horizontal="center" vertical="center"/>
    </xf>
    <xf numFmtId="0" fontId="3" fillId="0" borderId="11" xfId="0" applyFont="1" applyFill="1" applyBorder="1" applyAlignment="1">
      <alignment horizontal="left" vertical="center" wrapText="1"/>
    </xf>
    <xf numFmtId="174" fontId="2" fillId="0" borderId="26" xfId="0" applyNumberFormat="1" applyFont="1" applyFill="1" applyBorder="1" applyAlignment="1">
      <alignment horizontal="right" vertical="center" wrapText="1"/>
    </xf>
    <xf numFmtId="0" fontId="7" fillId="0" borderId="4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8" xfId="0" applyFont="1" applyFill="1" applyBorder="1" applyAlignment="1">
      <alignment horizontal="left" vertical="center" wrapText="1"/>
    </xf>
    <xf numFmtId="0" fontId="7" fillId="0" borderId="33" xfId="0" applyFont="1" applyFill="1" applyBorder="1" applyAlignment="1">
      <alignment horizontal="center" vertical="center"/>
    </xf>
    <xf numFmtId="0" fontId="8" fillId="0" borderId="34"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4" xfId="0" applyFont="1" applyFill="1" applyBorder="1" applyAlignment="1">
      <alignment horizontal="center" vertical="center" wrapText="1" shrinkToFit="1"/>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15"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26" xfId="0" applyFont="1" applyFill="1" applyBorder="1" applyAlignment="1">
      <alignment horizontal="center" vertical="center"/>
    </xf>
    <xf numFmtId="0" fontId="7" fillId="0" borderId="1" xfId="0" applyFont="1" applyFill="1" applyBorder="1" applyAlignment="1">
      <alignment horizontal="center" vertical="center"/>
    </xf>
    <xf numFmtId="10" fontId="7" fillId="0" borderId="1" xfId="5"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4" xfId="5" applyFont="1" applyFill="1" applyBorder="1" applyAlignment="1">
      <alignment horizontal="center" vertical="center"/>
    </xf>
    <xf numFmtId="9" fontId="3" fillId="0" borderId="40" xfId="5" applyFont="1" applyFill="1" applyBorder="1" applyAlignment="1" applyProtection="1">
      <alignment horizontal="center" vertical="center" wrapText="1"/>
    </xf>
    <xf numFmtId="0" fontId="7"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9" fontId="3" fillId="0" borderId="10" xfId="5" applyFont="1" applyFill="1" applyBorder="1" applyAlignment="1">
      <alignment horizontal="center" vertical="center"/>
    </xf>
    <xf numFmtId="9" fontId="3" fillId="0" borderId="32" xfId="5" applyFont="1" applyFill="1" applyBorder="1" applyAlignment="1" applyProtection="1">
      <alignment horizontal="center" vertical="center" wrapText="1"/>
    </xf>
    <xf numFmtId="167" fontId="7" fillId="0" borderId="33" xfId="0" applyNumberFormat="1" applyFont="1" applyFill="1" applyBorder="1" applyAlignment="1">
      <alignment vertical="center"/>
    </xf>
    <xf numFmtId="0" fontId="4" fillId="0" borderId="34" xfId="0" applyFont="1" applyFill="1" applyBorder="1" applyAlignment="1">
      <alignment horizontal="center" vertical="center"/>
    </xf>
    <xf numFmtId="167" fontId="7" fillId="0" borderId="34" xfId="0" applyNumberFormat="1" applyFont="1" applyFill="1" applyBorder="1" applyAlignment="1">
      <alignment horizontal="center" vertical="top"/>
    </xf>
    <xf numFmtId="176" fontId="3" fillId="0" borderId="41" xfId="0" applyNumberFormat="1" applyFont="1" applyFill="1" applyBorder="1" applyAlignment="1">
      <alignment vertical="top"/>
    </xf>
    <xf numFmtId="2" fontId="7" fillId="0" borderId="33" xfId="0" applyNumberFormat="1" applyFont="1" applyFill="1" applyBorder="1" applyAlignment="1">
      <alignment horizontal="left" vertical="center"/>
    </xf>
    <xf numFmtId="2" fontId="7" fillId="0" borderId="34" xfId="0" applyNumberFormat="1" applyFont="1" applyFill="1" applyBorder="1" applyAlignment="1">
      <alignment horizontal="left" vertical="center"/>
    </xf>
    <xf numFmtId="2" fontId="7" fillId="0" borderId="35" xfId="0" applyNumberFormat="1"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173" fontId="7" fillId="0" borderId="13" xfId="8" applyNumberFormat="1" applyFont="1" applyFill="1" applyBorder="1" applyAlignment="1" applyProtection="1">
      <alignment horizontal="center" vertical="center"/>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166" fontId="2" fillId="0" borderId="43" xfId="0" applyNumberFormat="1" applyFont="1" applyFill="1" applyBorder="1" applyAlignment="1">
      <alignment horizontal="left" wrapText="1"/>
    </xf>
    <xf numFmtId="166" fontId="2" fillId="0" borderId="6" xfId="0" applyNumberFormat="1" applyFont="1" applyFill="1" applyBorder="1" applyAlignment="1">
      <alignment horizontal="left" wrapText="1"/>
    </xf>
    <xf numFmtId="166" fontId="2" fillId="0" borderId="21" xfId="0" applyNumberFormat="1" applyFont="1" applyFill="1" applyBorder="1" applyAlignment="1">
      <alignment horizontal="left" wrapText="1"/>
    </xf>
    <xf numFmtId="0" fontId="7" fillId="0" borderId="43" xfId="0" applyFont="1" applyFill="1" applyBorder="1" applyAlignment="1">
      <alignment horizontal="left" vertical="top" wrapText="1"/>
    </xf>
    <xf numFmtId="0" fontId="7" fillId="0" borderId="6" xfId="0" applyFont="1" applyFill="1" applyBorder="1" applyAlignment="1">
      <alignment horizontal="left" vertical="top" wrapText="1"/>
    </xf>
    <xf numFmtId="166" fontId="2" fillId="0" borderId="52" xfId="0" applyNumberFormat="1" applyFont="1" applyFill="1" applyBorder="1" applyAlignment="1">
      <alignment horizontal="left" wrapText="1"/>
    </xf>
    <xf numFmtId="166" fontId="2" fillId="0" borderId="0" xfId="0" applyNumberFormat="1" applyFont="1" applyFill="1" applyAlignment="1">
      <alignment horizontal="left" wrapText="1"/>
    </xf>
    <xf numFmtId="166" fontId="2" fillId="0" borderId="22" xfId="0" applyNumberFormat="1" applyFont="1" applyFill="1" applyBorder="1" applyAlignment="1">
      <alignment horizontal="left" wrapText="1"/>
    </xf>
    <xf numFmtId="0" fontId="7" fillId="0" borderId="44" xfId="0" applyFont="1" applyFill="1" applyBorder="1" applyAlignment="1">
      <alignment horizontal="left" vertical="top" wrapText="1"/>
    </xf>
    <xf numFmtId="0" fontId="7" fillId="0" borderId="24" xfId="0" applyFont="1" applyFill="1" applyBorder="1" applyAlignment="1">
      <alignment horizontal="left" vertical="top" wrapText="1"/>
    </xf>
    <xf numFmtId="166" fontId="2" fillId="0" borderId="44" xfId="0" applyNumberFormat="1" applyFont="1" applyFill="1" applyBorder="1" applyAlignment="1">
      <alignment horizontal="left" wrapText="1"/>
    </xf>
    <xf numFmtId="166" fontId="2" fillId="0" borderId="24" xfId="0" applyNumberFormat="1" applyFont="1" applyFill="1" applyBorder="1" applyAlignment="1">
      <alignment horizontal="left" wrapText="1"/>
    </xf>
    <xf numFmtId="166" fontId="2" fillId="0" borderId="25" xfId="0" applyNumberFormat="1" applyFont="1" applyFill="1" applyBorder="1" applyAlignment="1">
      <alignment horizontal="left" wrapText="1"/>
    </xf>
    <xf numFmtId="0" fontId="7" fillId="0" borderId="5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20" xfId="0" applyFont="1" applyFill="1" applyBorder="1" applyAlignment="1">
      <alignment horizontal="center" vertical="center" wrapText="1"/>
    </xf>
    <xf numFmtId="167" fontId="3" fillId="0" borderId="41" xfId="0" applyNumberFormat="1" applyFont="1" applyFill="1" applyBorder="1" applyAlignment="1">
      <alignment vertical="top"/>
    </xf>
    <xf numFmtId="1" fontId="7" fillId="0" borderId="13" xfId="8" applyNumberFormat="1" applyFont="1" applyFill="1" applyBorder="1" applyAlignment="1" applyProtection="1">
      <alignment horizontal="center" vertical="center"/>
    </xf>
    <xf numFmtId="0" fontId="7" fillId="0" borderId="0" xfId="0" applyFont="1" applyFill="1" applyAlignment="1">
      <alignment horizontal="left" vertical="center" wrapText="1"/>
    </xf>
    <xf numFmtId="0" fontId="3" fillId="0" borderId="13" xfId="0" applyFont="1" applyFill="1" applyBorder="1" applyAlignment="1">
      <alignment horizontal="left" vertical="center"/>
    </xf>
    <xf numFmtId="2" fontId="7" fillId="0" borderId="11"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2" fontId="7" fillId="0" borderId="11" xfId="0" applyNumberFormat="1" applyFont="1" applyFill="1" applyBorder="1" applyAlignment="1">
      <alignment horizontal="center" vertical="center"/>
    </xf>
    <xf numFmtId="1" fontId="2" fillId="0" borderId="5" xfId="0" applyNumberFormat="1" applyFont="1" applyFill="1" applyBorder="1" applyAlignment="1">
      <alignment horizontal="center" vertical="center" wrapText="1"/>
    </xf>
    <xf numFmtId="174" fontId="2" fillId="0" borderId="40"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74" fontId="2" fillId="0" borderId="39" xfId="0" applyNumberFormat="1"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4" xfId="0" applyFont="1" applyFill="1" applyBorder="1" applyAlignment="1">
      <alignment horizontal="left" vertical="center"/>
    </xf>
    <xf numFmtId="0" fontId="3" fillId="0" borderId="7" xfId="0" applyFont="1" applyFill="1" applyBorder="1" applyAlignment="1">
      <alignment horizontal="left" vertical="center"/>
    </xf>
    <xf numFmtId="1" fontId="2" fillId="0" borderId="11" xfId="0" applyNumberFormat="1" applyFont="1" applyFill="1" applyBorder="1" applyAlignment="1">
      <alignment horizontal="center" vertical="center" wrapText="1"/>
    </xf>
    <xf numFmtId="174" fontId="2" fillId="0" borderId="26"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4" fontId="2" fillId="0" borderId="13" xfId="0" applyNumberFormat="1" applyFont="1" applyFill="1" applyBorder="1" applyAlignment="1">
      <alignment horizontal="center" vertical="center" wrapText="1"/>
    </xf>
    <xf numFmtId="174" fontId="2" fillId="0" borderId="1" xfId="0" applyNumberFormat="1"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24" xfId="0" applyFont="1" applyFill="1" applyBorder="1" applyAlignment="1">
      <alignment horizontal="center" vertical="center" wrapText="1"/>
    </xf>
    <xf numFmtId="1" fontId="7" fillId="0" borderId="20" xfId="0" applyNumberFormat="1" applyFont="1" applyFill="1" applyBorder="1" applyAlignment="1">
      <alignment horizontal="center" vertical="center" wrapText="1"/>
    </xf>
    <xf numFmtId="167" fontId="3" fillId="0" borderId="34" xfId="0" applyNumberFormat="1" applyFont="1" applyFill="1" applyBorder="1" applyAlignment="1">
      <alignment vertical="top"/>
    </xf>
    <xf numFmtId="1" fontId="7" fillId="0" borderId="1" xfId="8" applyNumberFormat="1" applyFont="1" applyFill="1" applyBorder="1" applyAlignment="1" applyProtection="1">
      <alignment horizontal="center" vertical="center"/>
    </xf>
    <xf numFmtId="166" fontId="4" fillId="0" borderId="0" xfId="0" applyNumberFormat="1" applyFont="1" applyFill="1" applyAlignment="1">
      <alignment horizontal="left" wrapText="1"/>
    </xf>
    <xf numFmtId="166" fontId="4" fillId="0" borderId="22" xfId="0" applyNumberFormat="1" applyFont="1" applyFill="1" applyBorder="1" applyAlignment="1">
      <alignment horizontal="left" wrapText="1"/>
    </xf>
    <xf numFmtId="0" fontId="7" fillId="0" borderId="44"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30" xfId="0" applyFont="1" applyFill="1" applyBorder="1" applyAlignment="1">
      <alignment horizontal="left" vertical="center" wrapText="1"/>
    </xf>
    <xf numFmtId="2" fontId="2" fillId="0" borderId="13" xfId="0" applyNumberFormat="1"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2" fontId="2" fillId="0" borderId="11"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59" xfId="0" applyFont="1" applyFill="1" applyBorder="1" applyAlignment="1">
      <alignment horizontal="center" vertical="center" wrapText="1"/>
    </xf>
    <xf numFmtId="9" fontId="3" fillId="0" borderId="31" xfId="5"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top" wrapText="1"/>
    </xf>
    <xf numFmtId="0" fontId="7" fillId="0" borderId="30" xfId="0" applyFont="1" applyFill="1" applyBorder="1" applyAlignment="1">
      <alignment horizontal="left" vertical="top" wrapText="1"/>
    </xf>
    <xf numFmtId="173" fontId="7" fillId="0" borderId="0" xfId="0" applyNumberFormat="1" applyFont="1" applyFill="1" applyAlignment="1">
      <alignment horizontal="left" vertical="center" wrapText="1"/>
    </xf>
    <xf numFmtId="173" fontId="7" fillId="0" borderId="0" xfId="8"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20" xfId="5" applyFont="1" applyFill="1" applyBorder="1" applyAlignment="1">
      <alignment horizontal="center" vertical="center" wrapText="1"/>
    </xf>
    <xf numFmtId="9" fontId="7" fillId="0" borderId="13" xfId="5" applyFont="1" applyFill="1" applyBorder="1" applyAlignment="1" applyProtection="1">
      <alignment horizontal="center" vertical="center"/>
    </xf>
    <xf numFmtId="166" fontId="7" fillId="0" borderId="13" xfId="5" applyNumberFormat="1" applyFont="1" applyFill="1" applyBorder="1" applyAlignment="1" applyProtection="1">
      <alignment horizontal="center" vertical="center"/>
    </xf>
    <xf numFmtId="0" fontId="15" fillId="0" borderId="0" xfId="0" applyFont="1" applyFill="1"/>
    <xf numFmtId="0" fontId="15" fillId="0" borderId="51" xfId="0" applyFont="1" applyFill="1" applyBorder="1" applyAlignment="1">
      <alignment horizontal="center"/>
    </xf>
    <xf numFmtId="0" fontId="15" fillId="0" borderId="12" xfId="0" applyFont="1" applyFill="1" applyBorder="1" applyAlignment="1">
      <alignment horizontal="center"/>
    </xf>
    <xf numFmtId="0" fontId="15" fillId="0" borderId="27" xfId="0" applyFont="1" applyFill="1" applyBorder="1" applyAlignment="1">
      <alignment horizontal="center"/>
    </xf>
    <xf numFmtId="174" fontId="15" fillId="0" borderId="0" xfId="0" applyNumberFormat="1" applyFont="1" applyFill="1"/>
    <xf numFmtId="172" fontId="15" fillId="0" borderId="0" xfId="0" applyNumberFormat="1" applyFont="1" applyFill="1"/>
    <xf numFmtId="0" fontId="3" fillId="0" borderId="14" xfId="0" applyFont="1" applyFill="1" applyBorder="1" applyAlignment="1">
      <alignment horizontal="center" vertical="center" wrapText="1" shrinkToFit="1"/>
    </xf>
    <xf numFmtId="9" fontId="3" fillId="0" borderId="40"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shrinkToFit="1"/>
    </xf>
    <xf numFmtId="0" fontId="3" fillId="0" borderId="39" xfId="0" applyFont="1" applyFill="1" applyBorder="1" applyAlignment="1">
      <alignment horizontal="center" vertical="center" wrapText="1"/>
    </xf>
    <xf numFmtId="9" fontId="3" fillId="0" borderId="17" xfId="5"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175" fontId="4" fillId="0" borderId="1" xfId="7" applyNumberFormat="1" applyFont="1" applyFill="1" applyBorder="1" applyAlignment="1">
      <alignment horizontal="left" vertical="center" wrapText="1"/>
    </xf>
    <xf numFmtId="168" fontId="15" fillId="0" borderId="0" xfId="0" applyNumberFormat="1" applyFont="1" applyFill="1"/>
    <xf numFmtId="0" fontId="14" fillId="0" borderId="1" xfId="0" applyFont="1" applyFill="1" applyBorder="1" applyAlignment="1">
      <alignment horizontal="center" vertical="center" wrapText="1" shrinkToFit="1"/>
    </xf>
    <xf numFmtId="173" fontId="15" fillId="0" borderId="0" xfId="8" applyNumberFormat="1" applyFont="1" applyFill="1"/>
    <xf numFmtId="1" fontId="15" fillId="0" borderId="58" xfId="0" applyNumberFormat="1" applyFont="1" applyFill="1" applyBorder="1" applyAlignment="1">
      <alignment horizontal="center" vertical="center"/>
    </xf>
    <xf numFmtId="173" fontId="2" fillId="0" borderId="1" xfId="8" applyNumberFormat="1" applyFont="1" applyFill="1" applyBorder="1" applyAlignment="1" applyProtection="1">
      <alignment vertical="center" wrapText="1"/>
    </xf>
    <xf numFmtId="175" fontId="2" fillId="0" borderId="1" xfId="38" applyNumberFormat="1" applyFont="1" applyFill="1" applyBorder="1" applyAlignment="1">
      <alignment horizontal="left" vertical="center" wrapText="1"/>
    </xf>
    <xf numFmtId="9" fontId="3" fillId="0" borderId="39" xfId="5" applyFont="1" applyFill="1" applyBorder="1" applyAlignment="1" applyProtection="1">
      <alignment horizontal="center" vertical="center" wrapText="1"/>
    </xf>
    <xf numFmtId="42"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173" fontId="15" fillId="0" borderId="24" xfId="8" applyNumberFormat="1" applyFont="1" applyFill="1" applyBorder="1" applyAlignment="1">
      <alignment horizontal="center"/>
    </xf>
    <xf numFmtId="3" fontId="15" fillId="0" borderId="0" xfId="0" applyNumberFormat="1" applyFont="1" applyFill="1"/>
    <xf numFmtId="9" fontId="15" fillId="0" borderId="0" xfId="5" applyFont="1" applyFill="1"/>
    <xf numFmtId="3" fontId="16" fillId="0" borderId="0" xfId="0" applyNumberFormat="1" applyFont="1" applyFill="1" applyAlignment="1">
      <alignment horizontal="right" vertical="center" wrapText="1"/>
    </xf>
    <xf numFmtId="175" fontId="15" fillId="0" borderId="0" xfId="0" applyNumberFormat="1" applyFont="1" applyFill="1"/>
    <xf numFmtId="177" fontId="15" fillId="0" borderId="0" xfId="0" applyNumberFormat="1" applyFont="1" applyFill="1"/>
    <xf numFmtId="2" fontId="4" fillId="0" borderId="11" xfId="0" applyNumberFormat="1" applyFont="1" applyFill="1" applyBorder="1" applyAlignment="1">
      <alignment horizontal="center" vertical="center" wrapText="1"/>
    </xf>
    <xf numFmtId="0" fontId="4" fillId="0" borderId="5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2" fontId="4" fillId="0" borderId="11" xfId="0" applyNumberFormat="1" applyFont="1" applyFill="1" applyBorder="1" applyAlignment="1">
      <alignment horizontal="center" vertical="center"/>
    </xf>
    <xf numFmtId="0" fontId="4" fillId="0" borderId="5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xf>
    <xf numFmtId="10" fontId="4" fillId="0" borderId="20" xfId="5" applyNumberFormat="1" applyFont="1" applyFill="1" applyBorder="1" applyAlignment="1">
      <alignment horizontal="center" vertical="center"/>
    </xf>
    <xf numFmtId="0" fontId="4" fillId="0" borderId="36"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42" fontId="2" fillId="0" borderId="1" xfId="0" applyNumberFormat="1" applyFont="1" applyFill="1" applyBorder="1" applyAlignment="1">
      <alignment horizontal="center" vertical="center"/>
    </xf>
    <xf numFmtId="42" fontId="4" fillId="0" borderId="1" xfId="0" applyNumberFormat="1" applyFont="1" applyFill="1" applyBorder="1" applyAlignment="1">
      <alignment horizontal="center" vertical="center"/>
    </xf>
    <xf numFmtId="9" fontId="4" fillId="0" borderId="1" xfId="5" applyFont="1" applyFill="1" applyBorder="1" applyAlignment="1">
      <alignment horizontal="center" vertical="center"/>
    </xf>
    <xf numFmtId="9" fontId="4" fillId="0" borderId="26" xfId="5" applyFont="1" applyFill="1" applyBorder="1" applyAlignment="1">
      <alignment horizontal="center" vertical="center"/>
    </xf>
    <xf numFmtId="0" fontId="4" fillId="0" borderId="14" xfId="0" applyFont="1" applyFill="1" applyBorder="1" applyAlignment="1">
      <alignment horizontal="center" vertical="center" wrapText="1"/>
    </xf>
    <xf numFmtId="9" fontId="4" fillId="0" borderId="1" xfId="5" applyFont="1" applyFill="1" applyBorder="1" applyAlignment="1">
      <alignment horizontal="center" vertical="center" wrapText="1"/>
    </xf>
    <xf numFmtId="0" fontId="2" fillId="0" borderId="40" xfId="0" applyFont="1" applyFill="1" applyBorder="1" applyAlignment="1">
      <alignment horizontal="center"/>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42" fontId="4" fillId="0" borderId="14" xfId="0" applyNumberFormat="1" applyFont="1" applyFill="1" applyBorder="1" applyAlignment="1">
      <alignment horizontal="center" vertical="center"/>
    </xf>
    <xf numFmtId="9" fontId="4" fillId="0" borderId="14" xfId="5" applyFont="1" applyFill="1" applyBorder="1" applyAlignment="1">
      <alignment horizontal="center" vertical="center"/>
    </xf>
    <xf numFmtId="0" fontId="2" fillId="0" borderId="38" xfId="0" applyFont="1" applyFill="1" applyBorder="1" applyAlignment="1">
      <alignment horizontal="center"/>
    </xf>
    <xf numFmtId="167" fontId="4" fillId="0" borderId="61" xfId="0" applyNumberFormat="1" applyFont="1" applyFill="1" applyBorder="1" applyAlignment="1">
      <alignment vertical="center"/>
    </xf>
    <xf numFmtId="0" fontId="4" fillId="0" borderId="62" xfId="0" applyFont="1" applyFill="1" applyBorder="1" applyAlignment="1">
      <alignment horizontal="center" vertical="center"/>
    </xf>
    <xf numFmtId="167" fontId="4" fillId="0" borderId="62" xfId="0" applyNumberFormat="1" applyFont="1" applyFill="1" applyBorder="1" applyAlignment="1">
      <alignment horizontal="center" vertical="top"/>
    </xf>
    <xf numFmtId="167" fontId="2" fillId="0" borderId="64" xfId="0" applyNumberFormat="1" applyFont="1" applyFill="1" applyBorder="1" applyAlignment="1">
      <alignment vertical="top"/>
    </xf>
    <xf numFmtId="0" fontId="2" fillId="0" borderId="7" xfId="0" applyFont="1" applyFill="1" applyBorder="1" applyAlignment="1">
      <alignment horizontal="left" wrapText="1"/>
    </xf>
    <xf numFmtId="0" fontId="2" fillId="0" borderId="6" xfId="0" applyFont="1" applyFill="1" applyBorder="1" applyAlignment="1">
      <alignment horizontal="left" wrapText="1"/>
    </xf>
    <xf numFmtId="0" fontId="2" fillId="0" borderId="21" xfId="0" applyFont="1" applyFill="1" applyBorder="1" applyAlignment="1">
      <alignment horizontal="left" wrapText="1"/>
    </xf>
    <xf numFmtId="0" fontId="2" fillId="0" borderId="23" xfId="0" applyFont="1" applyFill="1" applyBorder="1" applyAlignment="1">
      <alignment horizontal="left" wrapText="1"/>
    </xf>
    <xf numFmtId="0" fontId="2" fillId="0" borderId="24" xfId="0" applyFont="1" applyFill="1" applyBorder="1" applyAlignment="1">
      <alignment horizontal="left" wrapText="1"/>
    </xf>
    <xf numFmtId="0" fontId="2" fillId="0" borderId="25" xfId="0" applyFont="1" applyFill="1" applyBorder="1" applyAlignment="1">
      <alignment horizontal="left" wrapText="1"/>
    </xf>
    <xf numFmtId="0" fontId="2" fillId="0" borderId="0" xfId="0" applyFont="1" applyFill="1" applyAlignment="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6" xfId="0" applyFont="1" applyFill="1" applyBorder="1" applyAlignment="1">
      <alignment horizontal="center" vertical="center" wrapText="1"/>
    </xf>
    <xf numFmtId="10" fontId="4" fillId="0" borderId="26" xfId="5" applyNumberFormat="1" applyFont="1" applyFill="1" applyBorder="1" applyAlignment="1">
      <alignment horizontal="center" vertical="center"/>
    </xf>
    <xf numFmtId="0" fontId="4" fillId="0" borderId="15" xfId="0" applyFont="1" applyFill="1" applyBorder="1" applyAlignment="1">
      <alignment horizontal="center" vertical="center"/>
    </xf>
    <xf numFmtId="0" fontId="2" fillId="0" borderId="1" xfId="0" applyFont="1" applyFill="1" applyBorder="1" applyAlignment="1">
      <alignment horizontal="center" vertical="center"/>
    </xf>
    <xf numFmtId="9" fontId="2" fillId="0" borderId="14" xfId="0" applyNumberFormat="1" applyFont="1" applyFill="1" applyBorder="1" applyAlignment="1">
      <alignment horizontal="center" vertical="center" wrapText="1"/>
    </xf>
    <xf numFmtId="9" fontId="2" fillId="0" borderId="14" xfId="5" applyFont="1" applyFill="1" applyBorder="1" applyAlignment="1">
      <alignment horizontal="center" vertical="center" wrapText="1"/>
    </xf>
    <xf numFmtId="9" fontId="2" fillId="0" borderId="40" xfId="5" applyFont="1" applyFill="1" applyBorder="1" applyAlignment="1">
      <alignment horizontal="center" vertical="center" wrapText="1"/>
    </xf>
    <xf numFmtId="0" fontId="2" fillId="0" borderId="37" xfId="0" applyFont="1" applyFill="1" applyBorder="1" applyAlignment="1">
      <alignment horizontal="left" vertical="center" wrapText="1"/>
    </xf>
    <xf numFmtId="9" fontId="2" fillId="0" borderId="10" xfId="0" applyNumberFormat="1" applyFont="1" applyFill="1" applyBorder="1" applyAlignment="1">
      <alignment horizontal="center" vertical="center" wrapText="1"/>
    </xf>
    <xf numFmtId="9" fontId="2" fillId="0" borderId="10" xfId="5" applyFont="1" applyFill="1" applyBorder="1" applyAlignment="1">
      <alignment horizontal="center" vertical="center" wrapText="1"/>
    </xf>
    <xf numFmtId="9" fontId="2" fillId="0" borderId="39" xfId="5" applyFont="1" applyFill="1" applyBorder="1" applyAlignment="1">
      <alignment horizontal="center" vertical="center" wrapText="1"/>
    </xf>
    <xf numFmtId="42" fontId="2" fillId="0" borderId="20" xfId="0" applyNumberFormat="1" applyFont="1" applyFill="1" applyBorder="1" applyAlignment="1">
      <alignment horizontal="center" vertical="center"/>
    </xf>
    <xf numFmtId="0" fontId="2" fillId="0" borderId="20" xfId="0" applyFont="1" applyFill="1" applyBorder="1" applyAlignment="1">
      <alignment horizontal="center" vertical="center"/>
    </xf>
    <xf numFmtId="9" fontId="2" fillId="0" borderId="17" xfId="0" applyNumberFormat="1" applyFont="1" applyFill="1" applyBorder="1" applyAlignment="1">
      <alignment horizontal="center" vertical="center" wrapText="1"/>
    </xf>
    <xf numFmtId="9" fontId="2" fillId="0" borderId="17" xfId="5" applyFont="1" applyFill="1" applyBorder="1" applyAlignment="1">
      <alignment horizontal="center" vertical="center" wrapText="1"/>
    </xf>
    <xf numFmtId="167" fontId="4" fillId="0" borderId="37" xfId="0" applyNumberFormat="1" applyFont="1" applyFill="1" applyBorder="1" applyAlignment="1">
      <alignment vertical="center"/>
    </xf>
    <xf numFmtId="0" fontId="4" fillId="0" borderId="17" xfId="0" applyFont="1" applyFill="1" applyBorder="1" applyAlignment="1">
      <alignment horizontal="center" vertical="center"/>
    </xf>
    <xf numFmtId="167" fontId="4" fillId="0" borderId="17" xfId="0" applyNumberFormat="1" applyFont="1" applyFill="1" applyBorder="1" applyAlignment="1">
      <alignment horizontal="center" vertical="top"/>
    </xf>
    <xf numFmtId="167" fontId="2" fillId="0" borderId="9" xfId="0" applyNumberFormat="1" applyFont="1" applyFill="1" applyBorder="1" applyAlignment="1">
      <alignment vertical="top"/>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50" xfId="0" applyFont="1" applyFill="1" applyBorder="1" applyAlignment="1">
      <alignment horizontal="left" vertical="center"/>
    </xf>
    <xf numFmtId="0" fontId="2" fillId="0" borderId="9" xfId="0" applyFont="1" applyFill="1" applyBorder="1" applyAlignment="1">
      <alignment horizontal="left" wrapText="1"/>
    </xf>
    <xf numFmtId="0" fontId="2" fillId="0" borderId="0" xfId="0" applyFont="1" applyFill="1" applyAlignment="1">
      <alignment horizontal="left" wrapText="1"/>
    </xf>
    <xf numFmtId="0" fontId="2" fillId="0" borderId="22" xfId="0" applyFont="1" applyFill="1" applyBorder="1" applyAlignment="1">
      <alignment horizontal="left" wrapText="1"/>
    </xf>
    <xf numFmtId="0" fontId="4" fillId="0" borderId="5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8" xfId="0" applyFont="1" applyFill="1" applyBorder="1" applyAlignment="1">
      <alignment horizontal="left" vertical="center" wrapText="1"/>
    </xf>
    <xf numFmtId="164" fontId="2" fillId="0" borderId="1" xfId="7" applyFont="1" applyFill="1" applyBorder="1" applyAlignment="1">
      <alignment horizontal="center" vertical="center"/>
    </xf>
    <xf numFmtId="0" fontId="2" fillId="0" borderId="18" xfId="0"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9" fontId="2" fillId="0" borderId="17" xfId="5" applyFont="1" applyFill="1" applyBorder="1" applyAlignment="1">
      <alignment horizontal="center" vertical="center" wrapText="1"/>
    </xf>
    <xf numFmtId="9" fontId="2" fillId="0" borderId="38" xfId="5"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1" xfId="0" applyFont="1" applyFill="1" applyBorder="1" applyAlignment="1">
      <alignment horizontal="center" vertical="center" wrapText="1"/>
    </xf>
    <xf numFmtId="9" fontId="4" fillId="0" borderId="20" xfId="5" applyFont="1" applyFill="1" applyBorder="1" applyAlignment="1">
      <alignment horizontal="center" vertical="center" wrapText="1"/>
    </xf>
    <xf numFmtId="164" fontId="2" fillId="0" borderId="20" xfId="7" applyFont="1" applyFill="1" applyBorder="1" applyAlignment="1">
      <alignment horizontal="center" vertical="center"/>
    </xf>
    <xf numFmtId="0" fontId="4" fillId="0" borderId="43"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16" xfId="0" applyFont="1" applyFill="1" applyBorder="1" applyAlignment="1">
      <alignment horizontal="center" vertical="center"/>
    </xf>
    <xf numFmtId="0" fontId="13"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xf>
    <xf numFmtId="0" fontId="4" fillId="0" borderId="39" xfId="0" applyFont="1" applyFill="1" applyBorder="1" applyAlignment="1">
      <alignment horizontal="center"/>
    </xf>
    <xf numFmtId="164" fontId="2" fillId="0" borderId="1" xfId="7" applyFont="1" applyFill="1" applyBorder="1" applyAlignment="1" applyProtection="1">
      <alignment vertical="center"/>
    </xf>
    <xf numFmtId="1" fontId="4" fillId="0" borderId="14" xfId="0" applyNumberFormat="1" applyFont="1" applyFill="1" applyBorder="1" applyAlignment="1">
      <alignment horizontal="center" vertical="center" wrapText="1"/>
    </xf>
    <xf numFmtId="164" fontId="2" fillId="0" borderId="14" xfId="7" applyFont="1" applyFill="1" applyBorder="1" applyAlignment="1" applyProtection="1">
      <alignment vertical="center"/>
    </xf>
    <xf numFmtId="9" fontId="2" fillId="0" borderId="38" xfId="5" applyFont="1" applyFill="1" applyBorder="1" applyAlignment="1">
      <alignment horizontal="center" vertical="center" wrapText="1"/>
    </xf>
    <xf numFmtId="167" fontId="2" fillId="0" borderId="62" xfId="0" applyNumberFormat="1" applyFont="1" applyFill="1" applyBorder="1" applyAlignment="1">
      <alignment vertical="top"/>
    </xf>
    <xf numFmtId="166" fontId="4" fillId="0" borderId="10" xfId="0" applyNumberFormat="1" applyFont="1" applyFill="1" applyBorder="1" applyAlignment="1">
      <alignment vertical="top"/>
    </xf>
    <xf numFmtId="166" fontId="4" fillId="0" borderId="39" xfId="0" applyNumberFormat="1" applyFont="1" applyFill="1" applyBorder="1" applyAlignment="1">
      <alignment vertical="top"/>
    </xf>
    <xf numFmtId="0" fontId="4" fillId="0" borderId="13" xfId="0" applyFont="1" applyFill="1" applyBorder="1" applyAlignment="1">
      <alignment vertical="center"/>
    </xf>
    <xf numFmtId="0" fontId="4" fillId="0" borderId="12" xfId="0" applyFont="1" applyFill="1" applyBorder="1" applyAlignment="1">
      <alignment vertical="center"/>
    </xf>
    <xf numFmtId="0" fontId="4" fillId="0" borderId="27" xfId="0" applyFont="1" applyFill="1" applyBorder="1" applyAlignment="1">
      <alignment vertical="center"/>
    </xf>
    <xf numFmtId="0" fontId="4" fillId="0" borderId="9" xfId="0" applyFont="1" applyFill="1" applyBorder="1" applyAlignment="1">
      <alignment horizontal="left" wrapText="1"/>
    </xf>
    <xf numFmtId="0" fontId="4" fillId="0" borderId="0" xfId="0" applyFont="1" applyFill="1" applyAlignment="1">
      <alignment horizontal="left"/>
    </xf>
    <xf numFmtId="0" fontId="4" fillId="0" borderId="22" xfId="0" applyFont="1" applyFill="1" applyBorder="1" applyAlignment="1">
      <alignment horizontal="left"/>
    </xf>
    <xf numFmtId="0" fontId="4" fillId="0" borderId="9" xfId="0" applyFont="1" applyFill="1" applyBorder="1" applyAlignment="1">
      <alignment horizontal="left"/>
    </xf>
    <xf numFmtId="0" fontId="4" fillId="0" borderId="23" xfId="0" applyFont="1" applyFill="1" applyBorder="1" applyAlignment="1">
      <alignment horizontal="left"/>
    </xf>
    <xf numFmtId="0" fontId="4" fillId="0" borderId="24" xfId="0" applyFont="1" applyFill="1" applyBorder="1" applyAlignment="1">
      <alignment horizontal="left"/>
    </xf>
    <xf numFmtId="0" fontId="4" fillId="0" borderId="25" xfId="0" applyFont="1" applyFill="1" applyBorder="1" applyAlignment="1">
      <alignment horizontal="left"/>
    </xf>
    <xf numFmtId="175" fontId="4" fillId="0" borderId="1" xfId="38" applyNumberFormat="1" applyFont="1" applyFill="1" applyBorder="1" applyAlignment="1">
      <alignment horizontal="left" vertical="center" wrapText="1"/>
    </xf>
    <xf numFmtId="0" fontId="2" fillId="0" borderId="14" xfId="5" applyNumberFormat="1" applyFont="1" applyFill="1" applyBorder="1" applyAlignment="1">
      <alignment horizontal="center" vertical="center" wrapText="1"/>
    </xf>
    <xf numFmtId="9" fontId="4" fillId="0" borderId="14" xfId="5" applyFont="1" applyFill="1" applyBorder="1" applyAlignment="1">
      <alignment horizontal="center" vertical="center" wrapText="1"/>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65" xfId="0" applyFont="1" applyFill="1" applyBorder="1" applyAlignment="1">
      <alignment vertical="center"/>
    </xf>
    <xf numFmtId="0" fontId="4" fillId="0" borderId="0" xfId="0" applyFont="1" applyFill="1" applyAlignment="1">
      <alignment horizontal="left"/>
    </xf>
    <xf numFmtId="0" fontId="2" fillId="0" borderId="15" xfId="0" applyFont="1" applyFill="1" applyBorder="1" applyAlignment="1">
      <alignment vertical="center" wrapText="1"/>
    </xf>
    <xf numFmtId="175" fontId="2" fillId="0" borderId="14" xfId="38" applyNumberFormat="1" applyFont="1" applyFill="1" applyBorder="1" applyAlignment="1">
      <alignment horizontal="left" vertical="center" wrapText="1"/>
    </xf>
    <xf numFmtId="164" fontId="2" fillId="0" borderId="14" xfId="7" applyFont="1" applyFill="1" applyBorder="1" applyAlignment="1">
      <alignment horizontal="center" vertical="center"/>
    </xf>
    <xf numFmtId="0" fontId="4" fillId="0" borderId="9" xfId="0" applyFont="1" applyFill="1" applyBorder="1" applyAlignment="1">
      <alignment wrapText="1"/>
    </xf>
    <xf numFmtId="0" fontId="4" fillId="0" borderId="0" xfId="0" applyFont="1" applyFill="1"/>
    <xf numFmtId="0" fontId="4" fillId="0" borderId="22" xfId="0" applyFont="1" applyFill="1" applyBorder="1"/>
    <xf numFmtId="0" fontId="4" fillId="0" borderId="9" xfId="0" applyFont="1" applyFill="1" applyBorder="1"/>
    <xf numFmtId="0" fontId="4" fillId="0" borderId="23" xfId="0" applyFont="1" applyFill="1" applyBorder="1"/>
    <xf numFmtId="0" fontId="4" fillId="0" borderId="24" xfId="0" applyFont="1" applyFill="1" applyBorder="1"/>
    <xf numFmtId="0" fontId="4" fillId="0" borderId="25" xfId="0" applyFont="1" applyFill="1" applyBorder="1"/>
    <xf numFmtId="175" fontId="4" fillId="0" borderId="14" xfId="38" applyNumberFormat="1" applyFont="1" applyFill="1" applyBorder="1" applyAlignment="1">
      <alignment horizontal="left" vertical="center" wrapText="1"/>
    </xf>
    <xf numFmtId="10" fontId="2" fillId="0" borderId="62" xfId="5" applyNumberFormat="1" applyFont="1" applyFill="1" applyBorder="1" applyAlignment="1" applyProtection="1">
      <alignment vertical="top"/>
    </xf>
    <xf numFmtId="175" fontId="2" fillId="0" borderId="1" xfId="38" applyNumberFormat="1" applyFont="1" applyFill="1" applyBorder="1" applyAlignment="1">
      <alignment horizontal="center" vertical="center" wrapText="1"/>
    </xf>
    <xf numFmtId="0" fontId="2" fillId="0" borderId="40" xfId="5" applyNumberFormat="1" applyFont="1" applyFill="1" applyBorder="1" applyAlignment="1">
      <alignment horizontal="center" vertical="center" wrapText="1"/>
    </xf>
    <xf numFmtId="9" fontId="2" fillId="0" borderId="62" xfId="5" applyFont="1" applyFill="1" applyBorder="1" applyAlignment="1" applyProtection="1">
      <alignment vertical="top"/>
    </xf>
    <xf numFmtId="0" fontId="4" fillId="0" borderId="0" xfId="0" applyFont="1" applyFill="1" applyAlignment="1">
      <alignment horizontal="center" vertical="center"/>
    </xf>
    <xf numFmtId="0" fontId="15" fillId="0" borderId="14" xfId="0"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64" fontId="2" fillId="0" borderId="26" xfId="7" applyFont="1" applyFill="1" applyBorder="1" applyAlignment="1" applyProtection="1">
      <alignment horizontal="center" vertical="center" wrapText="1"/>
    </xf>
    <xf numFmtId="164" fontId="2" fillId="0" borderId="0" xfId="0" applyNumberFormat="1" applyFont="1" applyFill="1"/>
    <xf numFmtId="0" fontId="15" fillId="0" borderId="10"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164" fontId="2" fillId="0" borderId="26" xfId="7" applyFont="1" applyFill="1" applyBorder="1" applyAlignment="1" applyProtection="1">
      <alignment horizontal="center" vertical="center" wrapText="1"/>
    </xf>
    <xf numFmtId="0" fontId="7" fillId="0" borderId="20" xfId="0" applyFont="1" applyFill="1" applyBorder="1" applyAlignment="1">
      <alignment horizontal="center" vertical="center" wrapText="1" shrinkToFi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center" vertical="center"/>
    </xf>
    <xf numFmtId="0" fontId="4" fillId="0" borderId="10" xfId="0" applyFont="1" applyFill="1" applyBorder="1" applyAlignment="1">
      <alignment horizontal="center" vertical="center"/>
    </xf>
    <xf numFmtId="9" fontId="4" fillId="0" borderId="10" xfId="5"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9" fontId="4" fillId="0" borderId="1" xfId="5" applyFont="1" applyFill="1" applyBorder="1" applyAlignment="1" applyProtection="1">
      <alignment horizontal="center" vertical="center"/>
    </xf>
    <xf numFmtId="0" fontId="4" fillId="0" borderId="5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1" fontId="2" fillId="0" borderId="14" xfId="0" applyNumberFormat="1" applyFont="1" applyFill="1" applyBorder="1" applyAlignment="1">
      <alignment horizontal="center" vertical="center" wrapText="1"/>
    </xf>
    <xf numFmtId="164" fontId="2" fillId="0" borderId="40" xfId="7" applyFont="1" applyFill="1" applyBorder="1" applyAlignment="1" applyProtection="1">
      <alignment horizontal="center" vertical="center" wrapText="1"/>
    </xf>
    <xf numFmtId="0" fontId="2" fillId="0" borderId="46"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4" fillId="0" borderId="49" xfId="0" applyFont="1" applyFill="1" applyBorder="1" applyAlignment="1">
      <alignment horizontal="center" vertical="center"/>
    </xf>
    <xf numFmtId="37" fontId="4" fillId="0" borderId="47" xfId="0" applyNumberFormat="1" applyFont="1" applyFill="1" applyBorder="1" applyAlignment="1">
      <alignment horizontal="center" vertical="center"/>
    </xf>
    <xf numFmtId="37" fontId="4" fillId="0" borderId="9" xfId="0" applyNumberFormat="1" applyFont="1" applyFill="1" applyBorder="1" applyAlignment="1">
      <alignment horizontal="center" vertical="center"/>
    </xf>
    <xf numFmtId="37" fontId="4" fillId="0" borderId="4" xfId="0" applyNumberFormat="1" applyFont="1" applyFill="1" applyBorder="1" applyAlignment="1">
      <alignment horizontal="center" vertical="center"/>
    </xf>
    <xf numFmtId="0" fontId="4" fillId="0" borderId="14" xfId="0" applyFont="1" applyFill="1" applyBorder="1" applyAlignment="1">
      <alignment horizontal="center" vertical="center"/>
    </xf>
    <xf numFmtId="37" fontId="4" fillId="0" borderId="7" xfId="0" applyNumberFormat="1" applyFont="1" applyFill="1" applyBorder="1" applyAlignment="1">
      <alignment horizontal="center" vertical="center"/>
    </xf>
    <xf numFmtId="0" fontId="4" fillId="0" borderId="43" xfId="0" applyFont="1" applyFill="1" applyBorder="1" applyAlignment="1">
      <alignment horizontal="justify" vertical="top" wrapText="1"/>
    </xf>
    <xf numFmtId="0" fontId="4" fillId="0" borderId="6" xfId="0" applyFont="1" applyFill="1" applyBorder="1" applyAlignment="1">
      <alignment horizontal="justify" vertical="top" wrapText="1"/>
    </xf>
    <xf numFmtId="0" fontId="4" fillId="0" borderId="44" xfId="0" applyFont="1" applyFill="1" applyBorder="1" applyAlignment="1">
      <alignment horizontal="justify" vertical="top" wrapText="1"/>
    </xf>
    <xf numFmtId="0" fontId="4" fillId="0" borderId="24" xfId="0" applyFont="1" applyFill="1" applyBorder="1" applyAlignment="1">
      <alignment horizontal="justify" vertical="top" wrapText="1"/>
    </xf>
    <xf numFmtId="0" fontId="4" fillId="0" borderId="0" xfId="0" applyFont="1" applyFill="1" applyAlignment="1">
      <alignment horizontal="justify" vertical="top" wrapText="1"/>
    </xf>
    <xf numFmtId="173" fontId="17" fillId="0" borderId="0" xfId="8" applyNumberFormat="1" applyFont="1" applyFill="1" applyBorder="1"/>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175" fontId="2" fillId="0" borderId="40" xfId="38"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175" fontId="2" fillId="0" borderId="39" xfId="38"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1" fontId="15" fillId="0" borderId="60" xfId="38" applyNumberFormat="1" applyFont="1" applyFill="1" applyBorder="1" applyAlignment="1">
      <alignment horizontal="center" vertical="center" wrapText="1"/>
    </xf>
    <xf numFmtId="49" fontId="16" fillId="0" borderId="1" xfId="38" applyNumberFormat="1" applyFont="1" applyFill="1" applyBorder="1" applyAlignment="1">
      <alignment horizontal="center" vertical="center"/>
    </xf>
    <xf numFmtId="1" fontId="2" fillId="0" borderId="13" xfId="0" applyNumberFormat="1" applyFont="1" applyFill="1" applyBorder="1" applyAlignment="1">
      <alignment horizontal="center" vertical="center" wrapText="1"/>
    </xf>
    <xf numFmtId="1" fontId="2" fillId="0" borderId="12" xfId="0" applyNumberFormat="1" applyFont="1" applyFill="1" applyBorder="1" applyAlignment="1">
      <alignment horizontal="center" vertical="center" wrapText="1"/>
    </xf>
    <xf numFmtId="175" fontId="2" fillId="0" borderId="40" xfId="38" applyNumberFormat="1" applyFont="1" applyFill="1" applyBorder="1" applyAlignment="1">
      <alignment horizontal="center" vertical="center" wrapText="1"/>
    </xf>
    <xf numFmtId="1" fontId="15" fillId="0" borderId="58" xfId="38" applyNumberFormat="1" applyFont="1" applyFill="1" applyBorder="1" applyAlignment="1">
      <alignment horizontal="center" vertical="center" wrapText="1"/>
    </xf>
    <xf numFmtId="1" fontId="15" fillId="0" borderId="60" xfId="0" applyNumberFormat="1" applyFont="1" applyFill="1" applyBorder="1" applyAlignment="1">
      <alignment horizontal="center" vertical="center" wrapText="1"/>
    </xf>
    <xf numFmtId="10" fontId="2" fillId="0" borderId="0" xfId="5" applyNumberFormat="1" applyFont="1" applyFill="1"/>
    <xf numFmtId="0" fontId="2" fillId="0" borderId="47"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center" vertical="center"/>
    </xf>
    <xf numFmtId="9" fontId="2" fillId="0" borderId="47" xfId="5" applyFont="1" applyFill="1" applyBorder="1" applyAlignment="1" applyProtection="1">
      <alignment horizontal="center" vertical="center"/>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17" xfId="0" applyFont="1" applyFill="1" applyBorder="1" applyAlignment="1">
      <alignment horizontal="center" vertical="center"/>
    </xf>
    <xf numFmtId="9" fontId="2" fillId="0" borderId="9" xfId="5" applyFont="1" applyFill="1" applyBorder="1" applyAlignment="1" applyProtection="1">
      <alignment horizontal="center" vertical="center"/>
    </xf>
    <xf numFmtId="0" fontId="2" fillId="0" borderId="10" xfId="0" applyFont="1" applyFill="1" applyBorder="1" applyAlignment="1">
      <alignment horizontal="center" vertical="center"/>
    </xf>
    <xf numFmtId="9" fontId="2" fillId="0" borderId="4" xfId="5" applyFont="1" applyFill="1" applyBorder="1" applyAlignment="1" applyProtection="1">
      <alignment horizontal="center" vertical="center"/>
    </xf>
    <xf numFmtId="0" fontId="2" fillId="0" borderId="14" xfId="0" applyFont="1" applyFill="1" applyBorder="1" applyAlignment="1">
      <alignment horizontal="center" vertical="center"/>
    </xf>
    <xf numFmtId="9" fontId="2" fillId="0" borderId="7" xfId="5" applyFont="1" applyFill="1" applyBorder="1" applyAlignment="1" applyProtection="1">
      <alignment horizontal="center" vertical="center"/>
    </xf>
    <xf numFmtId="0" fontId="2" fillId="0" borderId="0" xfId="0" applyFont="1" applyFill="1" applyAlignment="1">
      <alignment horizontal="center" vertical="center"/>
    </xf>
    <xf numFmtId="164" fontId="2" fillId="0" borderId="40" xfId="7" applyFont="1" applyFill="1" applyBorder="1" applyAlignment="1" applyProtection="1">
      <alignment horizontal="center" vertical="center" wrapText="1"/>
    </xf>
    <xf numFmtId="164" fontId="2" fillId="0" borderId="39" xfId="7"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shrinkToFit="1"/>
    </xf>
    <xf numFmtId="10" fontId="2" fillId="0" borderId="0" xfId="0" applyNumberFormat="1" applyFont="1" applyFill="1"/>
    <xf numFmtId="175" fontId="4" fillId="0" borderId="1" xfId="38" applyNumberFormat="1" applyFont="1" applyFill="1" applyBorder="1" applyAlignment="1">
      <alignment horizontal="center" vertical="center" wrapText="1"/>
    </xf>
    <xf numFmtId="0" fontId="2" fillId="0" borderId="37"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center" vertical="center"/>
    </xf>
    <xf numFmtId="166" fontId="2" fillId="0" borderId="10" xfId="0" applyNumberFormat="1" applyFont="1" applyFill="1" applyBorder="1" applyAlignment="1">
      <alignment horizontal="center" vertical="center"/>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1" fontId="2" fillId="0" borderId="1" xfId="5" applyNumberFormat="1" applyFont="1" applyFill="1" applyBorder="1" applyAlignment="1" applyProtection="1">
      <alignment horizontal="center" vertical="center"/>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37" fontId="2" fillId="0" borderId="1" xfId="0" applyNumberFormat="1" applyFont="1" applyFill="1" applyBorder="1" applyAlignment="1">
      <alignment horizontal="center" vertical="center"/>
    </xf>
    <xf numFmtId="0" fontId="4" fillId="0" borderId="15"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9" xfId="0" applyFont="1" applyFill="1" applyBorder="1" applyAlignment="1">
      <alignment horizontal="justify" vertical="top" wrapText="1"/>
    </xf>
    <xf numFmtId="0" fontId="4" fillId="0" borderId="20" xfId="0" applyFont="1" applyFill="1" applyBorder="1" applyAlignment="1">
      <alignment horizontal="justify" vertical="top" wrapText="1"/>
    </xf>
    <xf numFmtId="0" fontId="15" fillId="0" borderId="14" xfId="0" applyFont="1" applyFill="1" applyBorder="1" applyAlignment="1">
      <alignment horizontal="center" vertical="center"/>
    </xf>
    <xf numFmtId="0" fontId="15" fillId="0" borderId="17"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0" xfId="0" applyNumberFormat="1" applyFont="1" applyFill="1" applyAlignment="1">
      <alignment horizontal="center" vertical="center" wrapText="1"/>
    </xf>
    <xf numFmtId="1" fontId="2" fillId="0" borderId="8" xfId="0" applyNumberFormat="1" applyFont="1" applyFill="1" applyBorder="1" applyAlignment="1">
      <alignment horizontal="center" vertical="center" wrapText="1"/>
    </xf>
    <xf numFmtId="164" fontId="2" fillId="0" borderId="38" xfId="7" applyFont="1" applyFill="1" applyBorder="1" applyAlignment="1" applyProtection="1">
      <alignment horizontal="center" vertical="center" wrapText="1"/>
    </xf>
    <xf numFmtId="0" fontId="15" fillId="0" borderId="10" xfId="0" applyFont="1" applyFill="1" applyBorder="1" applyAlignment="1">
      <alignment horizontal="center" vertical="center"/>
    </xf>
    <xf numFmtId="0" fontId="2" fillId="0" borderId="0" xfId="0" applyFont="1" applyFill="1" applyAlignment="1">
      <alignment horizontal="left"/>
    </xf>
    <xf numFmtId="0" fontId="2" fillId="0" borderId="37"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0" xfId="0" applyFont="1" applyFill="1" applyAlignment="1">
      <alignment vertical="center" wrapText="1"/>
    </xf>
    <xf numFmtId="0" fontId="2" fillId="0" borderId="8" xfId="0" applyFont="1" applyFill="1" applyBorder="1" applyAlignment="1">
      <alignment vertical="center" wrapText="1"/>
    </xf>
    <xf numFmtId="166" fontId="2" fillId="0" borderId="10" xfId="5" applyNumberFormat="1" applyFont="1" applyFill="1" applyBorder="1" applyAlignment="1" applyProtection="1">
      <alignment horizontal="center" vertical="center"/>
    </xf>
    <xf numFmtId="166" fontId="2" fillId="0" borderId="1" xfId="5" applyNumberFormat="1" applyFont="1" applyFill="1" applyBorder="1" applyAlignment="1" applyProtection="1">
      <alignment horizontal="center" vertical="center"/>
    </xf>
    <xf numFmtId="0" fontId="2" fillId="0" borderId="1" xfId="0" applyFont="1" applyFill="1" applyBorder="1" applyAlignment="1">
      <alignment horizontal="justify" vertical="top" wrapText="1"/>
    </xf>
    <xf numFmtId="0" fontId="2" fillId="0" borderId="19"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0" xfId="0" applyFont="1" applyFill="1" applyAlignment="1">
      <alignment horizontal="justify" vertical="top" wrapText="1"/>
    </xf>
    <xf numFmtId="1" fontId="2" fillId="0" borderId="1" xfId="0" applyNumberFormat="1" applyFont="1" applyFill="1" applyBorder="1" applyAlignment="1">
      <alignment horizontal="left" vertical="center" wrapText="1"/>
    </xf>
    <xf numFmtId="1" fontId="2" fillId="0" borderId="14" xfId="0" applyNumberFormat="1" applyFont="1" applyFill="1" applyBorder="1" applyAlignment="1">
      <alignment horizontal="left" vertical="center" wrapText="1"/>
    </xf>
    <xf numFmtId="1" fontId="2" fillId="0" borderId="10" xfId="5" applyNumberFormat="1" applyFont="1" applyFill="1" applyBorder="1" applyAlignment="1" applyProtection="1">
      <alignment horizontal="center" vertical="center"/>
    </xf>
    <xf numFmtId="0" fontId="2" fillId="0" borderId="1" xfId="0" applyFont="1" applyFill="1" applyBorder="1" applyAlignment="1">
      <alignment vertical="center" wrapText="1"/>
    </xf>
    <xf numFmtId="0" fontId="4" fillId="0" borderId="15"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0" xfId="0" applyFont="1" applyFill="1" applyAlignment="1">
      <alignment horizontal="justify" vertical="center" wrapText="1"/>
    </xf>
    <xf numFmtId="9" fontId="2" fillId="0" borderId="10" xfId="5" applyFont="1" applyFill="1" applyBorder="1" applyAlignment="1" applyProtection="1">
      <alignment horizontal="center" vertical="center"/>
    </xf>
    <xf numFmtId="9" fontId="2" fillId="0" borderId="1" xfId="5" applyFont="1" applyFill="1" applyBorder="1" applyAlignment="1" applyProtection="1">
      <alignment horizontal="center" vertical="center"/>
    </xf>
    <xf numFmtId="9" fontId="4" fillId="0" borderId="15" xfId="0" applyNumberFormat="1"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9" fontId="4" fillId="0" borderId="19" xfId="0" applyNumberFormat="1" applyFont="1" applyFill="1" applyBorder="1" applyAlignment="1">
      <alignment horizontal="justify" vertical="center" wrapText="1"/>
    </xf>
    <xf numFmtId="9" fontId="4" fillId="0" borderId="20" xfId="0" applyNumberFormat="1" applyFont="1" applyFill="1" applyBorder="1" applyAlignment="1">
      <alignment horizontal="justify" vertical="center" wrapText="1"/>
    </xf>
    <xf numFmtId="175" fontId="15" fillId="0" borderId="0" xfId="38" applyNumberFormat="1" applyFont="1" applyFill="1" applyAlignment="1">
      <alignment horizontal="left" vertical="center"/>
    </xf>
    <xf numFmtId="0" fontId="4" fillId="0" borderId="53" xfId="0" applyFont="1" applyFill="1" applyBorder="1" applyAlignment="1">
      <alignment vertical="center"/>
    </xf>
    <xf numFmtId="175" fontId="4" fillId="0" borderId="45" xfId="0" applyNumberFormat="1" applyFont="1" applyFill="1" applyBorder="1" applyAlignment="1">
      <alignment horizontal="center" vertical="center"/>
    </xf>
    <xf numFmtId="175" fontId="4" fillId="0" borderId="54" xfId="0" applyNumberFormat="1" applyFont="1" applyFill="1" applyBorder="1" applyAlignment="1">
      <alignment horizontal="center" vertical="center"/>
    </xf>
    <xf numFmtId="0" fontId="4" fillId="0" borderId="53" xfId="7" applyNumberFormat="1" applyFont="1" applyFill="1" applyBorder="1" applyAlignment="1">
      <alignment horizontal="center" vertical="center" wrapText="1"/>
    </xf>
    <xf numFmtId="0" fontId="4" fillId="0" borderId="54" xfId="7" applyNumberFormat="1" applyFont="1" applyFill="1" applyBorder="1" applyAlignment="1">
      <alignment horizontal="center" vertical="center" wrapText="1"/>
    </xf>
    <xf numFmtId="0" fontId="4" fillId="0" borderId="44" xfId="0" applyFont="1" applyFill="1" applyBorder="1" applyAlignment="1">
      <alignment vertical="center"/>
    </xf>
    <xf numFmtId="42" fontId="4" fillId="0" borderId="24" xfId="0" applyNumberFormat="1" applyFont="1" applyFill="1" applyBorder="1" applyAlignment="1">
      <alignment horizontal="center" vertical="center"/>
    </xf>
    <xf numFmtId="42" fontId="4" fillId="0" borderId="25" xfId="0" applyNumberFormat="1" applyFont="1" applyFill="1" applyBorder="1" applyAlignment="1">
      <alignment horizontal="center" vertical="center"/>
    </xf>
    <xf numFmtId="175" fontId="18" fillId="0" borderId="44" xfId="7" applyNumberFormat="1" applyFont="1" applyFill="1" applyBorder="1" applyAlignment="1">
      <alignment vertical="center" wrapText="1"/>
    </xf>
    <xf numFmtId="175" fontId="18" fillId="0" borderId="25" xfId="7" applyNumberFormat="1" applyFont="1" applyFill="1" applyBorder="1" applyAlignment="1">
      <alignment vertical="center" wrapText="1"/>
    </xf>
    <xf numFmtId="42" fontId="15" fillId="0" borderId="0" xfId="0" applyNumberFormat="1" applyFont="1" applyFill="1"/>
    <xf numFmtId="173" fontId="15" fillId="0" borderId="0" xfId="8" applyNumberFormat="1" applyFont="1" applyFill="1" applyBorder="1"/>
    <xf numFmtId="42" fontId="2" fillId="0" borderId="0" xfId="0" applyNumberFormat="1" applyFont="1" applyFill="1"/>
  </cellXfs>
  <cellStyles count="39">
    <cellStyle name="BodyStyle" xfId="23"/>
    <cellStyle name="BodyStyleBold" xfId="24"/>
    <cellStyle name="BodyStyleBoldRight" xfId="25"/>
    <cellStyle name="BodyStyleWithBorder" xfId="31"/>
    <cellStyle name="BorderThinBlack" xfId="35"/>
    <cellStyle name="Comma" xfId="14"/>
    <cellStyle name="Comma [0]" xfId="15"/>
    <cellStyle name="Currency" xfId="12"/>
    <cellStyle name="Currency [0]" xfId="13"/>
    <cellStyle name="DateStyle" xfId="27"/>
    <cellStyle name="DateTimeStyle" xfId="28"/>
    <cellStyle name="Decimal" xfId="30"/>
    <cellStyle name="DecimalWithBorder" xfId="34"/>
    <cellStyle name="EuroCurrency" xfId="26"/>
    <cellStyle name="EuroCurrencyWithBorder" xfId="32"/>
    <cellStyle name="HeaderStyle" xfId="17"/>
    <cellStyle name="HeaderSubTop" xfId="21"/>
    <cellStyle name="HeaderSubTopNoBold" xfId="22"/>
    <cellStyle name="HeaderTopBuyer" xfId="18"/>
    <cellStyle name="HeaderTopStyle" xfId="19"/>
    <cellStyle name="HeaderTopStyleAlignRight" xfId="20"/>
    <cellStyle name="MainTitle" xfId="16"/>
    <cellStyle name="Millares" xfId="8" builtinId="3"/>
    <cellStyle name="Millares [0]" xfId="37" builtinId="6"/>
    <cellStyle name="Millares [0] 2" xfId="36"/>
    <cellStyle name="Millares 2" xfId="4"/>
    <cellStyle name="Moneda" xfId="38" builtinId="4"/>
    <cellStyle name="Moneda [0]" xfId="7" builtinId="7"/>
    <cellStyle name="Moneda [0] 2" xfId="10"/>
    <cellStyle name="Moneda 2" xfId="3"/>
    <cellStyle name="Normal" xfId="0" builtinId="0"/>
    <cellStyle name="Normal 2" xfId="1"/>
    <cellStyle name="Normal 3" xfId="6"/>
    <cellStyle name="Normal 4" xfId="9"/>
    <cellStyle name="Numeric" xfId="29"/>
    <cellStyle name="NumericWithBorder" xfId="33"/>
    <cellStyle name="Percent" xfId="11"/>
    <cellStyle name="Porcentaje" xfId="5" builtinId="5"/>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465138</xdr:colOff>
      <xdr:row>0</xdr:row>
      <xdr:rowOff>103783</xdr:rowOff>
    </xdr:from>
    <xdr:to>
      <xdr:col>13</xdr:col>
      <xdr:colOff>491926</xdr:colOff>
      <xdr:row>3</xdr:row>
      <xdr:rowOff>152186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6438" y="103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0</xdr:row>
          <xdr:rowOff>85725</xdr:rowOff>
        </xdr:from>
        <xdr:to>
          <xdr:col>0</xdr:col>
          <xdr:colOff>3171825</xdr:colOff>
          <xdr:row>3</xdr:row>
          <xdr:rowOff>142875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27</xdr:row>
      <xdr:rowOff>103783</xdr:rowOff>
    </xdr:from>
    <xdr:to>
      <xdr:col>13</xdr:col>
      <xdr:colOff>491926</xdr:colOff>
      <xdr:row>30</xdr:row>
      <xdr:rowOff>152186</xdr:rowOff>
    </xdr:to>
    <xdr:pic>
      <xdr:nvPicPr>
        <xdr:cNvPr id="9" name="Imagen 8" descr="CAPIT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83810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123825</xdr:colOff>
          <xdr:row>27</xdr:row>
          <xdr:rowOff>85725</xdr:rowOff>
        </xdr:from>
        <xdr:to>
          <xdr:col>0</xdr:col>
          <xdr:colOff>3076575</xdr:colOff>
          <xdr:row>30</xdr:row>
          <xdr:rowOff>76200</xdr:rowOff>
        </xdr:to>
        <xdr:sp macro="" textlink="">
          <xdr:nvSpPr>
            <xdr:cNvPr id="23576" name="Object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136</xdr:row>
      <xdr:rowOff>103783</xdr:rowOff>
    </xdr:from>
    <xdr:to>
      <xdr:col>13</xdr:col>
      <xdr:colOff>491926</xdr:colOff>
      <xdr:row>139</xdr:row>
      <xdr:rowOff>152186</xdr:rowOff>
    </xdr:to>
    <xdr:pic>
      <xdr:nvPicPr>
        <xdr:cNvPr id="10" name="Imagen 9" descr="CAPITAL">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4938613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xdr:colOff>
          <xdr:row>136</xdr:row>
          <xdr:rowOff>123825</xdr:rowOff>
        </xdr:from>
        <xdr:to>
          <xdr:col>0</xdr:col>
          <xdr:colOff>3067050</xdr:colOff>
          <xdr:row>139</xdr:row>
          <xdr:rowOff>114300</xdr:rowOff>
        </xdr:to>
        <xdr:sp macro="" textlink="">
          <xdr:nvSpPr>
            <xdr:cNvPr id="23577" name="Object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54</xdr:row>
      <xdr:rowOff>103783</xdr:rowOff>
    </xdr:from>
    <xdr:to>
      <xdr:col>13</xdr:col>
      <xdr:colOff>491926</xdr:colOff>
      <xdr:row>57</xdr:row>
      <xdr:rowOff>152186</xdr:rowOff>
    </xdr:to>
    <xdr:pic>
      <xdr:nvPicPr>
        <xdr:cNvPr id="12" name="Imagen 11" descr="CAPITAL">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189347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54</xdr:row>
          <xdr:rowOff>171450</xdr:rowOff>
        </xdr:from>
        <xdr:to>
          <xdr:col>0</xdr:col>
          <xdr:colOff>2971800</xdr:colOff>
          <xdr:row>57</xdr:row>
          <xdr:rowOff>104775</xdr:rowOff>
        </xdr:to>
        <xdr:sp macro="" textlink="">
          <xdr:nvSpPr>
            <xdr:cNvPr id="23578" name="Object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81</xdr:row>
      <xdr:rowOff>103783</xdr:rowOff>
    </xdr:from>
    <xdr:to>
      <xdr:col>13</xdr:col>
      <xdr:colOff>491926</xdr:colOff>
      <xdr:row>84</xdr:row>
      <xdr:rowOff>152186</xdr:rowOff>
    </xdr:to>
    <xdr:pic>
      <xdr:nvPicPr>
        <xdr:cNvPr id="14" name="Imagen 13" descr="CAPITAL">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280310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81</xdr:row>
          <xdr:rowOff>171450</xdr:rowOff>
        </xdr:from>
        <xdr:to>
          <xdr:col>0</xdr:col>
          <xdr:colOff>3114675</xdr:colOff>
          <xdr:row>84</xdr:row>
          <xdr:rowOff>152400</xdr:rowOff>
        </xdr:to>
        <xdr:sp macro="" textlink="">
          <xdr:nvSpPr>
            <xdr:cNvPr id="23579" name="Object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108</xdr:row>
      <xdr:rowOff>103783</xdr:rowOff>
    </xdr:from>
    <xdr:to>
      <xdr:col>13</xdr:col>
      <xdr:colOff>491926</xdr:colOff>
      <xdr:row>111</xdr:row>
      <xdr:rowOff>152186</xdr:rowOff>
    </xdr:to>
    <xdr:pic>
      <xdr:nvPicPr>
        <xdr:cNvPr id="16" name="Imagen 15" descr="CAPITAL">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3708935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108</xdr:row>
          <xdr:rowOff>95250</xdr:rowOff>
        </xdr:from>
        <xdr:to>
          <xdr:col>0</xdr:col>
          <xdr:colOff>3171825</xdr:colOff>
          <xdr:row>111</xdr:row>
          <xdr:rowOff>85725</xdr:rowOff>
        </xdr:to>
        <xdr:sp macro="" textlink="">
          <xdr:nvSpPr>
            <xdr:cNvPr id="23580" name="Object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167</xdr:row>
      <xdr:rowOff>103783</xdr:rowOff>
    </xdr:from>
    <xdr:to>
      <xdr:col>13</xdr:col>
      <xdr:colOff>491926</xdr:colOff>
      <xdr:row>170</xdr:row>
      <xdr:rowOff>152186</xdr:rowOff>
    </xdr:to>
    <xdr:pic>
      <xdr:nvPicPr>
        <xdr:cNvPr id="18" name="Imagen 17" descr="CAPITAL">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623591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247650</xdr:colOff>
          <xdr:row>167</xdr:row>
          <xdr:rowOff>114300</xdr:rowOff>
        </xdr:from>
        <xdr:to>
          <xdr:col>0</xdr:col>
          <xdr:colOff>3200400</xdr:colOff>
          <xdr:row>170</xdr:row>
          <xdr:rowOff>104775</xdr:rowOff>
        </xdr:to>
        <xdr:sp macro="" textlink="">
          <xdr:nvSpPr>
            <xdr:cNvPr id="23581" name="Object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642938</xdr:colOff>
      <xdr:row>0</xdr:row>
      <xdr:rowOff>14883</xdr:rowOff>
    </xdr:from>
    <xdr:to>
      <xdr:col>13</xdr:col>
      <xdr:colOff>669726</xdr:colOff>
      <xdr:row>3</xdr:row>
      <xdr:rowOff>63286</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6938" y="14883"/>
          <a:ext cx="788788" cy="61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85725</xdr:rowOff>
        </xdr:from>
        <xdr:to>
          <xdr:col>0</xdr:col>
          <xdr:colOff>2952750</xdr:colOff>
          <xdr:row>3</xdr:row>
          <xdr:rowOff>142875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31</xdr:row>
      <xdr:rowOff>14883</xdr:rowOff>
    </xdr:from>
    <xdr:to>
      <xdr:col>13</xdr:col>
      <xdr:colOff>669726</xdr:colOff>
      <xdr:row>34</xdr:row>
      <xdr:rowOff>63286</xdr:rowOff>
    </xdr:to>
    <xdr:pic>
      <xdr:nvPicPr>
        <xdr:cNvPr id="6" name="Imagen 5" descr="CAPITAL">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48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31</xdr:row>
          <xdr:rowOff>85725</xdr:rowOff>
        </xdr:from>
        <xdr:to>
          <xdr:col>0</xdr:col>
          <xdr:colOff>2952750</xdr:colOff>
          <xdr:row>34</xdr:row>
          <xdr:rowOff>142875</xdr:rowOff>
        </xdr:to>
        <xdr:sp macro="" textlink="">
          <xdr:nvSpPr>
            <xdr:cNvPr id="24593" name="Object 17"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61</xdr:row>
      <xdr:rowOff>14883</xdr:rowOff>
    </xdr:from>
    <xdr:to>
      <xdr:col>13</xdr:col>
      <xdr:colOff>669726</xdr:colOff>
      <xdr:row>64</xdr:row>
      <xdr:rowOff>63286</xdr:rowOff>
    </xdr:to>
    <xdr:pic>
      <xdr:nvPicPr>
        <xdr:cNvPr id="8" name="Imagen 7" descr="CAPITAL">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1914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61</xdr:row>
          <xdr:rowOff>85725</xdr:rowOff>
        </xdr:from>
        <xdr:to>
          <xdr:col>0</xdr:col>
          <xdr:colOff>2952750</xdr:colOff>
          <xdr:row>64</xdr:row>
          <xdr:rowOff>142875</xdr:rowOff>
        </xdr:to>
        <xdr:sp macro="" textlink="">
          <xdr:nvSpPr>
            <xdr:cNvPr id="24594" name="Object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127</xdr:row>
      <xdr:rowOff>0</xdr:rowOff>
    </xdr:from>
    <xdr:to>
      <xdr:col>13</xdr:col>
      <xdr:colOff>669726</xdr:colOff>
      <xdr:row>127</xdr:row>
      <xdr:rowOff>0</xdr:rowOff>
    </xdr:to>
    <xdr:pic>
      <xdr:nvPicPr>
        <xdr:cNvPr id="10" name="Imagen 9" descr="CAPITAL">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065781"/>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129</xdr:row>
          <xdr:rowOff>0</xdr:rowOff>
        </xdr:from>
        <xdr:to>
          <xdr:col>0</xdr:col>
          <xdr:colOff>2952750</xdr:colOff>
          <xdr:row>129</xdr:row>
          <xdr:rowOff>0</xdr:rowOff>
        </xdr:to>
        <xdr:sp macro="" textlink="">
          <xdr:nvSpPr>
            <xdr:cNvPr id="24595" name="Object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158</xdr:row>
      <xdr:rowOff>0</xdr:rowOff>
    </xdr:from>
    <xdr:to>
      <xdr:col>13</xdr:col>
      <xdr:colOff>669726</xdr:colOff>
      <xdr:row>158</xdr:row>
      <xdr:rowOff>0</xdr:rowOff>
    </xdr:to>
    <xdr:pic>
      <xdr:nvPicPr>
        <xdr:cNvPr id="12" name="Imagen 11" descr="CAPITAL">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518219"/>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160</xdr:row>
          <xdr:rowOff>0</xdr:rowOff>
        </xdr:from>
        <xdr:to>
          <xdr:col>0</xdr:col>
          <xdr:colOff>2952750</xdr:colOff>
          <xdr:row>160</xdr:row>
          <xdr:rowOff>0</xdr:rowOff>
        </xdr:to>
        <xdr:sp macro="" textlink="">
          <xdr:nvSpPr>
            <xdr:cNvPr id="24596" name="Object 2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96</xdr:row>
      <xdr:rowOff>14883</xdr:rowOff>
    </xdr:from>
    <xdr:to>
      <xdr:col>13</xdr:col>
      <xdr:colOff>669726</xdr:colOff>
      <xdr:row>99</xdr:row>
      <xdr:rowOff>63286</xdr:rowOff>
    </xdr:to>
    <xdr:pic>
      <xdr:nvPicPr>
        <xdr:cNvPr id="14" name="Imagen 13" descr="CAPITAL">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538" y="31472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96</xdr:row>
          <xdr:rowOff>85725</xdr:rowOff>
        </xdr:from>
        <xdr:to>
          <xdr:col>0</xdr:col>
          <xdr:colOff>2952750</xdr:colOff>
          <xdr:row>99</xdr:row>
          <xdr:rowOff>142875</xdr:rowOff>
        </xdr:to>
        <xdr:sp macro="" textlink="">
          <xdr:nvSpPr>
            <xdr:cNvPr id="24597" name="Object 21"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127</xdr:row>
          <xdr:rowOff>85725</xdr:rowOff>
        </xdr:from>
        <xdr:to>
          <xdr:col>0</xdr:col>
          <xdr:colOff>2952750</xdr:colOff>
          <xdr:row>130</xdr:row>
          <xdr:rowOff>142875</xdr:rowOff>
        </xdr:to>
        <xdr:sp macro="" textlink="">
          <xdr:nvSpPr>
            <xdr:cNvPr id="24598" name="Object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158</xdr:row>
          <xdr:rowOff>85725</xdr:rowOff>
        </xdr:from>
        <xdr:to>
          <xdr:col>0</xdr:col>
          <xdr:colOff>2952750</xdr:colOff>
          <xdr:row>161</xdr:row>
          <xdr:rowOff>142875</xdr:rowOff>
        </xdr:to>
        <xdr:sp macro="" textlink="">
          <xdr:nvSpPr>
            <xdr:cNvPr id="24599" name="Object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603250</xdr:colOff>
      <xdr:row>127</xdr:row>
      <xdr:rowOff>31750</xdr:rowOff>
    </xdr:from>
    <xdr:to>
      <xdr:col>13</xdr:col>
      <xdr:colOff>630038</xdr:colOff>
      <xdr:row>130</xdr:row>
      <xdr:rowOff>80153</xdr:rowOff>
    </xdr:to>
    <xdr:pic>
      <xdr:nvPicPr>
        <xdr:cNvPr id="7" name="Imagen 6" descr="CAPITAL">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42608500"/>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666750</xdr:colOff>
      <xdr:row>158</xdr:row>
      <xdr:rowOff>95250</xdr:rowOff>
    </xdr:from>
    <xdr:to>
      <xdr:col>13</xdr:col>
      <xdr:colOff>693538</xdr:colOff>
      <xdr:row>161</xdr:row>
      <xdr:rowOff>143653</xdr:rowOff>
    </xdr:to>
    <xdr:pic>
      <xdr:nvPicPr>
        <xdr:cNvPr id="9" name="Imagen 8" descr="CAPITAL">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0" y="52853167"/>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511969</xdr:colOff>
      <xdr:row>0</xdr:row>
      <xdr:rowOff>40283</xdr:rowOff>
    </xdr:from>
    <xdr:to>
      <xdr:col>13</xdr:col>
      <xdr:colOff>622101</xdr:colOff>
      <xdr:row>3</xdr:row>
      <xdr:rowOff>158050</xdr:rowOff>
    </xdr:to>
    <xdr:pic>
      <xdr:nvPicPr>
        <xdr:cNvPr id="11" name="Imagen 10" descr="CAPITAL">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02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0</xdr:row>
          <xdr:rowOff>152400</xdr:rowOff>
        </xdr:from>
        <xdr:to>
          <xdr:col>0</xdr:col>
          <xdr:colOff>2895600</xdr:colOff>
          <xdr:row>3</xdr:row>
          <xdr:rowOff>142875</xdr:rowOff>
        </xdr:to>
        <xdr:sp macro="" textlink="">
          <xdr:nvSpPr>
            <xdr:cNvPr id="6170" name="Object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499269</xdr:colOff>
      <xdr:row>30</xdr:row>
      <xdr:rowOff>65683</xdr:rowOff>
    </xdr:from>
    <xdr:to>
      <xdr:col>13</xdr:col>
      <xdr:colOff>609401</xdr:colOff>
      <xdr:row>33</xdr:row>
      <xdr:rowOff>183450</xdr:rowOff>
    </xdr:to>
    <xdr:pic>
      <xdr:nvPicPr>
        <xdr:cNvPr id="14" name="Imagen 13" descr="CAPITAL">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669" y="8460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30</xdr:row>
          <xdr:rowOff>114300</xdr:rowOff>
        </xdr:from>
        <xdr:to>
          <xdr:col>0</xdr:col>
          <xdr:colOff>2914650</xdr:colOff>
          <xdr:row>33</xdr:row>
          <xdr:rowOff>104775</xdr:rowOff>
        </xdr:to>
        <xdr:sp macro="" textlink="">
          <xdr:nvSpPr>
            <xdr:cNvPr id="6178" name="Object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62</xdr:row>
      <xdr:rowOff>78383</xdr:rowOff>
    </xdr:from>
    <xdr:to>
      <xdr:col>13</xdr:col>
      <xdr:colOff>622101</xdr:colOff>
      <xdr:row>65</xdr:row>
      <xdr:rowOff>196150</xdr:rowOff>
    </xdr:to>
    <xdr:pic>
      <xdr:nvPicPr>
        <xdr:cNvPr id="16" name="Imagen 15" descr="CAPITAL">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16283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62</xdr:row>
          <xdr:rowOff>114300</xdr:rowOff>
        </xdr:from>
        <xdr:to>
          <xdr:col>0</xdr:col>
          <xdr:colOff>2933700</xdr:colOff>
          <xdr:row>65</xdr:row>
          <xdr:rowOff>104775</xdr:rowOff>
        </xdr:to>
        <xdr:sp macro="" textlink="">
          <xdr:nvSpPr>
            <xdr:cNvPr id="6179" name="Object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103</xdr:row>
      <xdr:rowOff>78383</xdr:rowOff>
    </xdr:from>
    <xdr:to>
      <xdr:col>13</xdr:col>
      <xdr:colOff>622101</xdr:colOff>
      <xdr:row>106</xdr:row>
      <xdr:rowOff>196150</xdr:rowOff>
    </xdr:to>
    <xdr:pic>
      <xdr:nvPicPr>
        <xdr:cNvPr id="18" name="Imagen 17" descr="CAPITAL">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103</xdr:row>
          <xdr:rowOff>123825</xdr:rowOff>
        </xdr:from>
        <xdr:to>
          <xdr:col>0</xdr:col>
          <xdr:colOff>2952750</xdr:colOff>
          <xdr:row>106</xdr:row>
          <xdr:rowOff>123825</xdr:rowOff>
        </xdr:to>
        <xdr:sp macro="" textlink="">
          <xdr:nvSpPr>
            <xdr:cNvPr id="6180" name="Object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252</xdr:row>
      <xdr:rowOff>78383</xdr:rowOff>
    </xdr:from>
    <xdr:to>
      <xdr:col>13</xdr:col>
      <xdr:colOff>622101</xdr:colOff>
      <xdr:row>255</xdr:row>
      <xdr:rowOff>196150</xdr:rowOff>
    </xdr:to>
    <xdr:pic>
      <xdr:nvPicPr>
        <xdr:cNvPr id="12" name="Imagen 11" descr="CAPITAL">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33657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252</xdr:row>
          <xdr:rowOff>114300</xdr:rowOff>
        </xdr:from>
        <xdr:to>
          <xdr:col>0</xdr:col>
          <xdr:colOff>2933700</xdr:colOff>
          <xdr:row>255</xdr:row>
          <xdr:rowOff>104775</xdr:rowOff>
        </xdr:to>
        <xdr:sp macro="" textlink="">
          <xdr:nvSpPr>
            <xdr:cNvPr id="6198" name="Object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283</xdr:row>
      <xdr:rowOff>78383</xdr:rowOff>
    </xdr:from>
    <xdr:to>
      <xdr:col>13</xdr:col>
      <xdr:colOff>622101</xdr:colOff>
      <xdr:row>286</xdr:row>
      <xdr:rowOff>196150</xdr:rowOff>
    </xdr:to>
    <xdr:pic>
      <xdr:nvPicPr>
        <xdr:cNvPr id="15" name="Imagen 14" descr="CAPITAL">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283</xdr:row>
          <xdr:rowOff>123825</xdr:rowOff>
        </xdr:from>
        <xdr:to>
          <xdr:col>0</xdr:col>
          <xdr:colOff>2952750</xdr:colOff>
          <xdr:row>286</xdr:row>
          <xdr:rowOff>123825</xdr:rowOff>
        </xdr:to>
        <xdr:sp macro="" textlink="">
          <xdr:nvSpPr>
            <xdr:cNvPr id="6199" name="Object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221</xdr:row>
      <xdr:rowOff>78383</xdr:rowOff>
    </xdr:from>
    <xdr:to>
      <xdr:col>13</xdr:col>
      <xdr:colOff>622101</xdr:colOff>
      <xdr:row>224</xdr:row>
      <xdr:rowOff>196150</xdr:rowOff>
    </xdr:to>
    <xdr:pic>
      <xdr:nvPicPr>
        <xdr:cNvPr id="17" name="Imagen 16" descr="CAPITAL">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86304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221</xdr:row>
          <xdr:rowOff>123825</xdr:rowOff>
        </xdr:from>
        <xdr:to>
          <xdr:col>0</xdr:col>
          <xdr:colOff>2952750</xdr:colOff>
          <xdr:row>224</xdr:row>
          <xdr:rowOff>123825</xdr:rowOff>
        </xdr:to>
        <xdr:sp macro="" textlink="">
          <xdr:nvSpPr>
            <xdr:cNvPr id="6200" name="Object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136</xdr:row>
      <xdr:rowOff>78383</xdr:rowOff>
    </xdr:from>
    <xdr:to>
      <xdr:col>13</xdr:col>
      <xdr:colOff>622101</xdr:colOff>
      <xdr:row>139</xdr:row>
      <xdr:rowOff>196150</xdr:rowOff>
    </xdr:to>
    <xdr:pic>
      <xdr:nvPicPr>
        <xdr:cNvPr id="19" name="Imagen 18" descr="CAPITAL">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59387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136</xdr:row>
          <xdr:rowOff>123825</xdr:rowOff>
        </xdr:from>
        <xdr:to>
          <xdr:col>0</xdr:col>
          <xdr:colOff>2952750</xdr:colOff>
          <xdr:row>139</xdr:row>
          <xdr:rowOff>123825</xdr:rowOff>
        </xdr:to>
        <xdr:sp macro="" textlink="">
          <xdr:nvSpPr>
            <xdr:cNvPr id="6201" name="Object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192</xdr:row>
      <xdr:rowOff>78383</xdr:rowOff>
    </xdr:from>
    <xdr:to>
      <xdr:col>13</xdr:col>
      <xdr:colOff>622101</xdr:colOff>
      <xdr:row>195</xdr:row>
      <xdr:rowOff>196150</xdr:rowOff>
    </xdr:to>
    <xdr:pic>
      <xdr:nvPicPr>
        <xdr:cNvPr id="22" name="Imagen 21" descr="CAPITAL">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778658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192</xdr:row>
          <xdr:rowOff>123825</xdr:rowOff>
        </xdr:from>
        <xdr:to>
          <xdr:col>0</xdr:col>
          <xdr:colOff>2952750</xdr:colOff>
          <xdr:row>195</xdr:row>
          <xdr:rowOff>123825</xdr:rowOff>
        </xdr:to>
        <xdr:sp macro="" textlink="">
          <xdr:nvSpPr>
            <xdr:cNvPr id="6203" name="Object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164</xdr:row>
      <xdr:rowOff>78383</xdr:rowOff>
    </xdr:from>
    <xdr:to>
      <xdr:col>13</xdr:col>
      <xdr:colOff>622101</xdr:colOff>
      <xdr:row>167</xdr:row>
      <xdr:rowOff>196150</xdr:rowOff>
    </xdr:to>
    <xdr:pic>
      <xdr:nvPicPr>
        <xdr:cNvPr id="24" name="Imagen 23" descr="CAPITAL">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84609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164</xdr:row>
          <xdr:rowOff>123825</xdr:rowOff>
        </xdr:from>
        <xdr:to>
          <xdr:col>0</xdr:col>
          <xdr:colOff>2952750</xdr:colOff>
          <xdr:row>167</xdr:row>
          <xdr:rowOff>123825</xdr:rowOff>
        </xdr:to>
        <xdr:sp macro="" textlink="">
          <xdr:nvSpPr>
            <xdr:cNvPr id="6204" name="Object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529168</xdr:colOff>
      <xdr:row>308</xdr:row>
      <xdr:rowOff>31750</xdr:rowOff>
    </xdr:from>
    <xdr:to>
      <xdr:col>7</xdr:col>
      <xdr:colOff>920750</xdr:colOff>
      <xdr:row>309</xdr:row>
      <xdr:rowOff>2378540</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stretch>
          <a:fillRect/>
        </a:stretch>
      </xdr:blipFill>
      <xdr:spPr>
        <a:xfrm>
          <a:off x="11060008" y="74006710"/>
          <a:ext cx="1549822" cy="25441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2.vml"/><Relationship Id="rId7" Type="http://schemas.openxmlformats.org/officeDocument/2006/relationships/oleObject" Target="../embeddings/oleObject10.bin"/><Relationship Id="rId12" Type="http://schemas.openxmlformats.org/officeDocument/2006/relationships/oleObject" Target="../embeddings/oleObject15.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9.bin"/><Relationship Id="rId11" Type="http://schemas.openxmlformats.org/officeDocument/2006/relationships/oleObject" Target="../embeddings/oleObject14.bin"/><Relationship Id="rId5" Type="http://schemas.openxmlformats.org/officeDocument/2006/relationships/image" Target="../media/image1.emf"/><Relationship Id="rId10" Type="http://schemas.openxmlformats.org/officeDocument/2006/relationships/oleObject" Target="../embeddings/oleObject13.bin"/><Relationship Id="rId4" Type="http://schemas.openxmlformats.org/officeDocument/2006/relationships/oleObject" Target="../embeddings/oleObject8.bin"/><Relationship Id="rId9" Type="http://schemas.openxmlformats.org/officeDocument/2006/relationships/oleObject" Target="../embeddings/oleObject1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9.bin"/><Relationship Id="rId13" Type="http://schemas.openxmlformats.org/officeDocument/2006/relationships/oleObject" Target="../embeddings/oleObject24.bin"/><Relationship Id="rId3" Type="http://schemas.openxmlformats.org/officeDocument/2006/relationships/vmlDrawing" Target="../drawings/vmlDrawing3.vml"/><Relationship Id="rId7" Type="http://schemas.openxmlformats.org/officeDocument/2006/relationships/oleObject" Target="../embeddings/oleObject18.bin"/><Relationship Id="rId12" Type="http://schemas.openxmlformats.org/officeDocument/2006/relationships/oleObject" Target="../embeddings/oleObject23.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7.bin"/><Relationship Id="rId11" Type="http://schemas.openxmlformats.org/officeDocument/2006/relationships/oleObject" Target="../embeddings/oleObject22.bin"/><Relationship Id="rId5" Type="http://schemas.openxmlformats.org/officeDocument/2006/relationships/image" Target="../media/image1.emf"/><Relationship Id="rId10" Type="http://schemas.openxmlformats.org/officeDocument/2006/relationships/oleObject" Target="../embeddings/oleObject21.bin"/><Relationship Id="rId4" Type="http://schemas.openxmlformats.org/officeDocument/2006/relationships/oleObject" Target="../embeddings/oleObject16.bin"/><Relationship Id="rId9" Type="http://schemas.openxmlformats.org/officeDocument/2006/relationships/oleObject" Target="../embeddings/oleObject20.bin"/><Relationship Id="rId14" Type="http://schemas.openxmlformats.org/officeDocument/2006/relationships/oleObject" Target="../embeddings/oleObject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07"/>
  <sheetViews>
    <sheetView showGridLines="0" topLeftCell="A81" zoomScale="80" zoomScaleNormal="80" zoomScaleSheetLayoutView="80" workbookViewId="0">
      <selection activeCell="A81" sqref="A1:XFD1048576"/>
    </sheetView>
  </sheetViews>
  <sheetFormatPr baseColWidth="10" defaultColWidth="0" defaultRowHeight="15" zeroHeight="1"/>
  <cols>
    <col min="1" max="1" width="51.7109375" style="187" customWidth="1"/>
    <col min="2" max="2" width="11.42578125" style="187" customWidth="1"/>
    <col min="3" max="3" width="14.140625" style="187" customWidth="1"/>
    <col min="4" max="4" width="15.140625" style="187" bestFit="1" customWidth="1"/>
    <col min="5" max="6" width="18.28515625" style="187" bestFit="1" customWidth="1"/>
    <col min="7" max="8" width="17.5703125" style="187" bestFit="1" customWidth="1"/>
    <col min="9" max="9" width="16.140625" style="187" bestFit="1" customWidth="1"/>
    <col min="10" max="10" width="16.85546875" style="187" customWidth="1"/>
    <col min="11" max="11" width="17.140625" style="187" customWidth="1"/>
    <col min="12" max="12" width="12.7109375" style="187" customWidth="1"/>
    <col min="13" max="13" width="14.140625" style="187" customWidth="1"/>
    <col min="14" max="14" width="19.42578125" style="187" bestFit="1" customWidth="1"/>
    <col min="15" max="15" width="5.140625" style="187" customWidth="1"/>
    <col min="16" max="19" width="11.42578125" style="187" hidden="1" customWidth="1"/>
    <col min="20" max="16384" width="11.42578125" style="187" hidden="1"/>
  </cols>
  <sheetData>
    <row r="1" spans="1:14" ht="15.75" hidden="1">
      <c r="A1" s="10"/>
      <c r="B1" s="11" t="s">
        <v>208</v>
      </c>
      <c r="C1" s="11"/>
      <c r="D1" s="11"/>
      <c r="E1" s="11"/>
      <c r="F1" s="11"/>
      <c r="G1" s="11"/>
      <c r="H1" s="11"/>
      <c r="I1" s="12" t="s">
        <v>209</v>
      </c>
      <c r="J1" s="12"/>
      <c r="K1" s="12"/>
      <c r="L1" s="12"/>
      <c r="M1" s="13"/>
      <c r="N1" s="14"/>
    </row>
    <row r="2" spans="1:14" ht="15.75" hidden="1">
      <c r="A2" s="15"/>
      <c r="B2" s="16"/>
      <c r="C2" s="16"/>
      <c r="D2" s="16"/>
      <c r="E2" s="16"/>
      <c r="F2" s="16"/>
      <c r="G2" s="16"/>
      <c r="H2" s="16"/>
      <c r="I2" s="17" t="s">
        <v>210</v>
      </c>
      <c r="J2" s="17"/>
      <c r="K2" s="17"/>
      <c r="L2" s="17"/>
      <c r="M2" s="18"/>
      <c r="N2" s="19"/>
    </row>
    <row r="3" spans="1:14" ht="15.75" hidden="1">
      <c r="A3" s="15"/>
      <c r="B3" s="16" t="s">
        <v>211</v>
      </c>
      <c r="C3" s="16"/>
      <c r="D3" s="16"/>
      <c r="E3" s="16"/>
      <c r="F3" s="16"/>
      <c r="G3" s="16"/>
      <c r="H3" s="16"/>
      <c r="I3" s="17" t="s">
        <v>0</v>
      </c>
      <c r="J3" s="17"/>
      <c r="K3" s="17"/>
      <c r="L3" s="17"/>
      <c r="M3" s="18"/>
      <c r="N3" s="19"/>
    </row>
    <row r="4" spans="1:14" ht="15.75" hidden="1">
      <c r="A4" s="15"/>
      <c r="B4" s="16"/>
      <c r="C4" s="16"/>
      <c r="D4" s="16"/>
      <c r="E4" s="16"/>
      <c r="F4" s="16"/>
      <c r="G4" s="16"/>
      <c r="H4" s="16"/>
      <c r="I4" s="17" t="s">
        <v>212</v>
      </c>
      <c r="J4" s="17"/>
      <c r="K4" s="17"/>
      <c r="L4" s="17"/>
      <c r="M4" s="18"/>
      <c r="N4" s="19"/>
    </row>
    <row r="5" spans="1:14" hidden="1">
      <c r="A5" s="188"/>
      <c r="B5" s="189"/>
      <c r="C5" s="189"/>
      <c r="D5" s="189"/>
      <c r="E5" s="189"/>
      <c r="F5" s="189"/>
      <c r="G5" s="189"/>
      <c r="H5" s="189"/>
      <c r="I5" s="189"/>
      <c r="J5" s="189"/>
      <c r="K5" s="189"/>
      <c r="L5" s="189"/>
      <c r="M5" s="189"/>
      <c r="N5" s="190"/>
    </row>
    <row r="6" spans="1:14" ht="15.75" hidden="1">
      <c r="A6" s="20" t="s">
        <v>69</v>
      </c>
      <c r="B6" s="21"/>
      <c r="C6" s="21"/>
      <c r="D6" s="21"/>
      <c r="E6" s="21"/>
      <c r="F6" s="21"/>
      <c r="G6" s="21"/>
      <c r="H6" s="21"/>
      <c r="I6" s="21"/>
      <c r="J6" s="21"/>
      <c r="K6" s="21"/>
      <c r="L6" s="21"/>
      <c r="M6" s="21"/>
      <c r="N6" s="22"/>
    </row>
    <row r="7" spans="1:14" ht="15.75" hidden="1">
      <c r="A7" s="23" t="s">
        <v>169</v>
      </c>
      <c r="B7" s="24" t="s">
        <v>170</v>
      </c>
      <c r="C7" s="25"/>
      <c r="D7" s="25"/>
      <c r="E7" s="25"/>
      <c r="F7" s="25"/>
      <c r="G7" s="25"/>
      <c r="H7" s="25"/>
      <c r="I7" s="25"/>
      <c r="J7" s="25"/>
      <c r="K7" s="25"/>
      <c r="L7" s="25"/>
      <c r="M7" s="25"/>
      <c r="N7" s="26"/>
    </row>
    <row r="8" spans="1:14" ht="15" hidden="1" customHeight="1">
      <c r="A8" s="27" t="s">
        <v>216</v>
      </c>
      <c r="B8" s="28"/>
      <c r="C8" s="28"/>
      <c r="D8" s="28"/>
      <c r="E8" s="28"/>
      <c r="F8" s="28"/>
      <c r="G8" s="28"/>
      <c r="H8" s="28"/>
      <c r="I8" s="28"/>
      <c r="J8" s="28"/>
      <c r="K8" s="28"/>
      <c r="L8" s="28"/>
      <c r="M8" s="28"/>
      <c r="N8" s="29"/>
    </row>
    <row r="9" spans="1:14" ht="15.75" hidden="1">
      <c r="A9" s="30" t="s">
        <v>217</v>
      </c>
      <c r="B9" s="31"/>
      <c r="C9" s="31"/>
      <c r="D9" s="31"/>
      <c r="E9" s="31"/>
      <c r="F9" s="31"/>
      <c r="G9" s="32" t="s">
        <v>214</v>
      </c>
      <c r="H9" s="33"/>
      <c r="I9" s="34"/>
      <c r="J9" s="35" t="s">
        <v>3</v>
      </c>
      <c r="K9" s="35"/>
      <c r="L9" s="35"/>
      <c r="M9" s="35"/>
      <c r="N9" s="36"/>
    </row>
    <row r="10" spans="1:14" ht="30" hidden="1" customHeight="1">
      <c r="A10" s="37" t="s">
        <v>218</v>
      </c>
      <c r="B10" s="38"/>
      <c r="C10" s="38"/>
      <c r="D10" s="38"/>
      <c r="E10" s="38"/>
      <c r="F10" s="38"/>
      <c r="G10" s="39"/>
      <c r="H10" s="40"/>
      <c r="I10" s="41"/>
      <c r="J10" s="42" t="s">
        <v>4</v>
      </c>
      <c r="K10" s="43" t="s">
        <v>5</v>
      </c>
      <c r="L10" s="43"/>
      <c r="M10" s="43"/>
      <c r="N10" s="44" t="s">
        <v>6</v>
      </c>
    </row>
    <row r="11" spans="1:14" hidden="1">
      <c r="A11" s="27" t="s">
        <v>219</v>
      </c>
      <c r="B11" s="28"/>
      <c r="C11" s="28"/>
      <c r="D11" s="28"/>
      <c r="E11" s="28"/>
      <c r="F11" s="45"/>
      <c r="G11" s="39"/>
      <c r="H11" s="40"/>
      <c r="I11" s="41"/>
      <c r="J11" s="46"/>
      <c r="K11" s="47"/>
      <c r="L11" s="47"/>
      <c r="M11" s="47"/>
      <c r="N11" s="48"/>
    </row>
    <row r="12" spans="1:14" ht="15.75" hidden="1">
      <c r="A12" s="30" t="s">
        <v>220</v>
      </c>
      <c r="B12" s="31"/>
      <c r="C12" s="31"/>
      <c r="D12" s="31"/>
      <c r="E12" s="31"/>
      <c r="F12" s="31"/>
      <c r="G12" s="39"/>
      <c r="H12" s="40"/>
      <c r="I12" s="41"/>
      <c r="J12" s="46"/>
      <c r="K12" s="47"/>
      <c r="L12" s="47"/>
      <c r="M12" s="47"/>
      <c r="N12" s="48"/>
    </row>
    <row r="13" spans="1:14" ht="15.75" hidden="1">
      <c r="A13" s="30" t="s">
        <v>221</v>
      </c>
      <c r="B13" s="31"/>
      <c r="C13" s="31"/>
      <c r="D13" s="31"/>
      <c r="E13" s="31"/>
      <c r="F13" s="31"/>
      <c r="G13" s="39"/>
      <c r="H13" s="40"/>
      <c r="I13" s="41"/>
      <c r="J13" s="46"/>
      <c r="K13" s="47"/>
      <c r="L13" s="47"/>
      <c r="M13" s="47"/>
      <c r="N13" s="49"/>
    </row>
    <row r="14" spans="1:14" ht="31.5" hidden="1" customHeight="1">
      <c r="A14" s="50" t="s">
        <v>173</v>
      </c>
      <c r="B14" s="51"/>
      <c r="C14" s="51"/>
      <c r="D14" s="51"/>
      <c r="E14" s="51"/>
      <c r="F14" s="52"/>
      <c r="G14" s="39"/>
      <c r="H14" s="40"/>
      <c r="I14" s="41"/>
      <c r="J14" s="46"/>
      <c r="K14" s="53"/>
      <c r="L14" s="53"/>
      <c r="M14" s="53"/>
      <c r="N14" s="49"/>
    </row>
    <row r="15" spans="1:14" ht="16.5" hidden="1" thickBot="1">
      <c r="A15" s="54"/>
      <c r="B15" s="55"/>
      <c r="C15" s="55"/>
      <c r="D15" s="55"/>
      <c r="E15" s="55"/>
      <c r="F15" s="55"/>
      <c r="G15" s="55"/>
      <c r="H15" s="55"/>
      <c r="I15" s="55"/>
      <c r="J15" s="55"/>
      <c r="K15" s="55"/>
      <c r="L15" s="55"/>
      <c r="M15" s="55"/>
      <c r="N15" s="56"/>
    </row>
    <row r="16" spans="1:14" ht="15.75" hidden="1">
      <c r="A16" s="57" t="s">
        <v>8</v>
      </c>
      <c r="B16" s="58" t="s">
        <v>76</v>
      </c>
      <c r="C16" s="59" t="s">
        <v>10</v>
      </c>
      <c r="D16" s="59" t="s">
        <v>11</v>
      </c>
      <c r="E16" s="60" t="s">
        <v>12</v>
      </c>
      <c r="F16" s="59" t="s">
        <v>13</v>
      </c>
      <c r="G16" s="59"/>
      <c r="H16" s="59"/>
      <c r="I16" s="59"/>
      <c r="J16" s="59" t="s">
        <v>14</v>
      </c>
      <c r="K16" s="59"/>
      <c r="L16" s="61" t="s">
        <v>15</v>
      </c>
      <c r="M16" s="61"/>
      <c r="N16" s="62"/>
    </row>
    <row r="17" spans="1:14" ht="15" hidden="1" customHeight="1">
      <c r="A17" s="63"/>
      <c r="B17" s="64"/>
      <c r="C17" s="64"/>
      <c r="D17" s="64"/>
      <c r="E17" s="65"/>
      <c r="F17" s="64"/>
      <c r="G17" s="64"/>
      <c r="H17" s="64"/>
      <c r="I17" s="64"/>
      <c r="J17" s="64"/>
      <c r="K17" s="64"/>
      <c r="L17" s="64" t="s">
        <v>16</v>
      </c>
      <c r="M17" s="64" t="s">
        <v>17</v>
      </c>
      <c r="N17" s="66" t="s">
        <v>18</v>
      </c>
    </row>
    <row r="18" spans="1:14" ht="31.5" hidden="1">
      <c r="A18" s="63"/>
      <c r="B18" s="64"/>
      <c r="C18" s="64"/>
      <c r="D18" s="64"/>
      <c r="E18" s="65"/>
      <c r="F18" s="67" t="s">
        <v>19</v>
      </c>
      <c r="G18" s="67" t="s">
        <v>20</v>
      </c>
      <c r="H18" s="67" t="s">
        <v>21</v>
      </c>
      <c r="I18" s="68" t="s">
        <v>22</v>
      </c>
      <c r="J18" s="67" t="s">
        <v>23</v>
      </c>
      <c r="K18" s="69" t="s">
        <v>24</v>
      </c>
      <c r="L18" s="64"/>
      <c r="M18" s="64"/>
      <c r="N18" s="66"/>
    </row>
    <row r="19" spans="1:14" ht="27" hidden="1" customHeight="1">
      <c r="A19" s="191" t="s">
        <v>120</v>
      </c>
      <c r="B19" s="70" t="s">
        <v>25</v>
      </c>
      <c r="C19" s="71" t="s">
        <v>206</v>
      </c>
      <c r="D19" s="46">
        <v>1</v>
      </c>
      <c r="E19" s="192">
        <v>161834667</v>
      </c>
      <c r="F19" s="192">
        <f>+E19</f>
        <v>161834667</v>
      </c>
      <c r="G19" s="72"/>
      <c r="H19" s="72"/>
      <c r="I19" s="72"/>
      <c r="J19" s="73">
        <v>45292</v>
      </c>
      <c r="K19" s="74">
        <v>45657</v>
      </c>
      <c r="L19" s="75"/>
      <c r="M19" s="75"/>
      <c r="N19" s="76"/>
    </row>
    <row r="20" spans="1:14" ht="27" hidden="1" customHeight="1">
      <c r="A20" s="193"/>
      <c r="B20" s="70" t="s">
        <v>26</v>
      </c>
      <c r="C20" s="71"/>
      <c r="D20" s="70"/>
      <c r="E20" s="194"/>
      <c r="F20" s="192">
        <f>+E20</f>
        <v>0</v>
      </c>
      <c r="G20" s="72"/>
      <c r="H20" s="72"/>
      <c r="I20" s="72"/>
      <c r="J20" s="73">
        <v>45292</v>
      </c>
      <c r="K20" s="74">
        <v>45657</v>
      </c>
      <c r="L20" s="77"/>
      <c r="M20" s="77"/>
      <c r="N20" s="78"/>
    </row>
    <row r="21" spans="1:14" ht="15.75" hidden="1">
      <c r="A21" s="79" t="s">
        <v>27</v>
      </c>
      <c r="B21" s="69" t="s">
        <v>25</v>
      </c>
      <c r="C21" s="71"/>
      <c r="D21" s="80">
        <v>1</v>
      </c>
      <c r="E21" s="195">
        <v>161834667</v>
      </c>
      <c r="F21" s="195">
        <f>+E21</f>
        <v>161834667</v>
      </c>
      <c r="G21" s="72"/>
      <c r="H21" s="72"/>
      <c r="I21" s="72"/>
      <c r="J21" s="73">
        <v>45292</v>
      </c>
      <c r="K21" s="74">
        <v>45657</v>
      </c>
      <c r="L21" s="81"/>
      <c r="M21" s="81"/>
      <c r="N21" s="82"/>
    </row>
    <row r="22" spans="1:14" ht="16.5" hidden="1" thickBot="1">
      <c r="A22" s="83"/>
      <c r="B22" s="84" t="s">
        <v>26</v>
      </c>
      <c r="C22" s="85"/>
      <c r="D22" s="86"/>
      <c r="E22" s="196">
        <f>+E20</f>
        <v>0</v>
      </c>
      <c r="F22" s="196">
        <f>+F20</f>
        <v>0</v>
      </c>
      <c r="G22" s="87"/>
      <c r="H22" s="87"/>
      <c r="I22" s="87"/>
      <c r="J22" s="88">
        <v>45292</v>
      </c>
      <c r="K22" s="89">
        <v>45657</v>
      </c>
      <c r="L22" s="90"/>
      <c r="M22" s="90"/>
      <c r="N22" s="91"/>
    </row>
    <row r="23" spans="1:14" ht="15.75" hidden="1">
      <c r="A23" s="92" t="s">
        <v>28</v>
      </c>
      <c r="B23" s="93" t="s">
        <v>29</v>
      </c>
      <c r="C23" s="93"/>
      <c r="D23" s="93"/>
      <c r="E23" s="94" t="s">
        <v>30</v>
      </c>
      <c r="F23" s="94"/>
      <c r="G23" s="94"/>
      <c r="H23" s="94"/>
      <c r="I23" s="95"/>
      <c r="J23" s="96" t="s">
        <v>31</v>
      </c>
      <c r="K23" s="97"/>
      <c r="L23" s="97"/>
      <c r="M23" s="97"/>
      <c r="N23" s="98"/>
    </row>
    <row r="24" spans="1:14" ht="21" hidden="1" customHeight="1">
      <c r="A24" s="79" t="s">
        <v>222</v>
      </c>
      <c r="B24" s="99" t="s">
        <v>32</v>
      </c>
      <c r="C24" s="99"/>
      <c r="D24" s="99"/>
      <c r="E24" s="32" t="s">
        <v>33</v>
      </c>
      <c r="F24" s="33"/>
      <c r="G24" s="34"/>
      <c r="H24" s="67" t="s">
        <v>25</v>
      </c>
      <c r="I24" s="100">
        <f>+D21</f>
        <v>1</v>
      </c>
      <c r="J24" s="101" t="s">
        <v>177</v>
      </c>
      <c r="K24" s="102"/>
      <c r="L24" s="102"/>
      <c r="M24" s="102"/>
      <c r="N24" s="103"/>
    </row>
    <row r="25" spans="1:14" ht="21" hidden="1" customHeight="1">
      <c r="A25" s="104"/>
      <c r="B25" s="99"/>
      <c r="C25" s="99"/>
      <c r="D25" s="99"/>
      <c r="E25" s="105"/>
      <c r="F25" s="106"/>
      <c r="G25" s="107"/>
      <c r="H25" s="67" t="s">
        <v>26</v>
      </c>
      <c r="I25" s="100"/>
      <c r="J25" s="108" t="s">
        <v>34</v>
      </c>
      <c r="K25" s="109"/>
      <c r="L25" s="109"/>
      <c r="M25" s="109"/>
      <c r="N25" s="110"/>
    </row>
    <row r="26" spans="1:14" ht="16.5" hidden="1" thickBot="1">
      <c r="A26" s="111"/>
      <c r="B26" s="112"/>
      <c r="C26" s="112"/>
      <c r="D26" s="112"/>
      <c r="E26" s="112"/>
      <c r="F26" s="112"/>
      <c r="G26" s="112"/>
      <c r="H26" s="112"/>
      <c r="I26" s="112"/>
      <c r="J26" s="113"/>
      <c r="K26" s="114"/>
      <c r="L26" s="114"/>
      <c r="M26" s="114"/>
      <c r="N26" s="115"/>
    </row>
    <row r="27" spans="1:14" ht="16.5" hidden="1" thickBot="1">
      <c r="A27" s="116"/>
      <c r="B27" s="117"/>
      <c r="C27" s="117"/>
      <c r="D27" s="117"/>
      <c r="E27" s="117"/>
      <c r="F27" s="117"/>
      <c r="G27" s="117"/>
      <c r="H27" s="117"/>
      <c r="I27" s="117"/>
      <c r="J27" s="118"/>
      <c r="K27" s="118"/>
      <c r="L27" s="118"/>
      <c r="M27" s="118"/>
      <c r="N27" s="118"/>
    </row>
    <row r="28" spans="1:14" ht="15.75" hidden="1">
      <c r="A28" s="10"/>
      <c r="B28" s="11" t="s">
        <v>208</v>
      </c>
      <c r="C28" s="11"/>
      <c r="D28" s="11"/>
      <c r="E28" s="11"/>
      <c r="F28" s="11"/>
      <c r="G28" s="11"/>
      <c r="H28" s="11"/>
      <c r="I28" s="12" t="s">
        <v>209</v>
      </c>
      <c r="J28" s="12"/>
      <c r="K28" s="12"/>
      <c r="L28" s="12"/>
      <c r="M28" s="13"/>
      <c r="N28" s="14"/>
    </row>
    <row r="29" spans="1:14" ht="15.75" hidden="1">
      <c r="A29" s="15"/>
      <c r="B29" s="16"/>
      <c r="C29" s="16"/>
      <c r="D29" s="16"/>
      <c r="E29" s="16"/>
      <c r="F29" s="16"/>
      <c r="G29" s="16"/>
      <c r="H29" s="16"/>
      <c r="I29" s="17" t="s">
        <v>210</v>
      </c>
      <c r="J29" s="17"/>
      <c r="K29" s="17"/>
      <c r="L29" s="17"/>
      <c r="M29" s="18"/>
      <c r="N29" s="19"/>
    </row>
    <row r="30" spans="1:14" ht="15.75" hidden="1">
      <c r="A30" s="15"/>
      <c r="B30" s="16" t="s">
        <v>211</v>
      </c>
      <c r="C30" s="16"/>
      <c r="D30" s="16"/>
      <c r="E30" s="16"/>
      <c r="F30" s="16"/>
      <c r="G30" s="16"/>
      <c r="H30" s="16"/>
      <c r="I30" s="17" t="s">
        <v>0</v>
      </c>
      <c r="J30" s="17"/>
      <c r="K30" s="17"/>
      <c r="L30" s="17"/>
      <c r="M30" s="18"/>
      <c r="N30" s="19"/>
    </row>
    <row r="31" spans="1:14" ht="15.75" hidden="1">
      <c r="A31" s="15"/>
      <c r="B31" s="16"/>
      <c r="C31" s="16"/>
      <c r="D31" s="16"/>
      <c r="E31" s="16"/>
      <c r="F31" s="16"/>
      <c r="G31" s="16"/>
      <c r="H31" s="16"/>
      <c r="I31" s="17" t="s">
        <v>212</v>
      </c>
      <c r="J31" s="17"/>
      <c r="K31" s="17"/>
      <c r="L31" s="17"/>
      <c r="M31" s="18"/>
      <c r="N31" s="19"/>
    </row>
    <row r="32" spans="1:14" hidden="1">
      <c r="A32" s="188"/>
      <c r="B32" s="189"/>
      <c r="C32" s="189"/>
      <c r="D32" s="189"/>
      <c r="E32" s="189"/>
      <c r="F32" s="189"/>
      <c r="G32" s="189"/>
      <c r="H32" s="189"/>
      <c r="I32" s="189"/>
      <c r="J32" s="189"/>
      <c r="K32" s="189"/>
      <c r="L32" s="189"/>
      <c r="M32" s="189"/>
      <c r="N32" s="190"/>
    </row>
    <row r="33" spans="1:14" ht="15.75" hidden="1">
      <c r="A33" s="20" t="s">
        <v>69</v>
      </c>
      <c r="B33" s="21"/>
      <c r="C33" s="21"/>
      <c r="D33" s="21"/>
      <c r="E33" s="21"/>
      <c r="F33" s="21"/>
      <c r="G33" s="21"/>
      <c r="H33" s="21"/>
      <c r="I33" s="21"/>
      <c r="J33" s="21"/>
      <c r="K33" s="21"/>
      <c r="L33" s="21"/>
      <c r="M33" s="21"/>
      <c r="N33" s="22"/>
    </row>
    <row r="34" spans="1:14" ht="15.75" hidden="1">
      <c r="A34" s="23" t="s">
        <v>169</v>
      </c>
      <c r="B34" s="24" t="s">
        <v>170</v>
      </c>
      <c r="C34" s="25"/>
      <c r="D34" s="25"/>
      <c r="E34" s="25"/>
      <c r="F34" s="25"/>
      <c r="G34" s="25"/>
      <c r="H34" s="25"/>
      <c r="I34" s="25"/>
      <c r="J34" s="25"/>
      <c r="K34" s="25"/>
      <c r="L34" s="25"/>
      <c r="M34" s="25"/>
      <c r="N34" s="26"/>
    </row>
    <row r="35" spans="1:14" hidden="1">
      <c r="A35" s="27" t="s">
        <v>216</v>
      </c>
      <c r="B35" s="28"/>
      <c r="C35" s="28"/>
      <c r="D35" s="28"/>
      <c r="E35" s="28"/>
      <c r="F35" s="28"/>
      <c r="G35" s="28"/>
      <c r="H35" s="28"/>
      <c r="I35" s="28"/>
      <c r="J35" s="28"/>
      <c r="K35" s="28"/>
      <c r="L35" s="28"/>
      <c r="M35" s="28"/>
      <c r="N35" s="29"/>
    </row>
    <row r="36" spans="1:14" ht="15.75" hidden="1" customHeight="1">
      <c r="A36" s="30" t="s">
        <v>217</v>
      </c>
      <c r="B36" s="31"/>
      <c r="C36" s="31"/>
      <c r="D36" s="31"/>
      <c r="E36" s="31"/>
      <c r="F36" s="31"/>
      <c r="G36" s="32" t="s">
        <v>214</v>
      </c>
      <c r="H36" s="33"/>
      <c r="I36" s="34"/>
      <c r="J36" s="35" t="s">
        <v>3</v>
      </c>
      <c r="K36" s="35"/>
      <c r="L36" s="35"/>
      <c r="M36" s="35"/>
      <c r="N36" s="36"/>
    </row>
    <row r="37" spans="1:14" ht="36.75" hidden="1" customHeight="1">
      <c r="A37" s="37" t="s">
        <v>218</v>
      </c>
      <c r="B37" s="38"/>
      <c r="C37" s="38"/>
      <c r="D37" s="38"/>
      <c r="E37" s="38"/>
      <c r="F37" s="38"/>
      <c r="G37" s="39"/>
      <c r="H37" s="40"/>
      <c r="I37" s="41"/>
      <c r="J37" s="42" t="s">
        <v>4</v>
      </c>
      <c r="K37" s="43" t="s">
        <v>5</v>
      </c>
      <c r="L37" s="43"/>
      <c r="M37" s="43"/>
      <c r="N37" s="44" t="s">
        <v>6</v>
      </c>
    </row>
    <row r="38" spans="1:14" ht="45" hidden="1" customHeight="1">
      <c r="A38" s="27" t="s">
        <v>219</v>
      </c>
      <c r="B38" s="28"/>
      <c r="C38" s="28"/>
      <c r="D38" s="28"/>
      <c r="E38" s="28"/>
      <c r="F38" s="45"/>
      <c r="G38" s="39"/>
      <c r="H38" s="40"/>
      <c r="I38" s="41"/>
      <c r="J38" s="46"/>
      <c r="K38" s="47"/>
      <c r="L38" s="47"/>
      <c r="M38" s="47"/>
      <c r="N38" s="48"/>
    </row>
    <row r="39" spans="1:14" ht="15.75" hidden="1">
      <c r="A39" s="30" t="s">
        <v>220</v>
      </c>
      <c r="B39" s="31"/>
      <c r="C39" s="31"/>
      <c r="D39" s="31"/>
      <c r="E39" s="31"/>
      <c r="F39" s="31"/>
      <c r="G39" s="39"/>
      <c r="H39" s="40"/>
      <c r="I39" s="41"/>
      <c r="J39" s="46"/>
      <c r="K39" s="53"/>
      <c r="L39" s="53"/>
      <c r="M39" s="53"/>
      <c r="N39" s="119"/>
    </row>
    <row r="40" spans="1:14" ht="15.75" hidden="1">
      <c r="A40" s="30" t="s">
        <v>221</v>
      </c>
      <c r="B40" s="31"/>
      <c r="C40" s="31"/>
      <c r="D40" s="31"/>
      <c r="E40" s="31"/>
      <c r="F40" s="31"/>
      <c r="G40" s="39"/>
      <c r="H40" s="40"/>
      <c r="I40" s="41"/>
      <c r="J40" s="46"/>
      <c r="K40" s="53"/>
      <c r="L40" s="53"/>
      <c r="M40" s="53"/>
      <c r="N40" s="119"/>
    </row>
    <row r="41" spans="1:14" ht="15.75" hidden="1">
      <c r="A41" s="50" t="s">
        <v>223</v>
      </c>
      <c r="B41" s="51"/>
      <c r="C41" s="51"/>
      <c r="D41" s="51"/>
      <c r="E41" s="51"/>
      <c r="F41" s="52"/>
      <c r="G41" s="39"/>
      <c r="H41" s="40"/>
      <c r="I41" s="41"/>
      <c r="J41" s="46"/>
      <c r="K41" s="53"/>
      <c r="L41" s="53"/>
      <c r="M41" s="53"/>
      <c r="N41" s="119"/>
    </row>
    <row r="42" spans="1:14" ht="16.5" hidden="1" thickBot="1">
      <c r="A42" s="54"/>
      <c r="B42" s="55"/>
      <c r="C42" s="55"/>
      <c r="D42" s="55"/>
      <c r="E42" s="55"/>
      <c r="F42" s="55"/>
      <c r="G42" s="55"/>
      <c r="H42" s="55"/>
      <c r="I42" s="55"/>
      <c r="J42" s="55"/>
      <c r="K42" s="55"/>
      <c r="L42" s="55"/>
      <c r="M42" s="55"/>
      <c r="N42" s="56"/>
    </row>
    <row r="43" spans="1:14" ht="15.75" hidden="1">
      <c r="A43" s="57" t="s">
        <v>8</v>
      </c>
      <c r="B43" s="58" t="s">
        <v>76</v>
      </c>
      <c r="C43" s="59" t="s">
        <v>10</v>
      </c>
      <c r="D43" s="59" t="s">
        <v>11</v>
      </c>
      <c r="E43" s="60" t="s">
        <v>12</v>
      </c>
      <c r="F43" s="59" t="s">
        <v>13</v>
      </c>
      <c r="G43" s="59"/>
      <c r="H43" s="59"/>
      <c r="I43" s="59"/>
      <c r="J43" s="59" t="s">
        <v>14</v>
      </c>
      <c r="K43" s="59"/>
      <c r="L43" s="61" t="s">
        <v>15</v>
      </c>
      <c r="M43" s="61"/>
      <c r="N43" s="62"/>
    </row>
    <row r="44" spans="1:14" hidden="1">
      <c r="A44" s="63"/>
      <c r="B44" s="64"/>
      <c r="C44" s="64"/>
      <c r="D44" s="64"/>
      <c r="E44" s="65"/>
      <c r="F44" s="64"/>
      <c r="G44" s="64"/>
      <c r="H44" s="64"/>
      <c r="I44" s="64"/>
      <c r="J44" s="64"/>
      <c r="K44" s="64"/>
      <c r="L44" s="64" t="s">
        <v>16</v>
      </c>
      <c r="M44" s="64" t="s">
        <v>17</v>
      </c>
      <c r="N44" s="66" t="s">
        <v>18</v>
      </c>
    </row>
    <row r="45" spans="1:14" ht="31.5" hidden="1">
      <c r="A45" s="63"/>
      <c r="B45" s="64"/>
      <c r="C45" s="64"/>
      <c r="D45" s="64"/>
      <c r="E45" s="65"/>
      <c r="F45" s="67" t="s">
        <v>19</v>
      </c>
      <c r="G45" s="67" t="s">
        <v>20</v>
      </c>
      <c r="H45" s="67" t="s">
        <v>21</v>
      </c>
      <c r="I45" s="68" t="s">
        <v>22</v>
      </c>
      <c r="J45" s="67" t="s">
        <v>23</v>
      </c>
      <c r="K45" s="69" t="s">
        <v>24</v>
      </c>
      <c r="L45" s="64"/>
      <c r="M45" s="64"/>
      <c r="N45" s="66"/>
    </row>
    <row r="46" spans="1:14" ht="15.75" hidden="1" customHeight="1">
      <c r="A46" s="191" t="s">
        <v>160</v>
      </c>
      <c r="B46" s="70" t="s">
        <v>25</v>
      </c>
      <c r="C46" s="71" t="s">
        <v>143</v>
      </c>
      <c r="D46" s="70">
        <v>1</v>
      </c>
      <c r="E46" s="194">
        <v>30000000</v>
      </c>
      <c r="F46" s="194">
        <f>+E46</f>
        <v>30000000</v>
      </c>
      <c r="G46" s="70"/>
      <c r="H46" s="70"/>
      <c r="I46" s="70"/>
      <c r="J46" s="73">
        <v>45292</v>
      </c>
      <c r="K46" s="74">
        <v>45657</v>
      </c>
      <c r="L46" s="120"/>
      <c r="M46" s="120"/>
      <c r="N46" s="121"/>
    </row>
    <row r="47" spans="1:14" ht="15" hidden="1" customHeight="1">
      <c r="A47" s="193"/>
      <c r="B47" s="70" t="s">
        <v>26</v>
      </c>
      <c r="C47" s="71"/>
      <c r="D47" s="70"/>
      <c r="E47" s="194"/>
      <c r="F47" s="194">
        <f>+E47</f>
        <v>0</v>
      </c>
      <c r="G47" s="70"/>
      <c r="H47" s="70"/>
      <c r="I47" s="70"/>
      <c r="J47" s="73">
        <v>45292</v>
      </c>
      <c r="K47" s="74">
        <v>45657</v>
      </c>
      <c r="L47" s="120"/>
      <c r="M47" s="120"/>
      <c r="N47" s="121"/>
    </row>
    <row r="48" spans="1:14" ht="15.75" hidden="1">
      <c r="A48" s="79" t="s">
        <v>27</v>
      </c>
      <c r="B48" s="69" t="s">
        <v>25</v>
      </c>
      <c r="C48" s="71"/>
      <c r="D48" s="80">
        <v>1</v>
      </c>
      <c r="E48" s="195">
        <v>30000000</v>
      </c>
      <c r="F48" s="195">
        <f>+E48</f>
        <v>30000000</v>
      </c>
      <c r="G48" s="70"/>
      <c r="H48" s="70"/>
      <c r="I48" s="70"/>
      <c r="J48" s="73">
        <v>45292</v>
      </c>
      <c r="K48" s="74">
        <v>45657</v>
      </c>
      <c r="L48" s="122"/>
      <c r="M48" s="122"/>
      <c r="N48" s="123"/>
    </row>
    <row r="49" spans="1:14" ht="16.5" hidden="1" thickBot="1">
      <c r="A49" s="83"/>
      <c r="B49" s="84" t="s">
        <v>26</v>
      </c>
      <c r="C49" s="85"/>
      <c r="D49" s="86"/>
      <c r="E49" s="196">
        <f>+E47</f>
        <v>0</v>
      </c>
      <c r="F49" s="196">
        <f>+F47</f>
        <v>0</v>
      </c>
      <c r="G49" s="124"/>
      <c r="H49" s="124"/>
      <c r="I49" s="124"/>
      <c r="J49" s="88">
        <v>45292</v>
      </c>
      <c r="K49" s="89">
        <v>45657</v>
      </c>
      <c r="L49" s="125"/>
      <c r="M49" s="125"/>
      <c r="N49" s="126"/>
    </row>
    <row r="50" spans="1:14" ht="15.75" hidden="1">
      <c r="A50" s="92" t="s">
        <v>28</v>
      </c>
      <c r="B50" s="93" t="s">
        <v>29</v>
      </c>
      <c r="C50" s="93"/>
      <c r="D50" s="93"/>
      <c r="E50" s="94" t="s">
        <v>30</v>
      </c>
      <c r="F50" s="94"/>
      <c r="G50" s="94"/>
      <c r="H50" s="94"/>
      <c r="I50" s="95"/>
      <c r="J50" s="96" t="s">
        <v>31</v>
      </c>
      <c r="K50" s="97"/>
      <c r="L50" s="97"/>
      <c r="M50" s="97"/>
      <c r="N50" s="98"/>
    </row>
    <row r="51" spans="1:14" ht="27" hidden="1" customHeight="1">
      <c r="A51" s="127" t="s">
        <v>224</v>
      </c>
      <c r="B51" s="99" t="s">
        <v>35</v>
      </c>
      <c r="C51" s="99"/>
      <c r="D51" s="99"/>
      <c r="E51" s="32" t="s">
        <v>36</v>
      </c>
      <c r="F51" s="33"/>
      <c r="G51" s="34"/>
      <c r="H51" s="67" t="s">
        <v>25</v>
      </c>
      <c r="I51" s="100">
        <f>+D48</f>
        <v>1</v>
      </c>
      <c r="J51" s="101" t="s">
        <v>177</v>
      </c>
      <c r="K51" s="102"/>
      <c r="L51" s="102"/>
      <c r="M51" s="102"/>
      <c r="N51" s="103"/>
    </row>
    <row r="52" spans="1:14" ht="27" hidden="1" customHeight="1">
      <c r="A52" s="37"/>
      <c r="B52" s="99"/>
      <c r="C52" s="99"/>
      <c r="D52" s="99"/>
      <c r="E52" s="105"/>
      <c r="F52" s="106"/>
      <c r="G52" s="107"/>
      <c r="H52" s="67" t="s">
        <v>26</v>
      </c>
      <c r="I52" s="100">
        <f>+D49</f>
        <v>0</v>
      </c>
      <c r="J52" s="108" t="s">
        <v>34</v>
      </c>
      <c r="K52" s="109"/>
      <c r="L52" s="109"/>
      <c r="M52" s="109"/>
      <c r="N52" s="110"/>
    </row>
    <row r="53" spans="1:14" ht="16.5" hidden="1" thickBot="1">
      <c r="A53" s="111"/>
      <c r="B53" s="112"/>
      <c r="C53" s="112"/>
      <c r="D53" s="112"/>
      <c r="E53" s="112"/>
      <c r="F53" s="112"/>
      <c r="G53" s="112"/>
      <c r="H53" s="112"/>
      <c r="I53" s="112"/>
      <c r="J53" s="113"/>
      <c r="K53" s="114"/>
      <c r="L53" s="114"/>
      <c r="M53" s="114"/>
      <c r="N53" s="115"/>
    </row>
    <row r="54" spans="1:14" ht="20.25" hidden="1" customHeight="1" thickBot="1">
      <c r="A54" s="116"/>
      <c r="B54" s="117"/>
      <c r="C54" s="117"/>
      <c r="D54" s="117"/>
      <c r="E54" s="117"/>
      <c r="F54" s="117"/>
      <c r="G54" s="117"/>
      <c r="H54" s="117"/>
      <c r="I54" s="117"/>
      <c r="J54" s="118"/>
      <c r="K54" s="118"/>
      <c r="L54" s="118"/>
      <c r="M54" s="118"/>
      <c r="N54" s="118"/>
    </row>
    <row r="55" spans="1:14" ht="15.75" hidden="1">
      <c r="A55" s="10"/>
      <c r="B55" s="11" t="s">
        <v>208</v>
      </c>
      <c r="C55" s="11"/>
      <c r="D55" s="11"/>
      <c r="E55" s="11"/>
      <c r="F55" s="11"/>
      <c r="G55" s="11"/>
      <c r="H55" s="11"/>
      <c r="I55" s="12" t="s">
        <v>209</v>
      </c>
      <c r="J55" s="12"/>
      <c r="K55" s="12"/>
      <c r="L55" s="12"/>
      <c r="M55" s="13"/>
      <c r="N55" s="14"/>
    </row>
    <row r="56" spans="1:14" ht="15.75" hidden="1">
      <c r="A56" s="15"/>
      <c r="B56" s="16"/>
      <c r="C56" s="16"/>
      <c r="D56" s="16"/>
      <c r="E56" s="16"/>
      <c r="F56" s="16"/>
      <c r="G56" s="16"/>
      <c r="H56" s="16"/>
      <c r="I56" s="17" t="s">
        <v>210</v>
      </c>
      <c r="J56" s="17"/>
      <c r="K56" s="17"/>
      <c r="L56" s="17"/>
      <c r="M56" s="18"/>
      <c r="N56" s="19"/>
    </row>
    <row r="57" spans="1:14" ht="15.75" hidden="1">
      <c r="A57" s="15"/>
      <c r="B57" s="16" t="s">
        <v>211</v>
      </c>
      <c r="C57" s="16"/>
      <c r="D57" s="16"/>
      <c r="E57" s="16"/>
      <c r="F57" s="16"/>
      <c r="G57" s="16"/>
      <c r="H57" s="16"/>
      <c r="I57" s="17" t="s">
        <v>0</v>
      </c>
      <c r="J57" s="17"/>
      <c r="K57" s="17"/>
      <c r="L57" s="17"/>
      <c r="M57" s="18"/>
      <c r="N57" s="19"/>
    </row>
    <row r="58" spans="1:14" ht="15.75" hidden="1" customHeight="1">
      <c r="A58" s="15"/>
      <c r="B58" s="16"/>
      <c r="C58" s="16"/>
      <c r="D58" s="16"/>
      <c r="E58" s="16"/>
      <c r="F58" s="16"/>
      <c r="G58" s="16"/>
      <c r="H58" s="16"/>
      <c r="I58" s="17" t="s">
        <v>212</v>
      </c>
      <c r="J58" s="17"/>
      <c r="K58" s="17"/>
      <c r="L58" s="17"/>
      <c r="M58" s="18"/>
      <c r="N58" s="19"/>
    </row>
    <row r="59" spans="1:14" ht="15" hidden="1" customHeight="1">
      <c r="A59" s="188"/>
      <c r="B59" s="189"/>
      <c r="C59" s="189"/>
      <c r="D59" s="189"/>
      <c r="E59" s="189"/>
      <c r="F59" s="189"/>
      <c r="G59" s="189"/>
      <c r="H59" s="189"/>
      <c r="I59" s="189"/>
      <c r="J59" s="189"/>
      <c r="K59" s="189"/>
      <c r="L59" s="189"/>
      <c r="M59" s="189"/>
      <c r="N59" s="190"/>
    </row>
    <row r="60" spans="1:14" ht="15.75" hidden="1">
      <c r="A60" s="20" t="s">
        <v>69</v>
      </c>
      <c r="B60" s="21"/>
      <c r="C60" s="21"/>
      <c r="D60" s="21"/>
      <c r="E60" s="21"/>
      <c r="F60" s="21"/>
      <c r="G60" s="21"/>
      <c r="H60" s="21"/>
      <c r="I60" s="21"/>
      <c r="J60" s="21"/>
      <c r="K60" s="21"/>
      <c r="L60" s="21"/>
      <c r="M60" s="21"/>
      <c r="N60" s="22"/>
    </row>
    <row r="61" spans="1:14" ht="15.75" hidden="1">
      <c r="A61" s="23" t="s">
        <v>169</v>
      </c>
      <c r="B61" s="24" t="s">
        <v>170</v>
      </c>
      <c r="C61" s="25"/>
      <c r="D61" s="25"/>
      <c r="E61" s="25"/>
      <c r="F61" s="25"/>
      <c r="G61" s="25"/>
      <c r="H61" s="25"/>
      <c r="I61" s="25"/>
      <c r="J61" s="25"/>
      <c r="K61" s="25"/>
      <c r="L61" s="25"/>
      <c r="M61" s="25"/>
      <c r="N61" s="26"/>
    </row>
    <row r="62" spans="1:14" hidden="1">
      <c r="A62" s="27" t="s">
        <v>216</v>
      </c>
      <c r="B62" s="28"/>
      <c r="C62" s="28"/>
      <c r="D62" s="28"/>
      <c r="E62" s="28"/>
      <c r="F62" s="28"/>
      <c r="G62" s="28"/>
      <c r="H62" s="28"/>
      <c r="I62" s="28"/>
      <c r="J62" s="28"/>
      <c r="K62" s="28"/>
      <c r="L62" s="28"/>
      <c r="M62" s="28"/>
      <c r="N62" s="29"/>
    </row>
    <row r="63" spans="1:14" ht="15.75" hidden="1">
      <c r="A63" s="30" t="s">
        <v>217</v>
      </c>
      <c r="B63" s="31"/>
      <c r="C63" s="31"/>
      <c r="D63" s="31"/>
      <c r="E63" s="31"/>
      <c r="F63" s="31"/>
      <c r="G63" s="32" t="s">
        <v>214</v>
      </c>
      <c r="H63" s="33"/>
      <c r="I63" s="34"/>
      <c r="J63" s="35" t="s">
        <v>3</v>
      </c>
      <c r="K63" s="35"/>
      <c r="L63" s="35"/>
      <c r="M63" s="35"/>
      <c r="N63" s="36"/>
    </row>
    <row r="64" spans="1:14" ht="43.5" hidden="1" customHeight="1">
      <c r="A64" s="37" t="s">
        <v>218</v>
      </c>
      <c r="B64" s="38"/>
      <c r="C64" s="38"/>
      <c r="D64" s="38"/>
      <c r="E64" s="38"/>
      <c r="F64" s="38"/>
      <c r="G64" s="39"/>
      <c r="H64" s="40"/>
      <c r="I64" s="41"/>
      <c r="J64" s="42" t="s">
        <v>4</v>
      </c>
      <c r="K64" s="43" t="s">
        <v>5</v>
      </c>
      <c r="L64" s="43"/>
      <c r="M64" s="43"/>
      <c r="N64" s="44" t="s">
        <v>6</v>
      </c>
    </row>
    <row r="65" spans="1:14" ht="34.5" hidden="1" customHeight="1">
      <c r="A65" s="27" t="s">
        <v>219</v>
      </c>
      <c r="B65" s="28"/>
      <c r="C65" s="28"/>
      <c r="D65" s="28"/>
      <c r="E65" s="28"/>
      <c r="F65" s="45"/>
      <c r="G65" s="39"/>
      <c r="H65" s="40"/>
      <c r="I65" s="41"/>
      <c r="J65" s="46"/>
      <c r="K65" s="47"/>
      <c r="L65" s="47"/>
      <c r="M65" s="47"/>
      <c r="N65" s="48"/>
    </row>
    <row r="66" spans="1:14" ht="15.75" hidden="1">
      <c r="A66" s="30" t="s">
        <v>220</v>
      </c>
      <c r="B66" s="31"/>
      <c r="C66" s="31"/>
      <c r="D66" s="31"/>
      <c r="E66" s="31"/>
      <c r="F66" s="31"/>
      <c r="G66" s="39"/>
      <c r="H66" s="40"/>
      <c r="I66" s="41"/>
      <c r="J66" s="46"/>
      <c r="K66" s="53"/>
      <c r="L66" s="53"/>
      <c r="M66" s="53"/>
      <c r="N66" s="119"/>
    </row>
    <row r="67" spans="1:14" ht="15.75" hidden="1">
      <c r="A67" s="30" t="s">
        <v>221</v>
      </c>
      <c r="B67" s="31"/>
      <c r="C67" s="31"/>
      <c r="D67" s="31"/>
      <c r="E67" s="31"/>
      <c r="F67" s="31"/>
      <c r="G67" s="39"/>
      <c r="H67" s="40"/>
      <c r="I67" s="41"/>
      <c r="J67" s="46"/>
      <c r="K67" s="53"/>
      <c r="L67" s="53"/>
      <c r="M67" s="53"/>
      <c r="N67" s="119"/>
    </row>
    <row r="68" spans="1:14" ht="15.75" hidden="1">
      <c r="A68" s="50" t="s">
        <v>223</v>
      </c>
      <c r="B68" s="51"/>
      <c r="C68" s="51"/>
      <c r="D68" s="51"/>
      <c r="E68" s="51"/>
      <c r="F68" s="52"/>
      <c r="G68" s="39"/>
      <c r="H68" s="40"/>
      <c r="I68" s="41"/>
      <c r="J68" s="46"/>
      <c r="K68" s="53"/>
      <c r="L68" s="53"/>
      <c r="M68" s="53"/>
      <c r="N68" s="119"/>
    </row>
    <row r="69" spans="1:14" ht="16.5" hidden="1" thickBot="1">
      <c r="A69" s="54"/>
      <c r="B69" s="55"/>
      <c r="C69" s="55"/>
      <c r="D69" s="55"/>
      <c r="E69" s="55"/>
      <c r="F69" s="55"/>
      <c r="G69" s="55"/>
      <c r="H69" s="55"/>
      <c r="I69" s="55"/>
      <c r="J69" s="55"/>
      <c r="K69" s="55"/>
      <c r="L69" s="55"/>
      <c r="M69" s="55"/>
      <c r="N69" s="56"/>
    </row>
    <row r="70" spans="1:14" ht="15.75" hidden="1">
      <c r="A70" s="57" t="s">
        <v>8</v>
      </c>
      <c r="B70" s="58" t="s">
        <v>76</v>
      </c>
      <c r="C70" s="59" t="s">
        <v>10</v>
      </c>
      <c r="D70" s="59" t="s">
        <v>11</v>
      </c>
      <c r="E70" s="60" t="s">
        <v>12</v>
      </c>
      <c r="F70" s="59" t="s">
        <v>13</v>
      </c>
      <c r="G70" s="59"/>
      <c r="H70" s="59"/>
      <c r="I70" s="59"/>
      <c r="J70" s="59" t="s">
        <v>14</v>
      </c>
      <c r="K70" s="59"/>
      <c r="L70" s="61" t="s">
        <v>15</v>
      </c>
      <c r="M70" s="61"/>
      <c r="N70" s="62"/>
    </row>
    <row r="71" spans="1:14" hidden="1">
      <c r="A71" s="63"/>
      <c r="B71" s="64"/>
      <c r="C71" s="64"/>
      <c r="D71" s="64"/>
      <c r="E71" s="65"/>
      <c r="F71" s="64"/>
      <c r="G71" s="64"/>
      <c r="H71" s="64"/>
      <c r="I71" s="64"/>
      <c r="J71" s="64"/>
      <c r="K71" s="64"/>
      <c r="L71" s="64" t="s">
        <v>16</v>
      </c>
      <c r="M71" s="64" t="s">
        <v>17</v>
      </c>
      <c r="N71" s="66" t="s">
        <v>18</v>
      </c>
    </row>
    <row r="72" spans="1:14" ht="31.5" hidden="1">
      <c r="A72" s="63"/>
      <c r="B72" s="64"/>
      <c r="C72" s="64"/>
      <c r="D72" s="64"/>
      <c r="E72" s="65"/>
      <c r="F72" s="67" t="s">
        <v>19</v>
      </c>
      <c r="G72" s="67" t="s">
        <v>20</v>
      </c>
      <c r="H72" s="67" t="s">
        <v>21</v>
      </c>
      <c r="I72" s="68" t="s">
        <v>22</v>
      </c>
      <c r="J72" s="67" t="s">
        <v>23</v>
      </c>
      <c r="K72" s="69" t="s">
        <v>24</v>
      </c>
      <c r="L72" s="64"/>
      <c r="M72" s="64"/>
      <c r="N72" s="66"/>
    </row>
    <row r="73" spans="1:14" hidden="1">
      <c r="A73" s="191" t="s">
        <v>161</v>
      </c>
      <c r="B73" s="70" t="s">
        <v>25</v>
      </c>
      <c r="C73" s="71" t="s">
        <v>37</v>
      </c>
      <c r="D73" s="70">
        <v>1</v>
      </c>
      <c r="E73" s="194">
        <v>58774373</v>
      </c>
      <c r="F73" s="194">
        <f>+E73</f>
        <v>58774373</v>
      </c>
      <c r="G73" s="70"/>
      <c r="H73" s="70"/>
      <c r="I73" s="70"/>
      <c r="J73" s="73">
        <v>45292</v>
      </c>
      <c r="K73" s="74">
        <v>45657</v>
      </c>
      <c r="L73" s="75"/>
      <c r="M73" s="75"/>
      <c r="N73" s="76"/>
    </row>
    <row r="74" spans="1:14" hidden="1">
      <c r="A74" s="193"/>
      <c r="B74" s="70" t="s">
        <v>26</v>
      </c>
      <c r="C74" s="71"/>
      <c r="D74" s="70"/>
      <c r="E74" s="194"/>
      <c r="F74" s="194">
        <f>+E74</f>
        <v>0</v>
      </c>
      <c r="G74" s="70"/>
      <c r="H74" s="70"/>
      <c r="I74" s="70"/>
      <c r="J74" s="73">
        <v>45292</v>
      </c>
      <c r="K74" s="74">
        <v>45657</v>
      </c>
      <c r="L74" s="77"/>
      <c r="M74" s="77"/>
      <c r="N74" s="78"/>
    </row>
    <row r="75" spans="1:14" ht="15.75" hidden="1">
      <c r="A75" s="79" t="s">
        <v>27</v>
      </c>
      <c r="B75" s="69" t="s">
        <v>25</v>
      </c>
      <c r="C75" s="71"/>
      <c r="D75" s="80">
        <v>1</v>
      </c>
      <c r="E75" s="195">
        <v>58774373</v>
      </c>
      <c r="F75" s="195">
        <f>+E75</f>
        <v>58774373</v>
      </c>
      <c r="G75" s="70"/>
      <c r="H75" s="70"/>
      <c r="I75" s="70"/>
      <c r="J75" s="73">
        <v>45292</v>
      </c>
      <c r="K75" s="74">
        <v>45657</v>
      </c>
      <c r="L75" s="81"/>
      <c r="M75" s="81"/>
      <c r="N75" s="82"/>
    </row>
    <row r="76" spans="1:14" ht="16.5" hidden="1" thickBot="1">
      <c r="A76" s="83"/>
      <c r="B76" s="84" t="s">
        <v>26</v>
      </c>
      <c r="C76" s="85"/>
      <c r="D76" s="86"/>
      <c r="E76" s="196">
        <f>+E74</f>
        <v>0</v>
      </c>
      <c r="F76" s="196">
        <f>+F74</f>
        <v>0</v>
      </c>
      <c r="G76" s="124"/>
      <c r="H76" s="124"/>
      <c r="I76" s="124"/>
      <c r="J76" s="88">
        <v>45292</v>
      </c>
      <c r="K76" s="89">
        <v>45657</v>
      </c>
      <c r="L76" s="90"/>
      <c r="M76" s="90"/>
      <c r="N76" s="91"/>
    </row>
    <row r="77" spans="1:14" ht="15.75" hidden="1">
      <c r="A77" s="92" t="s">
        <v>28</v>
      </c>
      <c r="B77" s="93" t="s">
        <v>29</v>
      </c>
      <c r="C77" s="93"/>
      <c r="D77" s="93"/>
      <c r="E77" s="128" t="s">
        <v>30</v>
      </c>
      <c r="F77" s="128"/>
      <c r="G77" s="128"/>
      <c r="H77" s="128"/>
      <c r="I77" s="95"/>
      <c r="J77" s="96" t="s">
        <v>31</v>
      </c>
      <c r="K77" s="97"/>
      <c r="L77" s="97"/>
      <c r="M77" s="97"/>
      <c r="N77" s="98"/>
    </row>
    <row r="78" spans="1:14" ht="30" hidden="1" customHeight="1">
      <c r="A78" s="127" t="s">
        <v>224</v>
      </c>
      <c r="B78" s="99" t="s">
        <v>38</v>
      </c>
      <c r="C78" s="99"/>
      <c r="D78" s="99"/>
      <c r="E78" s="32" t="s">
        <v>125</v>
      </c>
      <c r="F78" s="33"/>
      <c r="G78" s="34"/>
      <c r="H78" s="67" t="s">
        <v>25</v>
      </c>
      <c r="I78" s="100">
        <f>+D75</f>
        <v>1</v>
      </c>
      <c r="J78" s="101" t="s">
        <v>177</v>
      </c>
      <c r="K78" s="102"/>
      <c r="L78" s="102"/>
      <c r="M78" s="102"/>
      <c r="N78" s="103"/>
    </row>
    <row r="79" spans="1:14" ht="30" hidden="1" customHeight="1">
      <c r="A79" s="37"/>
      <c r="B79" s="99"/>
      <c r="C79" s="99"/>
      <c r="D79" s="99"/>
      <c r="E79" s="105"/>
      <c r="F79" s="106"/>
      <c r="G79" s="107"/>
      <c r="H79" s="67" t="s">
        <v>26</v>
      </c>
      <c r="I79" s="100">
        <f>+D76</f>
        <v>0</v>
      </c>
      <c r="J79" s="108" t="s">
        <v>34</v>
      </c>
      <c r="K79" s="109"/>
      <c r="L79" s="109"/>
      <c r="M79" s="109"/>
      <c r="N79" s="110"/>
    </row>
    <row r="80" spans="1:14" ht="16.5" hidden="1" thickBot="1">
      <c r="A80" s="129"/>
      <c r="B80" s="130"/>
      <c r="C80" s="130"/>
      <c r="D80" s="130"/>
      <c r="E80" s="130"/>
      <c r="F80" s="130"/>
      <c r="G80" s="130"/>
      <c r="H80" s="130"/>
      <c r="I80" s="130"/>
      <c r="J80" s="113"/>
      <c r="K80" s="114"/>
      <c r="L80" s="114"/>
      <c r="M80" s="114"/>
      <c r="N80" s="115"/>
    </row>
    <row r="81" spans="1:14" ht="20.25" customHeight="1" thickBot="1">
      <c r="A81" s="116"/>
      <c r="B81" s="117"/>
      <c r="C81" s="117"/>
      <c r="D81" s="117"/>
      <c r="E81" s="117"/>
      <c r="F81" s="117"/>
      <c r="G81" s="117"/>
      <c r="H81" s="117"/>
      <c r="I81" s="117"/>
      <c r="J81" s="118"/>
      <c r="K81" s="118"/>
      <c r="L81" s="118"/>
      <c r="M81" s="118"/>
      <c r="N81" s="118"/>
    </row>
    <row r="82" spans="1:14" ht="15.75">
      <c r="A82" s="10"/>
      <c r="B82" s="11" t="s">
        <v>208</v>
      </c>
      <c r="C82" s="11"/>
      <c r="D82" s="11"/>
      <c r="E82" s="11"/>
      <c r="F82" s="11"/>
      <c r="G82" s="11"/>
      <c r="H82" s="11"/>
      <c r="I82" s="12" t="s">
        <v>209</v>
      </c>
      <c r="J82" s="12"/>
      <c r="K82" s="12"/>
      <c r="L82" s="12"/>
      <c r="M82" s="13"/>
      <c r="N82" s="14"/>
    </row>
    <row r="83" spans="1:14" ht="15.75">
      <c r="A83" s="15"/>
      <c r="B83" s="16"/>
      <c r="C83" s="16"/>
      <c r="D83" s="16"/>
      <c r="E83" s="16"/>
      <c r="F83" s="16"/>
      <c r="G83" s="16"/>
      <c r="H83" s="16"/>
      <c r="I83" s="17" t="s">
        <v>210</v>
      </c>
      <c r="J83" s="17"/>
      <c r="K83" s="17"/>
      <c r="L83" s="17"/>
      <c r="M83" s="18"/>
      <c r="N83" s="19"/>
    </row>
    <row r="84" spans="1:14" ht="15.75">
      <c r="A84" s="15"/>
      <c r="B84" s="16" t="s">
        <v>211</v>
      </c>
      <c r="C84" s="16"/>
      <c r="D84" s="16"/>
      <c r="E84" s="16"/>
      <c r="F84" s="16"/>
      <c r="G84" s="16"/>
      <c r="H84" s="16"/>
      <c r="I84" s="17" t="s">
        <v>0</v>
      </c>
      <c r="J84" s="17"/>
      <c r="K84" s="17"/>
      <c r="L84" s="17"/>
      <c r="M84" s="18"/>
      <c r="N84" s="19"/>
    </row>
    <row r="85" spans="1:14" ht="15.75">
      <c r="A85" s="15"/>
      <c r="B85" s="16"/>
      <c r="C85" s="16"/>
      <c r="D85" s="16"/>
      <c r="E85" s="16"/>
      <c r="F85" s="16"/>
      <c r="G85" s="16"/>
      <c r="H85" s="16"/>
      <c r="I85" s="17" t="s">
        <v>212</v>
      </c>
      <c r="J85" s="17"/>
      <c r="K85" s="17"/>
      <c r="L85" s="17"/>
      <c r="M85" s="18"/>
      <c r="N85" s="19"/>
    </row>
    <row r="86" spans="1:14">
      <c r="A86" s="188"/>
      <c r="B86" s="189"/>
      <c r="C86" s="189"/>
      <c r="D86" s="189"/>
      <c r="E86" s="189"/>
      <c r="F86" s="189"/>
      <c r="G86" s="189"/>
      <c r="H86" s="189"/>
      <c r="I86" s="189"/>
      <c r="J86" s="189"/>
      <c r="K86" s="189"/>
      <c r="L86" s="189"/>
      <c r="M86" s="189"/>
      <c r="N86" s="190"/>
    </row>
    <row r="87" spans="1:14" ht="15.75">
      <c r="A87" s="20" t="s">
        <v>69</v>
      </c>
      <c r="B87" s="21"/>
      <c r="C87" s="21"/>
      <c r="D87" s="21"/>
      <c r="E87" s="21"/>
      <c r="F87" s="21"/>
      <c r="G87" s="21"/>
      <c r="H87" s="21"/>
      <c r="I87" s="21"/>
      <c r="J87" s="21"/>
      <c r="K87" s="21"/>
      <c r="L87" s="21"/>
      <c r="M87" s="21"/>
      <c r="N87" s="22"/>
    </row>
    <row r="88" spans="1:14" ht="15.75">
      <c r="A88" s="23" t="s">
        <v>169</v>
      </c>
      <c r="B88" s="24" t="s">
        <v>170</v>
      </c>
      <c r="C88" s="25"/>
      <c r="D88" s="25"/>
      <c r="E88" s="25"/>
      <c r="F88" s="25"/>
      <c r="G88" s="25"/>
      <c r="H88" s="25"/>
      <c r="I88" s="25"/>
      <c r="J88" s="25"/>
      <c r="K88" s="25"/>
      <c r="L88" s="25"/>
      <c r="M88" s="25"/>
      <c r="N88" s="26"/>
    </row>
    <row r="89" spans="1:14">
      <c r="A89" s="27" t="s">
        <v>216</v>
      </c>
      <c r="B89" s="28"/>
      <c r="C89" s="28"/>
      <c r="D89" s="28"/>
      <c r="E89" s="28"/>
      <c r="F89" s="28"/>
      <c r="G89" s="28"/>
      <c r="H89" s="28"/>
      <c r="I89" s="28"/>
      <c r="J89" s="28"/>
      <c r="K89" s="28"/>
      <c r="L89" s="28"/>
      <c r="M89" s="28"/>
      <c r="N89" s="29"/>
    </row>
    <row r="90" spans="1:14" ht="15.75">
      <c r="A90" s="30" t="s">
        <v>217</v>
      </c>
      <c r="B90" s="31"/>
      <c r="C90" s="31"/>
      <c r="D90" s="31"/>
      <c r="E90" s="31"/>
      <c r="F90" s="31"/>
      <c r="G90" s="131" t="s">
        <v>215</v>
      </c>
      <c r="H90" s="33"/>
      <c r="I90" s="34"/>
      <c r="J90" s="35" t="s">
        <v>3</v>
      </c>
      <c r="K90" s="35"/>
      <c r="L90" s="35"/>
      <c r="M90" s="35"/>
      <c r="N90" s="36"/>
    </row>
    <row r="91" spans="1:14" ht="36.75" customHeight="1">
      <c r="A91" s="37" t="s">
        <v>218</v>
      </c>
      <c r="B91" s="38"/>
      <c r="C91" s="38"/>
      <c r="D91" s="38"/>
      <c r="E91" s="38"/>
      <c r="F91" s="38"/>
      <c r="G91" s="39"/>
      <c r="H91" s="40"/>
      <c r="I91" s="41"/>
      <c r="J91" s="42" t="s">
        <v>4</v>
      </c>
      <c r="K91" s="43" t="s">
        <v>5</v>
      </c>
      <c r="L91" s="43"/>
      <c r="M91" s="43"/>
      <c r="N91" s="44" t="s">
        <v>6</v>
      </c>
    </row>
    <row r="92" spans="1:14" ht="39.75" customHeight="1">
      <c r="A92" s="27" t="s">
        <v>219</v>
      </c>
      <c r="B92" s="28"/>
      <c r="C92" s="28"/>
      <c r="D92" s="28"/>
      <c r="E92" s="28"/>
      <c r="F92" s="45"/>
      <c r="G92" s="39"/>
      <c r="H92" s="40"/>
      <c r="I92" s="41"/>
      <c r="J92" s="46">
        <v>518</v>
      </c>
      <c r="K92" s="53" t="s">
        <v>194</v>
      </c>
      <c r="L92" s="53"/>
      <c r="M92" s="53"/>
      <c r="N92" s="49">
        <v>12800000</v>
      </c>
    </row>
    <row r="93" spans="1:14" ht="15.75">
      <c r="A93" s="30" t="s">
        <v>220</v>
      </c>
      <c r="B93" s="31"/>
      <c r="C93" s="31"/>
      <c r="D93" s="31"/>
      <c r="E93" s="31"/>
      <c r="F93" s="31"/>
      <c r="G93" s="39"/>
      <c r="H93" s="40"/>
      <c r="I93" s="41"/>
      <c r="J93" s="46">
        <v>816</v>
      </c>
      <c r="K93" s="53" t="s">
        <v>195</v>
      </c>
      <c r="L93" s="53"/>
      <c r="M93" s="53"/>
      <c r="N93" s="49">
        <v>9600000</v>
      </c>
    </row>
    <row r="94" spans="1:14" ht="15.75">
      <c r="A94" s="30" t="s">
        <v>221</v>
      </c>
      <c r="B94" s="31"/>
      <c r="C94" s="31"/>
      <c r="D94" s="31"/>
      <c r="E94" s="31"/>
      <c r="F94" s="31"/>
      <c r="G94" s="39"/>
      <c r="H94" s="40"/>
      <c r="I94" s="41"/>
      <c r="J94" s="46"/>
      <c r="K94" s="53"/>
      <c r="L94" s="53"/>
      <c r="M94" s="53"/>
      <c r="N94" s="119"/>
    </row>
    <row r="95" spans="1:14" ht="27.75" customHeight="1">
      <c r="A95" s="50" t="s">
        <v>223</v>
      </c>
      <c r="B95" s="51"/>
      <c r="C95" s="51"/>
      <c r="D95" s="51"/>
      <c r="E95" s="51"/>
      <c r="F95" s="52"/>
      <c r="G95" s="39"/>
      <c r="H95" s="40"/>
      <c r="I95" s="41"/>
      <c r="J95" s="46"/>
      <c r="K95" s="53"/>
      <c r="L95" s="53"/>
      <c r="M95" s="53"/>
      <c r="N95" s="119"/>
    </row>
    <row r="96" spans="1:14" ht="16.5" thickBot="1">
      <c r="A96" s="54"/>
      <c r="B96" s="55"/>
      <c r="C96" s="55"/>
      <c r="D96" s="55"/>
      <c r="E96" s="55"/>
      <c r="F96" s="55"/>
      <c r="G96" s="55"/>
      <c r="H96" s="55"/>
      <c r="I96" s="55"/>
      <c r="J96" s="55"/>
      <c r="K96" s="55"/>
      <c r="L96" s="55"/>
      <c r="M96" s="55"/>
      <c r="N96" s="56"/>
    </row>
    <row r="97" spans="1:14" ht="15.75">
      <c r="A97" s="57" t="s">
        <v>8</v>
      </c>
      <c r="B97" s="58" t="s">
        <v>76</v>
      </c>
      <c r="C97" s="59" t="s">
        <v>10</v>
      </c>
      <c r="D97" s="59" t="s">
        <v>11</v>
      </c>
      <c r="E97" s="60" t="s">
        <v>12</v>
      </c>
      <c r="F97" s="59" t="s">
        <v>13</v>
      </c>
      <c r="G97" s="59"/>
      <c r="H97" s="59"/>
      <c r="I97" s="59"/>
      <c r="J97" s="59" t="s">
        <v>14</v>
      </c>
      <c r="K97" s="59"/>
      <c r="L97" s="61" t="s">
        <v>15</v>
      </c>
      <c r="M97" s="61"/>
      <c r="N97" s="62"/>
    </row>
    <row r="98" spans="1:14">
      <c r="A98" s="63"/>
      <c r="B98" s="64"/>
      <c r="C98" s="64"/>
      <c r="D98" s="64"/>
      <c r="E98" s="65"/>
      <c r="F98" s="64"/>
      <c r="G98" s="64"/>
      <c r="H98" s="64"/>
      <c r="I98" s="64"/>
      <c r="J98" s="64"/>
      <c r="K98" s="64"/>
      <c r="L98" s="64" t="s">
        <v>16</v>
      </c>
      <c r="M98" s="64" t="s">
        <v>17</v>
      </c>
      <c r="N98" s="66" t="s">
        <v>18</v>
      </c>
    </row>
    <row r="99" spans="1:14" ht="33" customHeight="1">
      <c r="A99" s="63"/>
      <c r="B99" s="64"/>
      <c r="C99" s="64"/>
      <c r="D99" s="64"/>
      <c r="E99" s="65"/>
      <c r="F99" s="67" t="s">
        <v>19</v>
      </c>
      <c r="G99" s="67" t="s">
        <v>20</v>
      </c>
      <c r="H99" s="67" t="s">
        <v>21</v>
      </c>
      <c r="I99" s="68" t="s">
        <v>22</v>
      </c>
      <c r="J99" s="67" t="s">
        <v>23</v>
      </c>
      <c r="K99" s="69" t="s">
        <v>24</v>
      </c>
      <c r="L99" s="64"/>
      <c r="M99" s="64"/>
      <c r="N99" s="66"/>
    </row>
    <row r="100" spans="1:14" ht="28.5" customHeight="1">
      <c r="A100" s="191" t="s">
        <v>162</v>
      </c>
      <c r="B100" s="70" t="s">
        <v>25</v>
      </c>
      <c r="C100" s="71" t="s">
        <v>39</v>
      </c>
      <c r="D100" s="46">
        <v>1</v>
      </c>
      <c r="E100" s="194">
        <v>28386000</v>
      </c>
      <c r="F100" s="194">
        <f>+E100</f>
        <v>28386000</v>
      </c>
      <c r="G100" s="194"/>
      <c r="H100" s="194"/>
      <c r="I100" s="194"/>
      <c r="J100" s="73">
        <v>45292</v>
      </c>
      <c r="K100" s="74">
        <v>45657</v>
      </c>
      <c r="L100" s="81"/>
      <c r="M100" s="75"/>
      <c r="N100" s="132"/>
    </row>
    <row r="101" spans="1:14" ht="28.5" customHeight="1">
      <c r="A101" s="193"/>
      <c r="B101" s="70" t="s">
        <v>26</v>
      </c>
      <c r="C101" s="71"/>
      <c r="D101" s="46">
        <v>1</v>
      </c>
      <c r="E101" s="194">
        <f>+N92+N93</f>
        <v>22400000</v>
      </c>
      <c r="F101" s="194">
        <f>+E101</f>
        <v>22400000</v>
      </c>
      <c r="G101" s="194"/>
      <c r="H101" s="194"/>
      <c r="I101" s="194"/>
      <c r="J101" s="73">
        <v>45292</v>
      </c>
      <c r="K101" s="74">
        <v>45586</v>
      </c>
      <c r="L101" s="81"/>
      <c r="M101" s="77"/>
      <c r="N101" s="78"/>
    </row>
    <row r="102" spans="1:14" ht="15.75">
      <c r="A102" s="79" t="s">
        <v>27</v>
      </c>
      <c r="B102" s="69" t="s">
        <v>25</v>
      </c>
      <c r="C102" s="71"/>
      <c r="D102" s="133">
        <v>1</v>
      </c>
      <c r="E102" s="195">
        <v>28386000</v>
      </c>
      <c r="F102" s="195">
        <f>+E102</f>
        <v>28386000</v>
      </c>
      <c r="G102" s="194"/>
      <c r="H102" s="194"/>
      <c r="I102" s="194"/>
      <c r="J102" s="73">
        <v>45292</v>
      </c>
      <c r="K102" s="74">
        <v>45657</v>
      </c>
      <c r="L102" s="134"/>
      <c r="M102" s="81"/>
      <c r="N102" s="82"/>
    </row>
    <row r="103" spans="1:14" ht="16.5" thickBot="1">
      <c r="A103" s="83"/>
      <c r="B103" s="84" t="s">
        <v>26</v>
      </c>
      <c r="C103" s="85"/>
      <c r="D103" s="135">
        <f>+D101</f>
        <v>1</v>
      </c>
      <c r="E103" s="196">
        <f>+E101</f>
        <v>22400000</v>
      </c>
      <c r="F103" s="196">
        <f>+F101</f>
        <v>22400000</v>
      </c>
      <c r="G103" s="197"/>
      <c r="H103" s="197"/>
      <c r="I103" s="197"/>
      <c r="J103" s="136">
        <v>45292</v>
      </c>
      <c r="K103" s="137">
        <v>45657</v>
      </c>
      <c r="L103" s="138"/>
      <c r="M103" s="138"/>
      <c r="N103" s="139"/>
    </row>
    <row r="104" spans="1:14" ht="15.75">
      <c r="A104" s="92" t="s">
        <v>28</v>
      </c>
      <c r="B104" s="93" t="s">
        <v>29</v>
      </c>
      <c r="C104" s="93"/>
      <c r="D104" s="93"/>
      <c r="E104" s="128" t="s">
        <v>30</v>
      </c>
      <c r="F104" s="128"/>
      <c r="G104" s="128"/>
      <c r="H104" s="128"/>
      <c r="I104" s="140"/>
      <c r="J104" s="141" t="s">
        <v>31</v>
      </c>
      <c r="K104" s="141"/>
      <c r="L104" s="141"/>
      <c r="M104" s="141"/>
      <c r="N104" s="142"/>
    </row>
    <row r="105" spans="1:14" ht="27.75" customHeight="1">
      <c r="A105" s="127" t="s">
        <v>224</v>
      </c>
      <c r="B105" s="99" t="s">
        <v>40</v>
      </c>
      <c r="C105" s="99"/>
      <c r="D105" s="99"/>
      <c r="E105" s="32" t="s">
        <v>41</v>
      </c>
      <c r="F105" s="33"/>
      <c r="G105" s="34"/>
      <c r="H105" s="67" t="s">
        <v>25</v>
      </c>
      <c r="I105" s="143">
        <f>+D102</f>
        <v>1</v>
      </c>
      <c r="J105" s="102" t="s">
        <v>177</v>
      </c>
      <c r="K105" s="102"/>
      <c r="L105" s="102"/>
      <c r="M105" s="102"/>
      <c r="N105" s="103"/>
    </row>
    <row r="106" spans="1:14" ht="27.75" customHeight="1">
      <c r="A106" s="37"/>
      <c r="B106" s="99"/>
      <c r="C106" s="99"/>
      <c r="D106" s="99"/>
      <c r="E106" s="105"/>
      <c r="F106" s="106"/>
      <c r="G106" s="107"/>
      <c r="H106" s="67" t="s">
        <v>26</v>
      </c>
      <c r="I106" s="143">
        <f>+D103</f>
        <v>1</v>
      </c>
      <c r="J106" s="144" t="s">
        <v>34</v>
      </c>
      <c r="K106" s="109"/>
      <c r="L106" s="109"/>
      <c r="M106" s="109"/>
      <c r="N106" s="110"/>
    </row>
    <row r="107" spans="1:14" ht="43.9" customHeight="1" thickBot="1">
      <c r="A107" s="111" t="s">
        <v>225</v>
      </c>
      <c r="B107" s="112"/>
      <c r="C107" s="112"/>
      <c r="D107" s="112"/>
      <c r="E107" s="112"/>
      <c r="F107" s="112"/>
      <c r="G107" s="112"/>
      <c r="H107" s="112"/>
      <c r="I107" s="145"/>
      <c r="J107" s="146"/>
      <c r="K107" s="114"/>
      <c r="L107" s="114"/>
      <c r="M107" s="114"/>
      <c r="N107" s="115"/>
    </row>
    <row r="108" spans="1:14" ht="37.5" customHeight="1" thickBot="1">
      <c r="A108" s="147"/>
      <c r="B108" s="117"/>
      <c r="C108" s="117"/>
      <c r="D108" s="117"/>
      <c r="E108" s="117"/>
      <c r="F108" s="117"/>
      <c r="G108" s="117"/>
      <c r="H108" s="117"/>
      <c r="I108" s="148"/>
      <c r="J108" s="149"/>
      <c r="K108" s="150"/>
      <c r="L108" s="150"/>
      <c r="M108" s="150"/>
      <c r="N108" s="151"/>
    </row>
    <row r="109" spans="1:14" ht="15.75">
      <c r="A109" s="10"/>
      <c r="B109" s="11" t="s">
        <v>208</v>
      </c>
      <c r="C109" s="11"/>
      <c r="D109" s="11"/>
      <c r="E109" s="11"/>
      <c r="F109" s="11"/>
      <c r="G109" s="11"/>
      <c r="H109" s="11"/>
      <c r="I109" s="12" t="s">
        <v>209</v>
      </c>
      <c r="J109" s="12"/>
      <c r="K109" s="12"/>
      <c r="L109" s="12"/>
      <c r="M109" s="13"/>
      <c r="N109" s="14"/>
    </row>
    <row r="110" spans="1:14" ht="15.75">
      <c r="A110" s="15"/>
      <c r="B110" s="16"/>
      <c r="C110" s="16"/>
      <c r="D110" s="16"/>
      <c r="E110" s="16"/>
      <c r="F110" s="16"/>
      <c r="G110" s="16"/>
      <c r="H110" s="16"/>
      <c r="I110" s="17" t="s">
        <v>210</v>
      </c>
      <c r="J110" s="17"/>
      <c r="K110" s="17"/>
      <c r="L110" s="17"/>
      <c r="M110" s="18"/>
      <c r="N110" s="19"/>
    </row>
    <row r="111" spans="1:14" ht="15.75">
      <c r="A111" s="15"/>
      <c r="B111" s="16" t="s">
        <v>211</v>
      </c>
      <c r="C111" s="16"/>
      <c r="D111" s="16"/>
      <c r="E111" s="16"/>
      <c r="F111" s="16"/>
      <c r="G111" s="16"/>
      <c r="H111" s="16"/>
      <c r="I111" s="17" t="s">
        <v>0</v>
      </c>
      <c r="J111" s="17"/>
      <c r="K111" s="17"/>
      <c r="L111" s="17"/>
      <c r="M111" s="18"/>
      <c r="N111" s="19"/>
    </row>
    <row r="112" spans="1:14" ht="15.75">
      <c r="A112" s="15"/>
      <c r="B112" s="16"/>
      <c r="C112" s="16"/>
      <c r="D112" s="16"/>
      <c r="E112" s="16"/>
      <c r="F112" s="16"/>
      <c r="G112" s="16"/>
      <c r="H112" s="16"/>
      <c r="I112" s="17" t="s">
        <v>212</v>
      </c>
      <c r="J112" s="17"/>
      <c r="K112" s="17"/>
      <c r="L112" s="17"/>
      <c r="M112" s="18"/>
      <c r="N112" s="19"/>
    </row>
    <row r="113" spans="1:14">
      <c r="A113" s="188"/>
      <c r="B113" s="189"/>
      <c r="C113" s="189"/>
      <c r="D113" s="189"/>
      <c r="E113" s="189"/>
      <c r="F113" s="189"/>
      <c r="G113" s="189"/>
      <c r="H113" s="189"/>
      <c r="I113" s="189"/>
      <c r="J113" s="189"/>
      <c r="K113" s="189"/>
      <c r="L113" s="189"/>
      <c r="M113" s="189"/>
      <c r="N113" s="190"/>
    </row>
    <row r="114" spans="1:14" ht="15.75">
      <c r="A114" s="20" t="s">
        <v>69</v>
      </c>
      <c r="B114" s="21"/>
      <c r="C114" s="21"/>
      <c r="D114" s="21"/>
      <c r="E114" s="21"/>
      <c r="F114" s="21"/>
      <c r="G114" s="21"/>
      <c r="H114" s="21"/>
      <c r="I114" s="21"/>
      <c r="J114" s="21"/>
      <c r="K114" s="21"/>
      <c r="L114" s="21"/>
      <c r="M114" s="21"/>
      <c r="N114" s="22"/>
    </row>
    <row r="115" spans="1:14" ht="15.75">
      <c r="A115" s="23" t="s">
        <v>169</v>
      </c>
      <c r="B115" s="24" t="s">
        <v>170</v>
      </c>
      <c r="C115" s="25"/>
      <c r="D115" s="25"/>
      <c r="E115" s="25"/>
      <c r="F115" s="25"/>
      <c r="G115" s="25"/>
      <c r="H115" s="25"/>
      <c r="I115" s="25"/>
      <c r="J115" s="25"/>
      <c r="K115" s="25"/>
      <c r="L115" s="25"/>
      <c r="M115" s="25"/>
      <c r="N115" s="26"/>
    </row>
    <row r="116" spans="1:14">
      <c r="A116" s="27" t="s">
        <v>216</v>
      </c>
      <c r="B116" s="28"/>
      <c r="C116" s="28"/>
      <c r="D116" s="28"/>
      <c r="E116" s="28"/>
      <c r="F116" s="28"/>
      <c r="G116" s="28"/>
      <c r="H116" s="28"/>
      <c r="I116" s="28"/>
      <c r="J116" s="28"/>
      <c r="K116" s="28"/>
      <c r="L116" s="28"/>
      <c r="M116" s="28"/>
      <c r="N116" s="29"/>
    </row>
    <row r="117" spans="1:14" ht="15.75">
      <c r="A117" s="30" t="s">
        <v>217</v>
      </c>
      <c r="B117" s="31"/>
      <c r="C117" s="31"/>
      <c r="D117" s="31"/>
      <c r="E117" s="31"/>
      <c r="F117" s="31"/>
      <c r="G117" s="131" t="s">
        <v>215</v>
      </c>
      <c r="H117" s="33"/>
      <c r="I117" s="34"/>
      <c r="J117" s="35" t="s">
        <v>3</v>
      </c>
      <c r="K117" s="35"/>
      <c r="L117" s="35"/>
      <c r="M117" s="35"/>
      <c r="N117" s="36"/>
    </row>
    <row r="118" spans="1:14" ht="40.5" customHeight="1">
      <c r="A118" s="37" t="s">
        <v>218</v>
      </c>
      <c r="B118" s="38"/>
      <c r="C118" s="38"/>
      <c r="D118" s="38"/>
      <c r="E118" s="38"/>
      <c r="F118" s="38"/>
      <c r="G118" s="39"/>
      <c r="H118" s="40"/>
      <c r="I118" s="41"/>
      <c r="J118" s="42" t="s">
        <v>4</v>
      </c>
      <c r="K118" s="43" t="s">
        <v>5</v>
      </c>
      <c r="L118" s="43"/>
      <c r="M118" s="43"/>
      <c r="N118" s="44" t="s">
        <v>6</v>
      </c>
    </row>
    <row r="119" spans="1:14" ht="31.5" customHeight="1">
      <c r="A119" s="27" t="s">
        <v>219</v>
      </c>
      <c r="B119" s="28"/>
      <c r="C119" s="28"/>
      <c r="D119" s="28"/>
      <c r="E119" s="28"/>
      <c r="F119" s="45"/>
      <c r="G119" s="39"/>
      <c r="H119" s="40"/>
      <c r="I119" s="41"/>
      <c r="J119" s="152">
        <v>263</v>
      </c>
      <c r="K119" s="153" t="s">
        <v>196</v>
      </c>
      <c r="L119" s="154"/>
      <c r="M119" s="155"/>
      <c r="N119" s="156">
        <v>21000000</v>
      </c>
    </row>
    <row r="120" spans="1:14" ht="21.75" customHeight="1">
      <c r="A120" s="30" t="s">
        <v>220</v>
      </c>
      <c r="B120" s="31"/>
      <c r="C120" s="31"/>
      <c r="D120" s="31"/>
      <c r="E120" s="31"/>
      <c r="F120" s="31"/>
      <c r="G120" s="39"/>
      <c r="H120" s="40"/>
      <c r="I120" s="41"/>
      <c r="J120" s="157"/>
      <c r="K120" s="158"/>
      <c r="L120" s="159"/>
      <c r="M120" s="160"/>
      <c r="N120" s="161"/>
    </row>
    <row r="121" spans="1:14" ht="15.75" customHeight="1">
      <c r="A121" s="30" t="s">
        <v>221</v>
      </c>
      <c r="B121" s="31"/>
      <c r="C121" s="31"/>
      <c r="D121" s="31"/>
      <c r="E121" s="31"/>
      <c r="F121" s="31"/>
      <c r="G121" s="39"/>
      <c r="H121" s="40"/>
      <c r="I121" s="41"/>
      <c r="J121" s="152">
        <v>518</v>
      </c>
      <c r="K121" s="153" t="s">
        <v>194</v>
      </c>
      <c r="L121" s="154"/>
      <c r="M121" s="155"/>
      <c r="N121" s="156">
        <v>4000000</v>
      </c>
    </row>
    <row r="122" spans="1:14">
      <c r="A122" s="50" t="s">
        <v>223</v>
      </c>
      <c r="B122" s="51"/>
      <c r="C122" s="51"/>
      <c r="D122" s="51"/>
      <c r="E122" s="51"/>
      <c r="F122" s="52"/>
      <c r="G122" s="39"/>
      <c r="H122" s="40"/>
      <c r="I122" s="41"/>
      <c r="J122" s="157"/>
      <c r="K122" s="158"/>
      <c r="L122" s="159"/>
      <c r="M122" s="160"/>
      <c r="N122" s="161"/>
    </row>
    <row r="123" spans="1:14" ht="30" customHeight="1">
      <c r="A123" s="162"/>
      <c r="B123" s="163"/>
      <c r="C123" s="163"/>
      <c r="D123" s="163"/>
      <c r="E123" s="163"/>
      <c r="F123" s="164"/>
      <c r="G123" s="39"/>
      <c r="H123" s="40"/>
      <c r="I123" s="41"/>
      <c r="J123" s="46">
        <v>816</v>
      </c>
      <c r="K123" s="53" t="s">
        <v>195</v>
      </c>
      <c r="L123" s="53"/>
      <c r="M123" s="53"/>
      <c r="N123" s="48">
        <v>14400000</v>
      </c>
    </row>
    <row r="124" spans="1:14" ht="16.5" thickBot="1">
      <c r="A124" s="54"/>
      <c r="B124" s="55"/>
      <c r="C124" s="55"/>
      <c r="D124" s="55"/>
      <c r="E124" s="55"/>
      <c r="F124" s="55"/>
      <c r="G124" s="55"/>
      <c r="H124" s="55"/>
      <c r="I124" s="55"/>
      <c r="J124" s="55"/>
      <c r="K124" s="55"/>
      <c r="L124" s="55"/>
      <c r="M124" s="55"/>
      <c r="N124" s="56"/>
    </row>
    <row r="125" spans="1:14" ht="15.75">
      <c r="A125" s="57" t="s">
        <v>8</v>
      </c>
      <c r="B125" s="58" t="s">
        <v>76</v>
      </c>
      <c r="C125" s="59" t="s">
        <v>10</v>
      </c>
      <c r="D125" s="59" t="s">
        <v>11</v>
      </c>
      <c r="E125" s="60" t="s">
        <v>12</v>
      </c>
      <c r="F125" s="59" t="s">
        <v>13</v>
      </c>
      <c r="G125" s="59"/>
      <c r="H125" s="59"/>
      <c r="I125" s="59"/>
      <c r="J125" s="59" t="s">
        <v>14</v>
      </c>
      <c r="K125" s="59"/>
      <c r="L125" s="61" t="s">
        <v>15</v>
      </c>
      <c r="M125" s="61"/>
      <c r="N125" s="62"/>
    </row>
    <row r="126" spans="1:14" ht="27.75" customHeight="1">
      <c r="A126" s="63"/>
      <c r="B126" s="64"/>
      <c r="C126" s="64"/>
      <c r="D126" s="64"/>
      <c r="E126" s="65"/>
      <c r="F126" s="64"/>
      <c r="G126" s="64"/>
      <c r="H126" s="64"/>
      <c r="I126" s="64"/>
      <c r="J126" s="64"/>
      <c r="K126" s="64"/>
      <c r="L126" s="64" t="s">
        <v>16</v>
      </c>
      <c r="M126" s="64" t="s">
        <v>17</v>
      </c>
      <c r="N126" s="66" t="s">
        <v>18</v>
      </c>
    </row>
    <row r="127" spans="1:14" ht="31.5">
      <c r="A127" s="63"/>
      <c r="B127" s="64"/>
      <c r="C127" s="64"/>
      <c r="D127" s="64"/>
      <c r="E127" s="65"/>
      <c r="F127" s="67" t="s">
        <v>19</v>
      </c>
      <c r="G127" s="67" t="s">
        <v>20</v>
      </c>
      <c r="H127" s="67" t="s">
        <v>21</v>
      </c>
      <c r="I127" s="68" t="s">
        <v>22</v>
      </c>
      <c r="J127" s="67" t="s">
        <v>23</v>
      </c>
      <c r="K127" s="69" t="s">
        <v>24</v>
      </c>
      <c r="L127" s="64"/>
      <c r="M127" s="64"/>
      <c r="N127" s="66"/>
    </row>
    <row r="128" spans="1:14" ht="23.25" customHeight="1">
      <c r="A128" s="191" t="s">
        <v>199</v>
      </c>
      <c r="B128" s="70" t="s">
        <v>25</v>
      </c>
      <c r="C128" s="71" t="s">
        <v>42</v>
      </c>
      <c r="D128" s="70">
        <v>20</v>
      </c>
      <c r="E128" s="198">
        <f>+E130</f>
        <v>59300000</v>
      </c>
      <c r="F128" s="194">
        <f>+E128</f>
        <v>59300000</v>
      </c>
      <c r="G128" s="70"/>
      <c r="H128" s="70"/>
      <c r="I128" s="70"/>
      <c r="J128" s="73">
        <v>45292</v>
      </c>
      <c r="K128" s="74">
        <v>45657</v>
      </c>
      <c r="L128" s="75"/>
      <c r="M128" s="75"/>
      <c r="N128" s="76"/>
    </row>
    <row r="129" spans="1:14" ht="23.25" customHeight="1">
      <c r="A129" s="193"/>
      <c r="B129" s="70" t="s">
        <v>26</v>
      </c>
      <c r="C129" s="71"/>
      <c r="D129" s="70">
        <v>73</v>
      </c>
      <c r="E129" s="194">
        <f>+N119+N121+N123</f>
        <v>39400000</v>
      </c>
      <c r="F129" s="194">
        <f>+E129</f>
        <v>39400000</v>
      </c>
      <c r="G129" s="70"/>
      <c r="H129" s="70"/>
      <c r="I129" s="70"/>
      <c r="J129" s="73">
        <v>45292</v>
      </c>
      <c r="K129" s="74">
        <v>45586</v>
      </c>
      <c r="L129" s="77"/>
      <c r="M129" s="77"/>
      <c r="N129" s="78"/>
    </row>
    <row r="130" spans="1:14" ht="15.75">
      <c r="A130" s="79" t="s">
        <v>27</v>
      </c>
      <c r="B130" s="69" t="s">
        <v>25</v>
      </c>
      <c r="C130" s="71"/>
      <c r="D130" s="80">
        <v>20</v>
      </c>
      <c r="E130" s="195">
        <v>59300000</v>
      </c>
      <c r="F130" s="195">
        <f>+E130</f>
        <v>59300000</v>
      </c>
      <c r="G130" s="70"/>
      <c r="H130" s="70"/>
      <c r="I130" s="70"/>
      <c r="J130" s="73">
        <v>45292</v>
      </c>
      <c r="K130" s="74">
        <v>45657</v>
      </c>
      <c r="L130" s="81"/>
      <c r="M130" s="81"/>
      <c r="N130" s="82"/>
    </row>
    <row r="131" spans="1:14" ht="16.5" thickBot="1">
      <c r="A131" s="83"/>
      <c r="B131" s="84" t="s">
        <v>26</v>
      </c>
      <c r="C131" s="85"/>
      <c r="D131" s="86">
        <f>+D129</f>
        <v>73</v>
      </c>
      <c r="E131" s="196">
        <f>+E129</f>
        <v>39400000</v>
      </c>
      <c r="F131" s="196">
        <f>+F129</f>
        <v>39400000</v>
      </c>
      <c r="G131" s="124"/>
      <c r="H131" s="124"/>
      <c r="I131" s="124"/>
      <c r="J131" s="88">
        <v>45292</v>
      </c>
      <c r="K131" s="89">
        <v>45657</v>
      </c>
      <c r="L131" s="90"/>
      <c r="M131" s="90"/>
      <c r="N131" s="91"/>
    </row>
    <row r="132" spans="1:14" ht="15.75">
      <c r="A132" s="92" t="s">
        <v>28</v>
      </c>
      <c r="B132" s="93" t="s">
        <v>29</v>
      </c>
      <c r="C132" s="93"/>
      <c r="D132" s="93"/>
      <c r="E132" s="128" t="s">
        <v>30</v>
      </c>
      <c r="F132" s="128"/>
      <c r="G132" s="128"/>
      <c r="H132" s="128"/>
      <c r="I132" s="95"/>
      <c r="J132" s="96" t="s">
        <v>31</v>
      </c>
      <c r="K132" s="97"/>
      <c r="L132" s="97"/>
      <c r="M132" s="97"/>
      <c r="N132" s="98"/>
    </row>
    <row r="133" spans="1:14" ht="26.25" customHeight="1">
      <c r="A133" s="127" t="s">
        <v>224</v>
      </c>
      <c r="B133" s="99" t="s">
        <v>43</v>
      </c>
      <c r="C133" s="99"/>
      <c r="D133" s="99"/>
      <c r="E133" s="32" t="s">
        <v>44</v>
      </c>
      <c r="F133" s="33"/>
      <c r="G133" s="34"/>
      <c r="H133" s="67" t="s">
        <v>25</v>
      </c>
      <c r="I133" s="100">
        <v>20</v>
      </c>
      <c r="J133" s="101" t="s">
        <v>177</v>
      </c>
      <c r="K133" s="102"/>
      <c r="L133" s="102"/>
      <c r="M133" s="102"/>
      <c r="N133" s="103"/>
    </row>
    <row r="134" spans="1:14" ht="26.25" customHeight="1">
      <c r="A134" s="37"/>
      <c r="B134" s="99"/>
      <c r="C134" s="99"/>
      <c r="D134" s="99"/>
      <c r="E134" s="105"/>
      <c r="F134" s="106"/>
      <c r="G134" s="107"/>
      <c r="H134" s="67" t="s">
        <v>26</v>
      </c>
      <c r="I134" s="100">
        <f>+D131</f>
        <v>73</v>
      </c>
      <c r="J134" s="108" t="s">
        <v>34</v>
      </c>
      <c r="K134" s="109"/>
      <c r="L134" s="109"/>
      <c r="M134" s="109"/>
      <c r="N134" s="110"/>
    </row>
    <row r="135" spans="1:14" ht="39" customHeight="1" thickBot="1">
      <c r="A135" s="165" t="s">
        <v>226</v>
      </c>
      <c r="B135" s="166"/>
      <c r="C135" s="166"/>
      <c r="D135" s="166"/>
      <c r="E135" s="166"/>
      <c r="F135" s="166"/>
      <c r="G135" s="166"/>
      <c r="H135" s="166"/>
      <c r="I135" s="166"/>
      <c r="J135" s="113"/>
      <c r="K135" s="114"/>
      <c r="L135" s="114"/>
      <c r="M135" s="114"/>
      <c r="N135" s="115"/>
    </row>
    <row r="136" spans="1:14" ht="51.75" customHeight="1">
      <c r="A136" s="116"/>
      <c r="B136" s="117"/>
      <c r="C136" s="117"/>
      <c r="D136" s="117"/>
      <c r="E136" s="117"/>
      <c r="F136" s="117"/>
      <c r="G136" s="117"/>
      <c r="H136" s="117"/>
      <c r="I136" s="117"/>
      <c r="J136" s="150"/>
      <c r="K136" s="150"/>
      <c r="L136" s="150"/>
      <c r="M136" s="150"/>
      <c r="N136" s="150"/>
    </row>
    <row r="137" spans="1:14" ht="20.25" hidden="1" customHeight="1">
      <c r="A137" s="10"/>
      <c r="B137" s="11" t="s">
        <v>208</v>
      </c>
      <c r="C137" s="11"/>
      <c r="D137" s="11"/>
      <c r="E137" s="11"/>
      <c r="F137" s="11"/>
      <c r="G137" s="11"/>
      <c r="H137" s="11"/>
      <c r="I137" s="167" t="s">
        <v>209</v>
      </c>
      <c r="J137" s="167"/>
      <c r="K137" s="167"/>
      <c r="L137" s="167"/>
      <c r="M137" s="13"/>
      <c r="N137" s="14"/>
    </row>
    <row r="138" spans="1:14" ht="15.75" hidden="1">
      <c r="A138" s="15"/>
      <c r="B138" s="16"/>
      <c r="C138" s="16"/>
      <c r="D138" s="16"/>
      <c r="E138" s="16"/>
      <c r="F138" s="16"/>
      <c r="G138" s="16"/>
      <c r="H138" s="16"/>
      <c r="I138" s="17" t="s">
        <v>210</v>
      </c>
      <c r="J138" s="17"/>
      <c r="K138" s="17"/>
      <c r="L138" s="17"/>
      <c r="M138" s="18"/>
      <c r="N138" s="19"/>
    </row>
    <row r="139" spans="1:14" ht="15.75" hidden="1">
      <c r="A139" s="15"/>
      <c r="B139" s="16" t="s">
        <v>211</v>
      </c>
      <c r="C139" s="16"/>
      <c r="D139" s="16"/>
      <c r="E139" s="16"/>
      <c r="F139" s="16"/>
      <c r="G139" s="16"/>
      <c r="H139" s="16"/>
      <c r="I139" s="17" t="s">
        <v>0</v>
      </c>
      <c r="J139" s="17"/>
      <c r="K139" s="17"/>
      <c r="L139" s="17"/>
      <c r="M139" s="18"/>
      <c r="N139" s="19"/>
    </row>
    <row r="140" spans="1:14" ht="15.75" hidden="1">
      <c r="A140" s="15"/>
      <c r="B140" s="16"/>
      <c r="C140" s="16"/>
      <c r="D140" s="16"/>
      <c r="E140" s="16"/>
      <c r="F140" s="16"/>
      <c r="G140" s="16"/>
      <c r="H140" s="16"/>
      <c r="I140" s="17" t="s">
        <v>212</v>
      </c>
      <c r="J140" s="17"/>
      <c r="K140" s="17"/>
      <c r="L140" s="17"/>
      <c r="M140" s="18"/>
      <c r="N140" s="19"/>
    </row>
    <row r="141" spans="1:14" hidden="1">
      <c r="A141" s="188"/>
      <c r="B141" s="189"/>
      <c r="C141" s="189"/>
      <c r="D141" s="189"/>
      <c r="E141" s="189"/>
      <c r="F141" s="189"/>
      <c r="G141" s="189"/>
      <c r="H141" s="189"/>
      <c r="I141" s="189"/>
      <c r="J141" s="189"/>
      <c r="K141" s="189"/>
      <c r="L141" s="189"/>
      <c r="M141" s="189"/>
      <c r="N141" s="190"/>
    </row>
    <row r="142" spans="1:14" ht="15.75" hidden="1">
      <c r="A142" s="20" t="s">
        <v>69</v>
      </c>
      <c r="B142" s="21"/>
      <c r="C142" s="21"/>
      <c r="D142" s="21"/>
      <c r="E142" s="21"/>
      <c r="F142" s="21"/>
      <c r="G142" s="21"/>
      <c r="H142" s="21"/>
      <c r="I142" s="21"/>
      <c r="J142" s="21"/>
      <c r="K142" s="21"/>
      <c r="L142" s="21"/>
      <c r="M142" s="21"/>
      <c r="N142" s="22"/>
    </row>
    <row r="143" spans="1:14" ht="15.75" hidden="1">
      <c r="A143" s="23" t="s">
        <v>169</v>
      </c>
      <c r="B143" s="24" t="s">
        <v>170</v>
      </c>
      <c r="C143" s="25"/>
      <c r="D143" s="25"/>
      <c r="E143" s="25"/>
      <c r="F143" s="25"/>
      <c r="G143" s="25"/>
      <c r="H143" s="25"/>
      <c r="I143" s="25"/>
      <c r="J143" s="25"/>
      <c r="K143" s="25"/>
      <c r="L143" s="25"/>
      <c r="M143" s="25"/>
      <c r="N143" s="26"/>
    </row>
    <row r="144" spans="1:14" hidden="1">
      <c r="A144" s="27" t="s">
        <v>216</v>
      </c>
      <c r="B144" s="28"/>
      <c r="C144" s="28"/>
      <c r="D144" s="28"/>
      <c r="E144" s="28"/>
      <c r="F144" s="28"/>
      <c r="G144" s="28"/>
      <c r="H144" s="28"/>
      <c r="I144" s="28"/>
      <c r="J144" s="28"/>
      <c r="K144" s="28"/>
      <c r="L144" s="28"/>
      <c r="M144" s="28"/>
      <c r="N144" s="29"/>
    </row>
    <row r="145" spans="1:14" ht="15.75" hidden="1" customHeight="1">
      <c r="A145" s="31" t="s">
        <v>217</v>
      </c>
      <c r="B145" s="31"/>
      <c r="C145" s="31"/>
      <c r="D145" s="31"/>
      <c r="E145" s="31"/>
      <c r="F145" s="168"/>
      <c r="G145" s="99" t="s">
        <v>214</v>
      </c>
      <c r="H145" s="99"/>
      <c r="I145" s="99"/>
      <c r="J145" s="35" t="s">
        <v>3</v>
      </c>
      <c r="K145" s="35"/>
      <c r="L145" s="35"/>
      <c r="M145" s="35"/>
      <c r="N145" s="35"/>
    </row>
    <row r="146" spans="1:14" ht="41.25" hidden="1" customHeight="1">
      <c r="A146" s="38" t="s">
        <v>218</v>
      </c>
      <c r="B146" s="38"/>
      <c r="C146" s="38"/>
      <c r="D146" s="38"/>
      <c r="E146" s="38"/>
      <c r="F146" s="169"/>
      <c r="G146" s="99"/>
      <c r="H146" s="99"/>
      <c r="I146" s="99"/>
      <c r="J146" s="42" t="s">
        <v>4</v>
      </c>
      <c r="K146" s="43" t="s">
        <v>5</v>
      </c>
      <c r="L146" s="43"/>
      <c r="M146" s="43"/>
      <c r="N146" s="42" t="s">
        <v>6</v>
      </c>
    </row>
    <row r="147" spans="1:14" ht="39" hidden="1" customHeight="1">
      <c r="A147" s="38" t="s">
        <v>219</v>
      </c>
      <c r="B147" s="38"/>
      <c r="C147" s="38"/>
      <c r="D147" s="38"/>
      <c r="E147" s="38"/>
      <c r="F147" s="169"/>
      <c r="G147" s="99"/>
      <c r="H147" s="99"/>
      <c r="I147" s="99"/>
      <c r="J147" s="46"/>
      <c r="K147" s="47"/>
      <c r="L147" s="47"/>
      <c r="M147" s="47"/>
      <c r="N147" s="170"/>
    </row>
    <row r="148" spans="1:14" ht="15.75" hidden="1">
      <c r="A148" s="31" t="s">
        <v>220</v>
      </c>
      <c r="B148" s="31"/>
      <c r="C148" s="31"/>
      <c r="D148" s="31"/>
      <c r="E148" s="31"/>
      <c r="F148" s="168"/>
      <c r="G148" s="99"/>
      <c r="H148" s="99"/>
      <c r="I148" s="99"/>
      <c r="J148" s="46"/>
      <c r="K148" s="47"/>
      <c r="L148" s="47"/>
      <c r="M148" s="47"/>
      <c r="N148" s="170"/>
    </row>
    <row r="149" spans="1:14" ht="15.75" hidden="1">
      <c r="A149" s="31" t="s">
        <v>221</v>
      </c>
      <c r="B149" s="31"/>
      <c r="C149" s="31"/>
      <c r="D149" s="31"/>
      <c r="E149" s="31"/>
      <c r="F149" s="168"/>
      <c r="G149" s="99"/>
      <c r="H149" s="99"/>
      <c r="I149" s="99"/>
      <c r="J149" s="46"/>
      <c r="K149" s="47"/>
      <c r="L149" s="47"/>
      <c r="M149" s="47"/>
      <c r="N149" s="170"/>
    </row>
    <row r="150" spans="1:14" ht="15.75" hidden="1">
      <c r="A150" s="171" t="s">
        <v>227</v>
      </c>
      <c r="B150" s="51"/>
      <c r="C150" s="51"/>
      <c r="D150" s="51"/>
      <c r="E150" s="51"/>
      <c r="F150" s="52"/>
      <c r="G150" s="99"/>
      <c r="H150" s="99"/>
      <c r="I150" s="99"/>
      <c r="J150" s="46"/>
      <c r="K150" s="47"/>
      <c r="L150" s="47"/>
      <c r="M150" s="47"/>
      <c r="N150" s="170"/>
    </row>
    <row r="151" spans="1:14" ht="30" hidden="1" customHeight="1" thickBot="1">
      <c r="A151" s="54"/>
      <c r="B151" s="55"/>
      <c r="C151" s="55"/>
      <c r="D151" s="55"/>
      <c r="E151" s="55"/>
      <c r="F151" s="55"/>
      <c r="G151" s="55"/>
      <c r="H151" s="55"/>
      <c r="I151" s="55"/>
      <c r="J151" s="55"/>
      <c r="K151" s="55"/>
      <c r="L151" s="55"/>
      <c r="M151" s="55"/>
      <c r="N151" s="56"/>
    </row>
    <row r="152" spans="1:14" ht="15.75" hidden="1">
      <c r="A152" s="57" t="s">
        <v>8</v>
      </c>
      <c r="B152" s="58" t="s">
        <v>76</v>
      </c>
      <c r="C152" s="59" t="s">
        <v>10</v>
      </c>
      <c r="D152" s="59" t="s">
        <v>11</v>
      </c>
      <c r="E152" s="60" t="s">
        <v>12</v>
      </c>
      <c r="F152" s="59" t="s">
        <v>13</v>
      </c>
      <c r="G152" s="59"/>
      <c r="H152" s="59"/>
      <c r="I152" s="59"/>
      <c r="J152" s="59" t="s">
        <v>14</v>
      </c>
      <c r="K152" s="59"/>
      <c r="L152" s="61" t="s">
        <v>15</v>
      </c>
      <c r="M152" s="61"/>
      <c r="N152" s="62"/>
    </row>
    <row r="153" spans="1:14" hidden="1">
      <c r="A153" s="63"/>
      <c r="B153" s="64"/>
      <c r="C153" s="64"/>
      <c r="D153" s="64"/>
      <c r="E153" s="65"/>
      <c r="F153" s="64"/>
      <c r="G153" s="64"/>
      <c r="H153" s="64"/>
      <c r="I153" s="64"/>
      <c r="J153" s="64"/>
      <c r="K153" s="64"/>
      <c r="L153" s="64" t="s">
        <v>16</v>
      </c>
      <c r="M153" s="64" t="s">
        <v>17</v>
      </c>
      <c r="N153" s="66" t="s">
        <v>18</v>
      </c>
    </row>
    <row r="154" spans="1:14" ht="15" hidden="1" customHeight="1">
      <c r="A154" s="63"/>
      <c r="B154" s="64"/>
      <c r="C154" s="64"/>
      <c r="D154" s="64"/>
      <c r="E154" s="65"/>
      <c r="F154" s="67" t="s">
        <v>19</v>
      </c>
      <c r="G154" s="67" t="s">
        <v>20</v>
      </c>
      <c r="H154" s="67" t="s">
        <v>21</v>
      </c>
      <c r="I154" s="68" t="s">
        <v>22</v>
      </c>
      <c r="J154" s="67" t="s">
        <v>23</v>
      </c>
      <c r="K154" s="69" t="s">
        <v>24</v>
      </c>
      <c r="L154" s="64"/>
      <c r="M154" s="64"/>
      <c r="N154" s="66"/>
    </row>
    <row r="155" spans="1:14" ht="24" hidden="1" customHeight="1">
      <c r="A155" s="191" t="s">
        <v>45</v>
      </c>
      <c r="B155" s="70" t="s">
        <v>25</v>
      </c>
      <c r="C155" s="71" t="s">
        <v>46</v>
      </c>
      <c r="D155" s="70"/>
      <c r="E155" s="194">
        <v>33924000</v>
      </c>
      <c r="F155" s="194">
        <f>+E155</f>
        <v>33924000</v>
      </c>
      <c r="G155" s="72"/>
      <c r="H155" s="72"/>
      <c r="I155" s="72"/>
      <c r="J155" s="73">
        <v>45292</v>
      </c>
      <c r="K155" s="74">
        <v>45657</v>
      </c>
      <c r="L155" s="75"/>
      <c r="M155" s="75"/>
      <c r="N155" s="76"/>
    </row>
    <row r="156" spans="1:14" ht="24" hidden="1" customHeight="1">
      <c r="A156" s="193"/>
      <c r="B156" s="70" t="s">
        <v>26</v>
      </c>
      <c r="C156" s="71"/>
      <c r="D156" s="70"/>
      <c r="E156" s="194"/>
      <c r="F156" s="194">
        <f>+E156</f>
        <v>0</v>
      </c>
      <c r="G156" s="72"/>
      <c r="H156" s="72"/>
      <c r="I156" s="72"/>
      <c r="J156" s="73">
        <v>45292</v>
      </c>
      <c r="K156" s="74">
        <v>45657</v>
      </c>
      <c r="L156" s="77"/>
      <c r="M156" s="77"/>
      <c r="N156" s="78"/>
    </row>
    <row r="157" spans="1:14" ht="15.75" hidden="1">
      <c r="A157" s="79" t="s">
        <v>27</v>
      </c>
      <c r="B157" s="69" t="s">
        <v>25</v>
      </c>
      <c r="C157" s="71"/>
      <c r="D157" s="80">
        <v>1</v>
      </c>
      <c r="E157" s="195">
        <v>33924000</v>
      </c>
      <c r="F157" s="195">
        <f>+E157</f>
        <v>33924000</v>
      </c>
      <c r="G157" s="72"/>
      <c r="H157" s="72"/>
      <c r="I157" s="72"/>
      <c r="J157" s="73">
        <v>45292</v>
      </c>
      <c r="K157" s="74">
        <v>45657</v>
      </c>
      <c r="L157" s="123"/>
      <c r="M157" s="123"/>
      <c r="N157" s="123"/>
    </row>
    <row r="158" spans="1:14" ht="30" hidden="1" customHeight="1" thickBot="1">
      <c r="A158" s="83"/>
      <c r="B158" s="84" t="s">
        <v>26</v>
      </c>
      <c r="C158" s="85"/>
      <c r="D158" s="86"/>
      <c r="E158" s="196">
        <f>+E156</f>
        <v>0</v>
      </c>
      <c r="F158" s="196">
        <f>+F156</f>
        <v>0</v>
      </c>
      <c r="G158" s="87"/>
      <c r="H158" s="87"/>
      <c r="I158" s="87"/>
      <c r="J158" s="88">
        <v>45292</v>
      </c>
      <c r="K158" s="89">
        <v>45657</v>
      </c>
      <c r="L158" s="126"/>
      <c r="M158" s="126"/>
      <c r="N158" s="126"/>
    </row>
    <row r="159" spans="1:14" ht="16.5" hidden="1" thickBot="1">
      <c r="A159" s="92" t="s">
        <v>28</v>
      </c>
      <c r="B159" s="93" t="s">
        <v>29</v>
      </c>
      <c r="C159" s="93"/>
      <c r="D159" s="93"/>
      <c r="E159" s="128" t="s">
        <v>30</v>
      </c>
      <c r="F159" s="128"/>
      <c r="G159" s="128"/>
      <c r="H159" s="128"/>
      <c r="I159" s="95"/>
      <c r="J159" s="172" t="s">
        <v>31</v>
      </c>
      <c r="K159" s="173"/>
      <c r="L159" s="173"/>
      <c r="M159" s="173"/>
      <c r="N159" s="174"/>
    </row>
    <row r="160" spans="1:14" ht="23.25" hidden="1" customHeight="1">
      <c r="A160" s="127" t="s">
        <v>224</v>
      </c>
      <c r="B160" s="99" t="s">
        <v>47</v>
      </c>
      <c r="C160" s="99"/>
      <c r="D160" s="99"/>
      <c r="E160" s="32" t="s">
        <v>46</v>
      </c>
      <c r="F160" s="33"/>
      <c r="G160" s="34"/>
      <c r="H160" s="67" t="s">
        <v>25</v>
      </c>
      <c r="I160" s="143">
        <f>+D157</f>
        <v>1</v>
      </c>
      <c r="J160" s="175" t="s">
        <v>177</v>
      </c>
      <c r="K160" s="175"/>
      <c r="L160" s="175"/>
      <c r="M160" s="175"/>
      <c r="N160" s="176"/>
    </row>
    <row r="161" spans="1:14" ht="23.25" hidden="1" customHeight="1">
      <c r="A161" s="37"/>
      <c r="B161" s="99"/>
      <c r="C161" s="99"/>
      <c r="D161" s="99"/>
      <c r="E161" s="105"/>
      <c r="F161" s="106"/>
      <c r="G161" s="107"/>
      <c r="H161" s="67" t="s">
        <v>26</v>
      </c>
      <c r="I161" s="143">
        <f>+D158</f>
        <v>0</v>
      </c>
      <c r="J161" s="144" t="s">
        <v>34</v>
      </c>
      <c r="K161" s="109"/>
      <c r="L161" s="109"/>
      <c r="M161" s="109"/>
      <c r="N161" s="110"/>
    </row>
    <row r="162" spans="1:14" ht="51.75" hidden="1" customHeight="1" thickBot="1">
      <c r="A162" s="111"/>
      <c r="B162" s="112"/>
      <c r="C162" s="112"/>
      <c r="D162" s="112"/>
      <c r="E162" s="112"/>
      <c r="F162" s="112"/>
      <c r="G162" s="112"/>
      <c r="H162" s="112"/>
      <c r="I162" s="145"/>
      <c r="J162" s="146"/>
      <c r="K162" s="114"/>
      <c r="L162" s="114"/>
      <c r="M162" s="114"/>
      <c r="N162" s="115"/>
    </row>
    <row r="163" spans="1:14" ht="15.75">
      <c r="A163" s="116"/>
      <c r="B163" s="117"/>
      <c r="C163" s="117"/>
      <c r="D163" s="117"/>
      <c r="E163" s="117"/>
      <c r="F163" s="117"/>
      <c r="G163" s="117"/>
      <c r="H163" s="117"/>
      <c r="I163" s="117"/>
      <c r="J163" s="118"/>
      <c r="K163" s="118"/>
      <c r="L163" s="118"/>
      <c r="M163" s="118"/>
      <c r="N163" s="118"/>
    </row>
    <row r="164" spans="1:14" ht="15.75">
      <c r="A164" s="116"/>
      <c r="B164" s="117"/>
      <c r="C164" s="117"/>
      <c r="D164" s="117"/>
      <c r="E164" s="117"/>
      <c r="F164" s="117"/>
      <c r="G164" s="117"/>
      <c r="H164" s="117"/>
      <c r="I164" s="117"/>
      <c r="J164" s="118"/>
      <c r="K164" s="118"/>
      <c r="L164" s="118"/>
      <c r="M164" s="118"/>
      <c r="N164" s="118"/>
    </row>
    <row r="165" spans="1:14" ht="15.75">
      <c r="A165" s="116"/>
      <c r="B165" s="117"/>
      <c r="C165" s="117"/>
      <c r="D165" s="117"/>
      <c r="E165" s="117"/>
      <c r="F165" s="117"/>
      <c r="G165" s="117"/>
      <c r="H165" s="117"/>
      <c r="I165" s="117"/>
      <c r="J165" s="118"/>
      <c r="K165" s="118"/>
      <c r="L165" s="118"/>
      <c r="M165" s="118"/>
      <c r="N165" s="118"/>
    </row>
    <row r="166" spans="1:14" ht="15.75">
      <c r="A166" s="116"/>
      <c r="B166" s="117"/>
      <c r="C166" s="117"/>
      <c r="D166" s="117"/>
      <c r="E166" s="117"/>
      <c r="F166" s="117"/>
      <c r="G166" s="117"/>
      <c r="H166" s="117"/>
      <c r="I166" s="117"/>
      <c r="J166" s="118"/>
      <c r="K166" s="118"/>
      <c r="L166" s="118"/>
      <c r="M166" s="118"/>
      <c r="N166" s="118"/>
    </row>
    <row r="167" spans="1:14" ht="16.5" thickBot="1">
      <c r="A167" s="116"/>
      <c r="B167" s="117"/>
      <c r="C167" s="117"/>
      <c r="D167" s="117"/>
      <c r="E167" s="117"/>
      <c r="F167" s="117"/>
      <c r="G167" s="117"/>
      <c r="H167" s="117"/>
      <c r="I167" s="117"/>
      <c r="J167" s="118"/>
      <c r="K167" s="118"/>
      <c r="L167" s="118"/>
      <c r="M167" s="118"/>
      <c r="N167" s="118"/>
    </row>
    <row r="168" spans="1:14" ht="15.75">
      <c r="A168" s="10"/>
      <c r="B168" s="11" t="s">
        <v>208</v>
      </c>
      <c r="C168" s="11"/>
      <c r="D168" s="11"/>
      <c r="E168" s="11"/>
      <c r="F168" s="11"/>
      <c r="G168" s="11"/>
      <c r="H168" s="11"/>
      <c r="I168" s="12" t="s">
        <v>209</v>
      </c>
      <c r="J168" s="12"/>
      <c r="K168" s="12"/>
      <c r="L168" s="12"/>
      <c r="M168" s="13"/>
      <c r="N168" s="14"/>
    </row>
    <row r="169" spans="1:14" ht="15.75">
      <c r="A169" s="15"/>
      <c r="B169" s="16"/>
      <c r="C169" s="16"/>
      <c r="D169" s="16"/>
      <c r="E169" s="16"/>
      <c r="F169" s="16"/>
      <c r="G169" s="16"/>
      <c r="H169" s="16"/>
      <c r="I169" s="17" t="s">
        <v>210</v>
      </c>
      <c r="J169" s="17"/>
      <c r="K169" s="17"/>
      <c r="L169" s="17"/>
      <c r="M169" s="18"/>
      <c r="N169" s="19"/>
    </row>
    <row r="170" spans="1:14" ht="15.75">
      <c r="A170" s="15"/>
      <c r="B170" s="16" t="s">
        <v>211</v>
      </c>
      <c r="C170" s="16"/>
      <c r="D170" s="16"/>
      <c r="E170" s="16"/>
      <c r="F170" s="16"/>
      <c r="G170" s="16"/>
      <c r="H170" s="16"/>
      <c r="I170" s="17" t="s">
        <v>0</v>
      </c>
      <c r="J170" s="17"/>
      <c r="K170" s="17"/>
      <c r="L170" s="17"/>
      <c r="M170" s="18"/>
      <c r="N170" s="19"/>
    </row>
    <row r="171" spans="1:14" ht="15.75">
      <c r="A171" s="15"/>
      <c r="B171" s="16"/>
      <c r="C171" s="16"/>
      <c r="D171" s="16"/>
      <c r="E171" s="16"/>
      <c r="F171" s="16"/>
      <c r="G171" s="16"/>
      <c r="H171" s="16"/>
      <c r="I171" s="17" t="s">
        <v>212</v>
      </c>
      <c r="J171" s="17"/>
      <c r="K171" s="17"/>
      <c r="L171" s="17"/>
      <c r="M171" s="18"/>
      <c r="N171" s="19"/>
    </row>
    <row r="172" spans="1:14">
      <c r="A172" s="188"/>
      <c r="B172" s="189"/>
      <c r="C172" s="189"/>
      <c r="D172" s="189"/>
      <c r="E172" s="189"/>
      <c r="F172" s="189"/>
      <c r="G172" s="189"/>
      <c r="H172" s="189"/>
      <c r="I172" s="189"/>
      <c r="J172" s="189"/>
      <c r="K172" s="189"/>
      <c r="L172" s="189"/>
      <c r="M172" s="189"/>
      <c r="N172" s="190"/>
    </row>
    <row r="173" spans="1:14" ht="15.75">
      <c r="A173" s="20" t="s">
        <v>69</v>
      </c>
      <c r="B173" s="21"/>
      <c r="C173" s="21"/>
      <c r="D173" s="21"/>
      <c r="E173" s="21"/>
      <c r="F173" s="21"/>
      <c r="G173" s="21"/>
      <c r="H173" s="21"/>
      <c r="I173" s="21"/>
      <c r="J173" s="21"/>
      <c r="K173" s="21"/>
      <c r="L173" s="21"/>
      <c r="M173" s="21"/>
      <c r="N173" s="22"/>
    </row>
    <row r="174" spans="1:14" ht="15.75">
      <c r="A174" s="23" t="s">
        <v>169</v>
      </c>
      <c r="B174" s="24" t="s">
        <v>170</v>
      </c>
      <c r="C174" s="25"/>
      <c r="D174" s="25"/>
      <c r="E174" s="25"/>
      <c r="F174" s="25"/>
      <c r="G174" s="25"/>
      <c r="H174" s="25"/>
      <c r="I174" s="25"/>
      <c r="J174" s="25"/>
      <c r="K174" s="25"/>
      <c r="L174" s="25"/>
      <c r="M174" s="25"/>
      <c r="N174" s="26"/>
    </row>
    <row r="175" spans="1:14">
      <c r="A175" s="27" t="s">
        <v>216</v>
      </c>
      <c r="B175" s="28"/>
      <c r="C175" s="28"/>
      <c r="D175" s="28"/>
      <c r="E175" s="28"/>
      <c r="F175" s="28"/>
      <c r="G175" s="28"/>
      <c r="H175" s="28"/>
      <c r="I175" s="28"/>
      <c r="J175" s="28"/>
      <c r="K175" s="28"/>
      <c r="L175" s="28"/>
      <c r="M175" s="28"/>
      <c r="N175" s="29"/>
    </row>
    <row r="176" spans="1:14" ht="15.75">
      <c r="A176" s="30" t="s">
        <v>217</v>
      </c>
      <c r="B176" s="31"/>
      <c r="C176" s="31"/>
      <c r="D176" s="31"/>
      <c r="E176" s="31"/>
      <c r="F176" s="31"/>
      <c r="G176" s="131" t="s">
        <v>215</v>
      </c>
      <c r="H176" s="33"/>
      <c r="I176" s="34"/>
      <c r="J176" s="35" t="s">
        <v>3</v>
      </c>
      <c r="K176" s="35"/>
      <c r="L176" s="35"/>
      <c r="M176" s="35"/>
      <c r="N176" s="36"/>
    </row>
    <row r="177" spans="1:14" ht="40.5" customHeight="1">
      <c r="A177" s="37" t="s">
        <v>218</v>
      </c>
      <c r="B177" s="38"/>
      <c r="C177" s="38"/>
      <c r="D177" s="38"/>
      <c r="E177" s="38"/>
      <c r="F177" s="38"/>
      <c r="G177" s="39"/>
      <c r="H177" s="40"/>
      <c r="I177" s="41"/>
      <c r="J177" s="42" t="s">
        <v>4</v>
      </c>
      <c r="K177" s="43" t="s">
        <v>5</v>
      </c>
      <c r="L177" s="43"/>
      <c r="M177" s="43"/>
      <c r="N177" s="44" t="s">
        <v>6</v>
      </c>
    </row>
    <row r="178" spans="1:14" ht="40.5" customHeight="1">
      <c r="A178" s="27" t="s">
        <v>219</v>
      </c>
      <c r="B178" s="28"/>
      <c r="C178" s="28"/>
      <c r="D178" s="28"/>
      <c r="E178" s="28"/>
      <c r="F178" s="45"/>
      <c r="G178" s="39"/>
      <c r="H178" s="40"/>
      <c r="I178" s="41"/>
      <c r="J178" s="46">
        <v>816</v>
      </c>
      <c r="K178" s="47" t="s">
        <v>195</v>
      </c>
      <c r="L178" s="47"/>
      <c r="M178" s="47"/>
      <c r="N178" s="119">
        <v>9600000</v>
      </c>
    </row>
    <row r="179" spans="1:14" ht="15.75">
      <c r="A179" s="30" t="s">
        <v>220</v>
      </c>
      <c r="B179" s="31"/>
      <c r="C179" s="31"/>
      <c r="D179" s="31"/>
      <c r="E179" s="31"/>
      <c r="F179" s="31"/>
      <c r="G179" s="39"/>
      <c r="H179" s="40"/>
      <c r="I179" s="41"/>
      <c r="J179" s="46"/>
      <c r="K179" s="199"/>
      <c r="L179" s="200"/>
      <c r="M179" s="201"/>
      <c r="N179" s="119"/>
    </row>
    <row r="180" spans="1:14" ht="15.75">
      <c r="A180" s="30" t="s">
        <v>221</v>
      </c>
      <c r="B180" s="31"/>
      <c r="C180" s="31"/>
      <c r="D180" s="31"/>
      <c r="E180" s="31"/>
      <c r="F180" s="31"/>
      <c r="G180" s="39"/>
      <c r="H180" s="40"/>
      <c r="I180" s="41"/>
      <c r="J180" s="46"/>
      <c r="K180" s="53"/>
      <c r="L180" s="53"/>
      <c r="M180" s="53"/>
      <c r="N180" s="119"/>
    </row>
    <row r="181" spans="1:14" ht="33.75" customHeight="1">
      <c r="A181" s="50" t="s">
        <v>228</v>
      </c>
      <c r="B181" s="51"/>
      <c r="C181" s="51"/>
      <c r="D181" s="51"/>
      <c r="E181" s="51"/>
      <c r="F181" s="52"/>
      <c r="G181" s="39"/>
      <c r="H181" s="40"/>
      <c r="I181" s="41"/>
      <c r="J181" s="46"/>
      <c r="K181" s="53"/>
      <c r="L181" s="53"/>
      <c r="M181" s="53"/>
      <c r="N181" s="119"/>
    </row>
    <row r="182" spans="1:14" ht="16.5" thickBot="1">
      <c r="A182" s="54"/>
      <c r="B182" s="55"/>
      <c r="C182" s="55"/>
      <c r="D182" s="55"/>
      <c r="E182" s="55"/>
      <c r="F182" s="55"/>
      <c r="G182" s="55"/>
      <c r="H182" s="55"/>
      <c r="I182" s="55"/>
      <c r="J182" s="55"/>
      <c r="K182" s="55"/>
      <c r="L182" s="55"/>
      <c r="M182" s="55"/>
      <c r="N182" s="56"/>
    </row>
    <row r="183" spans="1:14" ht="15.75">
      <c r="A183" s="57" t="s">
        <v>8</v>
      </c>
      <c r="B183" s="58" t="s">
        <v>76</v>
      </c>
      <c r="C183" s="59" t="s">
        <v>10</v>
      </c>
      <c r="D183" s="59" t="s">
        <v>11</v>
      </c>
      <c r="E183" s="60" t="s">
        <v>12</v>
      </c>
      <c r="F183" s="59" t="s">
        <v>13</v>
      </c>
      <c r="G183" s="59"/>
      <c r="H183" s="59"/>
      <c r="I183" s="59"/>
      <c r="J183" s="59" t="s">
        <v>14</v>
      </c>
      <c r="K183" s="59"/>
      <c r="L183" s="61" t="s">
        <v>15</v>
      </c>
      <c r="M183" s="61"/>
      <c r="N183" s="62"/>
    </row>
    <row r="184" spans="1:14">
      <c r="A184" s="63"/>
      <c r="B184" s="64"/>
      <c r="C184" s="64"/>
      <c r="D184" s="64"/>
      <c r="E184" s="65"/>
      <c r="F184" s="64"/>
      <c r="G184" s="64"/>
      <c r="H184" s="64"/>
      <c r="I184" s="64"/>
      <c r="J184" s="64"/>
      <c r="K184" s="64"/>
      <c r="L184" s="64" t="s">
        <v>16</v>
      </c>
      <c r="M184" s="64" t="s">
        <v>17</v>
      </c>
      <c r="N184" s="66" t="s">
        <v>18</v>
      </c>
    </row>
    <row r="185" spans="1:14" ht="31.5">
      <c r="A185" s="63"/>
      <c r="B185" s="64"/>
      <c r="C185" s="64"/>
      <c r="D185" s="64"/>
      <c r="E185" s="65"/>
      <c r="F185" s="67" t="s">
        <v>19</v>
      </c>
      <c r="G185" s="67" t="s">
        <v>20</v>
      </c>
      <c r="H185" s="67" t="s">
        <v>21</v>
      </c>
      <c r="I185" s="68" t="s">
        <v>22</v>
      </c>
      <c r="J185" s="67" t="s">
        <v>23</v>
      </c>
      <c r="K185" s="69" t="s">
        <v>24</v>
      </c>
      <c r="L185" s="64"/>
      <c r="M185" s="64"/>
      <c r="N185" s="66"/>
    </row>
    <row r="186" spans="1:14" ht="32.25" customHeight="1">
      <c r="A186" s="191" t="s">
        <v>48</v>
      </c>
      <c r="B186" s="70" t="s">
        <v>25</v>
      </c>
      <c r="C186" s="71" t="s">
        <v>144</v>
      </c>
      <c r="D186" s="70">
        <v>1</v>
      </c>
      <c r="E186" s="195">
        <v>38924000</v>
      </c>
      <c r="F186" s="194">
        <f>+E186</f>
        <v>38924000</v>
      </c>
      <c r="G186" s="177"/>
      <c r="H186" s="9"/>
      <c r="I186" s="177"/>
      <c r="J186" s="73">
        <v>45292</v>
      </c>
      <c r="K186" s="74">
        <v>45657</v>
      </c>
      <c r="L186" s="75"/>
      <c r="M186" s="75"/>
      <c r="N186" s="76"/>
    </row>
    <row r="187" spans="1:14" ht="32.25" customHeight="1">
      <c r="A187" s="193"/>
      <c r="B187" s="70" t="s">
        <v>26</v>
      </c>
      <c r="C187" s="71"/>
      <c r="D187" s="70">
        <v>0</v>
      </c>
      <c r="E187" s="202">
        <f>+N178</f>
        <v>9600000</v>
      </c>
      <c r="F187" s="194">
        <f>+E187</f>
        <v>9600000</v>
      </c>
      <c r="G187" s="177"/>
      <c r="H187" s="9"/>
      <c r="I187" s="177"/>
      <c r="J187" s="73">
        <v>45292</v>
      </c>
      <c r="K187" s="74">
        <v>45586</v>
      </c>
      <c r="L187" s="77"/>
      <c r="M187" s="77"/>
      <c r="N187" s="78"/>
    </row>
    <row r="188" spans="1:14" ht="15.75">
      <c r="A188" s="79" t="s">
        <v>27</v>
      </c>
      <c r="B188" s="69" t="s">
        <v>25</v>
      </c>
      <c r="C188" s="71"/>
      <c r="D188" s="178">
        <v>1</v>
      </c>
      <c r="E188" s="195">
        <v>38924000</v>
      </c>
      <c r="F188" s="203">
        <f>+E188</f>
        <v>38924000</v>
      </c>
      <c r="G188" s="179"/>
      <c r="H188" s="9"/>
      <c r="I188" s="177"/>
      <c r="J188" s="73">
        <v>45292</v>
      </c>
      <c r="K188" s="74">
        <v>45657</v>
      </c>
      <c r="L188" s="123"/>
      <c r="M188" s="123"/>
      <c r="N188" s="123"/>
    </row>
    <row r="189" spans="1:14" ht="16.5" thickBot="1">
      <c r="A189" s="83"/>
      <c r="B189" s="84" t="s">
        <v>26</v>
      </c>
      <c r="C189" s="85"/>
      <c r="D189" s="86">
        <f>+D187</f>
        <v>0</v>
      </c>
      <c r="E189" s="204">
        <f>+E187</f>
        <v>9600000</v>
      </c>
      <c r="F189" s="204">
        <f>+F187</f>
        <v>9600000</v>
      </c>
      <c r="G189" s="180"/>
      <c r="H189" s="180"/>
      <c r="I189" s="180"/>
      <c r="J189" s="88">
        <v>45292</v>
      </c>
      <c r="K189" s="89">
        <v>45657</v>
      </c>
      <c r="L189" s="126"/>
      <c r="M189" s="126"/>
      <c r="N189" s="126"/>
    </row>
    <row r="190" spans="1:14" ht="15.75">
      <c r="A190" s="92" t="s">
        <v>28</v>
      </c>
      <c r="B190" s="93" t="s">
        <v>29</v>
      </c>
      <c r="C190" s="93"/>
      <c r="D190" s="93"/>
      <c r="E190" s="128" t="s">
        <v>30</v>
      </c>
      <c r="F190" s="128"/>
      <c r="G190" s="128"/>
      <c r="H190" s="128"/>
      <c r="I190" s="95"/>
      <c r="J190" s="96" t="s">
        <v>31</v>
      </c>
      <c r="K190" s="97"/>
      <c r="L190" s="97"/>
      <c r="M190" s="97"/>
      <c r="N190" s="98"/>
    </row>
    <row r="191" spans="1:14" ht="30.75" customHeight="1">
      <c r="A191" s="127" t="s">
        <v>224</v>
      </c>
      <c r="B191" s="99" t="s">
        <v>49</v>
      </c>
      <c r="C191" s="99"/>
      <c r="D191" s="99"/>
      <c r="E191" s="32" t="s">
        <v>126</v>
      </c>
      <c r="F191" s="33"/>
      <c r="G191" s="34"/>
      <c r="H191" s="67" t="s">
        <v>25</v>
      </c>
      <c r="I191" s="100">
        <f>+D188</f>
        <v>1</v>
      </c>
      <c r="J191" s="101" t="s">
        <v>177</v>
      </c>
      <c r="K191" s="102"/>
      <c r="L191" s="102"/>
      <c r="M191" s="102"/>
      <c r="N191" s="103"/>
    </row>
    <row r="192" spans="1:14" ht="30.75" customHeight="1">
      <c r="A192" s="37"/>
      <c r="B192" s="99"/>
      <c r="C192" s="99"/>
      <c r="D192" s="99"/>
      <c r="E192" s="105"/>
      <c r="F192" s="106"/>
      <c r="G192" s="107"/>
      <c r="H192" s="67" t="s">
        <v>26</v>
      </c>
      <c r="I192" s="100">
        <f>+D189</f>
        <v>0</v>
      </c>
      <c r="J192" s="108" t="s">
        <v>34</v>
      </c>
      <c r="K192" s="109"/>
      <c r="L192" s="109"/>
      <c r="M192" s="109"/>
      <c r="N192" s="110"/>
    </row>
    <row r="193" spans="1:14" ht="45.6" customHeight="1" thickBot="1">
      <c r="A193" s="111" t="s">
        <v>229</v>
      </c>
      <c r="B193" s="112"/>
      <c r="C193" s="112"/>
      <c r="D193" s="112"/>
      <c r="E193" s="112"/>
      <c r="F193" s="112"/>
      <c r="G193" s="112"/>
      <c r="H193" s="112"/>
      <c r="I193" s="112"/>
      <c r="J193" s="113"/>
      <c r="K193" s="114"/>
      <c r="L193" s="114"/>
      <c r="M193" s="114"/>
      <c r="N193" s="115"/>
    </row>
    <row r="194" spans="1:14"/>
    <row r="195" spans="1:14" ht="15.75" thickBot="1"/>
    <row r="196" spans="1:14" ht="15.75">
      <c r="A196" s="181" t="s">
        <v>171</v>
      </c>
      <c r="B196" s="182">
        <f>ROUND(+E21+E48+E157+E75+E102+E130+E188,0)</f>
        <v>411143040</v>
      </c>
      <c r="C196" s="183"/>
      <c r="D196" s="205"/>
      <c r="E196" s="206"/>
    </row>
    <row r="197" spans="1:14" ht="16.5" thickBot="1">
      <c r="A197" s="184" t="s">
        <v>172</v>
      </c>
      <c r="B197" s="185">
        <f>+E22+E49+E158+E76+E103+E131+E189</f>
        <v>71400000</v>
      </c>
      <c r="C197" s="186"/>
      <c r="D197" s="207"/>
      <c r="E197" s="208"/>
    </row>
    <row r="198" spans="1:14">
      <c r="D198" s="207"/>
      <c r="E198" s="209"/>
    </row>
    <row r="199" spans="1:14"/>
    <row r="200" spans="1:14" hidden="1">
      <c r="E200" s="208"/>
      <c r="F200" s="209"/>
      <c r="I200" s="210"/>
    </row>
    <row r="201" spans="1:14"/>
    <row r="202" spans="1:14"/>
    <row r="203" spans="1:14"/>
    <row r="204" spans="1:14"/>
    <row r="205" spans="1:14"/>
    <row r="206" spans="1:14"/>
    <row r="207" spans="1:14" hidden="1"/>
    <row r="208" spans="1:14" hidden="1"/>
    <row r="209" hidden="1"/>
    <row r="210" hidden="1"/>
    <row r="211" hidden="1"/>
    <row r="212" hidden="1"/>
    <row r="213" hidden="1"/>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sheetData>
  <mergeCells count="385">
    <mergeCell ref="C75:C76"/>
    <mergeCell ref="L75:L76"/>
    <mergeCell ref="M75:M76"/>
    <mergeCell ref="A69:N69"/>
    <mergeCell ref="A70:A72"/>
    <mergeCell ref="B70:B72"/>
    <mergeCell ref="C70:C72"/>
    <mergeCell ref="D70:D72"/>
    <mergeCell ref="E70:E72"/>
    <mergeCell ref="F70:I71"/>
    <mergeCell ref="J70:K71"/>
    <mergeCell ref="N73:N74"/>
    <mergeCell ref="N75:N76"/>
    <mergeCell ref="A160:A161"/>
    <mergeCell ref="B160:D161"/>
    <mergeCell ref="E160:G161"/>
    <mergeCell ref="A162:I162"/>
    <mergeCell ref="L71:L72"/>
    <mergeCell ref="M71:M72"/>
    <mergeCell ref="N71:N72"/>
    <mergeCell ref="A157:A158"/>
    <mergeCell ref="C157:C158"/>
    <mergeCell ref="A151:N151"/>
    <mergeCell ref="A152:A154"/>
    <mergeCell ref="B152:B154"/>
    <mergeCell ref="B77:D77"/>
    <mergeCell ref="E77:H77"/>
    <mergeCell ref="A73:A74"/>
    <mergeCell ref="C73:C74"/>
    <mergeCell ref="L73:L74"/>
    <mergeCell ref="M73:M74"/>
    <mergeCell ref="A75:A76"/>
    <mergeCell ref="J77:N77"/>
    <mergeCell ref="A78:A79"/>
    <mergeCell ref="B78:D79"/>
    <mergeCell ref="E78:G79"/>
    <mergeCell ref="A80:I80"/>
    <mergeCell ref="B159:D159"/>
    <mergeCell ref="E159:H159"/>
    <mergeCell ref="J159:N159"/>
    <mergeCell ref="K150:M150"/>
    <mergeCell ref="A150:F150"/>
    <mergeCell ref="C152:C154"/>
    <mergeCell ref="D152:D154"/>
    <mergeCell ref="E152:E154"/>
    <mergeCell ref="F152:I153"/>
    <mergeCell ref="J152:K153"/>
    <mergeCell ref="L152:N152"/>
    <mergeCell ref="L153:L154"/>
    <mergeCell ref="M153:M154"/>
    <mergeCell ref="N153:N154"/>
    <mergeCell ref="I83:L83"/>
    <mergeCell ref="B84:H85"/>
    <mergeCell ref="I84:L84"/>
    <mergeCell ref="I85:L85"/>
    <mergeCell ref="A86:N86"/>
    <mergeCell ref="A87:N87"/>
    <mergeCell ref="I58:L58"/>
    <mergeCell ref="L70:N70"/>
    <mergeCell ref="A59:N59"/>
    <mergeCell ref="A60:N60"/>
    <mergeCell ref="B61:N61"/>
    <mergeCell ref="A62:N62"/>
    <mergeCell ref="A68:F68"/>
    <mergeCell ref="K68:M68"/>
    <mergeCell ref="A63:F63"/>
    <mergeCell ref="G63:I68"/>
    <mergeCell ref="J63:N63"/>
    <mergeCell ref="A64:F64"/>
    <mergeCell ref="K64:M64"/>
    <mergeCell ref="A65:F65"/>
    <mergeCell ref="K65:M65"/>
    <mergeCell ref="A66:F66"/>
    <mergeCell ref="K66:M66"/>
    <mergeCell ref="A67:F67"/>
    <mergeCell ref="K67:M67"/>
    <mergeCell ref="A53:I53"/>
    <mergeCell ref="A155:A156"/>
    <mergeCell ref="C155:C156"/>
    <mergeCell ref="L155:L156"/>
    <mergeCell ref="M155:M156"/>
    <mergeCell ref="A144:N144"/>
    <mergeCell ref="A145:F145"/>
    <mergeCell ref="J145:N145"/>
    <mergeCell ref="A146:F146"/>
    <mergeCell ref="K146:M146"/>
    <mergeCell ref="A147:F147"/>
    <mergeCell ref="K147:M147"/>
    <mergeCell ref="A148:F148"/>
    <mergeCell ref="K148:M148"/>
    <mergeCell ref="G145:I150"/>
    <mergeCell ref="A149:F149"/>
    <mergeCell ref="K149:M149"/>
    <mergeCell ref="A55:A58"/>
    <mergeCell ref="B55:H56"/>
    <mergeCell ref="I55:L55"/>
    <mergeCell ref="M55:N58"/>
    <mergeCell ref="I56:L56"/>
    <mergeCell ref="B57:H58"/>
    <mergeCell ref="I57:L57"/>
    <mergeCell ref="M44:M45"/>
    <mergeCell ref="N44:N45"/>
    <mergeCell ref="A48:A49"/>
    <mergeCell ref="C48:C49"/>
    <mergeCell ref="B50:D50"/>
    <mergeCell ref="E50:H50"/>
    <mergeCell ref="J50:N50"/>
    <mergeCell ref="A51:A52"/>
    <mergeCell ref="B51:D52"/>
    <mergeCell ref="E51:G52"/>
    <mergeCell ref="B196:C196"/>
    <mergeCell ref="A19:A20"/>
    <mergeCell ref="A15:N15"/>
    <mergeCell ref="A35:N35"/>
    <mergeCell ref="A36:F36"/>
    <mergeCell ref="G36:I41"/>
    <mergeCell ref="J36:N36"/>
    <mergeCell ref="A37:F37"/>
    <mergeCell ref="K37:M37"/>
    <mergeCell ref="A38:F38"/>
    <mergeCell ref="K38:M38"/>
    <mergeCell ref="A39:F39"/>
    <mergeCell ref="K39:M39"/>
    <mergeCell ref="A40:F40"/>
    <mergeCell ref="K40:M40"/>
    <mergeCell ref="A41:F41"/>
    <mergeCell ref="K41:M41"/>
    <mergeCell ref="A46:A47"/>
    <mergeCell ref="C46:C47"/>
    <mergeCell ref="B190:D190"/>
    <mergeCell ref="E190:H190"/>
    <mergeCell ref="F43:I44"/>
    <mergeCell ref="L43:N43"/>
    <mergeCell ref="L44:L45"/>
    <mergeCell ref="J190:N190"/>
    <mergeCell ref="A191:A192"/>
    <mergeCell ref="B191:D192"/>
    <mergeCell ref="A193:I193"/>
    <mergeCell ref="A32:N32"/>
    <mergeCell ref="A33:N33"/>
    <mergeCell ref="B34:N34"/>
    <mergeCell ref="A82:A85"/>
    <mergeCell ref="B82:H83"/>
    <mergeCell ref="I82:L82"/>
    <mergeCell ref="M82:N85"/>
    <mergeCell ref="A188:A189"/>
    <mergeCell ref="C188:C189"/>
    <mergeCell ref="A186:A187"/>
    <mergeCell ref="C186:C187"/>
    <mergeCell ref="L186:L187"/>
    <mergeCell ref="M186:M187"/>
    <mergeCell ref="A42:N42"/>
    <mergeCell ref="A43:A45"/>
    <mergeCell ref="B43:B45"/>
    <mergeCell ref="C43:C45"/>
    <mergeCell ref="D43:D45"/>
    <mergeCell ref="E43:E45"/>
    <mergeCell ref="J43:K44"/>
    <mergeCell ref="A26:I26"/>
    <mergeCell ref="A28:A31"/>
    <mergeCell ref="B28:H29"/>
    <mergeCell ref="I28:L28"/>
    <mergeCell ref="M28:N31"/>
    <mergeCell ref="I29:L29"/>
    <mergeCell ref="B30:H31"/>
    <mergeCell ref="I30:L30"/>
    <mergeCell ref="I31:L31"/>
    <mergeCell ref="M21:M22"/>
    <mergeCell ref="B23:D23"/>
    <mergeCell ref="E23:H23"/>
    <mergeCell ref="J23:N23"/>
    <mergeCell ref="A24:A25"/>
    <mergeCell ref="B24:D25"/>
    <mergeCell ref="E24:G25"/>
    <mergeCell ref="A21:A22"/>
    <mergeCell ref="C21:C22"/>
    <mergeCell ref="L21:L22"/>
    <mergeCell ref="N21:N22"/>
    <mergeCell ref="L19:L20"/>
    <mergeCell ref="M19:M20"/>
    <mergeCell ref="L17:L18"/>
    <mergeCell ref="M17:M18"/>
    <mergeCell ref="N17:N18"/>
    <mergeCell ref="A9:F9"/>
    <mergeCell ref="G9:I14"/>
    <mergeCell ref="J9:N9"/>
    <mergeCell ref="A10:F10"/>
    <mergeCell ref="K10:M10"/>
    <mergeCell ref="A11:F11"/>
    <mergeCell ref="A14:F14"/>
    <mergeCell ref="A16:A18"/>
    <mergeCell ref="B16:B18"/>
    <mergeCell ref="C16:C18"/>
    <mergeCell ref="D16:D18"/>
    <mergeCell ref="E16:E18"/>
    <mergeCell ref="F16:I17"/>
    <mergeCell ref="J16:K17"/>
    <mergeCell ref="L16:N16"/>
    <mergeCell ref="N19:N20"/>
    <mergeCell ref="A178:F178"/>
    <mergeCell ref="K179:M179"/>
    <mergeCell ref="K180:M180"/>
    <mergeCell ref="K181:M181"/>
    <mergeCell ref="K178:M178"/>
    <mergeCell ref="A1:A4"/>
    <mergeCell ref="B1:H2"/>
    <mergeCell ref="I1:L1"/>
    <mergeCell ref="M1:N4"/>
    <mergeCell ref="I2:L2"/>
    <mergeCell ref="B3:H4"/>
    <mergeCell ref="I3:L3"/>
    <mergeCell ref="I4:L4"/>
    <mergeCell ref="K11:M11"/>
    <mergeCell ref="A12:F12"/>
    <mergeCell ref="K12:M12"/>
    <mergeCell ref="A13:F13"/>
    <mergeCell ref="K13:M13"/>
    <mergeCell ref="K14:M14"/>
    <mergeCell ref="A5:N5"/>
    <mergeCell ref="A6:N6"/>
    <mergeCell ref="B7:N7"/>
    <mergeCell ref="A8:N8"/>
    <mergeCell ref="C19:C20"/>
    <mergeCell ref="B88:N88"/>
    <mergeCell ref="A89:N89"/>
    <mergeCell ref="A90:F90"/>
    <mergeCell ref="G90:I95"/>
    <mergeCell ref="J90:N90"/>
    <mergeCell ref="A91:F91"/>
    <mergeCell ref="K91:M91"/>
    <mergeCell ref="A92:F92"/>
    <mergeCell ref="K92:M92"/>
    <mergeCell ref="A93:F93"/>
    <mergeCell ref="K93:M93"/>
    <mergeCell ref="A94:F94"/>
    <mergeCell ref="K94:M94"/>
    <mergeCell ref="A95:F95"/>
    <mergeCell ref="K95:M95"/>
    <mergeCell ref="A96:N96"/>
    <mergeCell ref="A97:A99"/>
    <mergeCell ref="B97:B99"/>
    <mergeCell ref="C97:C99"/>
    <mergeCell ref="D97:D99"/>
    <mergeCell ref="E97:E99"/>
    <mergeCell ref="F97:I98"/>
    <mergeCell ref="J97:K98"/>
    <mergeCell ref="L97:N97"/>
    <mergeCell ref="L98:L99"/>
    <mergeCell ref="M98:M99"/>
    <mergeCell ref="N98:N99"/>
    <mergeCell ref="A100:A101"/>
    <mergeCell ref="C100:C101"/>
    <mergeCell ref="L100:L101"/>
    <mergeCell ref="M100:M101"/>
    <mergeCell ref="A102:A103"/>
    <mergeCell ref="C102:C103"/>
    <mergeCell ref="L102:L103"/>
    <mergeCell ref="M102:M103"/>
    <mergeCell ref="B104:D104"/>
    <mergeCell ref="E104:H104"/>
    <mergeCell ref="J104:N104"/>
    <mergeCell ref="N100:N101"/>
    <mergeCell ref="N102:N103"/>
    <mergeCell ref="J121:J122"/>
    <mergeCell ref="A105:A106"/>
    <mergeCell ref="B105:D106"/>
    <mergeCell ref="E105:G106"/>
    <mergeCell ref="A107:I107"/>
    <mergeCell ref="A109:A112"/>
    <mergeCell ref="B109:H110"/>
    <mergeCell ref="I109:L109"/>
    <mergeCell ref="M109:N112"/>
    <mergeCell ref="I110:L110"/>
    <mergeCell ref="B111:H112"/>
    <mergeCell ref="I111:L111"/>
    <mergeCell ref="I112:L112"/>
    <mergeCell ref="J125:K126"/>
    <mergeCell ref="L125:N125"/>
    <mergeCell ref="L126:L127"/>
    <mergeCell ref="M126:M127"/>
    <mergeCell ref="N126:N127"/>
    <mergeCell ref="A113:N113"/>
    <mergeCell ref="A114:N114"/>
    <mergeCell ref="B115:N115"/>
    <mergeCell ref="A116:N116"/>
    <mergeCell ref="A117:F117"/>
    <mergeCell ref="G117:I123"/>
    <mergeCell ref="J117:N117"/>
    <mergeCell ref="A118:F118"/>
    <mergeCell ref="K118:M118"/>
    <mergeCell ref="A119:F119"/>
    <mergeCell ref="A120:F120"/>
    <mergeCell ref="A121:F121"/>
    <mergeCell ref="K123:M123"/>
    <mergeCell ref="K119:M120"/>
    <mergeCell ref="J119:J120"/>
    <mergeCell ref="N119:N120"/>
    <mergeCell ref="A122:F123"/>
    <mergeCell ref="K121:M122"/>
    <mergeCell ref="N121:N122"/>
    <mergeCell ref="A128:A129"/>
    <mergeCell ref="C128:C129"/>
    <mergeCell ref="L128:L129"/>
    <mergeCell ref="M128:M129"/>
    <mergeCell ref="A130:A131"/>
    <mergeCell ref="C130:C131"/>
    <mergeCell ref="L130:L131"/>
    <mergeCell ref="M130:M131"/>
    <mergeCell ref="B132:D132"/>
    <mergeCell ref="E132:H132"/>
    <mergeCell ref="J132:N132"/>
    <mergeCell ref="N128:N129"/>
    <mergeCell ref="N130:N131"/>
    <mergeCell ref="A180:F180"/>
    <mergeCell ref="A133:A134"/>
    <mergeCell ref="B133:D134"/>
    <mergeCell ref="E133:G134"/>
    <mergeCell ref="A135:I135"/>
    <mergeCell ref="A168:A171"/>
    <mergeCell ref="B168:H169"/>
    <mergeCell ref="I168:L168"/>
    <mergeCell ref="B170:H171"/>
    <mergeCell ref="I169:L169"/>
    <mergeCell ref="I170:L170"/>
    <mergeCell ref="I171:L171"/>
    <mergeCell ref="A137:A140"/>
    <mergeCell ref="B137:H138"/>
    <mergeCell ref="I137:L137"/>
    <mergeCell ref="I138:L138"/>
    <mergeCell ref="B139:H140"/>
    <mergeCell ref="I139:L139"/>
    <mergeCell ref="I140:L140"/>
    <mergeCell ref="A141:N141"/>
    <mergeCell ref="A142:N142"/>
    <mergeCell ref="B143:N143"/>
    <mergeCell ref="J134:N135"/>
    <mergeCell ref="A179:F179"/>
    <mergeCell ref="N186:N187"/>
    <mergeCell ref="B197:C197"/>
    <mergeCell ref="A172:N172"/>
    <mergeCell ref="B174:N174"/>
    <mergeCell ref="A175:N175"/>
    <mergeCell ref="A176:F176"/>
    <mergeCell ref="G176:I181"/>
    <mergeCell ref="J176:N176"/>
    <mergeCell ref="K177:M177"/>
    <mergeCell ref="A182:N182"/>
    <mergeCell ref="A183:A185"/>
    <mergeCell ref="B183:B185"/>
    <mergeCell ref="C183:C185"/>
    <mergeCell ref="D183:D185"/>
    <mergeCell ref="E183:E185"/>
    <mergeCell ref="F183:I184"/>
    <mergeCell ref="J183:K184"/>
    <mergeCell ref="L183:N183"/>
    <mergeCell ref="L184:L185"/>
    <mergeCell ref="M184:M185"/>
    <mergeCell ref="N184:N185"/>
    <mergeCell ref="A177:F177"/>
    <mergeCell ref="A173:N173"/>
    <mergeCell ref="A181:F181"/>
    <mergeCell ref="J160:N160"/>
    <mergeCell ref="J161:N162"/>
    <mergeCell ref="J191:N191"/>
    <mergeCell ref="J192:N193"/>
    <mergeCell ref="J51:N51"/>
    <mergeCell ref="J52:N53"/>
    <mergeCell ref="J24:N24"/>
    <mergeCell ref="J25:N26"/>
    <mergeCell ref="J78:N78"/>
    <mergeCell ref="J79:N80"/>
    <mergeCell ref="J105:N105"/>
    <mergeCell ref="J106:N107"/>
    <mergeCell ref="J133:N133"/>
    <mergeCell ref="N155:N156"/>
    <mergeCell ref="M168:N171"/>
    <mergeCell ref="M137:N140"/>
    <mergeCell ref="A124:N124"/>
    <mergeCell ref="A125:A127"/>
    <mergeCell ref="B125:B127"/>
    <mergeCell ref="C125:C127"/>
    <mergeCell ref="D125:D127"/>
    <mergeCell ref="E125:E127"/>
    <mergeCell ref="F125:I126"/>
    <mergeCell ref="E191:G192"/>
  </mergeCells>
  <pageMargins left="0.51" right="0.45" top="0.74803149606299213" bottom="0.74803149606299213" header="0.31496062992125984" footer="0.31496062992125984"/>
  <pageSetup scale="49" fitToHeight="0" orientation="landscape" r:id="rId1"/>
  <rowBreaks count="6" manualBreakCount="6">
    <brk id="27" max="16383" man="1"/>
    <brk id="54" max="16383" man="1"/>
    <brk id="81" max="16383" man="1"/>
    <brk id="108" max="16383" man="1"/>
    <brk id="135" max="16383" man="1"/>
    <brk id="162" max="16383" man="1"/>
  </rowBreaks>
  <drawing r:id="rId2"/>
  <legacyDrawing r:id="rId3"/>
  <oleObjects>
    <mc:AlternateContent xmlns:mc="http://schemas.openxmlformats.org/markup-compatibility/2006">
      <mc:Choice Requires="x14">
        <oleObject shapeId="23553" r:id="rId4">
          <objectPr defaultSize="0" autoPict="0" r:id="rId5">
            <anchor moveWithCells="1" sizeWithCells="1">
              <from>
                <xdr:col>0</xdr:col>
                <xdr:colOff>219075</xdr:colOff>
                <xdr:row>0</xdr:row>
                <xdr:rowOff>85725</xdr:rowOff>
              </from>
              <to>
                <xdr:col>0</xdr:col>
                <xdr:colOff>3171825</xdr:colOff>
                <xdr:row>3</xdr:row>
                <xdr:rowOff>142875</xdr:rowOff>
              </to>
            </anchor>
          </objectPr>
        </oleObject>
      </mc:Choice>
      <mc:Fallback>
        <oleObject shapeId="23553" r:id="rId4"/>
      </mc:Fallback>
    </mc:AlternateContent>
    <mc:AlternateContent xmlns:mc="http://schemas.openxmlformats.org/markup-compatibility/2006">
      <mc:Choice Requires="x14">
        <oleObject shapeId="23576" r:id="rId6">
          <objectPr defaultSize="0" autoPict="0" r:id="rId5">
            <anchor moveWithCells="1" sizeWithCells="1">
              <from>
                <xdr:col>0</xdr:col>
                <xdr:colOff>123825</xdr:colOff>
                <xdr:row>27</xdr:row>
                <xdr:rowOff>85725</xdr:rowOff>
              </from>
              <to>
                <xdr:col>0</xdr:col>
                <xdr:colOff>3076575</xdr:colOff>
                <xdr:row>30</xdr:row>
                <xdr:rowOff>76200</xdr:rowOff>
              </to>
            </anchor>
          </objectPr>
        </oleObject>
      </mc:Choice>
      <mc:Fallback>
        <oleObject shapeId="23576" r:id="rId6"/>
      </mc:Fallback>
    </mc:AlternateContent>
    <mc:AlternateContent xmlns:mc="http://schemas.openxmlformats.org/markup-compatibility/2006">
      <mc:Choice Requires="x14">
        <oleObject shapeId="23577" r:id="rId7">
          <objectPr defaultSize="0" autoPict="0" r:id="rId5">
            <anchor moveWithCells="1" sizeWithCells="1">
              <from>
                <xdr:col>0</xdr:col>
                <xdr:colOff>114300</xdr:colOff>
                <xdr:row>136</xdr:row>
                <xdr:rowOff>123825</xdr:rowOff>
              </from>
              <to>
                <xdr:col>0</xdr:col>
                <xdr:colOff>3067050</xdr:colOff>
                <xdr:row>139</xdr:row>
                <xdr:rowOff>114300</xdr:rowOff>
              </to>
            </anchor>
          </objectPr>
        </oleObject>
      </mc:Choice>
      <mc:Fallback>
        <oleObject shapeId="23577" r:id="rId7"/>
      </mc:Fallback>
    </mc:AlternateContent>
    <mc:AlternateContent xmlns:mc="http://schemas.openxmlformats.org/markup-compatibility/2006">
      <mc:Choice Requires="x14">
        <oleObject shapeId="23578" r:id="rId8">
          <objectPr defaultSize="0" autoPict="0" r:id="rId5">
            <anchor moveWithCells="1" sizeWithCells="1">
              <from>
                <xdr:col>0</xdr:col>
                <xdr:colOff>19050</xdr:colOff>
                <xdr:row>54</xdr:row>
                <xdr:rowOff>171450</xdr:rowOff>
              </from>
              <to>
                <xdr:col>0</xdr:col>
                <xdr:colOff>2971800</xdr:colOff>
                <xdr:row>57</xdr:row>
                <xdr:rowOff>104775</xdr:rowOff>
              </to>
            </anchor>
          </objectPr>
        </oleObject>
      </mc:Choice>
      <mc:Fallback>
        <oleObject shapeId="23578" r:id="rId8"/>
      </mc:Fallback>
    </mc:AlternateContent>
    <mc:AlternateContent xmlns:mc="http://schemas.openxmlformats.org/markup-compatibility/2006">
      <mc:Choice Requires="x14">
        <oleObject shapeId="23579" r:id="rId9">
          <objectPr defaultSize="0" autoPict="0" r:id="rId5">
            <anchor moveWithCells="1" sizeWithCells="1">
              <from>
                <xdr:col>0</xdr:col>
                <xdr:colOff>161925</xdr:colOff>
                <xdr:row>81</xdr:row>
                <xdr:rowOff>171450</xdr:rowOff>
              </from>
              <to>
                <xdr:col>0</xdr:col>
                <xdr:colOff>3114675</xdr:colOff>
                <xdr:row>84</xdr:row>
                <xdr:rowOff>152400</xdr:rowOff>
              </to>
            </anchor>
          </objectPr>
        </oleObject>
      </mc:Choice>
      <mc:Fallback>
        <oleObject shapeId="23579" r:id="rId9"/>
      </mc:Fallback>
    </mc:AlternateContent>
    <mc:AlternateContent xmlns:mc="http://schemas.openxmlformats.org/markup-compatibility/2006">
      <mc:Choice Requires="x14">
        <oleObject shapeId="23580" r:id="rId10">
          <objectPr defaultSize="0" autoPict="0" r:id="rId5">
            <anchor moveWithCells="1" sizeWithCells="1">
              <from>
                <xdr:col>0</xdr:col>
                <xdr:colOff>219075</xdr:colOff>
                <xdr:row>108</xdr:row>
                <xdr:rowOff>95250</xdr:rowOff>
              </from>
              <to>
                <xdr:col>0</xdr:col>
                <xdr:colOff>3171825</xdr:colOff>
                <xdr:row>111</xdr:row>
                <xdr:rowOff>85725</xdr:rowOff>
              </to>
            </anchor>
          </objectPr>
        </oleObject>
      </mc:Choice>
      <mc:Fallback>
        <oleObject shapeId="23580" r:id="rId10"/>
      </mc:Fallback>
    </mc:AlternateContent>
    <mc:AlternateContent xmlns:mc="http://schemas.openxmlformats.org/markup-compatibility/2006">
      <mc:Choice Requires="x14">
        <oleObject shapeId="23581" r:id="rId11">
          <objectPr defaultSize="0" autoPict="0" r:id="rId5">
            <anchor moveWithCells="1" sizeWithCells="1">
              <from>
                <xdr:col>0</xdr:col>
                <xdr:colOff>247650</xdr:colOff>
                <xdr:row>167</xdr:row>
                <xdr:rowOff>114300</xdr:rowOff>
              </from>
              <to>
                <xdr:col>0</xdr:col>
                <xdr:colOff>3200400</xdr:colOff>
                <xdr:row>170</xdr:row>
                <xdr:rowOff>104775</xdr:rowOff>
              </to>
            </anchor>
          </objectPr>
        </oleObject>
      </mc:Choice>
      <mc:Fallback>
        <oleObject shapeId="23581"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1"/>
  <sheetViews>
    <sheetView showGridLines="0" zoomScale="90" zoomScaleNormal="90" zoomScaleSheetLayoutView="70" workbookViewId="0">
      <selection sqref="A1:XFD1048576"/>
    </sheetView>
  </sheetViews>
  <sheetFormatPr baseColWidth="10" defaultColWidth="0" defaultRowHeight="15.75" zeroHeight="1"/>
  <cols>
    <col min="1" max="1" width="55.140625" style="330" customWidth="1"/>
    <col min="2" max="2" width="11.42578125" style="330" customWidth="1"/>
    <col min="3" max="3" width="14.140625" style="330" customWidth="1"/>
    <col min="4" max="4" width="14.7109375" style="330" customWidth="1"/>
    <col min="5" max="5" width="20.85546875" style="330" bestFit="1" customWidth="1"/>
    <col min="6" max="7" width="19.42578125" style="330" bestFit="1" customWidth="1"/>
    <col min="8" max="8" width="16" style="330" bestFit="1" customWidth="1"/>
    <col min="9" max="9" width="11.42578125" style="330" customWidth="1"/>
    <col min="10" max="10" width="16.85546875" style="330" customWidth="1"/>
    <col min="11" max="11" width="18.140625" style="330" customWidth="1"/>
    <col min="12" max="12" width="9.28515625" style="330" customWidth="1"/>
    <col min="13" max="13" width="14.140625" style="330" customWidth="1"/>
    <col min="14" max="14" width="17.5703125" style="330" bestFit="1" customWidth="1"/>
    <col min="15" max="15" width="5.5703125" style="330" customWidth="1"/>
    <col min="16" max="16" width="16" style="330" hidden="1" customWidth="1"/>
    <col min="17" max="19" width="11.42578125" style="330" hidden="1" customWidth="1"/>
    <col min="20" max="16384" width="0" style="330" hidden="1"/>
  </cols>
  <sheetData>
    <row r="1" spans="1:15">
      <c r="A1" s="10"/>
      <c r="B1" s="11" t="s">
        <v>208</v>
      </c>
      <c r="C1" s="11"/>
      <c r="D1" s="11"/>
      <c r="E1" s="11"/>
      <c r="F1" s="11"/>
      <c r="G1" s="11"/>
      <c r="H1" s="11"/>
      <c r="I1" s="12" t="s">
        <v>209</v>
      </c>
      <c r="J1" s="12"/>
      <c r="K1" s="12"/>
      <c r="L1" s="12"/>
      <c r="M1" s="13"/>
      <c r="N1" s="14"/>
    </row>
    <row r="2" spans="1:15">
      <c r="A2" s="15"/>
      <c r="B2" s="16"/>
      <c r="C2" s="16"/>
      <c r="D2" s="16"/>
      <c r="E2" s="16"/>
      <c r="F2" s="16"/>
      <c r="G2" s="16"/>
      <c r="H2" s="16"/>
      <c r="I2" s="17" t="s">
        <v>210</v>
      </c>
      <c r="J2" s="17"/>
      <c r="K2" s="17"/>
      <c r="L2" s="17"/>
      <c r="M2" s="18"/>
      <c r="N2" s="19"/>
    </row>
    <row r="3" spans="1:15">
      <c r="A3" s="15"/>
      <c r="B3" s="16" t="s">
        <v>211</v>
      </c>
      <c r="C3" s="16"/>
      <c r="D3" s="16"/>
      <c r="E3" s="16"/>
      <c r="F3" s="16"/>
      <c r="G3" s="16"/>
      <c r="H3" s="16"/>
      <c r="I3" s="17" t="s">
        <v>0</v>
      </c>
      <c r="J3" s="17"/>
      <c r="K3" s="17"/>
      <c r="L3" s="17"/>
      <c r="M3" s="18"/>
      <c r="N3" s="19"/>
    </row>
    <row r="4" spans="1:15">
      <c r="A4" s="15"/>
      <c r="B4" s="16"/>
      <c r="C4" s="16"/>
      <c r="D4" s="16"/>
      <c r="E4" s="16"/>
      <c r="F4" s="16"/>
      <c r="G4" s="16"/>
      <c r="H4" s="16"/>
      <c r="I4" s="17" t="s">
        <v>212</v>
      </c>
      <c r="J4" s="17"/>
      <c r="K4" s="17"/>
      <c r="L4" s="17"/>
      <c r="M4" s="18"/>
      <c r="N4" s="19"/>
    </row>
    <row r="5" spans="1:15">
      <c r="A5" s="331"/>
      <c r="B5" s="332"/>
      <c r="C5" s="332"/>
      <c r="D5" s="332"/>
      <c r="E5" s="332"/>
      <c r="F5" s="332"/>
      <c r="G5" s="332"/>
      <c r="H5" s="332"/>
      <c r="I5" s="332"/>
      <c r="J5" s="332"/>
      <c r="K5" s="332"/>
      <c r="L5" s="332"/>
      <c r="M5" s="332"/>
      <c r="N5" s="333"/>
    </row>
    <row r="6" spans="1:15">
      <c r="A6" s="211" t="s">
        <v>213</v>
      </c>
      <c r="B6" s="212"/>
      <c r="C6" s="212"/>
      <c r="D6" s="212"/>
      <c r="E6" s="212"/>
      <c r="F6" s="212"/>
      <c r="G6" s="212"/>
      <c r="H6" s="212"/>
      <c r="I6" s="212"/>
      <c r="J6" s="212"/>
      <c r="K6" s="212"/>
      <c r="L6" s="212"/>
      <c r="M6" s="212"/>
      <c r="N6" s="213"/>
    </row>
    <row r="7" spans="1:15">
      <c r="A7" s="23" t="s">
        <v>169</v>
      </c>
      <c r="B7" s="24" t="s">
        <v>170</v>
      </c>
      <c r="C7" s="25"/>
      <c r="D7" s="25"/>
      <c r="E7" s="25"/>
      <c r="F7" s="25"/>
      <c r="G7" s="25"/>
      <c r="H7" s="25"/>
      <c r="I7" s="25"/>
      <c r="J7" s="25"/>
      <c r="K7" s="25"/>
      <c r="L7" s="25"/>
      <c r="M7" s="25"/>
      <c r="N7" s="26"/>
    </row>
    <row r="8" spans="1:15" ht="23.25" customHeight="1">
      <c r="A8" s="214" t="s">
        <v>1</v>
      </c>
      <c r="B8" s="215"/>
      <c r="C8" s="215"/>
      <c r="D8" s="215"/>
      <c r="E8" s="215"/>
      <c r="F8" s="215"/>
      <c r="G8" s="215"/>
      <c r="H8" s="215"/>
      <c r="I8" s="215"/>
      <c r="J8" s="215"/>
      <c r="K8" s="215"/>
      <c r="L8" s="215"/>
      <c r="M8" s="215"/>
      <c r="N8" s="216"/>
    </row>
    <row r="9" spans="1:15" ht="15.75" customHeight="1">
      <c r="A9" s="217" t="s">
        <v>2</v>
      </c>
      <c r="B9" s="218"/>
      <c r="C9" s="218"/>
      <c r="D9" s="218"/>
      <c r="E9" s="218"/>
      <c r="F9" s="218"/>
      <c r="G9" s="32" t="s">
        <v>230</v>
      </c>
      <c r="H9" s="33"/>
      <c r="I9" s="34"/>
      <c r="J9" s="219" t="s">
        <v>3</v>
      </c>
      <c r="K9" s="219"/>
      <c r="L9" s="219"/>
      <c r="M9" s="219"/>
      <c r="N9" s="220"/>
    </row>
    <row r="10" spans="1:15" ht="42.75" customHeight="1">
      <c r="A10" s="221" t="s">
        <v>50</v>
      </c>
      <c r="B10" s="222"/>
      <c r="C10" s="222"/>
      <c r="D10" s="222"/>
      <c r="E10" s="222"/>
      <c r="F10" s="222"/>
      <c r="G10" s="39"/>
      <c r="H10" s="40"/>
      <c r="I10" s="41"/>
      <c r="J10" s="223" t="s">
        <v>4</v>
      </c>
      <c r="K10" s="224" t="s">
        <v>5</v>
      </c>
      <c r="L10" s="224"/>
      <c r="M10" s="224"/>
      <c r="N10" s="225" t="s">
        <v>6</v>
      </c>
    </row>
    <row r="11" spans="1:15" ht="34.5" customHeight="1">
      <c r="A11" s="214" t="s">
        <v>51</v>
      </c>
      <c r="B11" s="215"/>
      <c r="C11" s="215"/>
      <c r="D11" s="215"/>
      <c r="E11" s="215"/>
      <c r="F11" s="226"/>
      <c r="G11" s="39"/>
      <c r="H11" s="40"/>
      <c r="I11" s="41"/>
      <c r="J11" s="46">
        <v>94</v>
      </c>
      <c r="K11" s="53" t="s">
        <v>188</v>
      </c>
      <c r="L11" s="53"/>
      <c r="M11" s="53"/>
      <c r="N11" s="227">
        <v>13500000</v>
      </c>
      <c r="O11" s="334"/>
    </row>
    <row r="12" spans="1:15">
      <c r="A12" s="217" t="s">
        <v>7</v>
      </c>
      <c r="B12" s="218"/>
      <c r="C12" s="218"/>
      <c r="D12" s="218"/>
      <c r="E12" s="218"/>
      <c r="F12" s="218"/>
      <c r="G12" s="39"/>
      <c r="H12" s="40"/>
      <c r="I12" s="41"/>
      <c r="J12" s="46">
        <v>677</v>
      </c>
      <c r="K12" s="53" t="s">
        <v>189</v>
      </c>
      <c r="L12" s="53"/>
      <c r="M12" s="53"/>
      <c r="N12" s="227">
        <v>8800000</v>
      </c>
      <c r="O12" s="335"/>
    </row>
    <row r="13" spans="1:15">
      <c r="A13" s="217" t="s">
        <v>52</v>
      </c>
      <c r="B13" s="218"/>
      <c r="C13" s="218"/>
      <c r="D13" s="218"/>
      <c r="E13" s="218"/>
      <c r="F13" s="218"/>
      <c r="G13" s="39"/>
      <c r="H13" s="40"/>
      <c r="I13" s="41"/>
      <c r="J13" s="46">
        <v>912</v>
      </c>
      <c r="K13" s="53" t="s">
        <v>190</v>
      </c>
      <c r="L13" s="53"/>
      <c r="M13" s="53"/>
      <c r="N13" s="227">
        <v>12000000</v>
      </c>
    </row>
    <row r="14" spans="1:15">
      <c r="A14" s="228" t="s">
        <v>158</v>
      </c>
      <c r="B14" s="229"/>
      <c r="C14" s="229"/>
      <c r="D14" s="229"/>
      <c r="E14" s="229"/>
      <c r="F14" s="230"/>
      <c r="G14" s="39"/>
      <c r="H14" s="40"/>
      <c r="I14" s="41"/>
      <c r="J14" s="46"/>
      <c r="K14" s="53"/>
      <c r="L14" s="53"/>
      <c r="M14" s="53"/>
      <c r="N14" s="227"/>
    </row>
    <row r="15" spans="1:15">
      <c r="A15" s="231"/>
      <c r="B15" s="232"/>
      <c r="C15" s="232"/>
      <c r="D15" s="232"/>
      <c r="E15" s="232"/>
      <c r="F15" s="233"/>
      <c r="G15" s="39"/>
      <c r="H15" s="40"/>
      <c r="I15" s="41"/>
      <c r="J15" s="46"/>
      <c r="K15" s="53"/>
      <c r="L15" s="53"/>
      <c r="M15" s="53"/>
      <c r="N15" s="227"/>
    </row>
    <row r="16" spans="1:15" ht="12" customHeight="1" thickBot="1">
      <c r="A16" s="32"/>
      <c r="B16" s="33"/>
      <c r="C16" s="34"/>
      <c r="D16" s="32"/>
      <c r="E16" s="33"/>
      <c r="F16" s="34"/>
      <c r="G16" s="32"/>
      <c r="H16" s="33"/>
      <c r="I16" s="34"/>
      <c r="J16" s="32"/>
      <c r="K16" s="33"/>
      <c r="L16" s="34"/>
      <c r="M16" s="32"/>
      <c r="N16" s="33"/>
    </row>
    <row r="17" spans="1:14" ht="15.75" customHeight="1">
      <c r="A17" s="234" t="s">
        <v>8</v>
      </c>
      <c r="B17" s="235" t="s">
        <v>9</v>
      </c>
      <c r="C17" s="236" t="s">
        <v>10</v>
      </c>
      <c r="D17" s="236" t="s">
        <v>11</v>
      </c>
      <c r="E17" s="237" t="s">
        <v>53</v>
      </c>
      <c r="F17" s="236" t="s">
        <v>13</v>
      </c>
      <c r="G17" s="236"/>
      <c r="H17" s="236"/>
      <c r="I17" s="236"/>
      <c r="J17" s="236" t="s">
        <v>14</v>
      </c>
      <c r="K17" s="236"/>
      <c r="L17" s="238" t="s">
        <v>15</v>
      </c>
      <c r="M17" s="238"/>
      <c r="N17" s="239"/>
    </row>
    <row r="18" spans="1:14" ht="15" customHeight="1">
      <c r="A18" s="240"/>
      <c r="B18" s="241"/>
      <c r="C18" s="241"/>
      <c r="D18" s="241"/>
      <c r="E18" s="242"/>
      <c r="F18" s="241"/>
      <c r="G18" s="241"/>
      <c r="H18" s="241"/>
      <c r="I18" s="241"/>
      <c r="J18" s="241"/>
      <c r="K18" s="241"/>
      <c r="L18" s="241" t="s">
        <v>16</v>
      </c>
      <c r="M18" s="241" t="s">
        <v>17</v>
      </c>
      <c r="N18" s="243" t="s">
        <v>18</v>
      </c>
    </row>
    <row r="19" spans="1:14">
      <c r="A19" s="240"/>
      <c r="B19" s="241"/>
      <c r="C19" s="241"/>
      <c r="D19" s="241"/>
      <c r="E19" s="242"/>
      <c r="F19" s="244" t="s">
        <v>19</v>
      </c>
      <c r="G19" s="244" t="s">
        <v>20</v>
      </c>
      <c r="H19" s="244" t="s">
        <v>21</v>
      </c>
      <c r="I19" s="245" t="s">
        <v>22</v>
      </c>
      <c r="J19" s="244" t="s">
        <v>23</v>
      </c>
      <c r="K19" s="246" t="s">
        <v>24</v>
      </c>
      <c r="L19" s="241"/>
      <c r="M19" s="241"/>
      <c r="N19" s="243"/>
    </row>
    <row r="20" spans="1:14" ht="26.25" customHeight="1">
      <c r="A20" s="37" t="s">
        <v>54</v>
      </c>
      <c r="B20" s="248" t="s">
        <v>25</v>
      </c>
      <c r="C20" s="336" t="s">
        <v>55</v>
      </c>
      <c r="D20" s="248">
        <v>600</v>
      </c>
      <c r="E20" s="8">
        <v>50000000</v>
      </c>
      <c r="F20" s="8">
        <f>+E20</f>
        <v>50000000</v>
      </c>
      <c r="G20" s="248"/>
      <c r="H20" s="248"/>
      <c r="I20" s="248"/>
      <c r="J20" s="73">
        <v>45292</v>
      </c>
      <c r="K20" s="74">
        <v>45657</v>
      </c>
      <c r="L20" s="249"/>
      <c r="M20" s="249"/>
      <c r="N20" s="337"/>
    </row>
    <row r="21" spans="1:14" ht="26.25" customHeight="1">
      <c r="A21" s="37"/>
      <c r="B21" s="248" t="s">
        <v>26</v>
      </c>
      <c r="C21" s="338"/>
      <c r="D21" s="248">
        <v>335</v>
      </c>
      <c r="E21" s="8">
        <f>+N11+N13</f>
        <v>25500000</v>
      </c>
      <c r="F21" s="8">
        <f t="shared" ref="F21:F23" si="0">+E21</f>
        <v>25500000</v>
      </c>
      <c r="G21" s="248"/>
      <c r="H21" s="248"/>
      <c r="I21" s="248"/>
      <c r="J21" s="73">
        <v>45292</v>
      </c>
      <c r="K21" s="74">
        <v>45657</v>
      </c>
      <c r="L21" s="253"/>
      <c r="M21" s="253"/>
      <c r="N21" s="339"/>
    </row>
    <row r="22" spans="1:14" ht="21.75" customHeight="1">
      <c r="A22" s="191" t="s">
        <v>58</v>
      </c>
      <c r="B22" s="248" t="s">
        <v>25</v>
      </c>
      <c r="C22" s="336" t="s">
        <v>165</v>
      </c>
      <c r="D22" s="248">
        <v>1</v>
      </c>
      <c r="E22" s="8">
        <v>23844369.315882701</v>
      </c>
      <c r="F22" s="8">
        <f t="shared" si="0"/>
        <v>23844369.315882701</v>
      </c>
      <c r="G22" s="248"/>
      <c r="H22" s="248"/>
      <c r="I22" s="248"/>
      <c r="J22" s="73">
        <v>45292</v>
      </c>
      <c r="K22" s="74">
        <v>45657</v>
      </c>
      <c r="L22" s="340"/>
      <c r="M22" s="340"/>
      <c r="N22" s="341"/>
    </row>
    <row r="23" spans="1:14" ht="20.25" customHeight="1">
      <c r="A23" s="193"/>
      <c r="B23" s="248" t="s">
        <v>26</v>
      </c>
      <c r="C23" s="338"/>
      <c r="D23" s="248">
        <v>1</v>
      </c>
      <c r="E23" s="8">
        <f>+N12</f>
        <v>8800000</v>
      </c>
      <c r="F23" s="8">
        <f t="shared" si="0"/>
        <v>8800000</v>
      </c>
      <c r="G23" s="248"/>
      <c r="H23" s="248"/>
      <c r="I23" s="248"/>
      <c r="J23" s="73">
        <v>45292</v>
      </c>
      <c r="K23" s="74">
        <v>45579</v>
      </c>
      <c r="L23" s="340"/>
      <c r="M23" s="340"/>
      <c r="N23" s="341"/>
    </row>
    <row r="24" spans="1:14">
      <c r="A24" s="247" t="s">
        <v>27</v>
      </c>
      <c r="B24" s="69" t="s">
        <v>25</v>
      </c>
      <c r="C24" s="342"/>
      <c r="D24" s="248">
        <v>600</v>
      </c>
      <c r="E24" s="343">
        <v>73844369.315882698</v>
      </c>
      <c r="F24" s="343">
        <f>+E24</f>
        <v>73844369.315882698</v>
      </c>
      <c r="G24" s="248"/>
      <c r="H24" s="248"/>
      <c r="I24" s="248"/>
      <c r="J24" s="73">
        <v>45292</v>
      </c>
      <c r="K24" s="74">
        <v>45657</v>
      </c>
      <c r="L24" s="249"/>
      <c r="M24" s="249"/>
      <c r="N24" s="250"/>
    </row>
    <row r="25" spans="1:14" ht="16.5" thickBot="1">
      <c r="A25" s="251"/>
      <c r="B25" s="84" t="s">
        <v>26</v>
      </c>
      <c r="C25" s="342"/>
      <c r="D25" s="252">
        <f>+D21</f>
        <v>335</v>
      </c>
      <c r="E25" s="343">
        <f>+E21+E23</f>
        <v>34300000</v>
      </c>
      <c r="F25" s="343">
        <f>+F21+F23</f>
        <v>34300000</v>
      </c>
      <c r="G25" s="248"/>
      <c r="H25" s="248"/>
      <c r="I25" s="248"/>
      <c r="J25" s="73">
        <v>45292</v>
      </c>
      <c r="K25" s="74">
        <v>45657</v>
      </c>
      <c r="L25" s="253"/>
      <c r="M25" s="253"/>
      <c r="N25" s="254"/>
    </row>
    <row r="26" spans="1:14">
      <c r="A26" s="255" t="s">
        <v>28</v>
      </c>
      <c r="B26" s="256" t="s">
        <v>29</v>
      </c>
      <c r="C26" s="256"/>
      <c r="D26" s="256"/>
      <c r="E26" s="257" t="s">
        <v>30</v>
      </c>
      <c r="F26" s="257"/>
      <c r="G26" s="257"/>
      <c r="H26" s="257"/>
      <c r="I26" s="258"/>
      <c r="J26" s="259" t="s">
        <v>31</v>
      </c>
      <c r="K26" s="260"/>
      <c r="L26" s="260"/>
      <c r="M26" s="260"/>
      <c r="N26" s="261"/>
    </row>
    <row r="27" spans="1:14" ht="25.5" customHeight="1">
      <c r="A27" s="221" t="s">
        <v>231</v>
      </c>
      <c r="B27" s="38" t="s">
        <v>56</v>
      </c>
      <c r="C27" s="38"/>
      <c r="D27" s="38"/>
      <c r="E27" s="262" t="s">
        <v>127</v>
      </c>
      <c r="F27" s="263"/>
      <c r="G27" s="264"/>
      <c r="H27" s="67" t="s">
        <v>25</v>
      </c>
      <c r="I27" s="265">
        <f>+D24</f>
        <v>600</v>
      </c>
      <c r="J27" s="101" t="s">
        <v>177</v>
      </c>
      <c r="K27" s="102"/>
      <c r="L27" s="102"/>
      <c r="M27" s="102"/>
      <c r="N27" s="103"/>
    </row>
    <row r="28" spans="1:14" ht="15" customHeight="1">
      <c r="A28" s="221"/>
      <c r="B28" s="38"/>
      <c r="C28" s="38"/>
      <c r="D28" s="38"/>
      <c r="E28" s="266"/>
      <c r="F28" s="267"/>
      <c r="G28" s="268"/>
      <c r="H28" s="67" t="s">
        <v>26</v>
      </c>
      <c r="I28" s="265">
        <f>+D25</f>
        <v>335</v>
      </c>
      <c r="J28" s="269" t="s">
        <v>57</v>
      </c>
      <c r="K28" s="270"/>
      <c r="L28" s="270"/>
      <c r="M28" s="270"/>
      <c r="N28" s="271"/>
    </row>
    <row r="29" spans="1:14">
      <c r="A29" s="272" t="s">
        <v>232</v>
      </c>
      <c r="B29" s="273"/>
      <c r="C29" s="273"/>
      <c r="D29" s="273"/>
      <c r="E29" s="273"/>
      <c r="F29" s="273"/>
      <c r="G29" s="273"/>
      <c r="H29" s="273"/>
      <c r="I29" s="273"/>
      <c r="J29" s="274"/>
      <c r="K29" s="275"/>
      <c r="L29" s="275"/>
      <c r="M29" s="275"/>
      <c r="N29" s="276"/>
    </row>
    <row r="30" spans="1:14" ht="190.15" customHeight="1" thickBot="1">
      <c r="A30" s="277"/>
      <c r="B30" s="278"/>
      <c r="C30" s="278"/>
      <c r="D30" s="278"/>
      <c r="E30" s="278"/>
      <c r="F30" s="278"/>
      <c r="G30" s="278"/>
      <c r="H30" s="278"/>
      <c r="I30" s="278"/>
      <c r="J30" s="279"/>
      <c r="K30" s="280"/>
      <c r="L30" s="280"/>
      <c r="M30" s="280"/>
      <c r="N30" s="281"/>
    </row>
    <row r="31" spans="1:14"/>
    <row r="32" spans="1:14" hidden="1">
      <c r="A32" s="10"/>
      <c r="B32" s="11" t="s">
        <v>208</v>
      </c>
      <c r="C32" s="11"/>
      <c r="D32" s="11"/>
      <c r="E32" s="11"/>
      <c r="F32" s="11"/>
      <c r="G32" s="11"/>
      <c r="H32" s="11"/>
      <c r="I32" s="12" t="s">
        <v>209</v>
      </c>
      <c r="J32" s="12"/>
      <c r="K32" s="12"/>
      <c r="L32" s="12"/>
      <c r="M32" s="13"/>
      <c r="N32" s="14"/>
    </row>
    <row r="33" spans="1:15" hidden="1">
      <c r="A33" s="15"/>
      <c r="B33" s="16"/>
      <c r="C33" s="16"/>
      <c r="D33" s="16"/>
      <c r="E33" s="16"/>
      <c r="F33" s="16"/>
      <c r="G33" s="16"/>
      <c r="H33" s="16"/>
      <c r="I33" s="17" t="s">
        <v>210</v>
      </c>
      <c r="J33" s="17"/>
      <c r="K33" s="17"/>
      <c r="L33" s="17"/>
      <c r="M33" s="18"/>
      <c r="N33" s="19"/>
    </row>
    <row r="34" spans="1:15" hidden="1">
      <c r="A34" s="15"/>
      <c r="B34" s="16" t="s">
        <v>211</v>
      </c>
      <c r="C34" s="16"/>
      <c r="D34" s="16"/>
      <c r="E34" s="16"/>
      <c r="F34" s="16"/>
      <c r="G34" s="16"/>
      <c r="H34" s="16"/>
      <c r="I34" s="17" t="s">
        <v>0</v>
      </c>
      <c r="J34" s="17"/>
      <c r="K34" s="17"/>
      <c r="L34" s="17"/>
      <c r="M34" s="18"/>
      <c r="N34" s="19"/>
    </row>
    <row r="35" spans="1:15" hidden="1">
      <c r="A35" s="15"/>
      <c r="B35" s="16"/>
      <c r="C35" s="16"/>
      <c r="D35" s="16"/>
      <c r="E35" s="16"/>
      <c r="F35" s="16"/>
      <c r="G35" s="16"/>
      <c r="H35" s="16"/>
      <c r="I35" s="17" t="s">
        <v>212</v>
      </c>
      <c r="J35" s="17"/>
      <c r="K35" s="17"/>
      <c r="L35" s="17"/>
      <c r="M35" s="18"/>
      <c r="N35" s="19"/>
    </row>
    <row r="36" spans="1:15" hidden="1">
      <c r="A36" s="331"/>
      <c r="B36" s="332"/>
      <c r="C36" s="332"/>
      <c r="D36" s="332"/>
      <c r="E36" s="332"/>
      <c r="F36" s="332"/>
      <c r="G36" s="332"/>
      <c r="H36" s="332"/>
      <c r="I36" s="332"/>
      <c r="J36" s="332"/>
      <c r="K36" s="332"/>
      <c r="L36" s="332"/>
      <c r="M36" s="332"/>
      <c r="N36" s="333"/>
    </row>
    <row r="37" spans="1:15" hidden="1">
      <c r="A37" s="211" t="s">
        <v>213</v>
      </c>
      <c r="B37" s="212"/>
      <c r="C37" s="212"/>
      <c r="D37" s="212"/>
      <c r="E37" s="212"/>
      <c r="F37" s="212"/>
      <c r="G37" s="212"/>
      <c r="H37" s="212"/>
      <c r="I37" s="212"/>
      <c r="J37" s="212"/>
      <c r="K37" s="212"/>
      <c r="L37" s="212"/>
      <c r="M37" s="212"/>
      <c r="N37" s="213"/>
    </row>
    <row r="38" spans="1:15" hidden="1">
      <c r="A38" s="23" t="s">
        <v>169</v>
      </c>
      <c r="B38" s="24" t="s">
        <v>170</v>
      </c>
      <c r="C38" s="25"/>
      <c r="D38" s="25"/>
      <c r="E38" s="25"/>
      <c r="F38" s="25"/>
      <c r="G38" s="25"/>
      <c r="H38" s="25"/>
      <c r="I38" s="25"/>
      <c r="J38" s="25"/>
      <c r="K38" s="25"/>
      <c r="L38" s="25"/>
      <c r="M38" s="25"/>
      <c r="N38" s="26"/>
    </row>
    <row r="39" spans="1:15" hidden="1">
      <c r="A39" s="214" t="s">
        <v>1</v>
      </c>
      <c r="B39" s="215"/>
      <c r="C39" s="215"/>
      <c r="D39" s="215"/>
      <c r="E39" s="215"/>
      <c r="F39" s="215"/>
      <c r="G39" s="215"/>
      <c r="H39" s="215"/>
      <c r="I39" s="215"/>
      <c r="J39" s="215"/>
      <c r="K39" s="215"/>
      <c r="L39" s="215"/>
      <c r="M39" s="215"/>
      <c r="N39" s="216"/>
    </row>
    <row r="40" spans="1:15" ht="15.75" hidden="1" customHeight="1">
      <c r="A40" s="217" t="s">
        <v>2</v>
      </c>
      <c r="B40" s="218"/>
      <c r="C40" s="218"/>
      <c r="D40" s="218"/>
      <c r="E40" s="218"/>
      <c r="F40" s="218"/>
      <c r="G40" s="32" t="s">
        <v>233</v>
      </c>
      <c r="H40" s="33"/>
      <c r="I40" s="34"/>
      <c r="J40" s="219" t="s">
        <v>3</v>
      </c>
      <c r="K40" s="219"/>
      <c r="L40" s="219"/>
      <c r="M40" s="219"/>
      <c r="N40" s="220"/>
    </row>
    <row r="41" spans="1:15" ht="42.75" hidden="1" customHeight="1">
      <c r="A41" s="221" t="s">
        <v>50</v>
      </c>
      <c r="B41" s="222"/>
      <c r="C41" s="222"/>
      <c r="D41" s="222"/>
      <c r="E41" s="222"/>
      <c r="F41" s="222"/>
      <c r="G41" s="39"/>
      <c r="H41" s="40"/>
      <c r="I41" s="41"/>
      <c r="J41" s="223" t="s">
        <v>4</v>
      </c>
      <c r="K41" s="224" t="s">
        <v>5</v>
      </c>
      <c r="L41" s="224"/>
      <c r="M41" s="224"/>
      <c r="N41" s="225" t="s">
        <v>6</v>
      </c>
    </row>
    <row r="42" spans="1:15" ht="36.75" hidden="1" customHeight="1">
      <c r="A42" s="214" t="s">
        <v>51</v>
      </c>
      <c r="B42" s="215"/>
      <c r="C42" s="215"/>
      <c r="D42" s="215"/>
      <c r="E42" s="215"/>
      <c r="F42" s="226"/>
      <c r="G42" s="39"/>
      <c r="H42" s="40"/>
      <c r="I42" s="41"/>
      <c r="J42" s="46"/>
      <c r="K42" s="53"/>
      <c r="L42" s="53"/>
      <c r="M42" s="53"/>
      <c r="N42" s="227"/>
      <c r="O42" s="344"/>
    </row>
    <row r="43" spans="1:15" hidden="1">
      <c r="A43" s="217" t="s">
        <v>7</v>
      </c>
      <c r="B43" s="218"/>
      <c r="C43" s="218"/>
      <c r="D43" s="218"/>
      <c r="E43" s="218"/>
      <c r="F43" s="218"/>
      <c r="G43" s="39"/>
      <c r="H43" s="40"/>
      <c r="I43" s="41"/>
      <c r="J43" s="46"/>
      <c r="K43" s="53"/>
      <c r="L43" s="53"/>
      <c r="M43" s="53"/>
      <c r="N43" s="227"/>
    </row>
    <row r="44" spans="1:15" ht="15" hidden="1" customHeight="1">
      <c r="A44" s="217" t="s">
        <v>52</v>
      </c>
      <c r="B44" s="218"/>
      <c r="C44" s="218"/>
      <c r="D44" s="218"/>
      <c r="E44" s="218"/>
      <c r="F44" s="218"/>
      <c r="G44" s="39"/>
      <c r="H44" s="40"/>
      <c r="I44" s="41"/>
      <c r="J44" s="46"/>
      <c r="K44" s="53"/>
      <c r="L44" s="53"/>
      <c r="M44" s="53"/>
      <c r="N44" s="227"/>
    </row>
    <row r="45" spans="1:15" ht="21.75" hidden="1" customHeight="1">
      <c r="A45" s="228" t="s">
        <v>158</v>
      </c>
      <c r="B45" s="229"/>
      <c r="C45" s="229"/>
      <c r="D45" s="229"/>
      <c r="E45" s="229"/>
      <c r="F45" s="230"/>
      <c r="G45" s="39"/>
      <c r="H45" s="40"/>
      <c r="I45" s="41"/>
      <c r="J45" s="46"/>
      <c r="K45" s="53"/>
      <c r="L45" s="53"/>
      <c r="M45" s="53"/>
      <c r="N45" s="227"/>
    </row>
    <row r="46" spans="1:15" hidden="1">
      <c r="A46" s="231"/>
      <c r="B46" s="232"/>
      <c r="C46" s="232"/>
      <c r="D46" s="232"/>
      <c r="E46" s="232"/>
      <c r="F46" s="233"/>
      <c r="G46" s="39"/>
      <c r="H46" s="40"/>
      <c r="I46" s="41"/>
      <c r="J46" s="46"/>
      <c r="K46" s="53"/>
      <c r="L46" s="53"/>
      <c r="M46" s="53"/>
      <c r="N46" s="227"/>
    </row>
    <row r="47" spans="1:15" ht="16.5" hidden="1" thickBot="1">
      <c r="A47" s="282"/>
      <c r="B47" s="283"/>
      <c r="C47" s="283"/>
      <c r="D47" s="283"/>
      <c r="E47" s="283"/>
      <c r="F47" s="283"/>
      <c r="G47" s="283"/>
      <c r="H47" s="283"/>
      <c r="I47" s="283"/>
      <c r="J47" s="283"/>
      <c r="K47" s="283"/>
      <c r="L47" s="283"/>
      <c r="M47" s="283"/>
      <c r="N47" s="284"/>
    </row>
    <row r="48" spans="1:15" hidden="1">
      <c r="A48" s="234" t="s">
        <v>8</v>
      </c>
      <c r="B48" s="235" t="s">
        <v>9</v>
      </c>
      <c r="C48" s="236" t="s">
        <v>10</v>
      </c>
      <c r="D48" s="236" t="s">
        <v>11</v>
      </c>
      <c r="E48" s="237" t="s">
        <v>53</v>
      </c>
      <c r="F48" s="236" t="s">
        <v>13</v>
      </c>
      <c r="G48" s="236"/>
      <c r="H48" s="236"/>
      <c r="I48" s="236"/>
      <c r="J48" s="236" t="s">
        <v>14</v>
      </c>
      <c r="K48" s="236"/>
      <c r="L48" s="238" t="s">
        <v>15</v>
      </c>
      <c r="M48" s="238"/>
      <c r="N48" s="239"/>
    </row>
    <row r="49" spans="1:16" ht="26.25" hidden="1" customHeight="1">
      <c r="A49" s="240"/>
      <c r="B49" s="241"/>
      <c r="C49" s="241"/>
      <c r="D49" s="241"/>
      <c r="E49" s="242"/>
      <c r="F49" s="241"/>
      <c r="G49" s="241"/>
      <c r="H49" s="241"/>
      <c r="I49" s="241"/>
      <c r="J49" s="241"/>
      <c r="K49" s="241"/>
      <c r="L49" s="241" t="s">
        <v>16</v>
      </c>
      <c r="M49" s="241" t="s">
        <v>17</v>
      </c>
      <c r="N49" s="243" t="s">
        <v>18</v>
      </c>
    </row>
    <row r="50" spans="1:16" ht="15" hidden="1" customHeight="1">
      <c r="A50" s="240"/>
      <c r="B50" s="241"/>
      <c r="C50" s="241"/>
      <c r="D50" s="241"/>
      <c r="E50" s="242"/>
      <c r="F50" s="244" t="s">
        <v>19</v>
      </c>
      <c r="G50" s="244" t="s">
        <v>20</v>
      </c>
      <c r="H50" s="244" t="s">
        <v>21</v>
      </c>
      <c r="I50" s="245" t="s">
        <v>22</v>
      </c>
      <c r="J50" s="244" t="s">
        <v>23</v>
      </c>
      <c r="K50" s="246" t="s">
        <v>24</v>
      </c>
      <c r="L50" s="241"/>
      <c r="M50" s="241"/>
      <c r="N50" s="243"/>
    </row>
    <row r="51" spans="1:16" ht="27.75" hidden="1" customHeight="1">
      <c r="A51" s="37" t="s">
        <v>58</v>
      </c>
      <c r="B51" s="248" t="s">
        <v>25</v>
      </c>
      <c r="C51" s="345" t="s">
        <v>145</v>
      </c>
      <c r="D51" s="248"/>
      <c r="E51" s="8">
        <v>11404800.0055419</v>
      </c>
      <c r="F51" s="8">
        <f>+E51</f>
        <v>11404800.0055419</v>
      </c>
      <c r="G51" s="248"/>
      <c r="H51" s="248"/>
      <c r="I51" s="248"/>
      <c r="J51" s="73">
        <v>45292</v>
      </c>
      <c r="K51" s="74">
        <v>45657</v>
      </c>
      <c r="L51" s="249"/>
      <c r="M51" s="249"/>
      <c r="N51" s="337"/>
    </row>
    <row r="52" spans="1:16" ht="27.75" hidden="1" customHeight="1">
      <c r="A52" s="37"/>
      <c r="B52" s="248" t="s">
        <v>26</v>
      </c>
      <c r="C52" s="345"/>
      <c r="D52" s="248"/>
      <c r="E52" s="8"/>
      <c r="F52" s="8">
        <f>+E52</f>
        <v>0</v>
      </c>
      <c r="G52" s="248"/>
      <c r="H52" s="248"/>
      <c r="I52" s="248"/>
      <c r="J52" s="73">
        <v>45292</v>
      </c>
      <c r="K52" s="74">
        <v>45657</v>
      </c>
      <c r="L52" s="253"/>
      <c r="M52" s="253"/>
      <c r="N52" s="339"/>
    </row>
    <row r="53" spans="1:16" hidden="1">
      <c r="A53" s="247" t="s">
        <v>27</v>
      </c>
      <c r="B53" s="69" t="s">
        <v>25</v>
      </c>
      <c r="C53" s="342"/>
      <c r="D53" s="246">
        <v>20</v>
      </c>
      <c r="E53" s="343">
        <v>11404800.0055419</v>
      </c>
      <c r="F53" s="343">
        <f>+E53</f>
        <v>11404800.0055419</v>
      </c>
      <c r="G53" s="248"/>
      <c r="H53" s="248"/>
      <c r="I53" s="248"/>
      <c r="J53" s="73">
        <v>45292</v>
      </c>
      <c r="K53" s="74">
        <v>45657</v>
      </c>
      <c r="L53" s="249"/>
      <c r="M53" s="249"/>
      <c r="N53" s="250"/>
    </row>
    <row r="54" spans="1:16" ht="16.5" hidden="1" thickBot="1">
      <c r="A54" s="251"/>
      <c r="B54" s="84" t="s">
        <v>26</v>
      </c>
      <c r="C54" s="342"/>
      <c r="D54" s="285"/>
      <c r="E54" s="343">
        <f>+E52</f>
        <v>0</v>
      </c>
      <c r="F54" s="343">
        <f>+F52</f>
        <v>0</v>
      </c>
      <c r="G54" s="248"/>
      <c r="H54" s="248"/>
      <c r="I54" s="248"/>
      <c r="J54" s="73">
        <v>45292</v>
      </c>
      <c r="K54" s="74">
        <v>45657</v>
      </c>
      <c r="L54" s="253"/>
      <c r="M54" s="253"/>
      <c r="N54" s="254"/>
      <c r="P54" s="346"/>
    </row>
    <row r="55" spans="1:16" hidden="1">
      <c r="A55" s="255" t="s">
        <v>28</v>
      </c>
      <c r="B55" s="256" t="s">
        <v>29</v>
      </c>
      <c r="C55" s="256"/>
      <c r="D55" s="256"/>
      <c r="E55" s="257" t="s">
        <v>30</v>
      </c>
      <c r="F55" s="257"/>
      <c r="G55" s="257"/>
      <c r="H55" s="257"/>
      <c r="I55" s="286"/>
      <c r="J55" s="259" t="s">
        <v>31</v>
      </c>
      <c r="K55" s="260"/>
      <c r="L55" s="260"/>
      <c r="M55" s="260"/>
      <c r="N55" s="261"/>
      <c r="P55" s="346"/>
    </row>
    <row r="56" spans="1:16" ht="28.5" hidden="1" customHeight="1">
      <c r="A56" s="221" t="s">
        <v>231</v>
      </c>
      <c r="B56" s="38" t="s">
        <v>59</v>
      </c>
      <c r="C56" s="38"/>
      <c r="D56" s="38"/>
      <c r="E56" s="262" t="s">
        <v>128</v>
      </c>
      <c r="F56" s="263"/>
      <c r="G56" s="264"/>
      <c r="H56" s="67" t="s">
        <v>25</v>
      </c>
      <c r="I56" s="287">
        <f>+D53</f>
        <v>20</v>
      </c>
      <c r="J56" s="101" t="s">
        <v>177</v>
      </c>
      <c r="K56" s="102"/>
      <c r="L56" s="102"/>
      <c r="M56" s="102"/>
      <c r="N56" s="103"/>
    </row>
    <row r="57" spans="1:16" ht="28.5" hidden="1" customHeight="1">
      <c r="A57" s="221"/>
      <c r="B57" s="38"/>
      <c r="C57" s="38"/>
      <c r="D57" s="38"/>
      <c r="E57" s="266"/>
      <c r="F57" s="267"/>
      <c r="G57" s="268"/>
      <c r="H57" s="67" t="s">
        <v>26</v>
      </c>
      <c r="I57" s="287">
        <f>+D54</f>
        <v>0</v>
      </c>
      <c r="J57" s="269" t="s">
        <v>57</v>
      </c>
      <c r="K57" s="270"/>
      <c r="L57" s="270"/>
      <c r="M57" s="270"/>
      <c r="N57" s="271"/>
    </row>
    <row r="58" spans="1:16" hidden="1">
      <c r="A58" s="272"/>
      <c r="B58" s="273"/>
      <c r="C58" s="273"/>
      <c r="D58" s="273"/>
      <c r="E58" s="273"/>
      <c r="F58" s="273"/>
      <c r="G58" s="273"/>
      <c r="H58" s="273"/>
      <c r="I58" s="273"/>
      <c r="J58" s="274"/>
      <c r="K58" s="275"/>
      <c r="L58" s="275"/>
      <c r="M58" s="275"/>
      <c r="N58" s="276"/>
    </row>
    <row r="59" spans="1:16" ht="16.5" hidden="1" thickBot="1">
      <c r="A59" s="277"/>
      <c r="B59" s="278"/>
      <c r="C59" s="278"/>
      <c r="D59" s="278"/>
      <c r="E59" s="278"/>
      <c r="F59" s="278"/>
      <c r="G59" s="278"/>
      <c r="H59" s="278"/>
      <c r="I59" s="278"/>
      <c r="J59" s="279"/>
      <c r="K59" s="280"/>
      <c r="L59" s="280"/>
      <c r="M59" s="280"/>
      <c r="N59" s="281"/>
    </row>
    <row r="60" spans="1:16">
      <c r="A60" s="288"/>
      <c r="B60" s="288"/>
      <c r="C60" s="288"/>
      <c r="D60" s="288"/>
      <c r="E60" s="288"/>
      <c r="F60" s="288"/>
      <c r="G60" s="288"/>
      <c r="H60" s="288"/>
      <c r="I60" s="288"/>
      <c r="J60" s="118"/>
      <c r="K60" s="118"/>
      <c r="L60" s="118"/>
      <c r="M60" s="118"/>
      <c r="N60" s="118"/>
    </row>
    <row r="61" spans="1:16" ht="16.5" thickBot="1">
      <c r="A61" s="288"/>
      <c r="B61" s="288"/>
      <c r="C61" s="288"/>
      <c r="D61" s="288"/>
      <c r="E61" s="288"/>
      <c r="F61" s="288"/>
      <c r="G61" s="288"/>
      <c r="H61" s="288"/>
      <c r="I61" s="288"/>
      <c r="J61" s="118"/>
      <c r="K61" s="118"/>
      <c r="L61" s="118"/>
      <c r="M61" s="118"/>
      <c r="N61" s="118"/>
    </row>
    <row r="62" spans="1:16">
      <c r="A62" s="10"/>
      <c r="B62" s="11" t="s">
        <v>208</v>
      </c>
      <c r="C62" s="11"/>
      <c r="D62" s="11"/>
      <c r="E62" s="11"/>
      <c r="F62" s="11"/>
      <c r="G62" s="11"/>
      <c r="H62" s="11"/>
      <c r="I62" s="12" t="s">
        <v>209</v>
      </c>
      <c r="J62" s="12"/>
      <c r="K62" s="12"/>
      <c r="L62" s="12"/>
      <c r="M62" s="13"/>
      <c r="N62" s="14"/>
    </row>
    <row r="63" spans="1:16">
      <c r="A63" s="15"/>
      <c r="B63" s="16"/>
      <c r="C63" s="16"/>
      <c r="D63" s="16"/>
      <c r="E63" s="16"/>
      <c r="F63" s="16"/>
      <c r="G63" s="16"/>
      <c r="H63" s="16"/>
      <c r="I63" s="17" t="s">
        <v>210</v>
      </c>
      <c r="J63" s="17"/>
      <c r="K63" s="17"/>
      <c r="L63" s="17"/>
      <c r="M63" s="18"/>
      <c r="N63" s="19"/>
    </row>
    <row r="64" spans="1:16">
      <c r="A64" s="15"/>
      <c r="B64" s="16" t="s">
        <v>211</v>
      </c>
      <c r="C64" s="16"/>
      <c r="D64" s="16"/>
      <c r="E64" s="16"/>
      <c r="F64" s="16"/>
      <c r="G64" s="16"/>
      <c r="H64" s="16"/>
      <c r="I64" s="17" t="s">
        <v>0</v>
      </c>
      <c r="J64" s="17"/>
      <c r="K64" s="17"/>
      <c r="L64" s="17"/>
      <c r="M64" s="18"/>
      <c r="N64" s="19"/>
    </row>
    <row r="65" spans="1:15">
      <c r="A65" s="15"/>
      <c r="B65" s="16"/>
      <c r="C65" s="16"/>
      <c r="D65" s="16"/>
      <c r="E65" s="16"/>
      <c r="F65" s="16"/>
      <c r="G65" s="16"/>
      <c r="H65" s="16"/>
      <c r="I65" s="17" t="s">
        <v>212</v>
      </c>
      <c r="J65" s="17"/>
      <c r="K65" s="17"/>
      <c r="L65" s="17"/>
      <c r="M65" s="18"/>
      <c r="N65" s="19"/>
    </row>
    <row r="66" spans="1:15">
      <c r="A66" s="331"/>
      <c r="B66" s="332"/>
      <c r="C66" s="332"/>
      <c r="D66" s="332"/>
      <c r="E66" s="332"/>
      <c r="F66" s="332"/>
      <c r="G66" s="332"/>
      <c r="H66" s="332"/>
      <c r="I66" s="332"/>
      <c r="J66" s="332"/>
      <c r="K66" s="332"/>
      <c r="L66" s="332"/>
      <c r="M66" s="332"/>
      <c r="N66" s="333"/>
    </row>
    <row r="67" spans="1:15">
      <c r="A67" s="211" t="s">
        <v>213</v>
      </c>
      <c r="B67" s="212"/>
      <c r="C67" s="212"/>
      <c r="D67" s="212"/>
      <c r="E67" s="212"/>
      <c r="F67" s="212"/>
      <c r="G67" s="212"/>
      <c r="H67" s="212"/>
      <c r="I67" s="212"/>
      <c r="J67" s="212"/>
      <c r="K67" s="212"/>
      <c r="L67" s="212"/>
      <c r="M67" s="212"/>
      <c r="N67" s="213"/>
    </row>
    <row r="68" spans="1:15">
      <c r="A68" s="23" t="s">
        <v>169</v>
      </c>
      <c r="B68" s="24" t="s">
        <v>170</v>
      </c>
      <c r="C68" s="25"/>
      <c r="D68" s="25"/>
      <c r="E68" s="25"/>
      <c r="F68" s="25"/>
      <c r="G68" s="25"/>
      <c r="H68" s="25"/>
      <c r="I68" s="25"/>
      <c r="J68" s="25"/>
      <c r="K68" s="25"/>
      <c r="L68" s="25"/>
      <c r="M68" s="25"/>
      <c r="N68" s="26"/>
    </row>
    <row r="69" spans="1:15">
      <c r="A69" s="214" t="s">
        <v>1</v>
      </c>
      <c r="B69" s="215"/>
      <c r="C69" s="215"/>
      <c r="D69" s="215"/>
      <c r="E69" s="215"/>
      <c r="F69" s="215"/>
      <c r="G69" s="215"/>
      <c r="H69" s="215"/>
      <c r="I69" s="215"/>
      <c r="J69" s="215"/>
      <c r="K69" s="215"/>
      <c r="L69" s="215"/>
      <c r="M69" s="215"/>
      <c r="N69" s="216"/>
    </row>
    <row r="70" spans="1:15" ht="15.75" customHeight="1">
      <c r="A70" s="217" t="s">
        <v>2</v>
      </c>
      <c r="B70" s="218"/>
      <c r="C70" s="218"/>
      <c r="D70" s="218"/>
      <c r="E70" s="218"/>
      <c r="F70" s="289"/>
      <c r="G70" s="99" t="s">
        <v>230</v>
      </c>
      <c r="H70" s="99"/>
      <c r="I70" s="99"/>
      <c r="J70" s="290" t="s">
        <v>3</v>
      </c>
      <c r="K70" s="219"/>
      <c r="L70" s="219"/>
      <c r="M70" s="219"/>
      <c r="N70" s="220"/>
    </row>
    <row r="71" spans="1:15" ht="34.5" customHeight="1">
      <c r="A71" s="221" t="s">
        <v>50</v>
      </c>
      <c r="B71" s="222"/>
      <c r="C71" s="222"/>
      <c r="D71" s="222"/>
      <c r="E71" s="222"/>
      <c r="F71" s="291"/>
      <c r="G71" s="99"/>
      <c r="H71" s="99"/>
      <c r="I71" s="99"/>
      <c r="J71" s="292" t="s">
        <v>4</v>
      </c>
      <c r="K71" s="224" t="s">
        <v>5</v>
      </c>
      <c r="L71" s="224"/>
      <c r="M71" s="224"/>
      <c r="N71" s="225" t="s">
        <v>6</v>
      </c>
    </row>
    <row r="72" spans="1:15" ht="27.75" customHeight="1">
      <c r="A72" s="214" t="s">
        <v>51</v>
      </c>
      <c r="B72" s="215"/>
      <c r="C72" s="215"/>
      <c r="D72" s="215"/>
      <c r="E72" s="215"/>
      <c r="F72" s="215"/>
      <c r="G72" s="99"/>
      <c r="H72" s="99"/>
      <c r="I72" s="99"/>
      <c r="J72" s="293">
        <v>94</v>
      </c>
      <c r="K72" s="153" t="s">
        <v>188</v>
      </c>
      <c r="L72" s="154"/>
      <c r="M72" s="155"/>
      <c r="N72" s="294">
        <v>18000000</v>
      </c>
    </row>
    <row r="73" spans="1:15">
      <c r="A73" s="217" t="s">
        <v>7</v>
      </c>
      <c r="B73" s="218"/>
      <c r="C73" s="218"/>
      <c r="D73" s="218"/>
      <c r="E73" s="218"/>
      <c r="F73" s="289"/>
      <c r="G73" s="99"/>
      <c r="H73" s="99"/>
      <c r="I73" s="99"/>
      <c r="J73" s="295"/>
      <c r="K73" s="158"/>
      <c r="L73" s="159"/>
      <c r="M73" s="160"/>
      <c r="N73" s="296"/>
    </row>
    <row r="74" spans="1:15">
      <c r="A74" s="297" t="s">
        <v>52</v>
      </c>
      <c r="B74" s="298"/>
      <c r="C74" s="298"/>
      <c r="D74" s="298"/>
      <c r="E74" s="298"/>
      <c r="F74" s="299"/>
      <c r="G74" s="99"/>
      <c r="H74" s="99"/>
      <c r="I74" s="99"/>
      <c r="J74" s="300">
        <v>910</v>
      </c>
      <c r="K74" s="47" t="s">
        <v>191</v>
      </c>
      <c r="L74" s="47"/>
      <c r="M74" s="47"/>
      <c r="N74" s="301">
        <v>20000000</v>
      </c>
    </row>
    <row r="75" spans="1:15">
      <c r="A75" s="302" t="s">
        <v>175</v>
      </c>
      <c r="B75" s="302"/>
      <c r="C75" s="302"/>
      <c r="D75" s="302"/>
      <c r="E75" s="302"/>
      <c r="F75" s="302"/>
      <c r="G75" s="99"/>
      <c r="H75" s="99"/>
      <c r="I75" s="99"/>
      <c r="J75" s="300">
        <v>912</v>
      </c>
      <c r="K75" s="53" t="s">
        <v>190</v>
      </c>
      <c r="L75" s="53"/>
      <c r="M75" s="53"/>
      <c r="N75" s="301">
        <v>16000000</v>
      </c>
    </row>
    <row r="76" spans="1:15">
      <c r="A76" s="302"/>
      <c r="B76" s="302"/>
      <c r="C76" s="302"/>
      <c r="D76" s="302"/>
      <c r="E76" s="302"/>
      <c r="F76" s="302"/>
      <c r="G76" s="99"/>
      <c r="H76" s="99"/>
      <c r="I76" s="99"/>
      <c r="J76" s="300">
        <v>910</v>
      </c>
      <c r="K76" s="47" t="s">
        <v>191</v>
      </c>
      <c r="L76" s="47"/>
      <c r="M76" s="47"/>
      <c r="N76" s="303">
        <v>13600000</v>
      </c>
    </row>
    <row r="77" spans="1:15" ht="43.5" customHeight="1">
      <c r="A77" s="302"/>
      <c r="B77" s="302"/>
      <c r="C77" s="302"/>
      <c r="D77" s="302"/>
      <c r="E77" s="302"/>
      <c r="F77" s="302"/>
      <c r="G77" s="99"/>
      <c r="H77" s="99"/>
      <c r="I77" s="99"/>
      <c r="J77" s="46">
        <v>678</v>
      </c>
      <c r="K77" s="47" t="s">
        <v>192</v>
      </c>
      <c r="L77" s="47"/>
      <c r="M77" s="47"/>
      <c r="N77" s="304">
        <v>19200000</v>
      </c>
    </row>
    <row r="78" spans="1:15" ht="16.5" thickBot="1">
      <c r="A78" s="305"/>
      <c r="B78" s="306"/>
      <c r="C78" s="306"/>
      <c r="D78" s="306"/>
      <c r="E78" s="306"/>
      <c r="F78" s="306"/>
      <c r="G78" s="283"/>
      <c r="H78" s="283"/>
      <c r="I78" s="283"/>
      <c r="J78" s="283"/>
      <c r="K78" s="283"/>
      <c r="L78" s="283"/>
      <c r="M78" s="283"/>
      <c r="N78" s="284"/>
    </row>
    <row r="79" spans="1:15">
      <c r="A79" s="234" t="s">
        <v>8</v>
      </c>
      <c r="B79" s="235" t="s">
        <v>9</v>
      </c>
      <c r="C79" s="236" t="s">
        <v>10</v>
      </c>
      <c r="D79" s="236" t="s">
        <v>11</v>
      </c>
      <c r="E79" s="237" t="s">
        <v>53</v>
      </c>
      <c r="F79" s="236" t="s">
        <v>13</v>
      </c>
      <c r="G79" s="236"/>
      <c r="H79" s="236"/>
      <c r="I79" s="236"/>
      <c r="J79" s="236" t="s">
        <v>14</v>
      </c>
      <c r="K79" s="236"/>
      <c r="L79" s="238" t="s">
        <v>15</v>
      </c>
      <c r="M79" s="238"/>
      <c r="N79" s="239"/>
      <c r="O79" s="347"/>
    </row>
    <row r="80" spans="1:15">
      <c r="A80" s="240"/>
      <c r="B80" s="241"/>
      <c r="C80" s="241"/>
      <c r="D80" s="241"/>
      <c r="E80" s="242"/>
      <c r="F80" s="241"/>
      <c r="G80" s="241"/>
      <c r="H80" s="241"/>
      <c r="I80" s="241"/>
      <c r="J80" s="241"/>
      <c r="K80" s="241"/>
      <c r="L80" s="241" t="s">
        <v>16</v>
      </c>
      <c r="M80" s="241" t="s">
        <v>17</v>
      </c>
      <c r="N80" s="243" t="s">
        <v>18</v>
      </c>
      <c r="O80" s="347"/>
    </row>
    <row r="81" spans="1:15" ht="28.5" customHeight="1">
      <c r="A81" s="240"/>
      <c r="B81" s="241"/>
      <c r="C81" s="241"/>
      <c r="D81" s="241"/>
      <c r="E81" s="242"/>
      <c r="F81" s="244" t="s">
        <v>19</v>
      </c>
      <c r="G81" s="244" t="s">
        <v>20</v>
      </c>
      <c r="H81" s="244" t="s">
        <v>21</v>
      </c>
      <c r="I81" s="245" t="s">
        <v>22</v>
      </c>
      <c r="J81" s="244" t="s">
        <v>23</v>
      </c>
      <c r="K81" s="246" t="s">
        <v>24</v>
      </c>
      <c r="L81" s="241"/>
      <c r="M81" s="241"/>
      <c r="N81" s="243"/>
      <c r="O81" s="347"/>
    </row>
    <row r="82" spans="1:15">
      <c r="A82" s="191" t="s">
        <v>60</v>
      </c>
      <c r="B82" s="248" t="s">
        <v>25</v>
      </c>
      <c r="C82" s="342" t="s">
        <v>61</v>
      </c>
      <c r="D82" s="70">
        <v>9</v>
      </c>
      <c r="E82" s="194">
        <f>416520403*0.5</f>
        <v>208260201.5</v>
      </c>
      <c r="F82" s="194">
        <f>+E82</f>
        <v>208260201.5</v>
      </c>
      <c r="G82" s="348"/>
      <c r="H82" s="348"/>
      <c r="I82" s="348"/>
      <c r="J82" s="73">
        <v>45292</v>
      </c>
      <c r="K82" s="74">
        <v>45657</v>
      </c>
      <c r="L82" s="249"/>
      <c r="M82" s="249"/>
      <c r="N82" s="250"/>
      <c r="O82" s="347"/>
    </row>
    <row r="83" spans="1:15">
      <c r="A83" s="193"/>
      <c r="B83" s="248" t="s">
        <v>26</v>
      </c>
      <c r="C83" s="342"/>
      <c r="D83" s="4">
        <v>2</v>
      </c>
      <c r="E83" s="349">
        <f>+N72+N74+N75</f>
        <v>54000000</v>
      </c>
      <c r="F83" s="194">
        <f t="shared" ref="F83:F87" si="1">+E83</f>
        <v>54000000</v>
      </c>
      <c r="G83" s="348"/>
      <c r="H83" s="348"/>
      <c r="I83" s="348"/>
      <c r="J83" s="73">
        <v>45292</v>
      </c>
      <c r="K83" s="74">
        <v>45579</v>
      </c>
      <c r="L83" s="253"/>
      <c r="M83" s="253"/>
      <c r="N83" s="350"/>
      <c r="O83" s="347"/>
    </row>
    <row r="84" spans="1:15">
      <c r="A84" s="191" t="s">
        <v>163</v>
      </c>
      <c r="B84" s="248" t="s">
        <v>25</v>
      </c>
      <c r="C84" s="342" t="s">
        <v>164</v>
      </c>
      <c r="D84" s="70">
        <v>1</v>
      </c>
      <c r="E84" s="194">
        <f>416520403-E82-E86</f>
        <v>189060201.5</v>
      </c>
      <c r="F84" s="194">
        <f t="shared" si="1"/>
        <v>189060201.5</v>
      </c>
      <c r="G84" s="348"/>
      <c r="H84" s="348"/>
      <c r="I84" s="348"/>
      <c r="J84" s="73">
        <v>45292</v>
      </c>
      <c r="K84" s="74">
        <v>45657</v>
      </c>
      <c r="L84" s="249"/>
      <c r="M84" s="249"/>
      <c r="N84" s="250"/>
      <c r="O84" s="347"/>
    </row>
    <row r="85" spans="1:15">
      <c r="A85" s="193"/>
      <c r="B85" s="248" t="s">
        <v>26</v>
      </c>
      <c r="C85" s="342"/>
      <c r="D85" s="4">
        <v>1</v>
      </c>
      <c r="E85" s="349">
        <f>+N76</f>
        <v>13600000</v>
      </c>
      <c r="F85" s="194">
        <f t="shared" si="1"/>
        <v>13600000</v>
      </c>
      <c r="G85" s="348"/>
      <c r="H85" s="348"/>
      <c r="I85" s="348"/>
      <c r="J85" s="73">
        <v>45292</v>
      </c>
      <c r="K85" s="74">
        <v>45579</v>
      </c>
      <c r="L85" s="253"/>
      <c r="M85" s="253"/>
      <c r="N85" s="350"/>
      <c r="O85" s="347"/>
    </row>
    <row r="86" spans="1:15">
      <c r="A86" s="191" t="s">
        <v>118</v>
      </c>
      <c r="B86" s="248" t="s">
        <v>25</v>
      </c>
      <c r="C86" s="342" t="s">
        <v>119</v>
      </c>
      <c r="D86" s="70">
        <v>1</v>
      </c>
      <c r="E86" s="194">
        <f>+E87</f>
        <v>19200000</v>
      </c>
      <c r="F86" s="194">
        <f t="shared" si="1"/>
        <v>19200000</v>
      </c>
      <c r="G86" s="348"/>
      <c r="H86" s="348"/>
      <c r="I86" s="348"/>
      <c r="J86" s="73">
        <v>45292</v>
      </c>
      <c r="K86" s="74">
        <v>45657</v>
      </c>
      <c r="L86" s="249"/>
      <c r="M86" s="249"/>
      <c r="N86" s="250"/>
      <c r="O86" s="347"/>
    </row>
    <row r="87" spans="1:15">
      <c r="A87" s="193"/>
      <c r="B87" s="248" t="s">
        <v>26</v>
      </c>
      <c r="C87" s="342"/>
      <c r="D87" s="4">
        <v>1</v>
      </c>
      <c r="E87" s="349">
        <f>+N77</f>
        <v>19200000</v>
      </c>
      <c r="F87" s="194">
        <f t="shared" si="1"/>
        <v>19200000</v>
      </c>
      <c r="G87" s="348"/>
      <c r="H87" s="348"/>
      <c r="I87" s="348"/>
      <c r="J87" s="73">
        <v>45292</v>
      </c>
      <c r="K87" s="74">
        <v>45569</v>
      </c>
      <c r="L87" s="253"/>
      <c r="M87" s="253"/>
      <c r="N87" s="350"/>
      <c r="O87" s="347"/>
    </row>
    <row r="88" spans="1:15">
      <c r="A88" s="247" t="s">
        <v>27</v>
      </c>
      <c r="B88" s="69" t="s">
        <v>25</v>
      </c>
      <c r="C88" s="342"/>
      <c r="D88" s="246">
        <v>9</v>
      </c>
      <c r="E88" s="195">
        <v>416520403.40239698</v>
      </c>
      <c r="F88" s="195">
        <f>+E88</f>
        <v>416520403.40239698</v>
      </c>
      <c r="G88" s="348"/>
      <c r="H88" s="348"/>
      <c r="I88" s="348"/>
      <c r="J88" s="73">
        <v>45292</v>
      </c>
      <c r="K88" s="74">
        <v>45657</v>
      </c>
      <c r="L88" s="249"/>
      <c r="M88" s="249"/>
      <c r="N88" s="250"/>
    </row>
    <row r="89" spans="1:15" ht="16.5" thickBot="1">
      <c r="A89" s="251"/>
      <c r="B89" s="84" t="s">
        <v>26</v>
      </c>
      <c r="C89" s="342"/>
      <c r="D89" s="307">
        <v>2</v>
      </c>
      <c r="E89" s="195">
        <f>+E83+E85+E87</f>
        <v>86800000</v>
      </c>
      <c r="F89" s="195">
        <f>+F83+F85+F87</f>
        <v>86800000</v>
      </c>
      <c r="G89" s="348"/>
      <c r="H89" s="348"/>
      <c r="I89" s="348"/>
      <c r="J89" s="73">
        <v>45292</v>
      </c>
      <c r="K89" s="74">
        <v>45657</v>
      </c>
      <c r="L89" s="253"/>
      <c r="M89" s="253"/>
      <c r="N89" s="254"/>
    </row>
    <row r="90" spans="1:15">
      <c r="A90" s="255" t="s">
        <v>28</v>
      </c>
      <c r="B90" s="256" t="s">
        <v>29</v>
      </c>
      <c r="C90" s="256"/>
      <c r="D90" s="256"/>
      <c r="E90" s="257" t="s">
        <v>30</v>
      </c>
      <c r="F90" s="257"/>
      <c r="G90" s="257"/>
      <c r="H90" s="257"/>
      <c r="I90" s="308"/>
      <c r="J90" s="260" t="s">
        <v>31</v>
      </c>
      <c r="K90" s="260"/>
      <c r="L90" s="260"/>
      <c r="M90" s="260"/>
      <c r="N90" s="261"/>
    </row>
    <row r="91" spans="1:15" ht="27" customHeight="1">
      <c r="A91" s="221" t="s">
        <v>231</v>
      </c>
      <c r="B91" s="99" t="s">
        <v>62</v>
      </c>
      <c r="C91" s="99"/>
      <c r="D91" s="99"/>
      <c r="E91" s="262" t="s">
        <v>129</v>
      </c>
      <c r="F91" s="263"/>
      <c r="G91" s="264"/>
      <c r="H91" s="67" t="s">
        <v>25</v>
      </c>
      <c r="I91" s="309">
        <f>+D88</f>
        <v>9</v>
      </c>
      <c r="J91" s="102" t="s">
        <v>177</v>
      </c>
      <c r="K91" s="102"/>
      <c r="L91" s="102"/>
      <c r="M91" s="102"/>
      <c r="N91" s="103"/>
    </row>
    <row r="92" spans="1:15" ht="27" customHeight="1">
      <c r="A92" s="221"/>
      <c r="B92" s="99"/>
      <c r="C92" s="99"/>
      <c r="D92" s="99"/>
      <c r="E92" s="266"/>
      <c r="F92" s="267"/>
      <c r="G92" s="268"/>
      <c r="H92" s="67" t="s">
        <v>26</v>
      </c>
      <c r="I92" s="309">
        <f>+D89</f>
        <v>2</v>
      </c>
      <c r="J92" s="109" t="s">
        <v>57</v>
      </c>
      <c r="K92" s="109"/>
      <c r="L92" s="109"/>
      <c r="M92" s="109"/>
      <c r="N92" s="110"/>
    </row>
    <row r="93" spans="1:15">
      <c r="A93" s="228" t="s">
        <v>234</v>
      </c>
      <c r="B93" s="229"/>
      <c r="C93" s="229"/>
      <c r="D93" s="229"/>
      <c r="E93" s="229"/>
      <c r="F93" s="229"/>
      <c r="G93" s="229"/>
      <c r="H93" s="229"/>
      <c r="I93" s="230"/>
      <c r="J93" s="310"/>
      <c r="K93" s="310"/>
      <c r="L93" s="310"/>
      <c r="M93" s="310"/>
      <c r="N93" s="311"/>
    </row>
    <row r="94" spans="1:15" ht="81.599999999999994" customHeight="1" thickBot="1">
      <c r="A94" s="312"/>
      <c r="B94" s="313"/>
      <c r="C94" s="313"/>
      <c r="D94" s="313"/>
      <c r="E94" s="313"/>
      <c r="F94" s="313"/>
      <c r="G94" s="313"/>
      <c r="H94" s="313"/>
      <c r="I94" s="314"/>
      <c r="J94" s="114"/>
      <c r="K94" s="114"/>
      <c r="L94" s="114"/>
      <c r="M94" s="114"/>
      <c r="N94" s="115"/>
    </row>
    <row r="95" spans="1:15">
      <c r="A95" s="288"/>
      <c r="B95" s="288"/>
      <c r="C95" s="288"/>
      <c r="D95" s="288"/>
      <c r="E95" s="288"/>
      <c r="F95" s="288"/>
      <c r="G95" s="288"/>
      <c r="H95" s="288"/>
      <c r="I95" s="288"/>
      <c r="J95" s="118"/>
      <c r="K95" s="118"/>
      <c r="L95" s="118"/>
      <c r="M95" s="118"/>
      <c r="N95" s="118"/>
    </row>
    <row r="96" spans="1:15" ht="16.5" thickBot="1">
      <c r="A96" s="288"/>
      <c r="B96" s="288"/>
      <c r="C96" s="288"/>
      <c r="D96" s="288"/>
      <c r="E96" s="288"/>
      <c r="F96" s="288"/>
      <c r="G96" s="288"/>
      <c r="H96" s="288"/>
      <c r="I96" s="288"/>
      <c r="J96" s="118"/>
      <c r="K96" s="118"/>
      <c r="L96" s="118"/>
      <c r="M96" s="118"/>
      <c r="N96" s="118"/>
    </row>
    <row r="97" spans="1:14">
      <c r="A97" s="10"/>
      <c r="B97" s="11" t="s">
        <v>208</v>
      </c>
      <c r="C97" s="11"/>
      <c r="D97" s="11"/>
      <c r="E97" s="11"/>
      <c r="F97" s="11"/>
      <c r="G97" s="11"/>
      <c r="H97" s="11"/>
      <c r="I97" s="12" t="s">
        <v>209</v>
      </c>
      <c r="J97" s="12"/>
      <c r="K97" s="12"/>
      <c r="L97" s="12"/>
      <c r="M97" s="13"/>
      <c r="N97" s="14"/>
    </row>
    <row r="98" spans="1:14">
      <c r="A98" s="15"/>
      <c r="B98" s="16"/>
      <c r="C98" s="16"/>
      <c r="D98" s="16"/>
      <c r="E98" s="16"/>
      <c r="F98" s="16"/>
      <c r="G98" s="16"/>
      <c r="H98" s="16"/>
      <c r="I98" s="17" t="s">
        <v>210</v>
      </c>
      <c r="J98" s="17"/>
      <c r="K98" s="17"/>
      <c r="L98" s="17"/>
      <c r="M98" s="18"/>
      <c r="N98" s="19"/>
    </row>
    <row r="99" spans="1:14">
      <c r="A99" s="15"/>
      <c r="B99" s="16" t="s">
        <v>211</v>
      </c>
      <c r="C99" s="16"/>
      <c r="D99" s="16"/>
      <c r="E99" s="16"/>
      <c r="F99" s="16"/>
      <c r="G99" s="16"/>
      <c r="H99" s="16"/>
      <c r="I99" s="17" t="s">
        <v>0</v>
      </c>
      <c r="J99" s="17"/>
      <c r="K99" s="17"/>
      <c r="L99" s="17"/>
      <c r="M99" s="18"/>
      <c r="N99" s="19"/>
    </row>
    <row r="100" spans="1:14">
      <c r="A100" s="15"/>
      <c r="B100" s="16"/>
      <c r="C100" s="16"/>
      <c r="D100" s="16"/>
      <c r="E100" s="16"/>
      <c r="F100" s="16"/>
      <c r="G100" s="16"/>
      <c r="H100" s="16"/>
      <c r="I100" s="17" t="s">
        <v>212</v>
      </c>
      <c r="J100" s="17"/>
      <c r="K100" s="17"/>
      <c r="L100" s="17"/>
      <c r="M100" s="18"/>
      <c r="N100" s="19"/>
    </row>
    <row r="101" spans="1:14">
      <c r="A101" s="331"/>
      <c r="B101" s="332"/>
      <c r="C101" s="332"/>
      <c r="D101" s="332"/>
      <c r="E101" s="332"/>
      <c r="F101" s="332"/>
      <c r="G101" s="332"/>
      <c r="H101" s="332"/>
      <c r="I101" s="332"/>
      <c r="J101" s="332"/>
      <c r="K101" s="332"/>
      <c r="L101" s="332"/>
      <c r="M101" s="332"/>
      <c r="N101" s="333"/>
    </row>
    <row r="102" spans="1:14">
      <c r="A102" s="211" t="s">
        <v>213</v>
      </c>
      <c r="B102" s="212"/>
      <c r="C102" s="212"/>
      <c r="D102" s="212"/>
      <c r="E102" s="212"/>
      <c r="F102" s="212"/>
      <c r="G102" s="212"/>
      <c r="H102" s="212"/>
      <c r="I102" s="212"/>
      <c r="J102" s="212"/>
      <c r="K102" s="212"/>
      <c r="L102" s="212"/>
      <c r="M102" s="212"/>
      <c r="N102" s="213"/>
    </row>
    <row r="103" spans="1:14">
      <c r="A103" s="23" t="s">
        <v>169</v>
      </c>
      <c r="B103" s="24" t="s">
        <v>170</v>
      </c>
      <c r="C103" s="25"/>
      <c r="D103" s="25"/>
      <c r="E103" s="25"/>
      <c r="F103" s="25"/>
      <c r="G103" s="25"/>
      <c r="H103" s="25"/>
      <c r="I103" s="25"/>
      <c r="J103" s="25"/>
      <c r="K103" s="25"/>
      <c r="L103" s="25"/>
      <c r="M103" s="25"/>
      <c r="N103" s="26"/>
    </row>
    <row r="104" spans="1:14" ht="15" customHeight="1">
      <c r="A104" s="214" t="s">
        <v>1</v>
      </c>
      <c r="B104" s="215"/>
      <c r="C104" s="215"/>
      <c r="D104" s="215"/>
      <c r="E104" s="215"/>
      <c r="F104" s="215"/>
      <c r="G104" s="215"/>
      <c r="H104" s="215"/>
      <c r="I104" s="215"/>
      <c r="J104" s="215"/>
      <c r="K104" s="215"/>
      <c r="L104" s="215"/>
      <c r="M104" s="215"/>
      <c r="N104" s="216"/>
    </row>
    <row r="105" spans="1:14">
      <c r="A105" s="217" t="s">
        <v>2</v>
      </c>
      <c r="B105" s="218"/>
      <c r="C105" s="218"/>
      <c r="D105" s="218"/>
      <c r="E105" s="218"/>
      <c r="F105" s="218"/>
      <c r="G105" s="32" t="s">
        <v>230</v>
      </c>
      <c r="H105" s="33"/>
      <c r="I105" s="34"/>
      <c r="J105" s="219" t="s">
        <v>3</v>
      </c>
      <c r="K105" s="219"/>
      <c r="L105" s="219"/>
      <c r="M105" s="219"/>
      <c r="N105" s="220"/>
    </row>
    <row r="106" spans="1:14" ht="37.5" customHeight="1">
      <c r="A106" s="221" t="s">
        <v>50</v>
      </c>
      <c r="B106" s="222"/>
      <c r="C106" s="222"/>
      <c r="D106" s="222"/>
      <c r="E106" s="222"/>
      <c r="F106" s="222"/>
      <c r="G106" s="39"/>
      <c r="H106" s="40"/>
      <c r="I106" s="41"/>
      <c r="J106" s="223" t="s">
        <v>4</v>
      </c>
      <c r="K106" s="224" t="s">
        <v>5</v>
      </c>
      <c r="L106" s="224"/>
      <c r="M106" s="224"/>
      <c r="N106" s="225" t="s">
        <v>6</v>
      </c>
    </row>
    <row r="107" spans="1:14" ht="33" customHeight="1">
      <c r="A107" s="214" t="s">
        <v>51</v>
      </c>
      <c r="B107" s="215"/>
      <c r="C107" s="215"/>
      <c r="D107" s="215"/>
      <c r="E107" s="215"/>
      <c r="F107" s="226"/>
      <c r="G107" s="39"/>
      <c r="H107" s="40"/>
      <c r="I107" s="41"/>
      <c r="J107" s="46">
        <v>678</v>
      </c>
      <c r="K107" s="47" t="s">
        <v>192</v>
      </c>
      <c r="L107" s="47"/>
      <c r="M107" s="47"/>
      <c r="N107" s="227">
        <v>14400000</v>
      </c>
    </row>
    <row r="108" spans="1:14">
      <c r="A108" s="217" t="s">
        <v>7</v>
      </c>
      <c r="B108" s="218"/>
      <c r="C108" s="218"/>
      <c r="D108" s="218"/>
      <c r="E108" s="218"/>
      <c r="F108" s="218"/>
      <c r="G108" s="39"/>
      <c r="H108" s="40"/>
      <c r="I108" s="41"/>
      <c r="J108" s="46"/>
      <c r="K108" s="315"/>
      <c r="L108" s="316"/>
      <c r="M108" s="317"/>
      <c r="N108" s="227"/>
    </row>
    <row r="109" spans="1:14">
      <c r="A109" s="297" t="s">
        <v>52</v>
      </c>
      <c r="B109" s="298"/>
      <c r="C109" s="298"/>
      <c r="D109" s="298"/>
      <c r="E109" s="298"/>
      <c r="F109" s="298"/>
      <c r="G109" s="39"/>
      <c r="H109" s="40"/>
      <c r="I109" s="41"/>
      <c r="J109" s="46"/>
      <c r="K109" s="47"/>
      <c r="L109" s="47"/>
      <c r="M109" s="47"/>
      <c r="N109" s="227"/>
    </row>
    <row r="110" spans="1:14">
      <c r="A110" s="302" t="s">
        <v>159</v>
      </c>
      <c r="B110" s="302"/>
      <c r="C110" s="302"/>
      <c r="D110" s="302"/>
      <c r="E110" s="302"/>
      <c r="F110" s="302"/>
      <c r="G110" s="40"/>
      <c r="H110" s="40"/>
      <c r="I110" s="41"/>
      <c r="J110" s="46"/>
      <c r="K110" s="47"/>
      <c r="L110" s="47"/>
      <c r="M110" s="47"/>
      <c r="N110" s="227"/>
    </row>
    <row r="111" spans="1:14">
      <c r="A111" s="302"/>
      <c r="B111" s="302"/>
      <c r="C111" s="302"/>
      <c r="D111" s="302"/>
      <c r="E111" s="302"/>
      <c r="F111" s="302"/>
      <c r="G111" s="40"/>
      <c r="H111" s="40"/>
      <c r="I111" s="41"/>
      <c r="J111" s="46"/>
      <c r="K111" s="53"/>
      <c r="L111" s="53"/>
      <c r="M111" s="53"/>
      <c r="N111" s="227"/>
    </row>
    <row r="112" spans="1:14" ht="16.5" thickBot="1">
      <c r="A112" s="305"/>
      <c r="B112" s="306"/>
      <c r="C112" s="306"/>
      <c r="D112" s="306"/>
      <c r="E112" s="306"/>
      <c r="F112" s="306"/>
      <c r="G112" s="283"/>
      <c r="H112" s="283"/>
      <c r="I112" s="283"/>
      <c r="J112" s="283"/>
      <c r="K112" s="283"/>
      <c r="L112" s="283"/>
      <c r="M112" s="283"/>
      <c r="N112" s="284"/>
    </row>
    <row r="113" spans="1:14">
      <c r="A113" s="234" t="s">
        <v>8</v>
      </c>
      <c r="B113" s="235" t="s">
        <v>9</v>
      </c>
      <c r="C113" s="236" t="s">
        <v>10</v>
      </c>
      <c r="D113" s="236" t="s">
        <v>11</v>
      </c>
      <c r="E113" s="237" t="s">
        <v>53</v>
      </c>
      <c r="F113" s="236" t="s">
        <v>13</v>
      </c>
      <c r="G113" s="236"/>
      <c r="H113" s="236"/>
      <c r="I113" s="236"/>
      <c r="J113" s="236" t="s">
        <v>14</v>
      </c>
      <c r="K113" s="236"/>
      <c r="L113" s="238" t="s">
        <v>15</v>
      </c>
      <c r="M113" s="238"/>
      <c r="N113" s="239"/>
    </row>
    <row r="114" spans="1:14">
      <c r="A114" s="240"/>
      <c r="B114" s="241"/>
      <c r="C114" s="241"/>
      <c r="D114" s="241"/>
      <c r="E114" s="242"/>
      <c r="F114" s="241"/>
      <c r="G114" s="241"/>
      <c r="H114" s="241"/>
      <c r="I114" s="241"/>
      <c r="J114" s="241"/>
      <c r="K114" s="241"/>
      <c r="L114" s="241" t="s">
        <v>16</v>
      </c>
      <c r="M114" s="241" t="s">
        <v>17</v>
      </c>
      <c r="N114" s="243" t="s">
        <v>18</v>
      </c>
    </row>
    <row r="115" spans="1:14">
      <c r="A115" s="240"/>
      <c r="B115" s="241"/>
      <c r="C115" s="241"/>
      <c r="D115" s="241"/>
      <c r="E115" s="242"/>
      <c r="F115" s="244" t="s">
        <v>19</v>
      </c>
      <c r="G115" s="244" t="s">
        <v>20</v>
      </c>
      <c r="H115" s="244" t="s">
        <v>21</v>
      </c>
      <c r="I115" s="245" t="s">
        <v>22</v>
      </c>
      <c r="J115" s="244" t="s">
        <v>23</v>
      </c>
      <c r="K115" s="246" t="s">
        <v>24</v>
      </c>
      <c r="L115" s="241"/>
      <c r="M115" s="241"/>
      <c r="N115" s="243"/>
    </row>
    <row r="116" spans="1:14" ht="18" customHeight="1">
      <c r="A116" s="191" t="s">
        <v>174</v>
      </c>
      <c r="B116" s="248" t="s">
        <v>25</v>
      </c>
      <c r="C116" s="342" t="s">
        <v>63</v>
      </c>
      <c r="D116" s="248"/>
      <c r="E116" s="349">
        <f>351879708-E118</f>
        <v>337479708</v>
      </c>
      <c r="F116" s="194">
        <f>+E116</f>
        <v>337479708</v>
      </c>
      <c r="G116" s="351"/>
      <c r="H116" s="351"/>
      <c r="I116" s="351"/>
      <c r="J116" s="73">
        <v>45292</v>
      </c>
      <c r="K116" s="74">
        <v>45657</v>
      </c>
      <c r="L116" s="249"/>
      <c r="M116" s="249"/>
      <c r="N116" s="337"/>
    </row>
    <row r="117" spans="1:14" ht="18" customHeight="1">
      <c r="A117" s="193"/>
      <c r="B117" s="248" t="s">
        <v>26</v>
      </c>
      <c r="C117" s="342"/>
      <c r="D117" s="248"/>
      <c r="E117" s="349">
        <v>0</v>
      </c>
      <c r="F117" s="194">
        <f t="shared" ref="F117:F119" si="2">+E117</f>
        <v>0</v>
      </c>
      <c r="G117" s="351"/>
      <c r="H117" s="351"/>
      <c r="I117" s="351"/>
      <c r="J117" s="73">
        <v>45292</v>
      </c>
      <c r="K117" s="74">
        <v>45657</v>
      </c>
      <c r="L117" s="253"/>
      <c r="M117" s="253"/>
      <c r="N117" s="339"/>
    </row>
    <row r="118" spans="1:14" ht="18" customHeight="1">
      <c r="A118" s="191" t="s">
        <v>193</v>
      </c>
      <c r="B118" s="248" t="s">
        <v>25</v>
      </c>
      <c r="C118" s="336" t="s">
        <v>119</v>
      </c>
      <c r="D118" s="248">
        <v>1</v>
      </c>
      <c r="E118" s="349">
        <v>14400000</v>
      </c>
      <c r="F118" s="194">
        <f t="shared" si="2"/>
        <v>14400000</v>
      </c>
      <c r="G118" s="351"/>
      <c r="H118" s="351"/>
      <c r="I118" s="351"/>
      <c r="J118" s="73">
        <v>45292</v>
      </c>
      <c r="K118" s="74">
        <v>45657</v>
      </c>
      <c r="L118" s="340"/>
      <c r="M118" s="340"/>
      <c r="N118" s="341"/>
    </row>
    <row r="119" spans="1:14" ht="18" customHeight="1">
      <c r="A119" s="193"/>
      <c r="B119" s="248" t="s">
        <v>26</v>
      </c>
      <c r="C119" s="352"/>
      <c r="D119" s="248">
        <v>1</v>
      </c>
      <c r="E119" s="349">
        <f>+N107</f>
        <v>14400000</v>
      </c>
      <c r="F119" s="194">
        <f t="shared" si="2"/>
        <v>14400000</v>
      </c>
      <c r="G119" s="351"/>
      <c r="H119" s="351"/>
      <c r="I119" s="351"/>
      <c r="J119" s="73">
        <v>45292</v>
      </c>
      <c r="K119" s="74">
        <v>45569</v>
      </c>
      <c r="L119" s="340"/>
      <c r="M119" s="340"/>
      <c r="N119" s="341"/>
    </row>
    <row r="120" spans="1:14">
      <c r="A120" s="318" t="s">
        <v>27</v>
      </c>
      <c r="B120" s="69" t="s">
        <v>25</v>
      </c>
      <c r="C120" s="336"/>
      <c r="D120" s="246">
        <v>280</v>
      </c>
      <c r="E120" s="195">
        <f>+E116+E118</f>
        <v>351879708</v>
      </c>
      <c r="F120" s="195">
        <f>+E120</f>
        <v>351879708</v>
      </c>
      <c r="G120" s="351"/>
      <c r="H120" s="351"/>
      <c r="I120" s="351"/>
      <c r="J120" s="73">
        <v>45292</v>
      </c>
      <c r="K120" s="74">
        <v>45657</v>
      </c>
      <c r="L120" s="249"/>
      <c r="M120" s="249"/>
      <c r="N120" s="250"/>
    </row>
    <row r="121" spans="1:14" ht="16.5" thickBot="1">
      <c r="A121" s="319"/>
      <c r="B121" s="84" t="s">
        <v>26</v>
      </c>
      <c r="C121" s="353"/>
      <c r="D121" s="285"/>
      <c r="E121" s="195">
        <f>+E117+E119</f>
        <v>14400000</v>
      </c>
      <c r="F121" s="195">
        <f>+F117+F119</f>
        <v>14400000</v>
      </c>
      <c r="G121" s="351"/>
      <c r="H121" s="351"/>
      <c r="I121" s="351"/>
      <c r="J121" s="73">
        <v>45292</v>
      </c>
      <c r="K121" s="74">
        <v>45657</v>
      </c>
      <c r="L121" s="320"/>
      <c r="M121" s="320"/>
      <c r="N121" s="254"/>
    </row>
    <row r="122" spans="1:14">
      <c r="A122" s="255" t="s">
        <v>28</v>
      </c>
      <c r="B122" s="256" t="s">
        <v>29</v>
      </c>
      <c r="C122" s="256"/>
      <c r="D122" s="256"/>
      <c r="E122" s="257" t="s">
        <v>30</v>
      </c>
      <c r="F122" s="257"/>
      <c r="G122" s="257"/>
      <c r="H122" s="257"/>
      <c r="I122" s="308"/>
      <c r="J122" s="260" t="s">
        <v>31</v>
      </c>
      <c r="K122" s="260"/>
      <c r="L122" s="260"/>
      <c r="M122" s="260"/>
      <c r="N122" s="261"/>
    </row>
    <row r="123" spans="1:14" ht="27.75" customHeight="1">
      <c r="A123" s="221" t="s">
        <v>235</v>
      </c>
      <c r="B123" s="99" t="s">
        <v>64</v>
      </c>
      <c r="C123" s="99"/>
      <c r="D123" s="99"/>
      <c r="E123" s="262" t="s">
        <v>130</v>
      </c>
      <c r="F123" s="263"/>
      <c r="G123" s="264"/>
      <c r="H123" s="67" t="s">
        <v>25</v>
      </c>
      <c r="I123" s="309">
        <f>+D120</f>
        <v>280</v>
      </c>
      <c r="J123" s="102" t="s">
        <v>177</v>
      </c>
      <c r="K123" s="102"/>
      <c r="L123" s="102"/>
      <c r="M123" s="102"/>
      <c r="N123" s="103"/>
    </row>
    <row r="124" spans="1:14" ht="27.75" customHeight="1">
      <c r="A124" s="221"/>
      <c r="B124" s="99"/>
      <c r="C124" s="99"/>
      <c r="D124" s="99"/>
      <c r="E124" s="266"/>
      <c r="F124" s="267"/>
      <c r="G124" s="268"/>
      <c r="H124" s="67" t="s">
        <v>26</v>
      </c>
      <c r="I124" s="309">
        <f>+D121</f>
        <v>0</v>
      </c>
      <c r="J124" s="270" t="s">
        <v>65</v>
      </c>
      <c r="K124" s="270"/>
      <c r="L124" s="270"/>
      <c r="M124" s="270"/>
      <c r="N124" s="271"/>
    </row>
    <row r="125" spans="1:14">
      <c r="A125" s="228" t="s">
        <v>236</v>
      </c>
      <c r="B125" s="229"/>
      <c r="C125" s="229"/>
      <c r="D125" s="229"/>
      <c r="E125" s="229"/>
      <c r="F125" s="229"/>
      <c r="G125" s="229"/>
      <c r="H125" s="229"/>
      <c r="I125" s="230"/>
      <c r="J125" s="275"/>
      <c r="K125" s="275"/>
      <c r="L125" s="275"/>
      <c r="M125" s="275"/>
      <c r="N125" s="276"/>
    </row>
    <row r="126" spans="1:14" ht="29.45" customHeight="1" thickBot="1">
      <c r="A126" s="312"/>
      <c r="B126" s="313"/>
      <c r="C126" s="313"/>
      <c r="D126" s="313"/>
      <c r="E126" s="313"/>
      <c r="F126" s="313"/>
      <c r="G126" s="313"/>
      <c r="H126" s="313"/>
      <c r="I126" s="314"/>
      <c r="J126" s="280"/>
      <c r="K126" s="280"/>
      <c r="L126" s="280"/>
      <c r="M126" s="280"/>
      <c r="N126" s="281"/>
    </row>
    <row r="127" spans="1:14">
      <c r="A127" s="288"/>
      <c r="B127" s="288"/>
      <c r="C127" s="288"/>
      <c r="D127" s="288"/>
      <c r="E127" s="288"/>
      <c r="F127" s="288"/>
      <c r="G127" s="288"/>
      <c r="H127" s="288"/>
      <c r="I127" s="288"/>
      <c r="J127" s="150"/>
      <c r="K127" s="150"/>
      <c r="L127" s="150"/>
      <c r="M127" s="150"/>
      <c r="N127" s="150"/>
    </row>
    <row r="128" spans="1:14" hidden="1">
      <c r="A128" s="10"/>
      <c r="B128" s="11" t="s">
        <v>208</v>
      </c>
      <c r="C128" s="11"/>
      <c r="D128" s="11"/>
      <c r="E128" s="11"/>
      <c r="F128" s="11"/>
      <c r="G128" s="11"/>
      <c r="H128" s="11"/>
      <c r="I128" s="12" t="s">
        <v>209</v>
      </c>
      <c r="J128" s="12"/>
      <c r="K128" s="12"/>
      <c r="L128" s="12"/>
      <c r="M128" s="13"/>
      <c r="N128" s="14"/>
    </row>
    <row r="129" spans="1:14" hidden="1">
      <c r="A129" s="15"/>
      <c r="B129" s="16"/>
      <c r="C129" s="16"/>
      <c r="D129" s="16"/>
      <c r="E129" s="16"/>
      <c r="F129" s="16"/>
      <c r="G129" s="16"/>
      <c r="H129" s="16"/>
      <c r="I129" s="17" t="s">
        <v>210</v>
      </c>
      <c r="J129" s="17"/>
      <c r="K129" s="17"/>
      <c r="L129" s="17"/>
      <c r="M129" s="18"/>
      <c r="N129" s="19"/>
    </row>
    <row r="130" spans="1:14" hidden="1">
      <c r="A130" s="15"/>
      <c r="B130" s="16" t="s">
        <v>211</v>
      </c>
      <c r="C130" s="16"/>
      <c r="D130" s="16"/>
      <c r="E130" s="16"/>
      <c r="F130" s="16"/>
      <c r="G130" s="16"/>
      <c r="H130" s="16"/>
      <c r="I130" s="17" t="s">
        <v>0</v>
      </c>
      <c r="J130" s="17"/>
      <c r="K130" s="17"/>
      <c r="L130" s="17"/>
      <c r="M130" s="18"/>
      <c r="N130" s="19"/>
    </row>
    <row r="131" spans="1:14" hidden="1">
      <c r="A131" s="15"/>
      <c r="B131" s="16"/>
      <c r="C131" s="16"/>
      <c r="D131" s="16"/>
      <c r="E131" s="16"/>
      <c r="F131" s="16"/>
      <c r="G131" s="16"/>
      <c r="H131" s="16"/>
      <c r="I131" s="17" t="s">
        <v>212</v>
      </c>
      <c r="J131" s="17"/>
      <c r="K131" s="17"/>
      <c r="L131" s="17"/>
      <c r="M131" s="18"/>
      <c r="N131" s="19"/>
    </row>
    <row r="132" spans="1:14" hidden="1">
      <c r="A132" s="331"/>
      <c r="B132" s="332"/>
      <c r="C132" s="332"/>
      <c r="D132" s="332"/>
      <c r="E132" s="332"/>
      <c r="F132" s="332"/>
      <c r="G132" s="332"/>
      <c r="H132" s="332"/>
      <c r="I132" s="332"/>
      <c r="J132" s="332"/>
      <c r="K132" s="332"/>
      <c r="L132" s="332"/>
      <c r="M132" s="332"/>
      <c r="N132" s="333"/>
    </row>
    <row r="133" spans="1:14" hidden="1">
      <c r="A133" s="211" t="s">
        <v>213</v>
      </c>
      <c r="B133" s="212"/>
      <c r="C133" s="212"/>
      <c r="D133" s="212"/>
      <c r="E133" s="212"/>
      <c r="F133" s="212"/>
      <c r="G133" s="212"/>
      <c r="H133" s="212"/>
      <c r="I133" s="212"/>
      <c r="J133" s="212"/>
      <c r="K133" s="212"/>
      <c r="L133" s="212"/>
      <c r="M133" s="212"/>
      <c r="N133" s="213"/>
    </row>
    <row r="134" spans="1:14" hidden="1">
      <c r="A134" s="23" t="s">
        <v>169</v>
      </c>
      <c r="B134" s="24" t="s">
        <v>170</v>
      </c>
      <c r="C134" s="25"/>
      <c r="D134" s="25"/>
      <c r="E134" s="25"/>
      <c r="F134" s="25"/>
      <c r="G134" s="25"/>
      <c r="H134" s="25"/>
      <c r="I134" s="25"/>
      <c r="J134" s="25"/>
      <c r="K134" s="25"/>
      <c r="L134" s="25"/>
      <c r="M134" s="25"/>
      <c r="N134" s="26"/>
    </row>
    <row r="135" spans="1:14" hidden="1">
      <c r="A135" s="214" t="s">
        <v>1</v>
      </c>
      <c r="B135" s="215"/>
      <c r="C135" s="215"/>
      <c r="D135" s="215"/>
      <c r="E135" s="215"/>
      <c r="F135" s="215"/>
      <c r="G135" s="215"/>
      <c r="H135" s="215"/>
      <c r="I135" s="215"/>
      <c r="J135" s="215"/>
      <c r="K135" s="215"/>
      <c r="L135" s="215"/>
      <c r="M135" s="215"/>
      <c r="N135" s="216"/>
    </row>
    <row r="136" spans="1:14" hidden="1">
      <c r="A136" s="217" t="s">
        <v>2</v>
      </c>
      <c r="B136" s="218"/>
      <c r="C136" s="218"/>
      <c r="D136" s="218"/>
      <c r="E136" s="218"/>
      <c r="F136" s="218"/>
      <c r="G136" s="32" t="s">
        <v>230</v>
      </c>
      <c r="H136" s="33"/>
      <c r="I136" s="34"/>
      <c r="J136" s="219" t="s">
        <v>3</v>
      </c>
      <c r="K136" s="219"/>
      <c r="L136" s="219"/>
      <c r="M136" s="219"/>
      <c r="N136" s="220"/>
    </row>
    <row r="137" spans="1:14" ht="40.5" hidden="1" customHeight="1">
      <c r="A137" s="221" t="s">
        <v>50</v>
      </c>
      <c r="B137" s="222"/>
      <c r="C137" s="222"/>
      <c r="D137" s="222"/>
      <c r="E137" s="222"/>
      <c r="F137" s="222"/>
      <c r="G137" s="39"/>
      <c r="H137" s="40"/>
      <c r="I137" s="41"/>
      <c r="J137" s="223" t="s">
        <v>4</v>
      </c>
      <c r="K137" s="224" t="s">
        <v>5</v>
      </c>
      <c r="L137" s="224"/>
      <c r="M137" s="224"/>
      <c r="N137" s="225" t="s">
        <v>6</v>
      </c>
    </row>
    <row r="138" spans="1:14" ht="39.75" hidden="1" customHeight="1">
      <c r="A138" s="214" t="s">
        <v>51</v>
      </c>
      <c r="B138" s="215"/>
      <c r="C138" s="215"/>
      <c r="D138" s="215"/>
      <c r="E138" s="215"/>
      <c r="F138" s="226"/>
      <c r="G138" s="39"/>
      <c r="H138" s="40"/>
      <c r="I138" s="41"/>
      <c r="J138" s="46"/>
      <c r="K138" s="47"/>
      <c r="L138" s="47"/>
      <c r="M138" s="47"/>
      <c r="N138" s="227"/>
    </row>
    <row r="139" spans="1:14" hidden="1">
      <c r="A139" s="217" t="s">
        <v>7</v>
      </c>
      <c r="B139" s="218"/>
      <c r="C139" s="218"/>
      <c r="D139" s="218"/>
      <c r="E139" s="218"/>
      <c r="F139" s="218"/>
      <c r="G139" s="39"/>
      <c r="H139" s="40"/>
      <c r="I139" s="41"/>
      <c r="J139" s="46"/>
      <c r="K139" s="53"/>
      <c r="L139" s="53"/>
      <c r="M139" s="53"/>
      <c r="N139" s="227"/>
    </row>
    <row r="140" spans="1:14" hidden="1">
      <c r="A140" s="297" t="s">
        <v>52</v>
      </c>
      <c r="B140" s="298"/>
      <c r="C140" s="298"/>
      <c r="D140" s="298"/>
      <c r="E140" s="298"/>
      <c r="F140" s="298"/>
      <c r="G140" s="39"/>
      <c r="H140" s="40"/>
      <c r="I140" s="41"/>
      <c r="J140" s="46"/>
      <c r="K140" s="53"/>
      <c r="L140" s="53"/>
      <c r="M140" s="53"/>
      <c r="N140" s="227"/>
    </row>
    <row r="141" spans="1:14" ht="14.45" hidden="1" customHeight="1">
      <c r="A141" s="302" t="s">
        <v>159</v>
      </c>
      <c r="B141" s="302"/>
      <c r="C141" s="302"/>
      <c r="D141" s="302"/>
      <c r="E141" s="302"/>
      <c r="F141" s="302"/>
      <c r="G141" s="40"/>
      <c r="H141" s="40"/>
      <c r="I141" s="41"/>
      <c r="J141" s="46"/>
      <c r="K141" s="53"/>
      <c r="L141" s="53"/>
      <c r="M141" s="53"/>
      <c r="N141" s="227"/>
    </row>
    <row r="142" spans="1:14" ht="14.45" hidden="1" customHeight="1">
      <c r="A142" s="302"/>
      <c r="B142" s="302"/>
      <c r="C142" s="302"/>
      <c r="D142" s="302"/>
      <c r="E142" s="302"/>
      <c r="F142" s="302"/>
      <c r="G142" s="40"/>
      <c r="H142" s="40"/>
      <c r="I142" s="41"/>
      <c r="J142" s="46"/>
      <c r="K142" s="53"/>
      <c r="L142" s="53"/>
      <c r="M142" s="53"/>
      <c r="N142" s="227"/>
    </row>
    <row r="143" spans="1:14" ht="16.5" hidden="1" thickBot="1">
      <c r="A143" s="305"/>
      <c r="B143" s="306"/>
      <c r="C143" s="306"/>
      <c r="D143" s="306"/>
      <c r="E143" s="306"/>
      <c r="F143" s="306"/>
      <c r="G143" s="283"/>
      <c r="H143" s="283"/>
      <c r="I143" s="283"/>
      <c r="J143" s="283"/>
      <c r="K143" s="283"/>
      <c r="L143" s="283"/>
      <c r="M143" s="283"/>
      <c r="N143" s="284"/>
    </row>
    <row r="144" spans="1:14" hidden="1">
      <c r="A144" s="234" t="s">
        <v>8</v>
      </c>
      <c r="B144" s="235" t="s">
        <v>9</v>
      </c>
      <c r="C144" s="236" t="s">
        <v>10</v>
      </c>
      <c r="D144" s="236" t="s">
        <v>11</v>
      </c>
      <c r="E144" s="237" t="s">
        <v>53</v>
      </c>
      <c r="F144" s="236" t="s">
        <v>13</v>
      </c>
      <c r="G144" s="236"/>
      <c r="H144" s="236"/>
      <c r="I144" s="236"/>
      <c r="J144" s="236" t="s">
        <v>14</v>
      </c>
      <c r="K144" s="236"/>
      <c r="L144" s="238" t="s">
        <v>15</v>
      </c>
      <c r="M144" s="238"/>
      <c r="N144" s="239"/>
    </row>
    <row r="145" spans="1:14" hidden="1">
      <c r="A145" s="240"/>
      <c r="B145" s="241"/>
      <c r="C145" s="241"/>
      <c r="D145" s="241"/>
      <c r="E145" s="242"/>
      <c r="F145" s="241"/>
      <c r="G145" s="241"/>
      <c r="H145" s="241"/>
      <c r="I145" s="241"/>
      <c r="J145" s="241"/>
      <c r="K145" s="241"/>
      <c r="L145" s="241" t="s">
        <v>16</v>
      </c>
      <c r="M145" s="241" t="s">
        <v>17</v>
      </c>
      <c r="N145" s="243" t="s">
        <v>18</v>
      </c>
    </row>
    <row r="146" spans="1:14" hidden="1">
      <c r="A146" s="240"/>
      <c r="B146" s="241"/>
      <c r="C146" s="241"/>
      <c r="D146" s="241"/>
      <c r="E146" s="242"/>
      <c r="F146" s="244" t="s">
        <v>19</v>
      </c>
      <c r="G146" s="244" t="s">
        <v>20</v>
      </c>
      <c r="H146" s="244" t="s">
        <v>21</v>
      </c>
      <c r="I146" s="245" t="s">
        <v>22</v>
      </c>
      <c r="J146" s="244" t="s">
        <v>23</v>
      </c>
      <c r="K146" s="246" t="s">
        <v>24</v>
      </c>
      <c r="L146" s="241"/>
      <c r="M146" s="241"/>
      <c r="N146" s="243"/>
    </row>
    <row r="147" spans="1:14" ht="25.5" hidden="1" customHeight="1">
      <c r="A147" s="191" t="s">
        <v>124</v>
      </c>
      <c r="B147" s="248" t="s">
        <v>25</v>
      </c>
      <c r="C147" s="342" t="s">
        <v>146</v>
      </c>
      <c r="D147" s="248">
        <v>1</v>
      </c>
      <c r="E147" s="349"/>
      <c r="F147" s="349">
        <f>+E147</f>
        <v>0</v>
      </c>
      <c r="G147" s="248"/>
      <c r="H147" s="248"/>
      <c r="I147" s="248"/>
      <c r="J147" s="73">
        <v>45292</v>
      </c>
      <c r="K147" s="74">
        <v>45657</v>
      </c>
      <c r="L147" s="249"/>
      <c r="M147" s="249"/>
      <c r="N147" s="337"/>
    </row>
    <row r="148" spans="1:14" hidden="1">
      <c r="A148" s="193"/>
      <c r="B148" s="248" t="s">
        <v>26</v>
      </c>
      <c r="C148" s="342"/>
      <c r="D148" s="248"/>
      <c r="E148" s="349"/>
      <c r="F148" s="349">
        <f t="shared" ref="F148:F150" si="3">+E148</f>
        <v>0</v>
      </c>
      <c r="G148" s="248"/>
      <c r="H148" s="248"/>
      <c r="I148" s="248"/>
      <c r="J148" s="73">
        <v>45292</v>
      </c>
      <c r="K148" s="74">
        <v>45657</v>
      </c>
      <c r="L148" s="253"/>
      <c r="M148" s="253"/>
      <c r="N148" s="339"/>
    </row>
    <row r="149" spans="1:14" ht="23.25" hidden="1" customHeight="1">
      <c r="A149" s="191" t="s">
        <v>58</v>
      </c>
      <c r="B149" s="248" t="s">
        <v>25</v>
      </c>
      <c r="C149" s="342" t="s">
        <v>166</v>
      </c>
      <c r="D149" s="248">
        <v>1</v>
      </c>
      <c r="E149" s="349"/>
      <c r="F149" s="349">
        <f t="shared" si="3"/>
        <v>0</v>
      </c>
      <c r="G149" s="248"/>
      <c r="H149" s="248"/>
      <c r="I149" s="248"/>
      <c r="J149" s="73">
        <v>45292</v>
      </c>
      <c r="K149" s="74">
        <v>45657</v>
      </c>
      <c r="L149" s="340"/>
      <c r="M149" s="340"/>
      <c r="N149" s="341"/>
    </row>
    <row r="150" spans="1:14" hidden="1">
      <c r="A150" s="193"/>
      <c r="B150" s="248" t="s">
        <v>26</v>
      </c>
      <c r="C150" s="342"/>
      <c r="D150" s="248"/>
      <c r="E150" s="349"/>
      <c r="F150" s="349">
        <f t="shared" si="3"/>
        <v>0</v>
      </c>
      <c r="G150" s="248"/>
      <c r="H150" s="248"/>
      <c r="I150" s="248"/>
      <c r="J150" s="73">
        <v>45292</v>
      </c>
      <c r="K150" s="74">
        <v>45657</v>
      </c>
      <c r="L150" s="340"/>
      <c r="M150" s="340"/>
      <c r="N150" s="341"/>
    </row>
    <row r="151" spans="1:14" hidden="1">
      <c r="A151" s="247" t="s">
        <v>27</v>
      </c>
      <c r="B151" s="69" t="s">
        <v>25</v>
      </c>
      <c r="C151" s="342"/>
      <c r="D151" s="246">
        <v>1</v>
      </c>
      <c r="E151" s="343">
        <v>4561920.0022167396</v>
      </c>
      <c r="F151" s="343">
        <f>+E151</f>
        <v>4561920.0022167396</v>
      </c>
      <c r="G151" s="248"/>
      <c r="H151" s="248"/>
      <c r="I151" s="248"/>
      <c r="J151" s="73">
        <v>45292</v>
      </c>
      <c r="K151" s="74">
        <v>45657</v>
      </c>
      <c r="L151" s="249"/>
      <c r="M151" s="249"/>
      <c r="N151" s="250"/>
    </row>
    <row r="152" spans="1:14" ht="16.5" hidden="1" thickBot="1">
      <c r="A152" s="251"/>
      <c r="B152" s="84" t="s">
        <v>26</v>
      </c>
      <c r="C152" s="342"/>
      <c r="D152" s="285"/>
      <c r="E152" s="343"/>
      <c r="F152" s="343"/>
      <c r="G152" s="248"/>
      <c r="H152" s="248"/>
      <c r="I152" s="248"/>
      <c r="J152" s="73">
        <v>45292</v>
      </c>
      <c r="K152" s="74">
        <v>45657</v>
      </c>
      <c r="L152" s="253"/>
      <c r="M152" s="253"/>
      <c r="N152" s="254"/>
    </row>
    <row r="153" spans="1:14" hidden="1">
      <c r="A153" s="255" t="s">
        <v>28</v>
      </c>
      <c r="B153" s="256" t="s">
        <v>29</v>
      </c>
      <c r="C153" s="256"/>
      <c r="D153" s="256"/>
      <c r="E153" s="257" t="s">
        <v>30</v>
      </c>
      <c r="F153" s="257"/>
      <c r="G153" s="257"/>
      <c r="H153" s="257"/>
      <c r="I153" s="308"/>
      <c r="J153" s="260" t="s">
        <v>31</v>
      </c>
      <c r="K153" s="260"/>
      <c r="L153" s="260"/>
      <c r="M153" s="260"/>
      <c r="N153" s="261"/>
    </row>
    <row r="154" spans="1:14" ht="36.75" hidden="1" customHeight="1">
      <c r="A154" s="321" t="s">
        <v>237</v>
      </c>
      <c r="B154" s="99" t="s">
        <v>66</v>
      </c>
      <c r="C154" s="99"/>
      <c r="D154" s="99"/>
      <c r="E154" s="32" t="s">
        <v>131</v>
      </c>
      <c r="F154" s="33"/>
      <c r="G154" s="34"/>
      <c r="H154" s="67" t="s">
        <v>25</v>
      </c>
      <c r="I154" s="309">
        <f>+D151</f>
        <v>1</v>
      </c>
      <c r="J154" s="102" t="s">
        <v>177</v>
      </c>
      <c r="K154" s="102"/>
      <c r="L154" s="102"/>
      <c r="M154" s="102"/>
      <c r="N154" s="103"/>
    </row>
    <row r="155" spans="1:14" ht="36.75" hidden="1" customHeight="1">
      <c r="A155" s="221"/>
      <c r="B155" s="99"/>
      <c r="C155" s="99"/>
      <c r="D155" s="99"/>
      <c r="E155" s="105"/>
      <c r="F155" s="106"/>
      <c r="G155" s="107"/>
      <c r="H155" s="67" t="s">
        <v>26</v>
      </c>
      <c r="I155" s="309">
        <f>+D152</f>
        <v>0</v>
      </c>
      <c r="J155" s="270" t="s">
        <v>57</v>
      </c>
      <c r="K155" s="270"/>
      <c r="L155" s="270"/>
      <c r="M155" s="270"/>
      <c r="N155" s="271"/>
    </row>
    <row r="156" spans="1:14" hidden="1">
      <c r="A156" s="272"/>
      <c r="B156" s="273"/>
      <c r="C156" s="273"/>
      <c r="D156" s="273"/>
      <c r="E156" s="273"/>
      <c r="F156" s="273"/>
      <c r="G156" s="273"/>
      <c r="H156" s="273"/>
      <c r="I156" s="322"/>
      <c r="J156" s="275"/>
      <c r="K156" s="275"/>
      <c r="L156" s="275"/>
      <c r="M156" s="275"/>
      <c r="N156" s="276"/>
    </row>
    <row r="157" spans="1:14" ht="16.5" hidden="1" thickBot="1">
      <c r="A157" s="277"/>
      <c r="B157" s="278"/>
      <c r="C157" s="278"/>
      <c r="D157" s="278"/>
      <c r="E157" s="278"/>
      <c r="F157" s="278"/>
      <c r="G157" s="278"/>
      <c r="H157" s="278"/>
      <c r="I157" s="323"/>
      <c r="J157" s="280"/>
      <c r="K157" s="280"/>
      <c r="L157" s="280"/>
      <c r="M157" s="280"/>
      <c r="N157" s="281"/>
    </row>
    <row r="158" spans="1:14" ht="35.25" customHeight="1" thickBot="1">
      <c r="A158" s="288"/>
      <c r="B158" s="288"/>
      <c r="C158" s="324"/>
      <c r="D158" s="325"/>
      <c r="E158" s="288"/>
      <c r="F158" s="288"/>
      <c r="G158" s="288"/>
      <c r="H158" s="288"/>
      <c r="I158" s="288"/>
      <c r="J158" s="150"/>
      <c r="K158" s="150"/>
      <c r="L158" s="150"/>
      <c r="M158" s="150"/>
      <c r="N158" s="150"/>
    </row>
    <row r="159" spans="1:14">
      <c r="A159" s="10"/>
      <c r="B159" s="11" t="s">
        <v>208</v>
      </c>
      <c r="C159" s="11"/>
      <c r="D159" s="11"/>
      <c r="E159" s="11"/>
      <c r="F159" s="11"/>
      <c r="G159" s="11"/>
      <c r="H159" s="11"/>
      <c r="I159" s="12" t="s">
        <v>209</v>
      </c>
      <c r="J159" s="12"/>
      <c r="K159" s="12"/>
      <c r="L159" s="12"/>
      <c r="M159" s="13"/>
      <c r="N159" s="14"/>
    </row>
    <row r="160" spans="1:14">
      <c r="A160" s="15"/>
      <c r="B160" s="16"/>
      <c r="C160" s="16"/>
      <c r="D160" s="16"/>
      <c r="E160" s="16"/>
      <c r="F160" s="16"/>
      <c r="G160" s="16"/>
      <c r="H160" s="16"/>
      <c r="I160" s="17" t="s">
        <v>210</v>
      </c>
      <c r="J160" s="17"/>
      <c r="K160" s="17"/>
      <c r="L160" s="17"/>
      <c r="M160" s="18"/>
      <c r="N160" s="19"/>
    </row>
    <row r="161" spans="1:14">
      <c r="A161" s="15"/>
      <c r="B161" s="16" t="s">
        <v>211</v>
      </c>
      <c r="C161" s="16"/>
      <c r="D161" s="16"/>
      <c r="E161" s="16"/>
      <c r="F161" s="16"/>
      <c r="G161" s="16"/>
      <c r="H161" s="16"/>
      <c r="I161" s="17" t="s">
        <v>0</v>
      </c>
      <c r="J161" s="17"/>
      <c r="K161" s="17"/>
      <c r="L161" s="17"/>
      <c r="M161" s="18"/>
      <c r="N161" s="19"/>
    </row>
    <row r="162" spans="1:14">
      <c r="A162" s="15"/>
      <c r="B162" s="16"/>
      <c r="C162" s="16"/>
      <c r="D162" s="16"/>
      <c r="E162" s="16"/>
      <c r="F162" s="16"/>
      <c r="G162" s="16"/>
      <c r="H162" s="16"/>
      <c r="I162" s="17" t="s">
        <v>212</v>
      </c>
      <c r="J162" s="17"/>
      <c r="K162" s="17"/>
      <c r="L162" s="17"/>
      <c r="M162" s="18"/>
      <c r="N162" s="19"/>
    </row>
    <row r="163" spans="1:14">
      <c r="A163" s="331"/>
      <c r="B163" s="332"/>
      <c r="C163" s="332"/>
      <c r="D163" s="332"/>
      <c r="E163" s="332"/>
      <c r="F163" s="332"/>
      <c r="G163" s="332"/>
      <c r="H163" s="332"/>
      <c r="I163" s="332"/>
      <c r="J163" s="332"/>
      <c r="K163" s="332"/>
      <c r="L163" s="332"/>
      <c r="M163" s="332"/>
      <c r="N163" s="333"/>
    </row>
    <row r="164" spans="1:14">
      <c r="A164" s="211" t="s">
        <v>213</v>
      </c>
      <c r="B164" s="212"/>
      <c r="C164" s="212"/>
      <c r="D164" s="212"/>
      <c r="E164" s="212"/>
      <c r="F164" s="212"/>
      <c r="G164" s="212"/>
      <c r="H164" s="212"/>
      <c r="I164" s="212"/>
      <c r="J164" s="212"/>
      <c r="K164" s="212"/>
      <c r="L164" s="212"/>
      <c r="M164" s="212"/>
      <c r="N164" s="213"/>
    </row>
    <row r="165" spans="1:14">
      <c r="A165" s="23" t="s">
        <v>169</v>
      </c>
      <c r="B165" s="24" t="s">
        <v>170</v>
      </c>
      <c r="C165" s="25"/>
      <c r="D165" s="25"/>
      <c r="E165" s="25"/>
      <c r="F165" s="25"/>
      <c r="G165" s="25"/>
      <c r="H165" s="25"/>
      <c r="I165" s="25"/>
      <c r="J165" s="25"/>
      <c r="K165" s="25"/>
      <c r="L165" s="25"/>
      <c r="M165" s="25"/>
      <c r="N165" s="26"/>
    </row>
    <row r="166" spans="1:14">
      <c r="A166" s="214" t="s">
        <v>1</v>
      </c>
      <c r="B166" s="215"/>
      <c r="C166" s="215"/>
      <c r="D166" s="215"/>
      <c r="E166" s="215"/>
      <c r="F166" s="215"/>
      <c r="G166" s="215"/>
      <c r="H166" s="215"/>
      <c r="I166" s="215"/>
      <c r="J166" s="215"/>
      <c r="K166" s="215"/>
      <c r="L166" s="215"/>
      <c r="M166" s="215"/>
      <c r="N166" s="216"/>
    </row>
    <row r="167" spans="1:14">
      <c r="A167" s="217" t="s">
        <v>2</v>
      </c>
      <c r="B167" s="218"/>
      <c r="C167" s="218"/>
      <c r="D167" s="218"/>
      <c r="E167" s="218"/>
      <c r="F167" s="218"/>
      <c r="G167" s="32" t="s">
        <v>233</v>
      </c>
      <c r="H167" s="33"/>
      <c r="I167" s="34"/>
      <c r="J167" s="219" t="s">
        <v>3</v>
      </c>
      <c r="K167" s="219"/>
      <c r="L167" s="219"/>
      <c r="M167" s="219"/>
      <c r="N167" s="220"/>
    </row>
    <row r="168" spans="1:14">
      <c r="A168" s="221" t="s">
        <v>50</v>
      </c>
      <c r="B168" s="222"/>
      <c r="C168" s="222"/>
      <c r="D168" s="222"/>
      <c r="E168" s="222"/>
      <c r="F168" s="222"/>
      <c r="G168" s="39"/>
      <c r="H168" s="40"/>
      <c r="I168" s="41"/>
      <c r="J168" s="223" t="s">
        <v>4</v>
      </c>
      <c r="K168" s="224" t="s">
        <v>5</v>
      </c>
      <c r="L168" s="224"/>
      <c r="M168" s="224"/>
      <c r="N168" s="225" t="s">
        <v>6</v>
      </c>
    </row>
    <row r="169" spans="1:14" ht="36" customHeight="1">
      <c r="A169" s="214" t="s">
        <v>51</v>
      </c>
      <c r="B169" s="215"/>
      <c r="C169" s="215"/>
      <c r="D169" s="215"/>
      <c r="E169" s="215"/>
      <c r="F169" s="226"/>
      <c r="G169" s="39"/>
      <c r="H169" s="40"/>
      <c r="I169" s="41"/>
      <c r="J169" s="46">
        <v>677</v>
      </c>
      <c r="K169" s="47" t="s">
        <v>189</v>
      </c>
      <c r="L169" s="47"/>
      <c r="M169" s="47"/>
      <c r="N169" s="227">
        <v>6600000</v>
      </c>
    </row>
    <row r="170" spans="1:14">
      <c r="A170" s="217" t="s">
        <v>7</v>
      </c>
      <c r="B170" s="218"/>
      <c r="C170" s="218"/>
      <c r="D170" s="218"/>
      <c r="E170" s="218"/>
      <c r="F170" s="218"/>
      <c r="G170" s="39"/>
      <c r="H170" s="40"/>
      <c r="I170" s="41"/>
      <c r="J170" s="46"/>
      <c r="K170" s="47"/>
      <c r="L170" s="47"/>
      <c r="M170" s="47"/>
      <c r="N170" s="227"/>
    </row>
    <row r="171" spans="1:14">
      <c r="A171" s="297" t="s">
        <v>52</v>
      </c>
      <c r="B171" s="298"/>
      <c r="C171" s="298"/>
      <c r="D171" s="298"/>
      <c r="E171" s="298"/>
      <c r="F171" s="298"/>
      <c r="G171" s="39"/>
      <c r="H171" s="40"/>
      <c r="I171" s="41"/>
      <c r="J171" s="46"/>
      <c r="K171" s="53"/>
      <c r="L171" s="53"/>
      <c r="M171" s="53"/>
      <c r="N171" s="227"/>
    </row>
    <row r="172" spans="1:14">
      <c r="A172" s="321" t="s">
        <v>158</v>
      </c>
      <c r="B172" s="302"/>
      <c r="C172" s="302"/>
      <c r="D172" s="302"/>
      <c r="E172" s="302"/>
      <c r="F172" s="302"/>
      <c r="G172" s="40"/>
      <c r="H172" s="40"/>
      <c r="I172" s="41"/>
      <c r="J172" s="46"/>
      <c r="K172" s="53"/>
      <c r="L172" s="53"/>
      <c r="M172" s="53"/>
      <c r="N172" s="227"/>
    </row>
    <row r="173" spans="1:14">
      <c r="A173" s="321"/>
      <c r="B173" s="302"/>
      <c r="C173" s="302"/>
      <c r="D173" s="302"/>
      <c r="E173" s="302"/>
      <c r="F173" s="302"/>
      <c r="G173" s="40"/>
      <c r="H173" s="40"/>
      <c r="I173" s="41"/>
      <c r="J173" s="46"/>
      <c r="K173" s="53"/>
      <c r="L173" s="53"/>
      <c r="M173" s="53"/>
      <c r="N173" s="227"/>
    </row>
    <row r="174" spans="1:14" ht="16.5" thickBot="1">
      <c r="A174" s="305"/>
      <c r="B174" s="306"/>
      <c r="C174" s="306"/>
      <c r="D174" s="306"/>
      <c r="E174" s="306"/>
      <c r="F174" s="306"/>
      <c r="G174" s="283"/>
      <c r="H174" s="283"/>
      <c r="I174" s="283"/>
      <c r="J174" s="283"/>
      <c r="K174" s="283"/>
      <c r="L174" s="283"/>
      <c r="M174" s="283"/>
      <c r="N174" s="284"/>
    </row>
    <row r="175" spans="1:14">
      <c r="A175" s="234" t="s">
        <v>8</v>
      </c>
      <c r="B175" s="235" t="s">
        <v>9</v>
      </c>
      <c r="C175" s="236" t="s">
        <v>10</v>
      </c>
      <c r="D175" s="236" t="s">
        <v>11</v>
      </c>
      <c r="E175" s="237" t="s">
        <v>53</v>
      </c>
      <c r="F175" s="236" t="s">
        <v>13</v>
      </c>
      <c r="G175" s="236"/>
      <c r="H175" s="236"/>
      <c r="I175" s="236"/>
      <c r="J175" s="236" t="s">
        <v>14</v>
      </c>
      <c r="K175" s="236"/>
      <c r="L175" s="238" t="s">
        <v>15</v>
      </c>
      <c r="M175" s="238"/>
      <c r="N175" s="239"/>
    </row>
    <row r="176" spans="1:14">
      <c r="A176" s="240"/>
      <c r="B176" s="241"/>
      <c r="C176" s="241"/>
      <c r="D176" s="241"/>
      <c r="E176" s="242"/>
      <c r="F176" s="241"/>
      <c r="G176" s="241"/>
      <c r="H176" s="241"/>
      <c r="I176" s="241"/>
      <c r="J176" s="241"/>
      <c r="K176" s="241"/>
      <c r="L176" s="241" t="s">
        <v>16</v>
      </c>
      <c r="M176" s="241" t="s">
        <v>17</v>
      </c>
      <c r="N176" s="243" t="s">
        <v>18</v>
      </c>
    </row>
    <row r="177" spans="1:14">
      <c r="A177" s="240"/>
      <c r="B177" s="241"/>
      <c r="C177" s="241"/>
      <c r="D177" s="241"/>
      <c r="E177" s="242"/>
      <c r="F177" s="244" t="s">
        <v>19</v>
      </c>
      <c r="G177" s="244" t="s">
        <v>20</v>
      </c>
      <c r="H177" s="244" t="s">
        <v>21</v>
      </c>
      <c r="I177" s="245" t="s">
        <v>22</v>
      </c>
      <c r="J177" s="244" t="s">
        <v>23</v>
      </c>
      <c r="K177" s="246" t="s">
        <v>24</v>
      </c>
      <c r="L177" s="241"/>
      <c r="M177" s="241"/>
      <c r="N177" s="243"/>
    </row>
    <row r="178" spans="1:14" ht="24.75" customHeight="1">
      <c r="A178" s="191" t="s">
        <v>67</v>
      </c>
      <c r="B178" s="248" t="s">
        <v>25</v>
      </c>
      <c r="C178" s="342" t="s">
        <v>147</v>
      </c>
      <c r="D178" s="5">
        <v>0.27</v>
      </c>
      <c r="E178" s="349">
        <v>22809600.0110837</v>
      </c>
      <c r="F178" s="349">
        <f>+E178</f>
        <v>22809600.0110837</v>
      </c>
      <c r="G178" s="177"/>
      <c r="H178" s="177"/>
      <c r="I178" s="177"/>
      <c r="J178" s="73">
        <v>45292</v>
      </c>
      <c r="K178" s="74">
        <v>45657</v>
      </c>
      <c r="L178" s="249"/>
      <c r="M178" s="249"/>
      <c r="N178" s="250"/>
    </row>
    <row r="179" spans="1:14" ht="24.75" customHeight="1">
      <c r="A179" s="193"/>
      <c r="B179" s="248" t="s">
        <v>26</v>
      </c>
      <c r="C179" s="342"/>
      <c r="D179" s="5">
        <v>0.27</v>
      </c>
      <c r="E179" s="349">
        <f>+N169</f>
        <v>6600000</v>
      </c>
      <c r="F179" s="349">
        <f>+E179</f>
        <v>6600000</v>
      </c>
      <c r="G179" s="177"/>
      <c r="H179" s="177"/>
      <c r="I179" s="177"/>
      <c r="J179" s="73">
        <v>45292</v>
      </c>
      <c r="K179" s="74">
        <v>45569</v>
      </c>
      <c r="L179" s="253"/>
      <c r="M179" s="253"/>
      <c r="N179" s="350"/>
    </row>
    <row r="180" spans="1:14">
      <c r="A180" s="247" t="s">
        <v>27</v>
      </c>
      <c r="B180" s="69" t="s">
        <v>25</v>
      </c>
      <c r="C180" s="342"/>
      <c r="D180" s="326">
        <v>0.27</v>
      </c>
      <c r="E180" s="343">
        <v>22809600.0110837</v>
      </c>
      <c r="F180" s="343">
        <f>+E180</f>
        <v>22809600.0110837</v>
      </c>
      <c r="G180" s="177"/>
      <c r="H180" s="177"/>
      <c r="I180" s="177"/>
      <c r="J180" s="73">
        <v>45292</v>
      </c>
      <c r="K180" s="74">
        <v>45657</v>
      </c>
      <c r="L180" s="249"/>
      <c r="M180" s="249"/>
      <c r="N180" s="250"/>
    </row>
    <row r="181" spans="1:14" ht="16.5" thickBot="1">
      <c r="A181" s="251"/>
      <c r="B181" s="84" t="s">
        <v>26</v>
      </c>
      <c r="C181" s="342"/>
      <c r="D181" s="327">
        <v>0.27</v>
      </c>
      <c r="E181" s="343">
        <f>+E179</f>
        <v>6600000</v>
      </c>
      <c r="F181" s="343">
        <f>+F179</f>
        <v>6600000</v>
      </c>
      <c r="G181" s="177"/>
      <c r="H181" s="177"/>
      <c r="I181" s="177"/>
      <c r="J181" s="73">
        <v>45292</v>
      </c>
      <c r="K181" s="74">
        <v>45657</v>
      </c>
      <c r="L181" s="253"/>
      <c r="M181" s="253"/>
      <c r="N181" s="254"/>
    </row>
    <row r="182" spans="1:14">
      <c r="A182" s="255" t="s">
        <v>28</v>
      </c>
      <c r="B182" s="256" t="s">
        <v>29</v>
      </c>
      <c r="C182" s="256"/>
      <c r="D182" s="256"/>
      <c r="E182" s="257" t="s">
        <v>30</v>
      </c>
      <c r="F182" s="257"/>
      <c r="G182" s="257"/>
      <c r="H182" s="257"/>
      <c r="I182" s="286"/>
      <c r="J182" s="259" t="s">
        <v>31</v>
      </c>
      <c r="K182" s="260"/>
      <c r="L182" s="260"/>
      <c r="M182" s="260"/>
      <c r="N182" s="261"/>
    </row>
    <row r="183" spans="1:14" ht="33" customHeight="1">
      <c r="A183" s="221" t="s">
        <v>238</v>
      </c>
      <c r="B183" s="99" t="s">
        <v>68</v>
      </c>
      <c r="C183" s="99"/>
      <c r="D183" s="99"/>
      <c r="E183" s="32" t="s">
        <v>132</v>
      </c>
      <c r="F183" s="33"/>
      <c r="G183" s="34"/>
      <c r="H183" s="67" t="s">
        <v>25</v>
      </c>
      <c r="I183" s="328">
        <f>+D180</f>
        <v>0.27</v>
      </c>
      <c r="J183" s="101" t="s">
        <v>177</v>
      </c>
      <c r="K183" s="102"/>
      <c r="L183" s="102"/>
      <c r="M183" s="102"/>
      <c r="N183" s="103"/>
    </row>
    <row r="184" spans="1:14" ht="33" customHeight="1">
      <c r="A184" s="221"/>
      <c r="B184" s="99"/>
      <c r="C184" s="99"/>
      <c r="D184" s="99"/>
      <c r="E184" s="105"/>
      <c r="F184" s="106"/>
      <c r="G184" s="107"/>
      <c r="H184" s="67" t="s">
        <v>26</v>
      </c>
      <c r="I184" s="329">
        <f>+D181</f>
        <v>0.27</v>
      </c>
      <c r="J184" s="269" t="s">
        <v>57</v>
      </c>
      <c r="K184" s="270"/>
      <c r="L184" s="270"/>
      <c r="M184" s="270"/>
      <c r="N184" s="271"/>
    </row>
    <row r="185" spans="1:14">
      <c r="A185" s="272" t="s">
        <v>239</v>
      </c>
      <c r="B185" s="273"/>
      <c r="C185" s="273"/>
      <c r="D185" s="273"/>
      <c r="E185" s="273"/>
      <c r="F185" s="273"/>
      <c r="G185" s="273"/>
      <c r="H185" s="273"/>
      <c r="I185" s="273"/>
      <c r="J185" s="274"/>
      <c r="K185" s="275"/>
      <c r="L185" s="275"/>
      <c r="M185" s="275"/>
      <c r="N185" s="276"/>
    </row>
    <row r="186" spans="1:14" ht="31.9" customHeight="1" thickBot="1">
      <c r="A186" s="277"/>
      <c r="B186" s="278"/>
      <c r="C186" s="278"/>
      <c r="D186" s="278"/>
      <c r="E186" s="278"/>
      <c r="F186" s="278"/>
      <c r="G186" s="278"/>
      <c r="H186" s="278"/>
      <c r="I186" s="278"/>
      <c r="J186" s="279"/>
      <c r="K186" s="280"/>
      <c r="L186" s="280"/>
      <c r="M186" s="280"/>
      <c r="N186" s="281"/>
    </row>
    <row r="187" spans="1:14">
      <c r="A187" s="288"/>
      <c r="B187" s="288"/>
      <c r="C187" s="324"/>
      <c r="D187" s="288"/>
      <c r="E187" s="288"/>
      <c r="F187" s="288"/>
      <c r="G187" s="288"/>
      <c r="H187" s="288"/>
      <c r="I187" s="288"/>
      <c r="J187" s="118"/>
      <c r="K187" s="118"/>
      <c r="L187" s="118"/>
      <c r="M187" s="118"/>
      <c r="N187" s="118"/>
    </row>
    <row r="188" spans="1:14" ht="16.5" thickBot="1">
      <c r="B188" s="354"/>
      <c r="C188" s="354"/>
    </row>
    <row r="189" spans="1:14">
      <c r="A189" s="181" t="s">
        <v>171</v>
      </c>
      <c r="B189" s="182">
        <f>ROUND(+E24+E53+E88+E151+E180+E120,0)</f>
        <v>881020801</v>
      </c>
      <c r="C189" s="183"/>
      <c r="D189" s="355"/>
      <c r="E189" s="356"/>
    </row>
    <row r="190" spans="1:14" ht="16.5" thickBot="1">
      <c r="A190" s="184" t="s">
        <v>172</v>
      </c>
      <c r="B190" s="185">
        <f>+E25+E54+E89+E152+E181+E121</f>
        <v>142100000</v>
      </c>
      <c r="C190" s="186"/>
      <c r="D190" s="357"/>
      <c r="E190" s="355"/>
    </row>
    <row r="191" spans="1:14">
      <c r="C191" s="358"/>
      <c r="D191" s="355"/>
      <c r="E191" s="359"/>
    </row>
    <row r="192" spans="1:14">
      <c r="E192" s="359"/>
    </row>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sheetData>
  <mergeCells count="367">
    <mergeCell ref="L114:L115"/>
    <mergeCell ref="M114:M115"/>
    <mergeCell ref="K107:M107"/>
    <mergeCell ref="B99:H100"/>
    <mergeCell ref="N84:N85"/>
    <mergeCell ref="A75:F77"/>
    <mergeCell ref="C118:C119"/>
    <mergeCell ref="B55:D55"/>
    <mergeCell ref="E55:H55"/>
    <mergeCell ref="J55:N55"/>
    <mergeCell ref="A56:A57"/>
    <mergeCell ref="B56:D57"/>
    <mergeCell ref="E56:G57"/>
    <mergeCell ref="A116:A117"/>
    <mergeCell ref="C116:C117"/>
    <mergeCell ref="L116:L117"/>
    <mergeCell ref="M116:M117"/>
    <mergeCell ref="N116:N117"/>
    <mergeCell ref="N114:N115"/>
    <mergeCell ref="A113:A115"/>
    <mergeCell ref="B113:B115"/>
    <mergeCell ref="C113:C115"/>
    <mergeCell ref="D113:D115"/>
    <mergeCell ref="E113:E115"/>
    <mergeCell ref="F113:I114"/>
    <mergeCell ref="J113:K114"/>
    <mergeCell ref="L113:N113"/>
    <mergeCell ref="A45:F46"/>
    <mergeCell ref="K45:M45"/>
    <mergeCell ref="K46:M46"/>
    <mergeCell ref="K108:M108"/>
    <mergeCell ref="F48:I49"/>
    <mergeCell ref="J48:K49"/>
    <mergeCell ref="L48:N48"/>
    <mergeCell ref="L49:L50"/>
    <mergeCell ref="M49:M50"/>
    <mergeCell ref="N49:N50"/>
    <mergeCell ref="A53:A54"/>
    <mergeCell ref="C53:C54"/>
    <mergeCell ref="L53:L54"/>
    <mergeCell ref="M53:M54"/>
    <mergeCell ref="N53:N54"/>
    <mergeCell ref="C48:C50"/>
    <mergeCell ref="D48:D50"/>
    <mergeCell ref="E48:E50"/>
    <mergeCell ref="I100:L100"/>
    <mergeCell ref="A97:A100"/>
    <mergeCell ref="B97:H98"/>
    <mergeCell ref="A51:A52"/>
    <mergeCell ref="C51:C52"/>
    <mergeCell ref="L51:L52"/>
    <mergeCell ref="M51:M52"/>
    <mergeCell ref="N51:N52"/>
    <mergeCell ref="A47:N47"/>
    <mergeCell ref="A48:A50"/>
    <mergeCell ref="B48:B50"/>
    <mergeCell ref="J40:N40"/>
    <mergeCell ref="A42:F42"/>
    <mergeCell ref="A44:F44"/>
    <mergeCell ref="A41:F41"/>
    <mergeCell ref="K41:M41"/>
    <mergeCell ref="A43:F43"/>
    <mergeCell ref="K44:M44"/>
    <mergeCell ref="I99:L99"/>
    <mergeCell ref="A78:N78"/>
    <mergeCell ref="A79:A81"/>
    <mergeCell ref="B79:B81"/>
    <mergeCell ref="C79:C81"/>
    <mergeCell ref="D79:D81"/>
    <mergeCell ref="E79:E81"/>
    <mergeCell ref="F79:I80"/>
    <mergeCell ref="J79:K80"/>
    <mergeCell ref="L79:N79"/>
    <mergeCell ref="A84:A85"/>
    <mergeCell ref="C84:C85"/>
    <mergeCell ref="L84:L85"/>
    <mergeCell ref="M84:M85"/>
    <mergeCell ref="J91:N91"/>
    <mergeCell ref="J92:N94"/>
    <mergeCell ref="L80:L81"/>
    <mergeCell ref="M80:M81"/>
    <mergeCell ref="I97:L97"/>
    <mergeCell ref="M97:N100"/>
    <mergeCell ref="I98:L98"/>
    <mergeCell ref="C82:C83"/>
    <mergeCell ref="L82:L83"/>
    <mergeCell ref="M82:M83"/>
    <mergeCell ref="G9:I15"/>
    <mergeCell ref="A12:F12"/>
    <mergeCell ref="K12:M12"/>
    <mergeCell ref="A13:F13"/>
    <mergeCell ref="K13:M13"/>
    <mergeCell ref="K14:M14"/>
    <mergeCell ref="A17:A19"/>
    <mergeCell ref="B17:B19"/>
    <mergeCell ref="M18:M19"/>
    <mergeCell ref="D16:F16"/>
    <mergeCell ref="G16:I16"/>
    <mergeCell ref="J16:L16"/>
    <mergeCell ref="M16:N16"/>
    <mergeCell ref="N18:N19"/>
    <mergeCell ref="L18:L19"/>
    <mergeCell ref="B26:D26"/>
    <mergeCell ref="E26:H26"/>
    <mergeCell ref="N80:N81"/>
    <mergeCell ref="A93:I94"/>
    <mergeCell ref="A82:A83"/>
    <mergeCell ref="J17:K18"/>
    <mergeCell ref="L17:N17"/>
    <mergeCell ref="C24:C25"/>
    <mergeCell ref="N24:N25"/>
    <mergeCell ref="A20:A21"/>
    <mergeCell ref="C20:C21"/>
    <mergeCell ref="K42:M42"/>
    <mergeCell ref="A29:I30"/>
    <mergeCell ref="A39:N39"/>
    <mergeCell ref="L20:L21"/>
    <mergeCell ref="M20:M21"/>
    <mergeCell ref="A24:A25"/>
    <mergeCell ref="J28:N30"/>
    <mergeCell ref="A40:F40"/>
    <mergeCell ref="G40:I46"/>
    <mergeCell ref="A27:A28"/>
    <mergeCell ref="J27:N27"/>
    <mergeCell ref="B27:D28"/>
    <mergeCell ref="E27:G28"/>
    <mergeCell ref="A6:N6"/>
    <mergeCell ref="B7:N7"/>
    <mergeCell ref="A8:N8"/>
    <mergeCell ref="A9:F9"/>
    <mergeCell ref="J9:N9"/>
    <mergeCell ref="A10:F10"/>
    <mergeCell ref="K10:M10"/>
    <mergeCell ref="A11:F11"/>
    <mergeCell ref="K43:M43"/>
    <mergeCell ref="J26:N26"/>
    <mergeCell ref="K11:M11"/>
    <mergeCell ref="K15:M15"/>
    <mergeCell ref="C17:C19"/>
    <mergeCell ref="D17:D19"/>
    <mergeCell ref="E17:E19"/>
    <mergeCell ref="F17:I18"/>
    <mergeCell ref="L24:L25"/>
    <mergeCell ref="M24:M25"/>
    <mergeCell ref="C22:C23"/>
    <mergeCell ref="A22:A23"/>
    <mergeCell ref="A14:F15"/>
    <mergeCell ref="N20:N21"/>
    <mergeCell ref="A16:C16"/>
    <mergeCell ref="B32:H33"/>
    <mergeCell ref="A1:A4"/>
    <mergeCell ref="B1:H2"/>
    <mergeCell ref="I1:L1"/>
    <mergeCell ref="M1:N4"/>
    <mergeCell ref="I2:L2"/>
    <mergeCell ref="B3:H4"/>
    <mergeCell ref="I3:L3"/>
    <mergeCell ref="I4:L4"/>
    <mergeCell ref="A5:N5"/>
    <mergeCell ref="J56:N56"/>
    <mergeCell ref="J57:N59"/>
    <mergeCell ref="A58:I59"/>
    <mergeCell ref="A62:A65"/>
    <mergeCell ref="B62:H63"/>
    <mergeCell ref="I62:L62"/>
    <mergeCell ref="M62:N65"/>
    <mergeCell ref="I63:L63"/>
    <mergeCell ref="B64:H65"/>
    <mergeCell ref="I64:L64"/>
    <mergeCell ref="I65:L65"/>
    <mergeCell ref="B38:N38"/>
    <mergeCell ref="M32:N35"/>
    <mergeCell ref="I33:L33"/>
    <mergeCell ref="B34:H35"/>
    <mergeCell ref="I34:L34"/>
    <mergeCell ref="I35:L35"/>
    <mergeCell ref="A36:N36"/>
    <mergeCell ref="A37:N37"/>
    <mergeCell ref="I32:L32"/>
    <mergeCell ref="A32:A35"/>
    <mergeCell ref="A66:N66"/>
    <mergeCell ref="A67:N67"/>
    <mergeCell ref="B68:N68"/>
    <mergeCell ref="A69:N69"/>
    <mergeCell ref="A70:F70"/>
    <mergeCell ref="J70:N70"/>
    <mergeCell ref="A71:F71"/>
    <mergeCell ref="K71:M71"/>
    <mergeCell ref="A72:F72"/>
    <mergeCell ref="A73:F73"/>
    <mergeCell ref="G70:I77"/>
    <mergeCell ref="K77:M77"/>
    <mergeCell ref="A74:F74"/>
    <mergeCell ref="K74:M74"/>
    <mergeCell ref="K75:M75"/>
    <mergeCell ref="K72:M73"/>
    <mergeCell ref="J72:J73"/>
    <mergeCell ref="N72:N73"/>
    <mergeCell ref="K76:M76"/>
    <mergeCell ref="N82:N83"/>
    <mergeCell ref="A128:A131"/>
    <mergeCell ref="B128:H129"/>
    <mergeCell ref="I128:L128"/>
    <mergeCell ref="M128:N131"/>
    <mergeCell ref="I129:L129"/>
    <mergeCell ref="B130:H131"/>
    <mergeCell ref="I130:L130"/>
    <mergeCell ref="I131:L131"/>
    <mergeCell ref="A88:A89"/>
    <mergeCell ref="C88:C89"/>
    <mergeCell ref="L88:L89"/>
    <mergeCell ref="M88:M89"/>
    <mergeCell ref="N88:N89"/>
    <mergeCell ref="B90:D90"/>
    <mergeCell ref="E90:H90"/>
    <mergeCell ref="J90:N90"/>
    <mergeCell ref="A91:A92"/>
    <mergeCell ref="B91:D92"/>
    <mergeCell ref="E91:G92"/>
    <mergeCell ref="A102:N102"/>
    <mergeCell ref="A101:N101"/>
    <mergeCell ref="B103:N103"/>
    <mergeCell ref="A104:N104"/>
    <mergeCell ref="G136:I142"/>
    <mergeCell ref="J136:N136"/>
    <mergeCell ref="A137:F137"/>
    <mergeCell ref="K137:M137"/>
    <mergeCell ref="A138:F138"/>
    <mergeCell ref="K138:M138"/>
    <mergeCell ref="A139:F139"/>
    <mergeCell ref="K139:M139"/>
    <mergeCell ref="A140:F140"/>
    <mergeCell ref="K140:M140"/>
    <mergeCell ref="A141:F142"/>
    <mergeCell ref="K141:M141"/>
    <mergeCell ref="K142:M142"/>
    <mergeCell ref="A105:F105"/>
    <mergeCell ref="A147:A148"/>
    <mergeCell ref="C147:C148"/>
    <mergeCell ref="L147:L148"/>
    <mergeCell ref="M147:M148"/>
    <mergeCell ref="N147:N148"/>
    <mergeCell ref="A143:N143"/>
    <mergeCell ref="A144:A146"/>
    <mergeCell ref="B144:B146"/>
    <mergeCell ref="C144:C146"/>
    <mergeCell ref="D144:D146"/>
    <mergeCell ref="E144:E146"/>
    <mergeCell ref="F144:I145"/>
    <mergeCell ref="J144:K145"/>
    <mergeCell ref="L144:N144"/>
    <mergeCell ref="L145:L146"/>
    <mergeCell ref="M145:M146"/>
    <mergeCell ref="N145:N146"/>
    <mergeCell ref="A118:A119"/>
    <mergeCell ref="A132:N132"/>
    <mergeCell ref="A133:N133"/>
    <mergeCell ref="B134:N134"/>
    <mergeCell ref="A135:N135"/>
    <mergeCell ref="A136:F136"/>
    <mergeCell ref="K169:M169"/>
    <mergeCell ref="A170:F170"/>
    <mergeCell ref="K170:M170"/>
    <mergeCell ref="A171:F171"/>
    <mergeCell ref="A151:A152"/>
    <mergeCell ref="C151:C152"/>
    <mergeCell ref="L151:L152"/>
    <mergeCell ref="M151:M152"/>
    <mergeCell ref="N151:N152"/>
    <mergeCell ref="K168:M168"/>
    <mergeCell ref="A169:F169"/>
    <mergeCell ref="M176:M177"/>
    <mergeCell ref="N176:N177"/>
    <mergeCell ref="A172:F173"/>
    <mergeCell ref="K172:M172"/>
    <mergeCell ref="K173:M173"/>
    <mergeCell ref="K171:M171"/>
    <mergeCell ref="B153:D153"/>
    <mergeCell ref="E153:H153"/>
    <mergeCell ref="J153:N153"/>
    <mergeCell ref="A154:A155"/>
    <mergeCell ref="B154:D155"/>
    <mergeCell ref="E154:G155"/>
    <mergeCell ref="J154:N154"/>
    <mergeCell ref="J155:N157"/>
    <mergeCell ref="A156:I157"/>
    <mergeCell ref="A159:A162"/>
    <mergeCell ref="B159:H160"/>
    <mergeCell ref="I159:L159"/>
    <mergeCell ref="M159:N162"/>
    <mergeCell ref="I160:L160"/>
    <mergeCell ref="B161:H162"/>
    <mergeCell ref="I161:L161"/>
    <mergeCell ref="I162:L162"/>
    <mergeCell ref="A163:N163"/>
    <mergeCell ref="B188:C188"/>
    <mergeCell ref="L180:L181"/>
    <mergeCell ref="J105:N105"/>
    <mergeCell ref="A107:F107"/>
    <mergeCell ref="A106:F106"/>
    <mergeCell ref="K106:M106"/>
    <mergeCell ref="A109:F109"/>
    <mergeCell ref="A112:N112"/>
    <mergeCell ref="A108:F108"/>
    <mergeCell ref="K110:M110"/>
    <mergeCell ref="K111:M111"/>
    <mergeCell ref="G105:I111"/>
    <mergeCell ref="K109:M109"/>
    <mergeCell ref="A110:F111"/>
    <mergeCell ref="N180:N181"/>
    <mergeCell ref="A174:N174"/>
    <mergeCell ref="A175:A177"/>
    <mergeCell ref="B175:B177"/>
    <mergeCell ref="C175:C177"/>
    <mergeCell ref="D175:D177"/>
    <mergeCell ref="E175:E177"/>
    <mergeCell ref="F175:I176"/>
    <mergeCell ref="J175:K176"/>
    <mergeCell ref="L175:N175"/>
    <mergeCell ref="B189:C189"/>
    <mergeCell ref="B190:C190"/>
    <mergeCell ref="B122:D122"/>
    <mergeCell ref="E122:H122"/>
    <mergeCell ref="J122:N122"/>
    <mergeCell ref="A123:A124"/>
    <mergeCell ref="B123:D124"/>
    <mergeCell ref="E123:G124"/>
    <mergeCell ref="J123:N123"/>
    <mergeCell ref="J124:N126"/>
    <mergeCell ref="A125:I126"/>
    <mergeCell ref="B182:D182"/>
    <mergeCell ref="E182:H182"/>
    <mergeCell ref="J182:N182"/>
    <mergeCell ref="A183:A184"/>
    <mergeCell ref="B183:D184"/>
    <mergeCell ref="E183:G184"/>
    <mergeCell ref="J183:N183"/>
    <mergeCell ref="J184:N186"/>
    <mergeCell ref="N178:N179"/>
    <mergeCell ref="A180:A181"/>
    <mergeCell ref="C149:C150"/>
    <mergeCell ref="A149:A150"/>
    <mergeCell ref="C180:C181"/>
    <mergeCell ref="A86:A87"/>
    <mergeCell ref="C86:C87"/>
    <mergeCell ref="L86:L87"/>
    <mergeCell ref="M86:M87"/>
    <mergeCell ref="N86:N87"/>
    <mergeCell ref="A185:I186"/>
    <mergeCell ref="A178:A179"/>
    <mergeCell ref="C178:C179"/>
    <mergeCell ref="L178:L179"/>
    <mergeCell ref="M178:M179"/>
    <mergeCell ref="A120:A121"/>
    <mergeCell ref="C120:C121"/>
    <mergeCell ref="L120:L121"/>
    <mergeCell ref="M120:M121"/>
    <mergeCell ref="M180:M181"/>
    <mergeCell ref="A164:N164"/>
    <mergeCell ref="B165:N165"/>
    <mergeCell ref="A166:N166"/>
    <mergeCell ref="A167:F167"/>
    <mergeCell ref="G167:I173"/>
    <mergeCell ref="J167:N167"/>
    <mergeCell ref="A168:F168"/>
    <mergeCell ref="N120:N121"/>
    <mergeCell ref="L176:L177"/>
  </mergeCells>
  <conditionalFormatting sqref="O79:O80">
    <cfRule type="duplicateValues" dxfId="1" priority="1"/>
  </conditionalFormatting>
  <pageMargins left="0.51" right="0.45" top="0.74803149606299213" bottom="0.74803149606299213" header="0.31496062992125984" footer="0.31496062992125984"/>
  <pageSetup scale="48" fitToHeight="0" orientation="landscape" r:id="rId1"/>
  <rowBreaks count="5" manualBreakCount="5">
    <brk id="31" max="16383" man="1"/>
    <brk id="60" max="16383" man="1"/>
    <brk id="95" max="16383" man="1"/>
    <brk id="126" max="16383" man="1"/>
    <brk id="157" max="16383" man="1"/>
  </rowBreaks>
  <drawing r:id="rId2"/>
  <legacyDrawing r:id="rId3"/>
  <oleObjects>
    <mc:AlternateContent xmlns:mc="http://schemas.openxmlformats.org/markup-compatibility/2006">
      <mc:Choice Requires="x14">
        <oleObject shapeId="24583" r:id="rId4">
          <objectPr defaultSize="0" autoPict="0" r:id="rId5">
            <anchor moveWithCells="1" sizeWithCells="1">
              <from>
                <xdr:col>0</xdr:col>
                <xdr:colOff>0</xdr:colOff>
                <xdr:row>0</xdr:row>
                <xdr:rowOff>85725</xdr:rowOff>
              </from>
              <to>
                <xdr:col>0</xdr:col>
                <xdr:colOff>2952750</xdr:colOff>
                <xdr:row>3</xdr:row>
                <xdr:rowOff>142875</xdr:rowOff>
              </to>
            </anchor>
          </objectPr>
        </oleObject>
      </mc:Choice>
      <mc:Fallback>
        <oleObject shapeId="24583" r:id="rId4"/>
      </mc:Fallback>
    </mc:AlternateContent>
    <mc:AlternateContent xmlns:mc="http://schemas.openxmlformats.org/markup-compatibility/2006">
      <mc:Choice Requires="x14">
        <oleObject shapeId="24593" r:id="rId6">
          <objectPr defaultSize="0" autoPict="0" r:id="rId5">
            <anchor moveWithCells="1" sizeWithCells="1">
              <from>
                <xdr:col>0</xdr:col>
                <xdr:colOff>0</xdr:colOff>
                <xdr:row>31</xdr:row>
                <xdr:rowOff>85725</xdr:rowOff>
              </from>
              <to>
                <xdr:col>0</xdr:col>
                <xdr:colOff>2952750</xdr:colOff>
                <xdr:row>34</xdr:row>
                <xdr:rowOff>142875</xdr:rowOff>
              </to>
            </anchor>
          </objectPr>
        </oleObject>
      </mc:Choice>
      <mc:Fallback>
        <oleObject shapeId="24593" r:id="rId6"/>
      </mc:Fallback>
    </mc:AlternateContent>
    <mc:AlternateContent xmlns:mc="http://schemas.openxmlformats.org/markup-compatibility/2006">
      <mc:Choice Requires="x14">
        <oleObject shapeId="24594" r:id="rId7">
          <objectPr defaultSize="0" autoPict="0" r:id="rId5">
            <anchor moveWithCells="1" sizeWithCells="1">
              <from>
                <xdr:col>0</xdr:col>
                <xdr:colOff>0</xdr:colOff>
                <xdr:row>61</xdr:row>
                <xdr:rowOff>85725</xdr:rowOff>
              </from>
              <to>
                <xdr:col>0</xdr:col>
                <xdr:colOff>2952750</xdr:colOff>
                <xdr:row>64</xdr:row>
                <xdr:rowOff>142875</xdr:rowOff>
              </to>
            </anchor>
          </objectPr>
        </oleObject>
      </mc:Choice>
      <mc:Fallback>
        <oleObject shapeId="24594" r:id="rId7"/>
      </mc:Fallback>
    </mc:AlternateContent>
    <mc:AlternateContent xmlns:mc="http://schemas.openxmlformats.org/markup-compatibility/2006">
      <mc:Choice Requires="x14">
        <oleObject shapeId="24595" r:id="rId8">
          <objectPr defaultSize="0" autoPict="0" r:id="rId5">
            <anchor moveWithCells="1" sizeWithCells="1">
              <from>
                <xdr:col>0</xdr:col>
                <xdr:colOff>0</xdr:colOff>
                <xdr:row>129</xdr:row>
                <xdr:rowOff>0</xdr:rowOff>
              </from>
              <to>
                <xdr:col>0</xdr:col>
                <xdr:colOff>2952750</xdr:colOff>
                <xdr:row>129</xdr:row>
                <xdr:rowOff>0</xdr:rowOff>
              </to>
            </anchor>
          </objectPr>
        </oleObject>
      </mc:Choice>
      <mc:Fallback>
        <oleObject shapeId="24595" r:id="rId8"/>
      </mc:Fallback>
    </mc:AlternateContent>
    <mc:AlternateContent xmlns:mc="http://schemas.openxmlformats.org/markup-compatibility/2006">
      <mc:Choice Requires="x14">
        <oleObject shapeId="24596" r:id="rId9">
          <objectPr defaultSize="0" autoPict="0" r:id="rId5">
            <anchor moveWithCells="1" sizeWithCells="1">
              <from>
                <xdr:col>0</xdr:col>
                <xdr:colOff>0</xdr:colOff>
                <xdr:row>160</xdr:row>
                <xdr:rowOff>0</xdr:rowOff>
              </from>
              <to>
                <xdr:col>0</xdr:col>
                <xdr:colOff>2952750</xdr:colOff>
                <xdr:row>160</xdr:row>
                <xdr:rowOff>0</xdr:rowOff>
              </to>
            </anchor>
          </objectPr>
        </oleObject>
      </mc:Choice>
      <mc:Fallback>
        <oleObject shapeId="24596" r:id="rId9"/>
      </mc:Fallback>
    </mc:AlternateContent>
    <mc:AlternateContent xmlns:mc="http://schemas.openxmlformats.org/markup-compatibility/2006">
      <mc:Choice Requires="x14">
        <oleObject shapeId="24597" r:id="rId10">
          <objectPr defaultSize="0" autoPict="0" r:id="rId5">
            <anchor moveWithCells="1" sizeWithCells="1">
              <from>
                <xdr:col>0</xdr:col>
                <xdr:colOff>0</xdr:colOff>
                <xdr:row>96</xdr:row>
                <xdr:rowOff>85725</xdr:rowOff>
              </from>
              <to>
                <xdr:col>0</xdr:col>
                <xdr:colOff>2952750</xdr:colOff>
                <xdr:row>99</xdr:row>
                <xdr:rowOff>142875</xdr:rowOff>
              </to>
            </anchor>
          </objectPr>
        </oleObject>
      </mc:Choice>
      <mc:Fallback>
        <oleObject shapeId="24597" r:id="rId10"/>
      </mc:Fallback>
    </mc:AlternateContent>
    <mc:AlternateContent xmlns:mc="http://schemas.openxmlformats.org/markup-compatibility/2006">
      <mc:Choice Requires="x14">
        <oleObject shapeId="24598" r:id="rId11">
          <objectPr defaultSize="0" autoPict="0" r:id="rId5">
            <anchor moveWithCells="1" sizeWithCells="1">
              <from>
                <xdr:col>0</xdr:col>
                <xdr:colOff>0</xdr:colOff>
                <xdr:row>127</xdr:row>
                <xdr:rowOff>85725</xdr:rowOff>
              </from>
              <to>
                <xdr:col>0</xdr:col>
                <xdr:colOff>2952750</xdr:colOff>
                <xdr:row>130</xdr:row>
                <xdr:rowOff>142875</xdr:rowOff>
              </to>
            </anchor>
          </objectPr>
        </oleObject>
      </mc:Choice>
      <mc:Fallback>
        <oleObject shapeId="24598" r:id="rId11"/>
      </mc:Fallback>
    </mc:AlternateContent>
    <mc:AlternateContent xmlns:mc="http://schemas.openxmlformats.org/markup-compatibility/2006">
      <mc:Choice Requires="x14">
        <oleObject shapeId="24599" r:id="rId12">
          <objectPr defaultSize="0" autoPict="0" r:id="rId5">
            <anchor moveWithCells="1" sizeWithCells="1">
              <from>
                <xdr:col>0</xdr:col>
                <xdr:colOff>0</xdr:colOff>
                <xdr:row>158</xdr:row>
                <xdr:rowOff>85725</xdr:rowOff>
              </from>
              <to>
                <xdr:col>0</xdr:col>
                <xdr:colOff>2952750</xdr:colOff>
                <xdr:row>161</xdr:row>
                <xdr:rowOff>142875</xdr:rowOff>
              </to>
            </anchor>
          </objectPr>
        </oleObject>
      </mc:Choice>
      <mc:Fallback>
        <oleObject shapeId="24599"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FD543"/>
  <sheetViews>
    <sheetView tabSelected="1" topLeftCell="A316" zoomScale="80" zoomScaleNormal="80" zoomScaleSheetLayoutView="70" workbookViewId="0">
      <selection activeCell="D371" sqref="D371"/>
    </sheetView>
  </sheetViews>
  <sheetFormatPr baseColWidth="10" defaultColWidth="0" defaultRowHeight="15" zeroHeight="1"/>
  <cols>
    <col min="1" max="1" width="47" style="187" customWidth="1"/>
    <col min="2" max="2" width="16.7109375" style="187" bestFit="1" customWidth="1"/>
    <col min="3" max="3" width="25.5703125" style="187" bestFit="1" customWidth="1"/>
    <col min="4" max="4" width="10.28515625" style="563" bestFit="1" customWidth="1"/>
    <col min="5" max="5" width="29.140625" style="187" bestFit="1" customWidth="1"/>
    <col min="6" max="6" width="24.85546875" style="187" bestFit="1" customWidth="1"/>
    <col min="7" max="8" width="16.85546875" style="187" bestFit="1" customWidth="1"/>
    <col min="9" max="9" width="17.85546875" style="187" bestFit="1" customWidth="1"/>
    <col min="10" max="10" width="19.7109375" style="187" customWidth="1"/>
    <col min="11" max="11" width="17.5703125" style="187" customWidth="1"/>
    <col min="12" max="12" width="13.28515625" style="187" customWidth="1"/>
    <col min="13" max="13" width="13.7109375" style="187" customWidth="1"/>
    <col min="14" max="14" width="22.28515625" style="187" bestFit="1" customWidth="1"/>
    <col min="15" max="15" width="4.7109375" style="187" customWidth="1"/>
    <col min="16" max="16" width="18.140625" style="187" hidden="1" customWidth="1"/>
    <col min="17" max="17" width="14.42578125" style="187" hidden="1" customWidth="1"/>
    <col min="18" max="18" width="18.140625" style="187" hidden="1" customWidth="1"/>
    <col min="19" max="19" width="5.28515625" style="187" hidden="1" customWidth="1"/>
    <col min="20" max="16383" width="0" style="187" hidden="1"/>
    <col min="16384" max="16384" width="29.42578125" style="187" customWidth="1"/>
  </cols>
  <sheetData>
    <row r="1" spans="1:16 16384:16384" ht="15.75">
      <c r="A1" s="10"/>
      <c r="B1" s="11" t="s">
        <v>208</v>
      </c>
      <c r="C1" s="11"/>
      <c r="D1" s="11"/>
      <c r="E1" s="11"/>
      <c r="F1" s="11"/>
      <c r="G1" s="11"/>
      <c r="H1" s="11"/>
      <c r="I1" s="12" t="s">
        <v>209</v>
      </c>
      <c r="J1" s="12"/>
      <c r="K1" s="12"/>
      <c r="L1" s="12"/>
      <c r="M1" s="13"/>
      <c r="N1" s="14"/>
    </row>
    <row r="2" spans="1:16 16384:16384" ht="15.75">
      <c r="A2" s="15"/>
      <c r="B2" s="16"/>
      <c r="C2" s="16"/>
      <c r="D2" s="16"/>
      <c r="E2" s="16"/>
      <c r="F2" s="16"/>
      <c r="G2" s="16"/>
      <c r="H2" s="16"/>
      <c r="I2" s="17" t="s">
        <v>210</v>
      </c>
      <c r="J2" s="17"/>
      <c r="K2" s="17"/>
      <c r="L2" s="17"/>
      <c r="M2" s="18"/>
      <c r="N2" s="19"/>
    </row>
    <row r="3" spans="1:16 16384:16384" ht="15.75">
      <c r="A3" s="15"/>
      <c r="B3" s="16" t="s">
        <v>211</v>
      </c>
      <c r="C3" s="16"/>
      <c r="D3" s="16"/>
      <c r="E3" s="16"/>
      <c r="F3" s="16"/>
      <c r="G3" s="16"/>
      <c r="H3" s="16"/>
      <c r="I3" s="17" t="s">
        <v>240</v>
      </c>
      <c r="J3" s="17"/>
      <c r="K3" s="17"/>
      <c r="L3" s="17"/>
      <c r="M3" s="18"/>
      <c r="N3" s="19"/>
    </row>
    <row r="4" spans="1:16 16384:16384" ht="15.75">
      <c r="A4" s="15"/>
      <c r="B4" s="16"/>
      <c r="C4" s="16"/>
      <c r="D4" s="16"/>
      <c r="E4" s="16"/>
      <c r="F4" s="16"/>
      <c r="G4" s="16"/>
      <c r="H4" s="16"/>
      <c r="I4" s="17" t="s">
        <v>212</v>
      </c>
      <c r="J4" s="17"/>
      <c r="K4" s="17"/>
      <c r="L4" s="17"/>
      <c r="M4" s="18"/>
      <c r="N4" s="19"/>
    </row>
    <row r="5" spans="1:16 16384:16384">
      <c r="A5" s="188"/>
      <c r="B5" s="189"/>
      <c r="C5" s="189"/>
      <c r="D5" s="189"/>
      <c r="E5" s="189"/>
      <c r="F5" s="189"/>
      <c r="G5" s="189"/>
      <c r="H5" s="189"/>
      <c r="I5" s="189"/>
      <c r="J5" s="189"/>
      <c r="K5" s="189"/>
      <c r="L5" s="189"/>
      <c r="M5" s="189"/>
      <c r="N5" s="190"/>
    </row>
    <row r="6" spans="1:16 16384:16384" ht="15.75">
      <c r="A6" s="20" t="s">
        <v>69</v>
      </c>
      <c r="B6" s="21"/>
      <c r="C6" s="21"/>
      <c r="D6" s="21"/>
      <c r="E6" s="21"/>
      <c r="F6" s="21"/>
      <c r="G6" s="21"/>
      <c r="H6" s="21"/>
      <c r="I6" s="21"/>
      <c r="J6" s="21"/>
      <c r="K6" s="21"/>
      <c r="L6" s="21"/>
      <c r="M6" s="21"/>
      <c r="N6" s="22"/>
    </row>
    <row r="7" spans="1:16 16384:16384" ht="15.75">
      <c r="A7" s="23" t="s">
        <v>169</v>
      </c>
      <c r="B7" s="24" t="s">
        <v>170</v>
      </c>
      <c r="C7" s="25"/>
      <c r="D7" s="25"/>
      <c r="E7" s="25"/>
      <c r="F7" s="25"/>
      <c r="G7" s="25"/>
      <c r="H7" s="25"/>
      <c r="I7" s="25"/>
      <c r="J7" s="25"/>
      <c r="K7" s="25"/>
      <c r="L7" s="25"/>
      <c r="M7" s="25"/>
      <c r="N7" s="26"/>
    </row>
    <row r="8" spans="1:16 16384:16384" ht="24.75" customHeight="1">
      <c r="A8" s="101" t="s">
        <v>70</v>
      </c>
      <c r="B8" s="31"/>
      <c r="C8" s="31"/>
      <c r="D8" s="31"/>
      <c r="E8" s="31"/>
      <c r="F8" s="31"/>
      <c r="G8" s="32" t="s">
        <v>241</v>
      </c>
      <c r="H8" s="33"/>
      <c r="I8" s="34"/>
      <c r="J8" s="360" t="s">
        <v>3</v>
      </c>
      <c r="K8" s="35"/>
      <c r="L8" s="35"/>
      <c r="M8" s="35"/>
      <c r="N8" s="36"/>
    </row>
    <row r="9" spans="1:16 16384:16384" ht="15.75" customHeight="1">
      <c r="A9" s="361" t="s">
        <v>71</v>
      </c>
      <c r="B9" s="362"/>
      <c r="C9" s="362"/>
      <c r="D9" s="362"/>
      <c r="E9" s="362"/>
      <c r="F9" s="363"/>
      <c r="G9" s="39"/>
      <c r="H9" s="40"/>
      <c r="I9" s="41"/>
      <c r="J9" s="364" t="s">
        <v>4</v>
      </c>
      <c r="K9" s="43" t="s">
        <v>5</v>
      </c>
      <c r="L9" s="43"/>
      <c r="M9" s="43"/>
      <c r="N9" s="44" t="s">
        <v>6</v>
      </c>
    </row>
    <row r="10" spans="1:16 16384:16384" ht="15.75">
      <c r="A10" s="365" t="s">
        <v>72</v>
      </c>
      <c r="B10" s="366"/>
      <c r="C10" s="366"/>
      <c r="D10" s="366"/>
      <c r="E10" s="366"/>
      <c r="F10" s="367"/>
      <c r="G10" s="39"/>
      <c r="H10" s="40"/>
      <c r="I10" s="41"/>
      <c r="J10" s="152">
        <v>411</v>
      </c>
      <c r="K10" s="153" t="s">
        <v>200</v>
      </c>
      <c r="L10" s="154"/>
      <c r="M10" s="155"/>
      <c r="N10" s="156">
        <v>16800000</v>
      </c>
    </row>
    <row r="11" spans="1:16 16384:16384" ht="15.75">
      <c r="A11" s="365" t="s">
        <v>73</v>
      </c>
      <c r="B11" s="366"/>
      <c r="C11" s="366"/>
      <c r="D11" s="366"/>
      <c r="E11" s="366"/>
      <c r="F11" s="367"/>
      <c r="G11" s="39"/>
      <c r="H11" s="40"/>
      <c r="I11" s="41"/>
      <c r="J11" s="157"/>
      <c r="K11" s="158"/>
      <c r="L11" s="159"/>
      <c r="M11" s="160"/>
      <c r="N11" s="161"/>
    </row>
    <row r="12" spans="1:16 16384:16384" ht="15.75">
      <c r="A12" s="361" t="s">
        <v>74</v>
      </c>
      <c r="B12" s="362"/>
      <c r="C12" s="362"/>
      <c r="D12" s="362"/>
      <c r="E12" s="362"/>
      <c r="F12" s="363"/>
      <c r="G12" s="39"/>
      <c r="H12" s="40"/>
      <c r="I12" s="41"/>
      <c r="J12" s="489">
        <v>627</v>
      </c>
      <c r="K12" s="490" t="s">
        <v>201</v>
      </c>
      <c r="L12" s="491"/>
      <c r="M12" s="293"/>
      <c r="N12" s="492">
        <v>15000000</v>
      </c>
      <c r="XFD12" s="493"/>
    </row>
    <row r="13" spans="1:16 16384:16384" ht="15.75">
      <c r="A13" s="361" t="s">
        <v>75</v>
      </c>
      <c r="B13" s="362"/>
      <c r="C13" s="362"/>
      <c r="D13" s="362"/>
      <c r="E13" s="362"/>
      <c r="F13" s="363"/>
      <c r="G13" s="39"/>
      <c r="H13" s="40"/>
      <c r="I13" s="41"/>
      <c r="J13" s="494"/>
      <c r="K13" s="495"/>
      <c r="L13" s="496"/>
      <c r="M13" s="295"/>
      <c r="N13" s="492"/>
    </row>
    <row r="14" spans="1:16 16384:16384" ht="34.5" customHeight="1" thickBot="1">
      <c r="A14" s="129" t="s">
        <v>176</v>
      </c>
      <c r="B14" s="368"/>
      <c r="C14" s="368"/>
      <c r="D14" s="368"/>
      <c r="E14" s="368"/>
      <c r="F14" s="369"/>
      <c r="G14" s="39"/>
      <c r="H14" s="40"/>
      <c r="I14" s="41"/>
      <c r="J14" s="497"/>
      <c r="K14" s="498"/>
      <c r="L14" s="498"/>
      <c r="M14" s="498"/>
      <c r="N14" s="499"/>
    </row>
    <row r="15" spans="1:16 16384:16384" ht="37.5" customHeight="1">
      <c r="A15" s="57" t="s">
        <v>8</v>
      </c>
      <c r="B15" s="58" t="s">
        <v>76</v>
      </c>
      <c r="C15" s="59" t="s">
        <v>10</v>
      </c>
      <c r="D15" s="59" t="s">
        <v>11</v>
      </c>
      <c r="E15" s="237" t="s">
        <v>12</v>
      </c>
      <c r="F15" s="59" t="s">
        <v>13</v>
      </c>
      <c r="G15" s="59"/>
      <c r="H15" s="59"/>
      <c r="I15" s="59"/>
      <c r="J15" s="59" t="s">
        <v>14</v>
      </c>
      <c r="K15" s="59"/>
      <c r="L15" s="61" t="s">
        <v>15</v>
      </c>
      <c r="M15" s="61"/>
      <c r="N15" s="62"/>
      <c r="P15" s="493"/>
    </row>
    <row r="16" spans="1:16 16384:16384" ht="14.25" customHeight="1">
      <c r="A16" s="63"/>
      <c r="B16" s="64"/>
      <c r="C16" s="64"/>
      <c r="D16" s="64"/>
      <c r="E16" s="242"/>
      <c r="F16" s="64"/>
      <c r="G16" s="64"/>
      <c r="H16" s="64"/>
      <c r="I16" s="64"/>
      <c r="J16" s="64"/>
      <c r="K16" s="64"/>
      <c r="L16" s="64" t="s">
        <v>16</v>
      </c>
      <c r="M16" s="64" t="s">
        <v>17</v>
      </c>
      <c r="N16" s="66" t="s">
        <v>18</v>
      </c>
    </row>
    <row r="17" spans="1:14" ht="16.5" thickBot="1">
      <c r="A17" s="370"/>
      <c r="B17" s="371"/>
      <c r="C17" s="371"/>
      <c r="D17" s="371"/>
      <c r="E17" s="500"/>
      <c r="F17" s="372" t="s">
        <v>19</v>
      </c>
      <c r="G17" s="372" t="s">
        <v>20</v>
      </c>
      <c r="H17" s="372" t="s">
        <v>21</v>
      </c>
      <c r="I17" s="373" t="s">
        <v>22</v>
      </c>
      <c r="J17" s="372" t="s">
        <v>23</v>
      </c>
      <c r="K17" s="84" t="s">
        <v>24</v>
      </c>
      <c r="L17" s="371"/>
      <c r="M17" s="371"/>
      <c r="N17" s="374"/>
    </row>
    <row r="18" spans="1:14" ht="28.5" customHeight="1">
      <c r="A18" s="191" t="s">
        <v>77</v>
      </c>
      <c r="B18" s="69" t="s">
        <v>25</v>
      </c>
      <c r="C18" s="437" t="s">
        <v>149</v>
      </c>
      <c r="D18" s="375">
        <v>0.98</v>
      </c>
      <c r="E18" s="194">
        <v>71808000</v>
      </c>
      <c r="F18" s="376">
        <f>+E18</f>
        <v>71808000</v>
      </c>
      <c r="G18" s="377"/>
      <c r="H18" s="377"/>
      <c r="I18" s="377"/>
      <c r="J18" s="73">
        <v>45292</v>
      </c>
      <c r="K18" s="74">
        <v>45657</v>
      </c>
      <c r="L18" s="378">
        <f>+D19/D18</f>
        <v>0.98979591836734693</v>
      </c>
      <c r="M18" s="378"/>
      <c r="N18" s="379"/>
    </row>
    <row r="19" spans="1:14" ht="28.5" customHeight="1">
      <c r="A19" s="193"/>
      <c r="B19" s="69" t="s">
        <v>26</v>
      </c>
      <c r="C19" s="501"/>
      <c r="D19" s="375">
        <v>0.97</v>
      </c>
      <c r="E19" s="194">
        <f>+N10+N12</f>
        <v>31800000</v>
      </c>
      <c r="F19" s="376">
        <f t="shared" ref="F19:F23" si="0">+E19</f>
        <v>31800000</v>
      </c>
      <c r="G19" s="377"/>
      <c r="H19" s="377"/>
      <c r="I19" s="377"/>
      <c r="J19" s="73">
        <v>45292</v>
      </c>
      <c r="K19" s="74">
        <v>45555</v>
      </c>
      <c r="L19" s="378"/>
      <c r="M19" s="378"/>
      <c r="N19" s="379"/>
    </row>
    <row r="20" spans="1:14" ht="28.5" customHeight="1">
      <c r="A20" s="191" t="s">
        <v>78</v>
      </c>
      <c r="B20" s="69" t="s">
        <v>25</v>
      </c>
      <c r="C20" s="437" t="s">
        <v>148</v>
      </c>
      <c r="D20" s="133">
        <v>2</v>
      </c>
      <c r="E20" s="376">
        <v>11410671.721999999</v>
      </c>
      <c r="F20" s="376">
        <f t="shared" si="0"/>
        <v>11410671.721999999</v>
      </c>
      <c r="G20" s="377"/>
      <c r="H20" s="377"/>
      <c r="I20" s="377"/>
      <c r="J20" s="73">
        <v>45292</v>
      </c>
      <c r="K20" s="74">
        <v>45657</v>
      </c>
      <c r="L20" s="378">
        <f>+D21/D20</f>
        <v>0</v>
      </c>
      <c r="M20" s="378"/>
      <c r="N20" s="379"/>
    </row>
    <row r="21" spans="1:14" ht="28.5" customHeight="1">
      <c r="A21" s="193"/>
      <c r="B21" s="69" t="s">
        <v>26</v>
      </c>
      <c r="C21" s="501"/>
      <c r="D21" s="133">
        <v>0</v>
      </c>
      <c r="E21" s="194">
        <v>0</v>
      </c>
      <c r="F21" s="376">
        <f t="shared" si="0"/>
        <v>0</v>
      </c>
      <c r="G21" s="377"/>
      <c r="H21" s="377"/>
      <c r="I21" s="377"/>
      <c r="J21" s="73">
        <v>45292</v>
      </c>
      <c r="K21" s="74">
        <v>45657</v>
      </c>
      <c r="L21" s="378"/>
      <c r="M21" s="378"/>
      <c r="N21" s="379"/>
    </row>
    <row r="22" spans="1:14" ht="28.5" customHeight="1">
      <c r="A22" s="191" t="s">
        <v>167</v>
      </c>
      <c r="B22" s="69" t="s">
        <v>25</v>
      </c>
      <c r="C22" s="437" t="s">
        <v>168</v>
      </c>
      <c r="D22" s="133">
        <v>550</v>
      </c>
      <c r="E22" s="376">
        <v>40500000</v>
      </c>
      <c r="F22" s="376">
        <f t="shared" si="0"/>
        <v>40500000</v>
      </c>
      <c r="G22" s="377"/>
      <c r="H22" s="377"/>
      <c r="I22" s="377"/>
      <c r="J22" s="73">
        <v>45292</v>
      </c>
      <c r="K22" s="74">
        <v>45657</v>
      </c>
      <c r="L22" s="378">
        <f>+D23/D22</f>
        <v>0</v>
      </c>
      <c r="M22" s="378"/>
      <c r="N22" s="379"/>
    </row>
    <row r="23" spans="1:14" ht="28.5" customHeight="1">
      <c r="A23" s="193"/>
      <c r="B23" s="69" t="s">
        <v>26</v>
      </c>
      <c r="C23" s="501"/>
      <c r="D23" s="133">
        <v>0</v>
      </c>
      <c r="E23" s="194">
        <v>0</v>
      </c>
      <c r="F23" s="376">
        <f t="shared" si="0"/>
        <v>0</v>
      </c>
      <c r="G23" s="377"/>
      <c r="H23" s="377"/>
      <c r="I23" s="377"/>
      <c r="J23" s="73">
        <v>45292</v>
      </c>
      <c r="K23" s="74">
        <v>45657</v>
      </c>
      <c r="L23" s="378"/>
      <c r="M23" s="378"/>
      <c r="N23" s="379"/>
    </row>
    <row r="24" spans="1:14" ht="24.75" customHeight="1">
      <c r="A24" s="63" t="s">
        <v>79</v>
      </c>
      <c r="B24" s="69" t="s">
        <v>25</v>
      </c>
      <c r="C24" s="380"/>
      <c r="D24" s="381">
        <v>0.7</v>
      </c>
      <c r="E24" s="195">
        <v>123718672</v>
      </c>
      <c r="F24" s="195">
        <f>+E24</f>
        <v>123718672</v>
      </c>
      <c r="G24" s="377"/>
      <c r="H24" s="377"/>
      <c r="I24" s="377"/>
      <c r="J24" s="73">
        <v>45292</v>
      </c>
      <c r="K24" s="74">
        <v>45657</v>
      </c>
      <c r="L24" s="378"/>
      <c r="M24" s="378"/>
      <c r="N24" s="382"/>
    </row>
    <row r="25" spans="1:14" ht="16.5" thickBot="1">
      <c r="A25" s="383"/>
      <c r="B25" s="384" t="s">
        <v>26</v>
      </c>
      <c r="C25" s="385"/>
      <c r="D25" s="386">
        <v>0.7</v>
      </c>
      <c r="E25" s="202">
        <f>+E19+E21+E23</f>
        <v>31800000</v>
      </c>
      <c r="F25" s="202">
        <f>+F19+F21+F23</f>
        <v>31800000</v>
      </c>
      <c r="G25" s="387"/>
      <c r="H25" s="387"/>
      <c r="I25" s="387"/>
      <c r="J25" s="88">
        <v>45292</v>
      </c>
      <c r="K25" s="89">
        <v>45657</v>
      </c>
      <c r="L25" s="378"/>
      <c r="M25" s="388"/>
      <c r="N25" s="389"/>
    </row>
    <row r="26" spans="1:14" ht="16.5" thickBot="1">
      <c r="A26" s="390" t="s">
        <v>28</v>
      </c>
      <c r="B26" s="391" t="s">
        <v>29</v>
      </c>
      <c r="C26" s="391"/>
      <c r="D26" s="391"/>
      <c r="E26" s="392" t="s">
        <v>30</v>
      </c>
      <c r="F26" s="392"/>
      <c r="G26" s="392"/>
      <c r="H26" s="392"/>
      <c r="I26" s="393"/>
      <c r="J26" s="172" t="s">
        <v>31</v>
      </c>
      <c r="K26" s="173"/>
      <c r="L26" s="173"/>
      <c r="M26" s="173"/>
      <c r="N26" s="174"/>
    </row>
    <row r="27" spans="1:14" ht="21" customHeight="1">
      <c r="A27" s="410" t="s">
        <v>242</v>
      </c>
      <c r="B27" s="39" t="s">
        <v>80</v>
      </c>
      <c r="C27" s="40"/>
      <c r="D27" s="41"/>
      <c r="E27" s="502" t="s">
        <v>134</v>
      </c>
      <c r="F27" s="503"/>
      <c r="G27" s="504"/>
      <c r="H27" s="505" t="s">
        <v>25</v>
      </c>
      <c r="I27" s="506">
        <f>+D24</f>
        <v>0.7</v>
      </c>
      <c r="J27" s="175" t="s">
        <v>177</v>
      </c>
      <c r="K27" s="175"/>
      <c r="L27" s="175"/>
      <c r="M27" s="175"/>
      <c r="N27" s="176"/>
    </row>
    <row r="28" spans="1:14" ht="21" customHeight="1">
      <c r="A28" s="193"/>
      <c r="B28" s="105"/>
      <c r="C28" s="106"/>
      <c r="D28" s="107"/>
      <c r="E28" s="507"/>
      <c r="F28" s="508"/>
      <c r="G28" s="509"/>
      <c r="H28" s="67" t="s">
        <v>26</v>
      </c>
      <c r="I28" s="510">
        <f>+D25</f>
        <v>0.7</v>
      </c>
      <c r="J28" s="394" t="s">
        <v>81</v>
      </c>
      <c r="K28" s="395"/>
      <c r="L28" s="395"/>
      <c r="M28" s="395"/>
      <c r="N28" s="396"/>
    </row>
    <row r="29" spans="1:14" ht="16.5" thickBot="1">
      <c r="A29" s="511"/>
      <c r="B29" s="512"/>
      <c r="C29" s="512"/>
      <c r="D29" s="512"/>
      <c r="E29" s="512"/>
      <c r="F29" s="512"/>
      <c r="G29" s="512"/>
      <c r="H29" s="512"/>
      <c r="I29" s="513"/>
      <c r="J29" s="397"/>
      <c r="K29" s="398"/>
      <c r="L29" s="398"/>
      <c r="M29" s="398"/>
      <c r="N29" s="399"/>
    </row>
    <row r="30" spans="1:14" ht="39.75" customHeight="1">
      <c r="A30" s="116"/>
      <c r="B30" s="116"/>
      <c r="C30" s="116"/>
      <c r="D30" s="116"/>
      <c r="E30" s="116"/>
      <c r="F30" s="116"/>
      <c r="G30" s="116"/>
      <c r="H30" s="116"/>
      <c r="I30" s="116"/>
      <c r="J30" s="400"/>
      <c r="K30" s="400"/>
      <c r="L30" s="400"/>
      <c r="M30" s="400"/>
      <c r="N30" s="400"/>
    </row>
    <row r="31" spans="1:14" ht="15.75" hidden="1">
      <c r="A31" s="10"/>
      <c r="B31" s="11" t="s">
        <v>208</v>
      </c>
      <c r="C31" s="11"/>
      <c r="D31" s="11"/>
      <c r="E31" s="11"/>
      <c r="F31" s="11"/>
      <c r="G31" s="11"/>
      <c r="H31" s="11"/>
      <c r="I31" s="12" t="s">
        <v>209</v>
      </c>
      <c r="J31" s="12"/>
      <c r="K31" s="12"/>
      <c r="L31" s="12"/>
      <c r="M31" s="13"/>
      <c r="N31" s="14"/>
    </row>
    <row r="32" spans="1:14" ht="15.75" hidden="1">
      <c r="A32" s="15"/>
      <c r="B32" s="16"/>
      <c r="C32" s="16"/>
      <c r="D32" s="16"/>
      <c r="E32" s="16"/>
      <c r="F32" s="16"/>
      <c r="G32" s="16"/>
      <c r="H32" s="16"/>
      <c r="I32" s="17" t="s">
        <v>210</v>
      </c>
      <c r="J32" s="17"/>
      <c r="K32" s="17"/>
      <c r="L32" s="17"/>
      <c r="M32" s="18"/>
      <c r="N32" s="19"/>
    </row>
    <row r="33" spans="1:16" ht="15.75" hidden="1">
      <c r="A33" s="15"/>
      <c r="B33" s="16" t="s">
        <v>211</v>
      </c>
      <c r="C33" s="16"/>
      <c r="D33" s="16"/>
      <c r="E33" s="16"/>
      <c r="F33" s="16"/>
      <c r="G33" s="16"/>
      <c r="H33" s="16"/>
      <c r="I33" s="17" t="s">
        <v>240</v>
      </c>
      <c r="J33" s="17"/>
      <c r="K33" s="17"/>
      <c r="L33" s="17"/>
      <c r="M33" s="18"/>
      <c r="N33" s="19"/>
    </row>
    <row r="34" spans="1:16" ht="15.75" hidden="1">
      <c r="A34" s="15"/>
      <c r="B34" s="16"/>
      <c r="C34" s="16"/>
      <c r="D34" s="16"/>
      <c r="E34" s="16"/>
      <c r="F34" s="16"/>
      <c r="G34" s="16"/>
      <c r="H34" s="16"/>
      <c r="I34" s="17" t="s">
        <v>212</v>
      </c>
      <c r="J34" s="17"/>
      <c r="K34" s="17"/>
      <c r="L34" s="17"/>
      <c r="M34" s="18"/>
      <c r="N34" s="19"/>
    </row>
    <row r="35" spans="1:16" hidden="1">
      <c r="A35" s="188"/>
      <c r="B35" s="189"/>
      <c r="C35" s="189"/>
      <c r="D35" s="189"/>
      <c r="E35" s="189"/>
      <c r="F35" s="189"/>
      <c r="G35" s="189"/>
      <c r="H35" s="189"/>
      <c r="I35" s="189"/>
      <c r="J35" s="189"/>
      <c r="K35" s="189"/>
      <c r="L35" s="189"/>
      <c r="M35" s="189"/>
      <c r="N35" s="190"/>
    </row>
    <row r="36" spans="1:16" ht="15.75" hidden="1">
      <c r="A36" s="20" t="s">
        <v>69</v>
      </c>
      <c r="B36" s="21"/>
      <c r="C36" s="21"/>
      <c r="D36" s="21"/>
      <c r="E36" s="21"/>
      <c r="F36" s="21"/>
      <c r="G36" s="21"/>
      <c r="H36" s="21"/>
      <c r="I36" s="21"/>
      <c r="J36" s="21"/>
      <c r="K36" s="21"/>
      <c r="L36" s="21"/>
      <c r="M36" s="21"/>
      <c r="N36" s="22"/>
    </row>
    <row r="37" spans="1:16" ht="15.75" hidden="1">
      <c r="A37" s="23" t="s">
        <v>169</v>
      </c>
      <c r="B37" s="24" t="s">
        <v>170</v>
      </c>
      <c r="C37" s="25"/>
      <c r="D37" s="25"/>
      <c r="E37" s="25"/>
      <c r="F37" s="25"/>
      <c r="G37" s="25"/>
      <c r="H37" s="25"/>
      <c r="I37" s="25"/>
      <c r="J37" s="25"/>
      <c r="K37" s="25"/>
      <c r="L37" s="25"/>
      <c r="M37" s="25"/>
      <c r="N37" s="26"/>
    </row>
    <row r="38" spans="1:16" ht="15.75" hidden="1">
      <c r="A38" s="101" t="s">
        <v>70</v>
      </c>
      <c r="B38" s="31"/>
      <c r="C38" s="31"/>
      <c r="D38" s="31"/>
      <c r="E38" s="31"/>
      <c r="F38" s="31"/>
      <c r="G38" s="131" t="s">
        <v>243</v>
      </c>
      <c r="H38" s="33"/>
      <c r="I38" s="34"/>
      <c r="J38" s="360" t="s">
        <v>3</v>
      </c>
      <c r="K38" s="35"/>
      <c r="L38" s="35"/>
      <c r="M38" s="35"/>
      <c r="N38" s="36"/>
    </row>
    <row r="39" spans="1:16" ht="15.75" hidden="1">
      <c r="A39" s="361" t="s">
        <v>71</v>
      </c>
      <c r="B39" s="362"/>
      <c r="C39" s="362"/>
      <c r="D39" s="362"/>
      <c r="E39" s="362"/>
      <c r="F39" s="363"/>
      <c r="G39" s="39"/>
      <c r="H39" s="40"/>
      <c r="I39" s="41"/>
      <c r="J39" s="364" t="s">
        <v>4</v>
      </c>
      <c r="K39" s="43" t="s">
        <v>5</v>
      </c>
      <c r="L39" s="43"/>
      <c r="M39" s="43"/>
      <c r="N39" s="44" t="s">
        <v>6</v>
      </c>
    </row>
    <row r="40" spans="1:16" ht="15.75" hidden="1">
      <c r="A40" s="365" t="s">
        <v>72</v>
      </c>
      <c r="B40" s="366"/>
      <c r="C40" s="366"/>
      <c r="D40" s="366"/>
      <c r="E40" s="366"/>
      <c r="F40" s="367"/>
      <c r="G40" s="39"/>
      <c r="H40" s="40"/>
      <c r="I40" s="41"/>
      <c r="J40" s="498"/>
      <c r="K40" s="498"/>
      <c r="L40" s="498"/>
      <c r="M40" s="498"/>
      <c r="N40" s="492"/>
      <c r="O40" s="330"/>
      <c r="P40" s="330"/>
    </row>
    <row r="41" spans="1:16" ht="15.75" hidden="1">
      <c r="A41" s="365" t="s">
        <v>73</v>
      </c>
      <c r="B41" s="366"/>
      <c r="C41" s="366"/>
      <c r="D41" s="366"/>
      <c r="E41" s="366"/>
      <c r="F41" s="367"/>
      <c r="G41" s="39"/>
      <c r="H41" s="40"/>
      <c r="I41" s="41"/>
      <c r="J41" s="498"/>
      <c r="K41" s="498"/>
      <c r="L41" s="498"/>
      <c r="M41" s="498"/>
      <c r="N41" s="492"/>
      <c r="O41" s="330"/>
      <c r="P41" s="330"/>
    </row>
    <row r="42" spans="1:16" ht="15.75" hidden="1" customHeight="1">
      <c r="A42" s="361" t="s">
        <v>74</v>
      </c>
      <c r="B42" s="362"/>
      <c r="C42" s="362"/>
      <c r="D42" s="362"/>
      <c r="E42" s="362"/>
      <c r="F42" s="363"/>
      <c r="G42" s="39"/>
      <c r="H42" s="40"/>
      <c r="I42" s="41"/>
      <c r="J42" s="498"/>
      <c r="K42" s="498"/>
      <c r="L42" s="498"/>
      <c r="M42" s="498"/>
      <c r="N42" s="492"/>
    </row>
    <row r="43" spans="1:16" ht="15.75" hidden="1">
      <c r="A43" s="361" t="s">
        <v>75</v>
      </c>
      <c r="B43" s="362"/>
      <c r="C43" s="362"/>
      <c r="D43" s="362"/>
      <c r="E43" s="362"/>
      <c r="F43" s="363"/>
      <c r="G43" s="39"/>
      <c r="H43" s="40"/>
      <c r="I43" s="41"/>
      <c r="J43" s="498"/>
      <c r="K43" s="498"/>
      <c r="L43" s="498"/>
      <c r="M43" s="498"/>
      <c r="N43" s="492"/>
    </row>
    <row r="44" spans="1:16" ht="16.5" hidden="1" thickBot="1">
      <c r="A44" s="50" t="s">
        <v>154</v>
      </c>
      <c r="B44" s="51"/>
      <c r="C44" s="51"/>
      <c r="D44" s="51"/>
      <c r="E44" s="51"/>
      <c r="F44" s="52"/>
      <c r="G44" s="39"/>
      <c r="H44" s="40"/>
      <c r="I44" s="41"/>
      <c r="J44" s="514"/>
      <c r="K44" s="152"/>
      <c r="L44" s="152"/>
      <c r="M44" s="152"/>
      <c r="N44" s="515"/>
    </row>
    <row r="45" spans="1:16" ht="15.75" hidden="1" customHeight="1">
      <c r="A45" s="57" t="s">
        <v>8</v>
      </c>
      <c r="B45" s="58" t="s">
        <v>76</v>
      </c>
      <c r="C45" s="59" t="s">
        <v>10</v>
      </c>
      <c r="D45" s="59" t="s">
        <v>11</v>
      </c>
      <c r="E45" s="59" t="s">
        <v>12</v>
      </c>
      <c r="F45" s="59" t="s">
        <v>13</v>
      </c>
      <c r="G45" s="59"/>
      <c r="H45" s="59"/>
      <c r="I45" s="401"/>
      <c r="J45" s="402" t="s">
        <v>14</v>
      </c>
      <c r="K45" s="59"/>
      <c r="L45" s="61" t="s">
        <v>15</v>
      </c>
      <c r="M45" s="61"/>
      <c r="N45" s="62"/>
    </row>
    <row r="46" spans="1:16" ht="14.25" hidden="1" customHeight="1">
      <c r="A46" s="63"/>
      <c r="B46" s="64"/>
      <c r="C46" s="64"/>
      <c r="D46" s="64"/>
      <c r="E46" s="64"/>
      <c r="F46" s="64"/>
      <c r="G46" s="64"/>
      <c r="H46" s="64"/>
      <c r="I46" s="403"/>
      <c r="J46" s="79"/>
      <c r="K46" s="64"/>
      <c r="L46" s="64" t="s">
        <v>16</v>
      </c>
      <c r="M46" s="64" t="s">
        <v>17</v>
      </c>
      <c r="N46" s="66" t="s">
        <v>18</v>
      </c>
    </row>
    <row r="47" spans="1:16" ht="15.75" hidden="1">
      <c r="A47" s="63"/>
      <c r="B47" s="64"/>
      <c r="C47" s="64"/>
      <c r="D47" s="64"/>
      <c r="E47" s="64"/>
      <c r="F47" s="67" t="s">
        <v>19</v>
      </c>
      <c r="G47" s="67" t="s">
        <v>20</v>
      </c>
      <c r="H47" s="67" t="s">
        <v>21</v>
      </c>
      <c r="I47" s="404" t="s">
        <v>22</v>
      </c>
      <c r="J47" s="405" t="s">
        <v>23</v>
      </c>
      <c r="K47" s="69" t="s">
        <v>24</v>
      </c>
      <c r="L47" s="64"/>
      <c r="M47" s="64"/>
      <c r="N47" s="66"/>
    </row>
    <row r="48" spans="1:16" hidden="1">
      <c r="A48" s="191" t="s">
        <v>123</v>
      </c>
      <c r="B48" s="70" t="s">
        <v>25</v>
      </c>
      <c r="C48" s="437" t="s">
        <v>121</v>
      </c>
      <c r="D48" s="70"/>
      <c r="E48" s="194">
        <v>1200000</v>
      </c>
      <c r="F48" s="376">
        <f>+E48</f>
        <v>1200000</v>
      </c>
      <c r="G48" s="406"/>
      <c r="H48" s="406"/>
      <c r="I48" s="406"/>
      <c r="J48" s="73">
        <v>45292</v>
      </c>
      <c r="K48" s="74">
        <v>45657</v>
      </c>
      <c r="L48" s="407"/>
      <c r="M48" s="408"/>
      <c r="N48" s="409"/>
    </row>
    <row r="49" spans="1:14" hidden="1">
      <c r="A49" s="410"/>
      <c r="B49" s="70" t="s">
        <v>26</v>
      </c>
      <c r="C49" s="501"/>
      <c r="D49" s="70"/>
      <c r="E49" s="194">
        <v>0</v>
      </c>
      <c r="F49" s="376">
        <f>+E49</f>
        <v>0</v>
      </c>
      <c r="G49" s="406"/>
      <c r="H49" s="406"/>
      <c r="I49" s="406"/>
      <c r="J49" s="73">
        <v>45292</v>
      </c>
      <c r="K49" s="74">
        <v>45657</v>
      </c>
      <c r="L49" s="411"/>
      <c r="M49" s="412"/>
      <c r="N49" s="413"/>
    </row>
    <row r="50" spans="1:14" ht="15.75" hidden="1">
      <c r="A50" s="63" t="s">
        <v>79</v>
      </c>
      <c r="B50" s="69" t="s">
        <v>25</v>
      </c>
      <c r="C50" s="70"/>
      <c r="D50" s="69">
        <v>3</v>
      </c>
      <c r="E50" s="195">
        <v>1200000</v>
      </c>
      <c r="F50" s="377">
        <f>+E50</f>
        <v>1200000</v>
      </c>
      <c r="G50" s="406"/>
      <c r="H50" s="406"/>
      <c r="I50" s="406"/>
      <c r="J50" s="73">
        <v>45292</v>
      </c>
      <c r="K50" s="74">
        <v>45657</v>
      </c>
      <c r="L50" s="407"/>
      <c r="M50" s="408"/>
      <c r="N50" s="382"/>
    </row>
    <row r="51" spans="1:14" ht="16.5" hidden="1" thickBot="1">
      <c r="A51" s="370"/>
      <c r="B51" s="84" t="s">
        <v>26</v>
      </c>
      <c r="C51" s="84"/>
      <c r="D51" s="84"/>
      <c r="E51" s="196">
        <f>+E49</f>
        <v>0</v>
      </c>
      <c r="F51" s="414">
        <f>+E51</f>
        <v>0</v>
      </c>
      <c r="G51" s="415"/>
      <c r="H51" s="415"/>
      <c r="I51" s="415"/>
      <c r="J51" s="88">
        <v>45292</v>
      </c>
      <c r="K51" s="89">
        <v>45657</v>
      </c>
      <c r="L51" s="416"/>
      <c r="M51" s="417"/>
      <c r="N51" s="389"/>
    </row>
    <row r="52" spans="1:14" ht="16.5" hidden="1" thickBot="1">
      <c r="A52" s="418" t="s">
        <v>28</v>
      </c>
      <c r="B52" s="419" t="s">
        <v>29</v>
      </c>
      <c r="C52" s="419"/>
      <c r="D52" s="419"/>
      <c r="E52" s="420" t="s">
        <v>30</v>
      </c>
      <c r="F52" s="420"/>
      <c r="G52" s="420"/>
      <c r="H52" s="420"/>
      <c r="I52" s="421"/>
      <c r="J52" s="172" t="s">
        <v>31</v>
      </c>
      <c r="K52" s="173"/>
      <c r="L52" s="173"/>
      <c r="M52" s="173"/>
      <c r="N52" s="174"/>
    </row>
    <row r="53" spans="1:14" ht="15.75" hidden="1">
      <c r="A53" s="516" t="s">
        <v>133</v>
      </c>
      <c r="B53" s="517" t="s">
        <v>82</v>
      </c>
      <c r="C53" s="518"/>
      <c r="D53" s="519"/>
      <c r="E53" s="517" t="s">
        <v>135</v>
      </c>
      <c r="F53" s="518"/>
      <c r="G53" s="519"/>
      <c r="H53" s="520" t="s">
        <v>25</v>
      </c>
      <c r="I53" s="521">
        <f>+D50</f>
        <v>3</v>
      </c>
      <c r="J53" s="422" t="s">
        <v>177</v>
      </c>
      <c r="K53" s="423"/>
      <c r="L53" s="423"/>
      <c r="M53" s="423"/>
      <c r="N53" s="424"/>
    </row>
    <row r="54" spans="1:14" ht="6.75" hidden="1" customHeight="1">
      <c r="A54" s="410"/>
      <c r="B54" s="39"/>
      <c r="C54" s="40"/>
      <c r="D54" s="41"/>
      <c r="E54" s="39"/>
      <c r="F54" s="40"/>
      <c r="G54" s="41"/>
      <c r="H54" s="419"/>
      <c r="I54" s="522"/>
      <c r="J54" s="394" t="s">
        <v>83</v>
      </c>
      <c r="K54" s="395"/>
      <c r="L54" s="395"/>
      <c r="M54" s="395"/>
      <c r="N54" s="396"/>
    </row>
    <row r="55" spans="1:14" ht="6.75" hidden="1" customHeight="1">
      <c r="A55" s="410"/>
      <c r="B55" s="39"/>
      <c r="C55" s="40"/>
      <c r="D55" s="41"/>
      <c r="E55" s="39"/>
      <c r="F55" s="40"/>
      <c r="G55" s="41"/>
      <c r="H55" s="93"/>
      <c r="I55" s="523"/>
      <c r="J55" s="425"/>
      <c r="K55" s="426"/>
      <c r="L55" s="426"/>
      <c r="M55" s="426"/>
      <c r="N55" s="427"/>
    </row>
    <row r="56" spans="1:14" ht="6.75" hidden="1" customHeight="1">
      <c r="A56" s="410"/>
      <c r="B56" s="39"/>
      <c r="C56" s="40"/>
      <c r="D56" s="41"/>
      <c r="E56" s="39"/>
      <c r="F56" s="40"/>
      <c r="G56" s="41"/>
      <c r="H56" s="524" t="s">
        <v>26</v>
      </c>
      <c r="I56" s="525">
        <f>+D51</f>
        <v>0</v>
      </c>
      <c r="J56" s="425"/>
      <c r="K56" s="426"/>
      <c r="L56" s="426"/>
      <c r="M56" s="426"/>
      <c r="N56" s="427"/>
    </row>
    <row r="57" spans="1:14" ht="6.75" hidden="1" customHeight="1">
      <c r="A57" s="410"/>
      <c r="B57" s="39"/>
      <c r="C57" s="40"/>
      <c r="D57" s="41"/>
      <c r="E57" s="39"/>
      <c r="F57" s="40"/>
      <c r="G57" s="41"/>
      <c r="H57" s="419"/>
      <c r="I57" s="522"/>
      <c r="J57" s="425"/>
      <c r="K57" s="426"/>
      <c r="L57" s="426"/>
      <c r="M57" s="426"/>
      <c r="N57" s="427"/>
    </row>
    <row r="58" spans="1:14" ht="6.75" hidden="1" customHeight="1">
      <c r="A58" s="193"/>
      <c r="B58" s="105"/>
      <c r="C58" s="106"/>
      <c r="D58" s="107"/>
      <c r="E58" s="105"/>
      <c r="F58" s="106"/>
      <c r="G58" s="107"/>
      <c r="H58" s="93"/>
      <c r="I58" s="523"/>
      <c r="J58" s="425"/>
      <c r="K58" s="426"/>
      <c r="L58" s="426"/>
      <c r="M58" s="426"/>
      <c r="N58" s="427"/>
    </row>
    <row r="59" spans="1:14" hidden="1">
      <c r="A59" s="526"/>
      <c r="B59" s="527"/>
      <c r="C59" s="527"/>
      <c r="D59" s="527"/>
      <c r="E59" s="527"/>
      <c r="F59" s="527"/>
      <c r="G59" s="527"/>
      <c r="H59" s="527"/>
      <c r="I59" s="527"/>
      <c r="J59" s="425"/>
      <c r="K59" s="426"/>
      <c r="L59" s="426"/>
      <c r="M59" s="426"/>
      <c r="N59" s="427"/>
    </row>
    <row r="60" spans="1:14" ht="15.75" hidden="1" thickBot="1">
      <c r="A60" s="528"/>
      <c r="B60" s="529"/>
      <c r="C60" s="529"/>
      <c r="D60" s="529"/>
      <c r="E60" s="529"/>
      <c r="F60" s="529"/>
      <c r="G60" s="529"/>
      <c r="H60" s="529"/>
      <c r="I60" s="529"/>
      <c r="J60" s="397"/>
      <c r="K60" s="398"/>
      <c r="L60" s="398"/>
      <c r="M60" s="398"/>
      <c r="N60" s="399"/>
    </row>
    <row r="61" spans="1:14" ht="15" customHeight="1">
      <c r="A61" s="530"/>
      <c r="B61" s="530"/>
      <c r="C61" s="530"/>
      <c r="D61" s="530"/>
      <c r="E61" s="530"/>
      <c r="F61" s="530"/>
      <c r="G61" s="530"/>
      <c r="H61" s="530"/>
      <c r="I61" s="530"/>
      <c r="J61" s="400"/>
      <c r="K61" s="400"/>
      <c r="L61" s="400"/>
      <c r="M61" s="400"/>
      <c r="N61" s="400"/>
    </row>
    <row r="62" spans="1:14" ht="15" customHeight="1" thickBot="1">
      <c r="A62" s="530"/>
      <c r="B62" s="530"/>
      <c r="C62" s="530"/>
      <c r="D62" s="530"/>
      <c r="E62" s="530"/>
      <c r="F62" s="530"/>
      <c r="G62" s="530"/>
      <c r="H62" s="530"/>
      <c r="I62" s="530"/>
      <c r="J62" s="400"/>
      <c r="K62" s="400"/>
      <c r="L62" s="400"/>
      <c r="M62" s="400"/>
      <c r="N62" s="400"/>
    </row>
    <row r="63" spans="1:14" ht="15.75">
      <c r="A63" s="10"/>
      <c r="B63" s="11" t="s">
        <v>208</v>
      </c>
      <c r="C63" s="11"/>
      <c r="D63" s="11"/>
      <c r="E63" s="11"/>
      <c r="F63" s="11"/>
      <c r="G63" s="11"/>
      <c r="H63" s="11"/>
      <c r="I63" s="12" t="s">
        <v>209</v>
      </c>
      <c r="J63" s="12"/>
      <c r="K63" s="12"/>
      <c r="L63" s="12"/>
      <c r="M63" s="13"/>
      <c r="N63" s="14"/>
    </row>
    <row r="64" spans="1:14" ht="15.75">
      <c r="A64" s="15"/>
      <c r="B64" s="16"/>
      <c r="C64" s="16"/>
      <c r="D64" s="16"/>
      <c r="E64" s="16"/>
      <c r="F64" s="16"/>
      <c r="G64" s="16"/>
      <c r="H64" s="16"/>
      <c r="I64" s="17" t="s">
        <v>210</v>
      </c>
      <c r="J64" s="17"/>
      <c r="K64" s="17"/>
      <c r="L64" s="17"/>
      <c r="M64" s="18"/>
      <c r="N64" s="19"/>
    </row>
    <row r="65" spans="1:15 16384:16384" ht="15.75">
      <c r="A65" s="15"/>
      <c r="B65" s="16" t="s">
        <v>211</v>
      </c>
      <c r="C65" s="16"/>
      <c r="D65" s="16"/>
      <c r="E65" s="16"/>
      <c r="F65" s="16"/>
      <c r="G65" s="16"/>
      <c r="H65" s="16"/>
      <c r="I65" s="17" t="s">
        <v>240</v>
      </c>
      <c r="J65" s="17"/>
      <c r="K65" s="17"/>
      <c r="L65" s="17"/>
      <c r="M65" s="18"/>
      <c r="N65" s="19"/>
    </row>
    <row r="66" spans="1:15 16384:16384" ht="15.75">
      <c r="A66" s="15"/>
      <c r="B66" s="16"/>
      <c r="C66" s="16"/>
      <c r="D66" s="16"/>
      <c r="E66" s="16"/>
      <c r="F66" s="16"/>
      <c r="G66" s="16"/>
      <c r="H66" s="16"/>
      <c r="I66" s="17" t="s">
        <v>212</v>
      </c>
      <c r="J66" s="17"/>
      <c r="K66" s="17"/>
      <c r="L66" s="17"/>
      <c r="M66" s="18"/>
      <c r="N66" s="19"/>
    </row>
    <row r="67" spans="1:15 16384:16384">
      <c r="A67" s="188"/>
      <c r="B67" s="189"/>
      <c r="C67" s="189"/>
      <c r="D67" s="189"/>
      <c r="E67" s="189"/>
      <c r="F67" s="189"/>
      <c r="G67" s="189"/>
      <c r="H67" s="189"/>
      <c r="I67" s="189"/>
      <c r="J67" s="189"/>
      <c r="K67" s="189"/>
      <c r="L67" s="189"/>
      <c r="M67" s="189"/>
      <c r="N67" s="190"/>
    </row>
    <row r="68" spans="1:15 16384:16384" ht="15.75">
      <c r="A68" s="20" t="s">
        <v>69</v>
      </c>
      <c r="B68" s="21"/>
      <c r="C68" s="21"/>
      <c r="D68" s="21"/>
      <c r="E68" s="21"/>
      <c r="F68" s="21"/>
      <c r="G68" s="21"/>
      <c r="H68" s="21"/>
      <c r="I68" s="21"/>
      <c r="J68" s="21"/>
      <c r="K68" s="21"/>
      <c r="L68" s="21"/>
      <c r="M68" s="21"/>
      <c r="N68" s="22"/>
      <c r="XFD68" s="531"/>
    </row>
    <row r="69" spans="1:15 16384:16384" ht="15.75">
      <c r="A69" s="23" t="s">
        <v>169</v>
      </c>
      <c r="B69" s="24" t="s">
        <v>170</v>
      </c>
      <c r="C69" s="25"/>
      <c r="D69" s="25"/>
      <c r="E69" s="25"/>
      <c r="F69" s="25"/>
      <c r="G69" s="25"/>
      <c r="H69" s="25"/>
      <c r="I69" s="25"/>
      <c r="J69" s="25"/>
      <c r="K69" s="25"/>
      <c r="L69" s="25"/>
      <c r="M69" s="25"/>
      <c r="N69" s="26"/>
      <c r="XFD69" s="209"/>
    </row>
    <row r="70" spans="1:15 16384:16384" ht="15.75" customHeight="1">
      <c r="A70" s="361" t="s">
        <v>70</v>
      </c>
      <c r="B70" s="362"/>
      <c r="C70" s="362"/>
      <c r="D70" s="362"/>
      <c r="E70" s="362"/>
      <c r="F70" s="363"/>
      <c r="G70" s="131" t="s">
        <v>243</v>
      </c>
      <c r="H70" s="55"/>
      <c r="I70" s="532"/>
      <c r="J70" s="360" t="s">
        <v>3</v>
      </c>
      <c r="K70" s="35"/>
      <c r="L70" s="35"/>
      <c r="M70" s="35"/>
      <c r="N70" s="36"/>
      <c r="XFD70" s="210"/>
    </row>
    <row r="71" spans="1:15 16384:16384" ht="15.75" customHeight="1">
      <c r="A71" s="361" t="s">
        <v>71</v>
      </c>
      <c r="B71" s="362"/>
      <c r="C71" s="362"/>
      <c r="D71" s="362"/>
      <c r="E71" s="362"/>
      <c r="F71" s="363"/>
      <c r="G71" s="533"/>
      <c r="H71" s="534"/>
      <c r="I71" s="535"/>
      <c r="J71" s="364" t="s">
        <v>4</v>
      </c>
      <c r="K71" s="43" t="s">
        <v>5</v>
      </c>
      <c r="L71" s="43"/>
      <c r="M71" s="43"/>
      <c r="N71" s="44" t="s">
        <v>6</v>
      </c>
    </row>
    <row r="72" spans="1:15 16384:16384" ht="15.75">
      <c r="A72" s="365" t="s">
        <v>84</v>
      </c>
      <c r="B72" s="366"/>
      <c r="C72" s="366"/>
      <c r="D72" s="366"/>
      <c r="E72" s="366"/>
      <c r="F72" s="367"/>
      <c r="G72" s="533"/>
      <c r="H72" s="534"/>
      <c r="I72" s="535"/>
      <c r="J72" s="536">
        <v>126229</v>
      </c>
      <c r="K72" s="498" t="s">
        <v>197</v>
      </c>
      <c r="L72" s="498"/>
      <c r="M72" s="498"/>
      <c r="N72" s="537">
        <v>87508258</v>
      </c>
    </row>
    <row r="73" spans="1:15 16384:16384" ht="15.75">
      <c r="A73" s="365" t="s">
        <v>85</v>
      </c>
      <c r="B73" s="366"/>
      <c r="C73" s="366"/>
      <c r="D73" s="366"/>
      <c r="E73" s="366"/>
      <c r="F73" s="367"/>
      <c r="G73" s="533"/>
      <c r="H73" s="534"/>
      <c r="I73" s="535"/>
      <c r="J73" s="538"/>
      <c r="K73" s="498"/>
      <c r="L73" s="498"/>
      <c r="M73" s="498"/>
      <c r="N73" s="539"/>
    </row>
    <row r="74" spans="1:15 16384:16384" ht="15.75">
      <c r="A74" s="361" t="s">
        <v>74</v>
      </c>
      <c r="B74" s="362"/>
      <c r="C74" s="362"/>
      <c r="D74" s="362"/>
      <c r="E74" s="362"/>
      <c r="F74" s="363"/>
      <c r="G74" s="533"/>
      <c r="H74" s="534"/>
      <c r="I74" s="535"/>
      <c r="J74" s="540">
        <v>90</v>
      </c>
      <c r="K74" s="498" t="s">
        <v>180</v>
      </c>
      <c r="L74" s="498"/>
      <c r="M74" s="498"/>
      <c r="N74" s="537">
        <v>26750000</v>
      </c>
      <c r="O74" s="541"/>
    </row>
    <row r="75" spans="1:15 16384:16384" ht="12" customHeight="1">
      <c r="A75" s="361" t="s">
        <v>75</v>
      </c>
      <c r="B75" s="362"/>
      <c r="C75" s="362"/>
      <c r="D75" s="362"/>
      <c r="E75" s="362"/>
      <c r="F75" s="363"/>
      <c r="G75" s="533"/>
      <c r="H75" s="534"/>
      <c r="I75" s="535"/>
      <c r="J75" s="540"/>
      <c r="K75" s="498"/>
      <c r="L75" s="498"/>
      <c r="M75" s="498"/>
      <c r="N75" s="539"/>
      <c r="O75" s="541"/>
    </row>
    <row r="76" spans="1:15 16384:16384" ht="18" customHeight="1">
      <c r="A76" s="50" t="s">
        <v>155</v>
      </c>
      <c r="B76" s="51"/>
      <c r="C76" s="51"/>
      <c r="D76" s="51"/>
      <c r="E76" s="51"/>
      <c r="F76" s="52"/>
      <c r="G76" s="533"/>
      <c r="H76" s="534"/>
      <c r="I76" s="535"/>
      <c r="J76" s="542" t="s">
        <v>198</v>
      </c>
      <c r="K76" s="543" t="s">
        <v>178</v>
      </c>
      <c r="L76" s="544"/>
      <c r="M76" s="540"/>
      <c r="N76" s="545">
        <v>23726994</v>
      </c>
      <c r="O76" s="541"/>
    </row>
    <row r="77" spans="1:15 16384:16384" ht="18" customHeight="1">
      <c r="A77" s="428"/>
      <c r="B77" s="429"/>
      <c r="C77" s="429"/>
      <c r="D77" s="429"/>
      <c r="E77" s="429"/>
      <c r="F77" s="430"/>
      <c r="G77" s="533"/>
      <c r="H77" s="534"/>
      <c r="I77" s="535"/>
      <c r="J77" s="70">
        <v>909</v>
      </c>
      <c r="K77" s="543" t="s">
        <v>182</v>
      </c>
      <c r="L77" s="544"/>
      <c r="M77" s="540"/>
      <c r="N77" s="545">
        <v>19200000</v>
      </c>
      <c r="O77" s="541"/>
    </row>
    <row r="78" spans="1:15 16384:16384" ht="18" customHeight="1">
      <c r="A78" s="428"/>
      <c r="B78" s="429"/>
      <c r="C78" s="429"/>
      <c r="D78" s="429"/>
      <c r="E78" s="429"/>
      <c r="F78" s="430"/>
      <c r="G78" s="533"/>
      <c r="H78" s="534"/>
      <c r="I78" s="535"/>
      <c r="J78" s="46" t="s">
        <v>203</v>
      </c>
      <c r="K78" s="543" t="s">
        <v>204</v>
      </c>
      <c r="L78" s="544"/>
      <c r="M78" s="540"/>
      <c r="N78" s="545">
        <v>2448481</v>
      </c>
      <c r="O78" s="541"/>
    </row>
    <row r="79" spans="1:15 16384:16384" ht="25.15" customHeight="1" thickBot="1">
      <c r="A79" s="428"/>
      <c r="B79" s="429"/>
      <c r="C79" s="429"/>
      <c r="D79" s="429"/>
      <c r="E79" s="429"/>
      <c r="F79" s="430"/>
      <c r="G79" s="533"/>
      <c r="H79" s="534"/>
      <c r="I79" s="535"/>
      <c r="J79" s="46" t="s">
        <v>181</v>
      </c>
      <c r="K79" s="543" t="s">
        <v>179</v>
      </c>
      <c r="L79" s="544"/>
      <c r="M79" s="540"/>
      <c r="N79" s="545">
        <f>18559936+17250000+30359520+6719040+18000000+13500000+18559936</f>
        <v>122948432</v>
      </c>
      <c r="O79" s="541"/>
    </row>
    <row r="80" spans="1:15 16384:16384" ht="15.75" customHeight="1">
      <c r="A80" s="57" t="s">
        <v>8</v>
      </c>
      <c r="B80" s="58" t="s">
        <v>76</v>
      </c>
      <c r="C80" s="59" t="s">
        <v>10</v>
      </c>
      <c r="D80" s="59" t="s">
        <v>11</v>
      </c>
      <c r="E80" s="59" t="s">
        <v>12</v>
      </c>
      <c r="F80" s="59" t="s">
        <v>86</v>
      </c>
      <c r="G80" s="59"/>
      <c r="H80" s="59"/>
      <c r="I80" s="401"/>
      <c r="J80" s="402" t="s">
        <v>14</v>
      </c>
      <c r="K80" s="59"/>
      <c r="L80" s="61" t="s">
        <v>15</v>
      </c>
      <c r="M80" s="61"/>
      <c r="N80" s="62"/>
      <c r="O80" s="541"/>
      <c r="XFD80" s="207"/>
    </row>
    <row r="81" spans="1:18 16384:16384" ht="14.25" customHeight="1">
      <c r="A81" s="63"/>
      <c r="B81" s="64"/>
      <c r="C81" s="64"/>
      <c r="D81" s="64"/>
      <c r="E81" s="64"/>
      <c r="F81" s="64"/>
      <c r="G81" s="64"/>
      <c r="H81" s="64"/>
      <c r="I81" s="403"/>
      <c r="J81" s="79"/>
      <c r="K81" s="64"/>
      <c r="L81" s="64" t="s">
        <v>16</v>
      </c>
      <c r="M81" s="64" t="s">
        <v>17</v>
      </c>
      <c r="N81" s="66" t="s">
        <v>18</v>
      </c>
      <c r="O81" s="541"/>
    </row>
    <row r="82" spans="1:18 16384:16384" ht="15.75">
      <c r="A82" s="63"/>
      <c r="B82" s="64"/>
      <c r="C82" s="64"/>
      <c r="D82" s="64"/>
      <c r="E82" s="64"/>
      <c r="F82" s="67" t="s">
        <v>19</v>
      </c>
      <c r="G82" s="67" t="s">
        <v>20</v>
      </c>
      <c r="H82" s="67" t="s">
        <v>21</v>
      </c>
      <c r="I82" s="404" t="s">
        <v>22</v>
      </c>
      <c r="J82" s="405" t="s">
        <v>23</v>
      </c>
      <c r="K82" s="69" t="s">
        <v>24</v>
      </c>
      <c r="L82" s="64"/>
      <c r="M82" s="64"/>
      <c r="N82" s="66"/>
      <c r="O82" s="541"/>
      <c r="XFD82" s="546"/>
    </row>
    <row r="83" spans="1:18 16384:16384" ht="15.75">
      <c r="A83" s="37" t="s">
        <v>87</v>
      </c>
      <c r="B83" s="70" t="s">
        <v>25</v>
      </c>
      <c r="C83" s="99" t="s">
        <v>150</v>
      </c>
      <c r="D83" s="1">
        <v>285</v>
      </c>
      <c r="E83" s="194">
        <v>135000000</v>
      </c>
      <c r="F83" s="194">
        <f>+E83</f>
        <v>135000000</v>
      </c>
      <c r="G83" s="431"/>
      <c r="H83" s="431"/>
      <c r="I83" s="431"/>
      <c r="J83" s="73">
        <v>45292</v>
      </c>
      <c r="K83" s="74">
        <v>45657</v>
      </c>
      <c r="L83" s="407">
        <f>+D84/D83</f>
        <v>1</v>
      </c>
      <c r="M83" s="408"/>
      <c r="N83" s="409"/>
      <c r="O83" s="541"/>
      <c r="XFD83" s="546"/>
    </row>
    <row r="84" spans="1:18 16384:16384" ht="15.75">
      <c r="A84" s="37"/>
      <c r="B84" s="70" t="s">
        <v>26</v>
      </c>
      <c r="C84" s="99"/>
      <c r="D84" s="1">
        <v>285</v>
      </c>
      <c r="E84" s="194">
        <f>+N72</f>
        <v>87508258</v>
      </c>
      <c r="F84" s="194">
        <f t="shared" ref="F84:F88" si="1">+E84</f>
        <v>87508258</v>
      </c>
      <c r="G84" s="431"/>
      <c r="H84" s="431"/>
      <c r="I84" s="431"/>
      <c r="J84" s="73">
        <v>45292</v>
      </c>
      <c r="K84" s="74">
        <v>45657</v>
      </c>
      <c r="L84" s="411"/>
      <c r="M84" s="412"/>
      <c r="N84" s="413"/>
      <c r="O84" s="547"/>
      <c r="P84" s="209"/>
      <c r="Q84" s="548"/>
      <c r="R84" s="210"/>
      <c r="XFD84" s="546"/>
    </row>
    <row r="85" spans="1:18 16384:16384" ht="15.75">
      <c r="A85" s="191" t="s">
        <v>88</v>
      </c>
      <c r="B85" s="70" t="s">
        <v>25</v>
      </c>
      <c r="C85" s="99" t="s">
        <v>151</v>
      </c>
      <c r="D85" s="2">
        <v>36</v>
      </c>
      <c r="E85" s="194">
        <v>220000000</v>
      </c>
      <c r="F85" s="194">
        <f t="shared" si="1"/>
        <v>220000000</v>
      </c>
      <c r="G85" s="431"/>
      <c r="H85" s="431"/>
      <c r="I85" s="431"/>
      <c r="J85" s="73">
        <v>45292</v>
      </c>
      <c r="K85" s="74">
        <v>45657</v>
      </c>
      <c r="L85" s="407">
        <f>+D86/D85</f>
        <v>1</v>
      </c>
      <c r="M85" s="408"/>
      <c r="N85" s="409"/>
      <c r="O85" s="541"/>
      <c r="P85" s="209"/>
      <c r="Q85" s="548"/>
      <c r="R85" s="210"/>
      <c r="XFD85" s="546"/>
    </row>
    <row r="86" spans="1:18 16384:16384" ht="15.75">
      <c r="A86" s="193"/>
      <c r="B86" s="70" t="s">
        <v>26</v>
      </c>
      <c r="C86" s="99"/>
      <c r="D86" s="2">
        <v>36</v>
      </c>
      <c r="E86" s="194">
        <f>+N76</f>
        <v>23726994</v>
      </c>
      <c r="F86" s="194">
        <f t="shared" si="1"/>
        <v>23726994</v>
      </c>
      <c r="G86" s="431"/>
      <c r="H86" s="431"/>
      <c r="I86" s="431"/>
      <c r="J86" s="73">
        <v>45292</v>
      </c>
      <c r="K86" s="74">
        <v>45657</v>
      </c>
      <c r="L86" s="411"/>
      <c r="M86" s="412"/>
      <c r="N86" s="413"/>
      <c r="O86" s="541"/>
      <c r="P86" s="209"/>
      <c r="Q86" s="548"/>
      <c r="R86" s="210"/>
      <c r="XFD86" s="546"/>
    </row>
    <row r="87" spans="1:18 16384:16384" ht="15.75">
      <c r="A87" s="191" t="s">
        <v>89</v>
      </c>
      <c r="B87" s="70" t="s">
        <v>25</v>
      </c>
      <c r="C87" s="99" t="s">
        <v>152</v>
      </c>
      <c r="D87" s="3">
        <v>0.98</v>
      </c>
      <c r="E87" s="194">
        <v>220103431</v>
      </c>
      <c r="F87" s="194">
        <f t="shared" si="1"/>
        <v>220103431</v>
      </c>
      <c r="G87" s="431"/>
      <c r="H87" s="431"/>
      <c r="I87" s="431"/>
      <c r="J87" s="73">
        <v>45292</v>
      </c>
      <c r="K87" s="74">
        <v>45657</v>
      </c>
      <c r="L87" s="407">
        <f>+D88/D87</f>
        <v>0.98979591836734693</v>
      </c>
      <c r="M87" s="408"/>
      <c r="N87" s="409"/>
      <c r="P87" s="209"/>
      <c r="Q87" s="548"/>
      <c r="R87" s="209"/>
      <c r="XFD87" s="546"/>
    </row>
    <row r="88" spans="1:18 16384:16384" ht="15.75">
      <c r="A88" s="193"/>
      <c r="B88" s="70" t="s">
        <v>26</v>
      </c>
      <c r="C88" s="99"/>
      <c r="D88" s="3">
        <v>0.97</v>
      </c>
      <c r="E88" s="194">
        <f>+N74+N79+N77</f>
        <v>168898432</v>
      </c>
      <c r="F88" s="194">
        <f t="shared" si="1"/>
        <v>168898432</v>
      </c>
      <c r="G88" s="431"/>
      <c r="H88" s="431"/>
      <c r="I88" s="431"/>
      <c r="J88" s="73">
        <v>45292</v>
      </c>
      <c r="K88" s="74">
        <v>45579</v>
      </c>
      <c r="L88" s="411"/>
      <c r="M88" s="412"/>
      <c r="N88" s="413"/>
      <c r="XFD88" s="546"/>
    </row>
    <row r="89" spans="1:18 16384:16384" ht="39.75" customHeight="1">
      <c r="A89" s="432" t="s">
        <v>205</v>
      </c>
      <c r="B89" s="70" t="s">
        <v>25</v>
      </c>
      <c r="C89" s="437" t="s">
        <v>207</v>
      </c>
      <c r="D89" s="7">
        <v>1</v>
      </c>
      <c r="E89" s="194">
        <v>2448481</v>
      </c>
      <c r="F89" s="194">
        <f>+E89</f>
        <v>2448481</v>
      </c>
      <c r="G89" s="431"/>
      <c r="H89" s="431"/>
      <c r="I89" s="431"/>
      <c r="J89" s="73">
        <v>45292</v>
      </c>
      <c r="K89" s="74">
        <v>45657</v>
      </c>
      <c r="L89" s="433"/>
      <c r="M89" s="434"/>
      <c r="N89" s="435"/>
      <c r="XFD89" s="546"/>
    </row>
    <row r="90" spans="1:18 16384:16384" ht="15.75">
      <c r="A90" s="436"/>
      <c r="B90" s="70" t="s">
        <v>26</v>
      </c>
      <c r="C90" s="501"/>
      <c r="D90" s="7">
        <v>1</v>
      </c>
      <c r="E90" s="194">
        <f>+N78</f>
        <v>2448481</v>
      </c>
      <c r="F90" s="194">
        <f>+E90</f>
        <v>2448481</v>
      </c>
      <c r="G90" s="431"/>
      <c r="H90" s="431"/>
      <c r="I90" s="431"/>
      <c r="J90" s="73">
        <v>45292</v>
      </c>
      <c r="K90" s="74">
        <v>45657</v>
      </c>
      <c r="L90" s="433"/>
      <c r="M90" s="434"/>
      <c r="N90" s="435"/>
      <c r="XFD90" s="546"/>
    </row>
    <row r="91" spans="1:18 16384:16384" ht="15.75">
      <c r="A91" s="63" t="s">
        <v>79</v>
      </c>
      <c r="B91" s="69" t="s">
        <v>25</v>
      </c>
      <c r="C91" s="437"/>
      <c r="D91" s="381">
        <v>0.83</v>
      </c>
      <c r="E91" s="195">
        <v>575103431</v>
      </c>
      <c r="F91" s="195">
        <f>+E91</f>
        <v>575103431</v>
      </c>
      <c r="G91" s="431"/>
      <c r="H91" s="431"/>
      <c r="I91" s="431"/>
      <c r="J91" s="73">
        <v>45292</v>
      </c>
      <c r="K91" s="74">
        <v>45657</v>
      </c>
      <c r="L91" s="407"/>
      <c r="M91" s="408"/>
      <c r="N91" s="382"/>
      <c r="P91" s="209"/>
      <c r="XFD91" s="546"/>
    </row>
    <row r="92" spans="1:18 16384:16384" ht="16.5" thickBot="1">
      <c r="A92" s="370"/>
      <c r="B92" s="84" t="s">
        <v>26</v>
      </c>
      <c r="C92" s="438"/>
      <c r="D92" s="439">
        <v>1</v>
      </c>
      <c r="E92" s="196">
        <f>+E84+E86+E88+E90</f>
        <v>282582165</v>
      </c>
      <c r="F92" s="196">
        <f>+E92</f>
        <v>282582165</v>
      </c>
      <c r="G92" s="440"/>
      <c r="H92" s="440"/>
      <c r="I92" s="440"/>
      <c r="J92" s="88">
        <v>45292</v>
      </c>
      <c r="K92" s="89">
        <v>45657</v>
      </c>
      <c r="L92" s="416"/>
      <c r="M92" s="417"/>
      <c r="N92" s="389"/>
      <c r="P92" s="209"/>
    </row>
    <row r="93" spans="1:18 16384:16384" ht="16.5" thickBot="1">
      <c r="A93" s="418" t="s">
        <v>28</v>
      </c>
      <c r="B93" s="419" t="s">
        <v>29</v>
      </c>
      <c r="C93" s="419"/>
      <c r="D93" s="419"/>
      <c r="E93" s="420" t="s">
        <v>30</v>
      </c>
      <c r="F93" s="420"/>
      <c r="G93" s="420"/>
      <c r="H93" s="420"/>
      <c r="I93" s="421"/>
      <c r="J93" s="172" t="s">
        <v>31</v>
      </c>
      <c r="K93" s="173"/>
      <c r="L93" s="173"/>
      <c r="M93" s="173"/>
      <c r="N93" s="174"/>
      <c r="P93" s="209"/>
    </row>
    <row r="94" spans="1:18 16384:16384" ht="15.75">
      <c r="A94" s="516" t="s">
        <v>136</v>
      </c>
      <c r="B94" s="517" t="s">
        <v>90</v>
      </c>
      <c r="C94" s="518"/>
      <c r="D94" s="519"/>
      <c r="E94" s="549" t="s">
        <v>137</v>
      </c>
      <c r="F94" s="550"/>
      <c r="G94" s="551"/>
      <c r="H94" s="552" t="s">
        <v>25</v>
      </c>
      <c r="I94" s="553">
        <f>+D91</f>
        <v>0.83</v>
      </c>
      <c r="J94" s="422" t="s">
        <v>177</v>
      </c>
      <c r="K94" s="423"/>
      <c r="L94" s="423"/>
      <c r="M94" s="423"/>
      <c r="N94" s="424"/>
      <c r="O94" s="330"/>
      <c r="P94" s="330"/>
    </row>
    <row r="95" spans="1:18 16384:16384" ht="15.75">
      <c r="A95" s="410"/>
      <c r="B95" s="39"/>
      <c r="C95" s="40"/>
      <c r="D95" s="41"/>
      <c r="E95" s="554"/>
      <c r="F95" s="555"/>
      <c r="G95" s="556"/>
      <c r="H95" s="557"/>
      <c r="I95" s="558"/>
      <c r="J95" s="394" t="s">
        <v>91</v>
      </c>
      <c r="K95" s="395"/>
      <c r="L95" s="395"/>
      <c r="M95" s="395"/>
      <c r="N95" s="396"/>
      <c r="O95" s="330"/>
      <c r="P95" s="330"/>
    </row>
    <row r="96" spans="1:18 16384:16384" ht="15.75">
      <c r="A96" s="410"/>
      <c r="B96" s="39"/>
      <c r="C96" s="40"/>
      <c r="D96" s="41"/>
      <c r="E96" s="554"/>
      <c r="F96" s="555"/>
      <c r="G96" s="556"/>
      <c r="H96" s="559"/>
      <c r="I96" s="560"/>
      <c r="J96" s="425"/>
      <c r="K96" s="426"/>
      <c r="L96" s="426"/>
      <c r="M96" s="426"/>
      <c r="N96" s="427"/>
      <c r="O96" s="330"/>
      <c r="P96" s="330"/>
    </row>
    <row r="97" spans="1:16" ht="15.75">
      <c r="A97" s="410"/>
      <c r="B97" s="39"/>
      <c r="C97" s="40"/>
      <c r="D97" s="41"/>
      <c r="E97" s="554"/>
      <c r="F97" s="555"/>
      <c r="G97" s="556"/>
      <c r="H97" s="561" t="s">
        <v>26</v>
      </c>
      <c r="I97" s="562">
        <f>+D92</f>
        <v>1</v>
      </c>
      <c r="J97" s="425"/>
      <c r="K97" s="426"/>
      <c r="L97" s="426"/>
      <c r="M97" s="426"/>
      <c r="N97" s="427"/>
      <c r="O97" s="330"/>
      <c r="P97" s="330"/>
    </row>
    <row r="98" spans="1:16" ht="15.75">
      <c r="A98" s="410"/>
      <c r="B98" s="39"/>
      <c r="C98" s="40"/>
      <c r="D98" s="41"/>
      <c r="E98" s="554"/>
      <c r="F98" s="555"/>
      <c r="G98" s="556"/>
      <c r="H98" s="557"/>
      <c r="I98" s="558"/>
      <c r="J98" s="425"/>
      <c r="K98" s="426"/>
      <c r="L98" s="426"/>
      <c r="M98" s="426"/>
      <c r="N98" s="427"/>
      <c r="O98" s="330"/>
      <c r="P98" s="330"/>
    </row>
    <row r="99" spans="1:16" ht="15.75">
      <c r="A99" s="193"/>
      <c r="B99" s="105"/>
      <c r="C99" s="106"/>
      <c r="D99" s="107"/>
      <c r="E99" s="266"/>
      <c r="F99" s="267"/>
      <c r="G99" s="268"/>
      <c r="H99" s="559"/>
      <c r="I99" s="560"/>
      <c r="J99" s="425"/>
      <c r="K99" s="426"/>
      <c r="L99" s="426"/>
      <c r="M99" s="426"/>
      <c r="N99" s="427"/>
      <c r="O99" s="330"/>
      <c r="P99" s="330"/>
    </row>
    <row r="100" spans="1:16" ht="15.75">
      <c r="A100" s="526"/>
      <c r="B100" s="527"/>
      <c r="C100" s="527"/>
      <c r="D100" s="527"/>
      <c r="E100" s="527"/>
      <c r="F100" s="527"/>
      <c r="G100" s="527"/>
      <c r="H100" s="527"/>
      <c r="I100" s="527"/>
      <c r="J100" s="425"/>
      <c r="K100" s="426"/>
      <c r="L100" s="426"/>
      <c r="M100" s="426"/>
      <c r="N100" s="427"/>
      <c r="O100" s="330"/>
      <c r="P100" s="330"/>
    </row>
    <row r="101" spans="1:16" ht="16.5" thickBot="1">
      <c r="A101" s="528"/>
      <c r="B101" s="529"/>
      <c r="C101" s="529"/>
      <c r="D101" s="529"/>
      <c r="E101" s="529"/>
      <c r="F101" s="529"/>
      <c r="G101" s="529"/>
      <c r="H101" s="529"/>
      <c r="I101" s="529"/>
      <c r="J101" s="397"/>
      <c r="K101" s="398"/>
      <c r="L101" s="398"/>
      <c r="M101" s="398"/>
      <c r="N101" s="399"/>
      <c r="O101" s="330"/>
      <c r="P101" s="330"/>
    </row>
    <row r="102" spans="1:16"/>
    <row r="103" spans="1:16" ht="15.75" thickBot="1"/>
    <row r="104" spans="1:16" ht="15.75">
      <c r="A104" s="10"/>
      <c r="B104" s="11" t="s">
        <v>208</v>
      </c>
      <c r="C104" s="11"/>
      <c r="D104" s="11"/>
      <c r="E104" s="11"/>
      <c r="F104" s="11"/>
      <c r="G104" s="11"/>
      <c r="H104" s="11"/>
      <c r="I104" s="12" t="s">
        <v>209</v>
      </c>
      <c r="J104" s="12"/>
      <c r="K104" s="12"/>
      <c r="L104" s="12"/>
      <c r="M104" s="13"/>
      <c r="N104" s="14"/>
    </row>
    <row r="105" spans="1:16" ht="15.75">
      <c r="A105" s="15"/>
      <c r="B105" s="16"/>
      <c r="C105" s="16"/>
      <c r="D105" s="16"/>
      <c r="E105" s="16"/>
      <c r="F105" s="16"/>
      <c r="G105" s="16"/>
      <c r="H105" s="16"/>
      <c r="I105" s="17" t="s">
        <v>210</v>
      </c>
      <c r="J105" s="17"/>
      <c r="K105" s="17"/>
      <c r="L105" s="17"/>
      <c r="M105" s="18"/>
      <c r="N105" s="19"/>
    </row>
    <row r="106" spans="1:16" ht="15.75">
      <c r="A106" s="15"/>
      <c r="B106" s="16" t="s">
        <v>211</v>
      </c>
      <c r="C106" s="16"/>
      <c r="D106" s="16"/>
      <c r="E106" s="16"/>
      <c r="F106" s="16"/>
      <c r="G106" s="16"/>
      <c r="H106" s="16"/>
      <c r="I106" s="17" t="s">
        <v>240</v>
      </c>
      <c r="J106" s="17"/>
      <c r="K106" s="17"/>
      <c r="L106" s="17"/>
      <c r="M106" s="18"/>
      <c r="N106" s="19"/>
    </row>
    <row r="107" spans="1:16" ht="15.75">
      <c r="A107" s="15"/>
      <c r="B107" s="16"/>
      <c r="C107" s="16"/>
      <c r="D107" s="16"/>
      <c r="E107" s="16"/>
      <c r="F107" s="16"/>
      <c r="G107" s="16"/>
      <c r="H107" s="16"/>
      <c r="I107" s="17" t="s">
        <v>212</v>
      </c>
      <c r="J107" s="17"/>
      <c r="K107" s="17"/>
      <c r="L107" s="17"/>
      <c r="M107" s="18"/>
      <c r="N107" s="19"/>
    </row>
    <row r="108" spans="1:16">
      <c r="A108" s="188"/>
      <c r="B108" s="189"/>
      <c r="C108" s="189"/>
      <c r="D108" s="189"/>
      <c r="E108" s="189"/>
      <c r="F108" s="189"/>
      <c r="G108" s="189"/>
      <c r="H108" s="189"/>
      <c r="I108" s="189"/>
      <c r="J108" s="189"/>
      <c r="K108" s="189"/>
      <c r="L108" s="189"/>
      <c r="M108" s="189"/>
      <c r="N108" s="190"/>
    </row>
    <row r="109" spans="1:16" ht="15.75">
      <c r="A109" s="20" t="s">
        <v>69</v>
      </c>
      <c r="B109" s="21"/>
      <c r="C109" s="21"/>
      <c r="D109" s="21"/>
      <c r="E109" s="21"/>
      <c r="F109" s="21"/>
      <c r="G109" s="21"/>
      <c r="H109" s="21"/>
      <c r="I109" s="21"/>
      <c r="J109" s="21"/>
      <c r="K109" s="21"/>
      <c r="L109" s="21"/>
      <c r="M109" s="21"/>
      <c r="N109" s="22"/>
    </row>
    <row r="110" spans="1:16" ht="15.75">
      <c r="A110" s="23" t="s">
        <v>169</v>
      </c>
      <c r="B110" s="24" t="s">
        <v>170</v>
      </c>
      <c r="C110" s="25"/>
      <c r="D110" s="25"/>
      <c r="E110" s="25"/>
      <c r="F110" s="25"/>
      <c r="G110" s="25"/>
      <c r="H110" s="25"/>
      <c r="I110" s="25"/>
      <c r="J110" s="25"/>
      <c r="K110" s="25"/>
      <c r="L110" s="25"/>
      <c r="M110" s="25"/>
      <c r="N110" s="26"/>
    </row>
    <row r="111" spans="1:16" ht="15.75">
      <c r="A111" s="361" t="s">
        <v>70</v>
      </c>
      <c r="B111" s="362"/>
      <c r="C111" s="362"/>
      <c r="D111" s="362"/>
      <c r="E111" s="362"/>
      <c r="F111" s="363"/>
      <c r="G111" s="32" t="s">
        <v>244</v>
      </c>
      <c r="H111" s="33"/>
      <c r="I111" s="34"/>
      <c r="J111" s="360" t="s">
        <v>3</v>
      </c>
      <c r="K111" s="35"/>
      <c r="L111" s="35"/>
      <c r="M111" s="35"/>
      <c r="N111" s="36"/>
    </row>
    <row r="112" spans="1:16" ht="15.75">
      <c r="A112" s="361" t="s">
        <v>71</v>
      </c>
      <c r="B112" s="362"/>
      <c r="C112" s="362"/>
      <c r="D112" s="362"/>
      <c r="E112" s="362"/>
      <c r="F112" s="363"/>
      <c r="G112" s="39"/>
      <c r="H112" s="40"/>
      <c r="I112" s="41"/>
      <c r="J112" s="364" t="s">
        <v>4</v>
      </c>
      <c r="K112" s="43" t="s">
        <v>5</v>
      </c>
      <c r="L112" s="43"/>
      <c r="M112" s="43"/>
      <c r="N112" s="44" t="s">
        <v>6</v>
      </c>
    </row>
    <row r="113" spans="1:18" ht="15.75" customHeight="1">
      <c r="A113" s="365" t="s">
        <v>84</v>
      </c>
      <c r="B113" s="366"/>
      <c r="C113" s="366"/>
      <c r="D113" s="366"/>
      <c r="E113" s="366"/>
      <c r="F113" s="367"/>
      <c r="G113" s="39"/>
      <c r="H113" s="40"/>
      <c r="I113" s="41"/>
      <c r="J113" s="99">
        <v>184</v>
      </c>
      <c r="K113" s="498" t="s">
        <v>183</v>
      </c>
      <c r="L113" s="498"/>
      <c r="M113" s="498"/>
      <c r="N113" s="564">
        <v>22500000</v>
      </c>
    </row>
    <row r="114" spans="1:18" ht="15.75">
      <c r="A114" s="365" t="s">
        <v>85</v>
      </c>
      <c r="B114" s="366"/>
      <c r="C114" s="366"/>
      <c r="D114" s="366"/>
      <c r="E114" s="366"/>
      <c r="F114" s="367"/>
      <c r="G114" s="39"/>
      <c r="H114" s="40"/>
      <c r="I114" s="41"/>
      <c r="J114" s="47"/>
      <c r="K114" s="498"/>
      <c r="L114" s="498"/>
      <c r="M114" s="498"/>
      <c r="N114" s="565"/>
    </row>
    <row r="115" spans="1:18" ht="21" customHeight="1">
      <c r="A115" s="361" t="s">
        <v>74</v>
      </c>
      <c r="B115" s="362"/>
      <c r="C115" s="362"/>
      <c r="D115" s="362"/>
      <c r="E115" s="362"/>
      <c r="F115" s="363"/>
      <c r="G115" s="39"/>
      <c r="H115" s="40"/>
      <c r="I115" s="41"/>
      <c r="J115" s="498">
        <v>909</v>
      </c>
      <c r="K115" s="498" t="s">
        <v>182</v>
      </c>
      <c r="L115" s="498"/>
      <c r="M115" s="498"/>
      <c r="N115" s="564">
        <v>14400000</v>
      </c>
    </row>
    <row r="116" spans="1:18" ht="15.75">
      <c r="A116" s="441" t="s">
        <v>75</v>
      </c>
      <c r="B116" s="442"/>
      <c r="C116" s="442"/>
      <c r="D116" s="442"/>
      <c r="E116" s="442"/>
      <c r="F116" s="443"/>
      <c r="G116" s="39"/>
      <c r="H116" s="40"/>
      <c r="I116" s="41"/>
      <c r="J116" s="498"/>
      <c r="K116" s="498"/>
      <c r="L116" s="498"/>
      <c r="M116" s="498"/>
      <c r="N116" s="565"/>
    </row>
    <row r="117" spans="1:18" ht="27.75" customHeight="1">
      <c r="A117" s="50" t="s">
        <v>156</v>
      </c>
      <c r="B117" s="51"/>
      <c r="C117" s="51"/>
      <c r="D117" s="51"/>
      <c r="E117" s="51"/>
      <c r="F117" s="52"/>
      <c r="G117" s="39"/>
      <c r="H117" s="40"/>
      <c r="I117" s="41"/>
      <c r="J117" s="566"/>
      <c r="K117" s="152"/>
      <c r="L117" s="152"/>
      <c r="M117" s="152"/>
      <c r="N117" s="515"/>
    </row>
    <row r="118" spans="1:18" ht="21" customHeight="1">
      <c r="A118" s="428"/>
      <c r="B118" s="429"/>
      <c r="C118" s="429"/>
      <c r="D118" s="429"/>
      <c r="E118" s="429"/>
      <c r="F118" s="430"/>
      <c r="G118" s="39"/>
      <c r="H118" s="40"/>
      <c r="I118" s="41"/>
      <c r="J118" s="514"/>
      <c r="K118" s="153"/>
      <c r="L118" s="154"/>
      <c r="M118" s="155"/>
      <c r="N118" s="515"/>
    </row>
    <row r="119" spans="1:18" ht="21" customHeight="1">
      <c r="A119" s="79"/>
      <c r="B119" s="64"/>
      <c r="C119" s="64"/>
      <c r="D119" s="64"/>
      <c r="E119" s="64"/>
      <c r="F119" s="64"/>
      <c r="G119" s="64"/>
      <c r="H119" s="64"/>
      <c r="I119" s="64"/>
      <c r="J119" s="64"/>
      <c r="K119" s="64"/>
      <c r="L119" s="64"/>
      <c r="M119" s="64"/>
      <c r="N119" s="403"/>
    </row>
    <row r="120" spans="1:18" ht="15.75">
      <c r="A120" s="444" t="s">
        <v>8</v>
      </c>
      <c r="B120" s="445" t="s">
        <v>76</v>
      </c>
      <c r="C120" s="446" t="s">
        <v>10</v>
      </c>
      <c r="D120" s="446" t="s">
        <v>11</v>
      </c>
      <c r="E120" s="567" t="s">
        <v>53</v>
      </c>
      <c r="F120" s="446" t="s">
        <v>86</v>
      </c>
      <c r="G120" s="446"/>
      <c r="H120" s="446"/>
      <c r="I120" s="446"/>
      <c r="J120" s="446" t="s">
        <v>14</v>
      </c>
      <c r="K120" s="446"/>
      <c r="L120" s="447" t="s">
        <v>15</v>
      </c>
      <c r="M120" s="447"/>
      <c r="N120" s="448"/>
    </row>
    <row r="121" spans="1:18">
      <c r="A121" s="63"/>
      <c r="B121" s="64"/>
      <c r="C121" s="64"/>
      <c r="D121" s="64"/>
      <c r="E121" s="65"/>
      <c r="F121" s="64"/>
      <c r="G121" s="64"/>
      <c r="H121" s="64"/>
      <c r="I121" s="64"/>
      <c r="J121" s="64"/>
      <c r="K121" s="64"/>
      <c r="L121" s="64" t="s">
        <v>16</v>
      </c>
      <c r="M121" s="64" t="s">
        <v>17</v>
      </c>
      <c r="N121" s="66" t="s">
        <v>18</v>
      </c>
      <c r="P121" s="493"/>
    </row>
    <row r="122" spans="1:18" ht="15.75">
      <c r="A122" s="63"/>
      <c r="B122" s="64"/>
      <c r="C122" s="64"/>
      <c r="D122" s="64"/>
      <c r="E122" s="65"/>
      <c r="F122" s="67" t="s">
        <v>19</v>
      </c>
      <c r="G122" s="67" t="s">
        <v>20</v>
      </c>
      <c r="H122" s="67" t="s">
        <v>21</v>
      </c>
      <c r="I122" s="68" t="s">
        <v>22</v>
      </c>
      <c r="J122" s="67" t="s">
        <v>23</v>
      </c>
      <c r="K122" s="69" t="s">
        <v>24</v>
      </c>
      <c r="L122" s="64"/>
      <c r="M122" s="64"/>
      <c r="N122" s="66"/>
    </row>
    <row r="123" spans="1:18" ht="32.25" customHeight="1">
      <c r="A123" s="37" t="s">
        <v>92</v>
      </c>
      <c r="B123" s="69" t="s">
        <v>25</v>
      </c>
      <c r="C123" s="99" t="s">
        <v>93</v>
      </c>
      <c r="D123" s="4">
        <v>1</v>
      </c>
      <c r="E123" s="485">
        <v>15000000</v>
      </c>
      <c r="F123" s="485">
        <f>+E123</f>
        <v>15000000</v>
      </c>
      <c r="G123" s="449"/>
      <c r="H123" s="449"/>
      <c r="I123" s="449"/>
      <c r="J123" s="73">
        <v>45292</v>
      </c>
      <c r="K123" s="74">
        <v>45657</v>
      </c>
      <c r="L123" s="408">
        <f>+D124/D123</f>
        <v>0</v>
      </c>
      <c r="M123" s="408"/>
      <c r="N123" s="409"/>
      <c r="Q123" s="568"/>
      <c r="R123" s="568"/>
    </row>
    <row r="124" spans="1:18" ht="32.25" customHeight="1">
      <c r="A124" s="37"/>
      <c r="B124" s="70" t="s">
        <v>26</v>
      </c>
      <c r="C124" s="99"/>
      <c r="D124" s="4">
        <v>0</v>
      </c>
      <c r="E124" s="485">
        <v>0</v>
      </c>
      <c r="F124" s="485">
        <f t="shared" ref="F124:F126" si="2">+E124</f>
        <v>0</v>
      </c>
      <c r="G124" s="449"/>
      <c r="H124" s="449"/>
      <c r="I124" s="449"/>
      <c r="J124" s="73">
        <v>45292</v>
      </c>
      <c r="K124" s="74">
        <v>45657</v>
      </c>
      <c r="L124" s="412"/>
      <c r="M124" s="412"/>
      <c r="N124" s="413"/>
    </row>
    <row r="125" spans="1:18" ht="24" customHeight="1">
      <c r="A125" s="37" t="s">
        <v>94</v>
      </c>
      <c r="B125" s="69" t="s">
        <v>25</v>
      </c>
      <c r="C125" s="99" t="s">
        <v>95</v>
      </c>
      <c r="D125" s="4">
        <v>2</v>
      </c>
      <c r="E125" s="485">
        <v>117697129</v>
      </c>
      <c r="F125" s="485">
        <f t="shared" si="2"/>
        <v>117697129</v>
      </c>
      <c r="G125" s="449"/>
      <c r="H125" s="449"/>
      <c r="I125" s="449"/>
      <c r="J125" s="73">
        <v>45292</v>
      </c>
      <c r="K125" s="74">
        <v>45657</v>
      </c>
      <c r="L125" s="408">
        <f>+D126/D125</f>
        <v>0.5</v>
      </c>
      <c r="M125" s="408"/>
      <c r="N125" s="409"/>
      <c r="Q125" s="568"/>
      <c r="R125" s="568"/>
    </row>
    <row r="126" spans="1:18" ht="24" customHeight="1">
      <c r="A126" s="37"/>
      <c r="B126" s="70" t="s">
        <v>26</v>
      </c>
      <c r="C126" s="99"/>
      <c r="D126" s="4">
        <v>1</v>
      </c>
      <c r="E126" s="485">
        <f>+N113+N115</f>
        <v>36900000</v>
      </c>
      <c r="F126" s="485">
        <f t="shared" si="2"/>
        <v>36900000</v>
      </c>
      <c r="G126" s="449"/>
      <c r="H126" s="449"/>
      <c r="I126" s="449"/>
      <c r="J126" s="73">
        <v>45292</v>
      </c>
      <c r="K126" s="74">
        <v>45579</v>
      </c>
      <c r="L126" s="412"/>
      <c r="M126" s="412"/>
      <c r="N126" s="413"/>
    </row>
    <row r="127" spans="1:18" ht="15.75">
      <c r="A127" s="63" t="s">
        <v>79</v>
      </c>
      <c r="B127" s="69" t="s">
        <v>25</v>
      </c>
      <c r="C127" s="70"/>
      <c r="D127" s="133">
        <v>2</v>
      </c>
      <c r="E127" s="195">
        <v>132697129</v>
      </c>
      <c r="F127" s="569">
        <f>+E127</f>
        <v>132697129</v>
      </c>
      <c r="G127" s="449"/>
      <c r="H127" s="449"/>
      <c r="I127" s="449"/>
      <c r="J127" s="73">
        <v>45292</v>
      </c>
      <c r="K127" s="74">
        <v>45657</v>
      </c>
      <c r="L127" s="408"/>
      <c r="M127" s="408"/>
      <c r="N127" s="409"/>
    </row>
    <row r="128" spans="1:18" ht="16.5" thickBot="1">
      <c r="A128" s="383"/>
      <c r="B128" s="384" t="s">
        <v>26</v>
      </c>
      <c r="C128" s="384"/>
      <c r="D128" s="450">
        <v>1</v>
      </c>
      <c r="E128" s="202">
        <f>+E124+E126</f>
        <v>36900000</v>
      </c>
      <c r="F128" s="202">
        <f>+F124+F126</f>
        <v>36900000</v>
      </c>
      <c r="G128" s="451"/>
      <c r="H128" s="451"/>
      <c r="I128" s="451"/>
      <c r="J128" s="88">
        <v>45292</v>
      </c>
      <c r="K128" s="89">
        <v>45657</v>
      </c>
      <c r="L128" s="417"/>
      <c r="M128" s="417"/>
      <c r="N128" s="452"/>
    </row>
    <row r="129" spans="1:14" ht="16.5" thickBot="1">
      <c r="A129" s="390" t="s">
        <v>28</v>
      </c>
      <c r="B129" s="391" t="s">
        <v>29</v>
      </c>
      <c r="C129" s="391"/>
      <c r="D129" s="391"/>
      <c r="E129" s="392" t="s">
        <v>30</v>
      </c>
      <c r="F129" s="392"/>
      <c r="G129" s="392"/>
      <c r="H129" s="392"/>
      <c r="I129" s="453"/>
      <c r="J129" s="173" t="s">
        <v>31</v>
      </c>
      <c r="K129" s="173"/>
      <c r="L129" s="173"/>
      <c r="M129" s="173"/>
      <c r="N129" s="174"/>
    </row>
    <row r="130" spans="1:14" ht="14.25" customHeight="1">
      <c r="A130" s="570"/>
      <c r="B130" s="571"/>
      <c r="C130" s="571"/>
      <c r="D130" s="571"/>
      <c r="E130" s="571"/>
      <c r="F130" s="571"/>
      <c r="G130" s="571"/>
      <c r="H130" s="572"/>
      <c r="I130" s="573"/>
      <c r="J130" s="454"/>
      <c r="K130" s="454"/>
      <c r="L130" s="454"/>
      <c r="M130" s="454"/>
      <c r="N130" s="455"/>
    </row>
    <row r="131" spans="1:14" ht="22.5" customHeight="1">
      <c r="A131" s="191" t="s">
        <v>139</v>
      </c>
      <c r="B131" s="574" t="s">
        <v>96</v>
      </c>
      <c r="C131" s="575"/>
      <c r="D131" s="576"/>
      <c r="E131" s="574" t="s">
        <v>138</v>
      </c>
      <c r="F131" s="575"/>
      <c r="G131" s="576"/>
      <c r="H131" s="406" t="s">
        <v>25</v>
      </c>
      <c r="I131" s="577">
        <f>+D127</f>
        <v>2</v>
      </c>
      <c r="J131" s="456" t="s">
        <v>177</v>
      </c>
      <c r="K131" s="457"/>
      <c r="L131" s="457"/>
      <c r="M131" s="457"/>
      <c r="N131" s="458"/>
    </row>
    <row r="132" spans="1:14" ht="22.5" customHeight="1">
      <c r="A132" s="410"/>
      <c r="B132" s="578"/>
      <c r="C132" s="579"/>
      <c r="D132" s="580"/>
      <c r="E132" s="578"/>
      <c r="F132" s="579"/>
      <c r="G132" s="580"/>
      <c r="H132" s="406" t="s">
        <v>26</v>
      </c>
      <c r="I132" s="581">
        <f>+D128</f>
        <v>1</v>
      </c>
      <c r="J132" s="459" t="s">
        <v>91</v>
      </c>
      <c r="K132" s="460"/>
      <c r="L132" s="460"/>
      <c r="M132" s="460"/>
      <c r="N132" s="461"/>
    </row>
    <row r="133" spans="1:14">
      <c r="A133" s="582"/>
      <c r="B133" s="583"/>
      <c r="C133" s="583"/>
      <c r="D133" s="583"/>
      <c r="E133" s="583"/>
      <c r="F133" s="583"/>
      <c r="G133" s="583"/>
      <c r="H133" s="583"/>
      <c r="I133" s="583"/>
      <c r="J133" s="462"/>
      <c r="K133" s="460"/>
      <c r="L133" s="460"/>
      <c r="M133" s="460"/>
      <c r="N133" s="461"/>
    </row>
    <row r="134" spans="1:14" ht="15.75" thickBot="1">
      <c r="A134" s="584"/>
      <c r="B134" s="585"/>
      <c r="C134" s="585"/>
      <c r="D134" s="585"/>
      <c r="E134" s="585"/>
      <c r="F134" s="585"/>
      <c r="G134" s="585"/>
      <c r="H134" s="585"/>
      <c r="I134" s="585"/>
      <c r="J134" s="463"/>
      <c r="K134" s="464"/>
      <c r="L134" s="464"/>
      <c r="M134" s="464"/>
      <c r="N134" s="465"/>
    </row>
    <row r="135" spans="1:14"/>
    <row r="136" spans="1:14" ht="15.75" thickBot="1"/>
    <row r="137" spans="1:14" ht="15.75">
      <c r="A137" s="10"/>
      <c r="B137" s="11" t="s">
        <v>208</v>
      </c>
      <c r="C137" s="11"/>
      <c r="D137" s="11"/>
      <c r="E137" s="11"/>
      <c r="F137" s="11"/>
      <c r="G137" s="11"/>
      <c r="H137" s="11"/>
      <c r="I137" s="12" t="s">
        <v>209</v>
      </c>
      <c r="J137" s="12"/>
      <c r="K137" s="12"/>
      <c r="L137" s="12"/>
      <c r="M137" s="13"/>
      <c r="N137" s="14"/>
    </row>
    <row r="138" spans="1:14" ht="15.75">
      <c r="A138" s="15"/>
      <c r="B138" s="16"/>
      <c r="C138" s="16"/>
      <c r="D138" s="16"/>
      <c r="E138" s="16"/>
      <c r="F138" s="16"/>
      <c r="G138" s="16"/>
      <c r="H138" s="16"/>
      <c r="I138" s="17" t="s">
        <v>210</v>
      </c>
      <c r="J138" s="17"/>
      <c r="K138" s="17"/>
      <c r="L138" s="17"/>
      <c r="M138" s="18"/>
      <c r="N138" s="19"/>
    </row>
    <row r="139" spans="1:14" ht="15.75">
      <c r="A139" s="15"/>
      <c r="B139" s="16" t="s">
        <v>211</v>
      </c>
      <c r="C139" s="16"/>
      <c r="D139" s="16"/>
      <c r="E139" s="16"/>
      <c r="F139" s="16"/>
      <c r="G139" s="16"/>
      <c r="H139" s="16"/>
      <c r="I139" s="17" t="s">
        <v>240</v>
      </c>
      <c r="J139" s="17"/>
      <c r="K139" s="17"/>
      <c r="L139" s="17"/>
      <c r="M139" s="18"/>
      <c r="N139" s="19"/>
    </row>
    <row r="140" spans="1:14" ht="15.75">
      <c r="A140" s="15"/>
      <c r="B140" s="16"/>
      <c r="C140" s="16"/>
      <c r="D140" s="16"/>
      <c r="E140" s="16"/>
      <c r="F140" s="16"/>
      <c r="G140" s="16"/>
      <c r="H140" s="16"/>
      <c r="I140" s="17" t="s">
        <v>212</v>
      </c>
      <c r="J140" s="17"/>
      <c r="K140" s="17"/>
      <c r="L140" s="17"/>
      <c r="M140" s="18"/>
      <c r="N140" s="19"/>
    </row>
    <row r="141" spans="1:14">
      <c r="A141" s="188"/>
      <c r="B141" s="189"/>
      <c r="C141" s="189"/>
      <c r="D141" s="189"/>
      <c r="E141" s="189"/>
      <c r="F141" s="189"/>
      <c r="G141" s="189"/>
      <c r="H141" s="189"/>
      <c r="I141" s="189"/>
      <c r="J141" s="189"/>
      <c r="K141" s="189"/>
      <c r="L141" s="189"/>
      <c r="M141" s="189"/>
      <c r="N141" s="190"/>
    </row>
    <row r="142" spans="1:14" ht="15.75">
      <c r="A142" s="20" t="s">
        <v>69</v>
      </c>
      <c r="B142" s="21"/>
      <c r="C142" s="21"/>
      <c r="D142" s="21"/>
      <c r="E142" s="21"/>
      <c r="F142" s="21"/>
      <c r="G142" s="21"/>
      <c r="H142" s="21"/>
      <c r="I142" s="21"/>
      <c r="J142" s="21"/>
      <c r="K142" s="21"/>
      <c r="L142" s="21"/>
      <c r="M142" s="21"/>
      <c r="N142" s="22"/>
    </row>
    <row r="143" spans="1:14" ht="15.75">
      <c r="A143" s="23" t="s">
        <v>169</v>
      </c>
      <c r="B143" s="24" t="s">
        <v>170</v>
      </c>
      <c r="C143" s="25"/>
      <c r="D143" s="25"/>
      <c r="E143" s="25"/>
      <c r="F143" s="25"/>
      <c r="G143" s="25"/>
      <c r="H143" s="25"/>
      <c r="I143" s="25"/>
      <c r="J143" s="25"/>
      <c r="K143" s="25"/>
      <c r="L143" s="25"/>
      <c r="M143" s="25"/>
      <c r="N143" s="26"/>
    </row>
    <row r="144" spans="1:14" ht="15.75">
      <c r="A144" s="361" t="s">
        <v>70</v>
      </c>
      <c r="B144" s="362"/>
      <c r="C144" s="362"/>
      <c r="D144" s="362"/>
      <c r="E144" s="362"/>
      <c r="F144" s="363"/>
      <c r="G144" s="32" t="s">
        <v>245</v>
      </c>
      <c r="H144" s="33"/>
      <c r="I144" s="34"/>
      <c r="J144" s="360" t="s">
        <v>3</v>
      </c>
      <c r="K144" s="35"/>
      <c r="L144" s="35"/>
      <c r="M144" s="35"/>
      <c r="N144" s="36"/>
    </row>
    <row r="145" spans="1:14" ht="15.75">
      <c r="A145" s="361" t="s">
        <v>71</v>
      </c>
      <c r="B145" s="362"/>
      <c r="C145" s="362"/>
      <c r="D145" s="362"/>
      <c r="E145" s="362"/>
      <c r="F145" s="363"/>
      <c r="G145" s="39"/>
      <c r="H145" s="40"/>
      <c r="I145" s="41"/>
      <c r="J145" s="364" t="s">
        <v>4</v>
      </c>
      <c r="K145" s="43" t="s">
        <v>5</v>
      </c>
      <c r="L145" s="43"/>
      <c r="M145" s="43"/>
      <c r="N145" s="44" t="s">
        <v>6</v>
      </c>
    </row>
    <row r="146" spans="1:14" ht="15.75" customHeight="1">
      <c r="A146" s="365" t="s">
        <v>84</v>
      </c>
      <c r="B146" s="366"/>
      <c r="C146" s="366"/>
      <c r="D146" s="366"/>
      <c r="E146" s="366"/>
      <c r="F146" s="367"/>
      <c r="G146" s="39"/>
      <c r="H146" s="40"/>
      <c r="I146" s="41"/>
      <c r="J146" s="586">
        <v>91</v>
      </c>
      <c r="K146" s="490" t="s">
        <v>184</v>
      </c>
      <c r="L146" s="491"/>
      <c r="M146" s="293"/>
      <c r="N146" s="564">
        <f>12940064</f>
        <v>12940064</v>
      </c>
    </row>
    <row r="147" spans="1:14" ht="15.75">
      <c r="A147" s="365" t="s">
        <v>85</v>
      </c>
      <c r="B147" s="366"/>
      <c r="C147" s="366"/>
      <c r="D147" s="366"/>
      <c r="E147" s="366"/>
      <c r="F147" s="367"/>
      <c r="G147" s="39"/>
      <c r="H147" s="40"/>
      <c r="I147" s="41"/>
      <c r="J147" s="587"/>
      <c r="K147" s="588"/>
      <c r="L147" s="589"/>
      <c r="M147" s="590"/>
      <c r="N147" s="591"/>
    </row>
    <row r="148" spans="1:14" ht="15.75">
      <c r="A148" s="361" t="s">
        <v>74</v>
      </c>
      <c r="B148" s="362"/>
      <c r="C148" s="362"/>
      <c r="D148" s="362"/>
      <c r="E148" s="362"/>
      <c r="F148" s="363"/>
      <c r="G148" s="39"/>
      <c r="H148" s="40"/>
      <c r="I148" s="41"/>
      <c r="J148" s="587"/>
      <c r="K148" s="588"/>
      <c r="L148" s="589"/>
      <c r="M148" s="590"/>
      <c r="N148" s="591"/>
    </row>
    <row r="149" spans="1:14" ht="15.75">
      <c r="A149" s="361" t="s">
        <v>75</v>
      </c>
      <c r="B149" s="362"/>
      <c r="C149" s="362"/>
      <c r="D149" s="362"/>
      <c r="E149" s="362"/>
      <c r="F149" s="363"/>
      <c r="G149" s="39"/>
      <c r="H149" s="40"/>
      <c r="I149" s="41"/>
      <c r="J149" s="592"/>
      <c r="K149" s="495"/>
      <c r="L149" s="496"/>
      <c r="M149" s="295"/>
      <c r="N149" s="565"/>
    </row>
    <row r="150" spans="1:14" s="593" customFormat="1" ht="44.25" customHeight="1" thickBot="1">
      <c r="A150" s="50" t="s">
        <v>157</v>
      </c>
      <c r="B150" s="51"/>
      <c r="C150" s="51"/>
      <c r="D150" s="51"/>
      <c r="E150" s="51"/>
      <c r="F150" s="52"/>
      <c r="G150" s="39"/>
      <c r="H150" s="40"/>
      <c r="I150" s="41"/>
      <c r="J150" s="566">
        <v>815</v>
      </c>
      <c r="K150" s="152" t="s">
        <v>202</v>
      </c>
      <c r="L150" s="152"/>
      <c r="M150" s="152"/>
      <c r="N150" s="515">
        <v>12940064</v>
      </c>
    </row>
    <row r="151" spans="1:14" ht="15.75">
      <c r="A151" s="57" t="s">
        <v>8</v>
      </c>
      <c r="B151" s="58" t="s">
        <v>76</v>
      </c>
      <c r="C151" s="59" t="s">
        <v>10</v>
      </c>
      <c r="D151" s="59" t="s">
        <v>11</v>
      </c>
      <c r="E151" s="60" t="s">
        <v>53</v>
      </c>
      <c r="F151" s="59" t="s">
        <v>13</v>
      </c>
      <c r="G151" s="59"/>
      <c r="H151" s="59"/>
      <c r="I151" s="59"/>
      <c r="J151" s="59" t="s">
        <v>14</v>
      </c>
      <c r="K151" s="59"/>
      <c r="L151" s="61" t="s">
        <v>15</v>
      </c>
      <c r="M151" s="61"/>
      <c r="N151" s="62"/>
    </row>
    <row r="152" spans="1:14">
      <c r="A152" s="63"/>
      <c r="B152" s="64"/>
      <c r="C152" s="64"/>
      <c r="D152" s="64"/>
      <c r="E152" s="65"/>
      <c r="F152" s="64"/>
      <c r="G152" s="64"/>
      <c r="H152" s="64"/>
      <c r="I152" s="64"/>
      <c r="J152" s="64"/>
      <c r="K152" s="64"/>
      <c r="L152" s="64" t="s">
        <v>16</v>
      </c>
      <c r="M152" s="64" t="s">
        <v>17</v>
      </c>
      <c r="N152" s="66" t="s">
        <v>18</v>
      </c>
    </row>
    <row r="153" spans="1:14" ht="15.75">
      <c r="A153" s="63"/>
      <c r="B153" s="64"/>
      <c r="C153" s="64"/>
      <c r="D153" s="64"/>
      <c r="E153" s="65"/>
      <c r="F153" s="67" t="s">
        <v>19</v>
      </c>
      <c r="G153" s="67" t="s">
        <v>20</v>
      </c>
      <c r="H153" s="67" t="s">
        <v>21</v>
      </c>
      <c r="I153" s="68" t="s">
        <v>22</v>
      </c>
      <c r="J153" s="67" t="s">
        <v>23</v>
      </c>
      <c r="K153" s="69" t="s">
        <v>24</v>
      </c>
      <c r="L153" s="64"/>
      <c r="M153" s="64"/>
      <c r="N153" s="66"/>
    </row>
    <row r="154" spans="1:14" ht="33" customHeight="1">
      <c r="A154" s="37" t="s">
        <v>97</v>
      </c>
      <c r="B154" s="69" t="s">
        <v>25</v>
      </c>
      <c r="C154" s="99" t="s">
        <v>122</v>
      </c>
      <c r="D154" s="5">
        <v>0.85</v>
      </c>
      <c r="E154" s="349">
        <v>25880129</v>
      </c>
      <c r="F154" s="349">
        <f>+E154</f>
        <v>25880129</v>
      </c>
      <c r="G154" s="449"/>
      <c r="H154" s="449"/>
      <c r="I154" s="449"/>
      <c r="J154" s="73">
        <v>45292</v>
      </c>
      <c r="K154" s="74">
        <v>45657</v>
      </c>
      <c r="L154" s="408">
        <f>+D155/D154</f>
        <v>0.52941176470588236</v>
      </c>
      <c r="M154" s="408"/>
      <c r="N154" s="409"/>
    </row>
    <row r="155" spans="1:14" ht="33" customHeight="1">
      <c r="A155" s="37"/>
      <c r="B155" s="70" t="s">
        <v>26</v>
      </c>
      <c r="C155" s="99"/>
      <c r="D155" s="5">
        <v>0.45</v>
      </c>
      <c r="E155" s="349">
        <f>+N146+N150</f>
        <v>25880128</v>
      </c>
      <c r="F155" s="349">
        <f>+E155</f>
        <v>25880128</v>
      </c>
      <c r="G155" s="449"/>
      <c r="H155" s="449"/>
      <c r="I155" s="449"/>
      <c r="J155" s="73">
        <v>45292</v>
      </c>
      <c r="K155" s="74">
        <v>45576</v>
      </c>
      <c r="L155" s="412"/>
      <c r="M155" s="412"/>
      <c r="N155" s="413"/>
    </row>
    <row r="156" spans="1:14" ht="15.75">
      <c r="A156" s="63" t="s">
        <v>79</v>
      </c>
      <c r="B156" s="69" t="s">
        <v>25</v>
      </c>
      <c r="C156" s="64"/>
      <c r="D156" s="381">
        <v>0.91</v>
      </c>
      <c r="E156" s="195">
        <v>25880129</v>
      </c>
      <c r="F156" s="466">
        <f>+E156</f>
        <v>25880129</v>
      </c>
      <c r="G156" s="449"/>
      <c r="H156" s="449"/>
      <c r="I156" s="449"/>
      <c r="J156" s="73">
        <v>45292</v>
      </c>
      <c r="K156" s="74">
        <v>45657</v>
      </c>
      <c r="L156" s="408"/>
      <c r="M156" s="467"/>
      <c r="N156" s="382"/>
    </row>
    <row r="157" spans="1:14" ht="16.5" thickBot="1">
      <c r="A157" s="383"/>
      <c r="B157" s="384" t="s">
        <v>26</v>
      </c>
      <c r="C157" s="380"/>
      <c r="D157" s="468">
        <v>0.45</v>
      </c>
      <c r="E157" s="202">
        <f>+E155</f>
        <v>25880128</v>
      </c>
      <c r="F157" s="202">
        <f>+F155</f>
        <v>25880128</v>
      </c>
      <c r="G157" s="451"/>
      <c r="H157" s="451"/>
      <c r="I157" s="451"/>
      <c r="J157" s="88">
        <v>45292</v>
      </c>
      <c r="K157" s="89">
        <v>45657</v>
      </c>
      <c r="L157" s="417"/>
      <c r="M157" s="417"/>
      <c r="N157" s="389"/>
    </row>
    <row r="158" spans="1:14" ht="16.5" thickBot="1">
      <c r="A158" s="390" t="s">
        <v>28</v>
      </c>
      <c r="B158" s="391" t="s">
        <v>29</v>
      </c>
      <c r="C158" s="391"/>
      <c r="D158" s="391"/>
      <c r="E158" s="392" t="s">
        <v>30</v>
      </c>
      <c r="F158" s="392"/>
      <c r="G158" s="392"/>
      <c r="H158" s="392"/>
      <c r="I158" s="453"/>
      <c r="J158" s="173" t="s">
        <v>31</v>
      </c>
      <c r="K158" s="173"/>
      <c r="L158" s="173"/>
      <c r="M158" s="173"/>
      <c r="N158" s="174"/>
    </row>
    <row r="159" spans="1:14" ht="26.25" customHeight="1">
      <c r="A159" s="594" t="s">
        <v>246</v>
      </c>
      <c r="B159" s="595" t="s">
        <v>98</v>
      </c>
      <c r="C159" s="596"/>
      <c r="D159" s="597"/>
      <c r="E159" s="39" t="s">
        <v>140</v>
      </c>
      <c r="F159" s="40"/>
      <c r="G159" s="41"/>
      <c r="H159" s="572" t="s">
        <v>25</v>
      </c>
      <c r="I159" s="598">
        <f>+D156</f>
        <v>0.91</v>
      </c>
      <c r="J159" s="469" t="s">
        <v>177</v>
      </c>
      <c r="K159" s="470"/>
      <c r="L159" s="470"/>
      <c r="M159" s="470"/>
      <c r="N159" s="471"/>
    </row>
    <row r="160" spans="1:14" ht="26.25" customHeight="1">
      <c r="A160" s="594"/>
      <c r="B160" s="578"/>
      <c r="C160" s="579"/>
      <c r="D160" s="580"/>
      <c r="E160" s="105"/>
      <c r="F160" s="106"/>
      <c r="G160" s="107"/>
      <c r="H160" s="406" t="s">
        <v>26</v>
      </c>
      <c r="I160" s="599">
        <f>+D157</f>
        <v>0.45</v>
      </c>
      <c r="J160" s="459" t="s">
        <v>99</v>
      </c>
      <c r="K160" s="460"/>
      <c r="L160" s="460"/>
      <c r="M160" s="460"/>
      <c r="N160" s="461"/>
    </row>
    <row r="161" spans="1:14">
      <c r="A161" s="582"/>
      <c r="B161" s="600"/>
      <c r="C161" s="600"/>
      <c r="D161" s="600"/>
      <c r="E161" s="600"/>
      <c r="F161" s="600"/>
      <c r="G161" s="600"/>
      <c r="H161" s="600"/>
      <c r="I161" s="600"/>
      <c r="J161" s="462"/>
      <c r="K161" s="460"/>
      <c r="L161" s="460"/>
      <c r="M161" s="460"/>
      <c r="N161" s="461"/>
    </row>
    <row r="162" spans="1:14" ht="15.75" thickBot="1">
      <c r="A162" s="601"/>
      <c r="B162" s="602"/>
      <c r="C162" s="602"/>
      <c r="D162" s="602"/>
      <c r="E162" s="602"/>
      <c r="F162" s="602"/>
      <c r="G162" s="602"/>
      <c r="H162" s="602"/>
      <c r="I162" s="602"/>
      <c r="J162" s="463"/>
      <c r="K162" s="464"/>
      <c r="L162" s="464"/>
      <c r="M162" s="464"/>
      <c r="N162" s="465"/>
    </row>
    <row r="163" spans="1:14" ht="15.75">
      <c r="A163" s="603"/>
      <c r="B163" s="603"/>
      <c r="C163" s="603"/>
      <c r="D163" s="603"/>
      <c r="E163" s="603"/>
      <c r="F163" s="603"/>
      <c r="G163" s="603"/>
      <c r="H163" s="603"/>
      <c r="I163" s="603"/>
      <c r="J163" s="472"/>
      <c r="K163" s="472"/>
      <c r="L163" s="472"/>
      <c r="M163" s="472"/>
      <c r="N163" s="472"/>
    </row>
    <row r="164" spans="1:14" ht="15.75" thickBot="1"/>
    <row r="165" spans="1:14" ht="15.75">
      <c r="A165" s="10"/>
      <c r="B165" s="11" t="s">
        <v>208</v>
      </c>
      <c r="C165" s="11"/>
      <c r="D165" s="11"/>
      <c r="E165" s="11"/>
      <c r="F165" s="11"/>
      <c r="G165" s="11"/>
      <c r="H165" s="11"/>
      <c r="I165" s="12" t="s">
        <v>209</v>
      </c>
      <c r="J165" s="12"/>
      <c r="K165" s="12"/>
      <c r="L165" s="12"/>
      <c r="M165" s="13"/>
      <c r="N165" s="14"/>
    </row>
    <row r="166" spans="1:14" ht="15.75">
      <c r="A166" s="15"/>
      <c r="B166" s="16"/>
      <c r="C166" s="16"/>
      <c r="D166" s="16"/>
      <c r="E166" s="16"/>
      <c r="F166" s="16"/>
      <c r="G166" s="16"/>
      <c r="H166" s="16"/>
      <c r="I166" s="17" t="s">
        <v>210</v>
      </c>
      <c r="J166" s="17"/>
      <c r="K166" s="17"/>
      <c r="L166" s="17"/>
      <c r="M166" s="18"/>
      <c r="N166" s="19"/>
    </row>
    <row r="167" spans="1:14" ht="15.75">
      <c r="A167" s="15"/>
      <c r="B167" s="16" t="s">
        <v>211</v>
      </c>
      <c r="C167" s="16"/>
      <c r="D167" s="16"/>
      <c r="E167" s="16"/>
      <c r="F167" s="16"/>
      <c r="G167" s="16"/>
      <c r="H167" s="16"/>
      <c r="I167" s="17" t="s">
        <v>240</v>
      </c>
      <c r="J167" s="17"/>
      <c r="K167" s="17"/>
      <c r="L167" s="17"/>
      <c r="M167" s="18"/>
      <c r="N167" s="19"/>
    </row>
    <row r="168" spans="1:14" ht="15.75">
      <c r="A168" s="15"/>
      <c r="B168" s="16"/>
      <c r="C168" s="16"/>
      <c r="D168" s="16"/>
      <c r="E168" s="16"/>
      <c r="F168" s="16"/>
      <c r="G168" s="16"/>
      <c r="H168" s="16"/>
      <c r="I168" s="17" t="s">
        <v>212</v>
      </c>
      <c r="J168" s="17"/>
      <c r="K168" s="17"/>
      <c r="L168" s="17"/>
      <c r="M168" s="18"/>
      <c r="N168" s="19"/>
    </row>
    <row r="169" spans="1:14">
      <c r="A169" s="188"/>
      <c r="B169" s="189"/>
      <c r="C169" s="189"/>
      <c r="D169" s="189"/>
      <c r="E169" s="189"/>
      <c r="F169" s="189"/>
      <c r="G169" s="189"/>
      <c r="H169" s="189"/>
      <c r="I169" s="189"/>
      <c r="J169" s="189"/>
      <c r="K169" s="189"/>
      <c r="L169" s="189"/>
      <c r="M169" s="189"/>
      <c r="N169" s="190"/>
    </row>
    <row r="170" spans="1:14" ht="15.75">
      <c r="A170" s="20" t="s">
        <v>69</v>
      </c>
      <c r="B170" s="21"/>
      <c r="C170" s="21"/>
      <c r="D170" s="21"/>
      <c r="E170" s="21"/>
      <c r="F170" s="21"/>
      <c r="G170" s="21"/>
      <c r="H170" s="21"/>
      <c r="I170" s="21"/>
      <c r="J170" s="21"/>
      <c r="K170" s="21"/>
      <c r="L170" s="21"/>
      <c r="M170" s="21"/>
      <c r="N170" s="22"/>
    </row>
    <row r="171" spans="1:14" ht="15.75">
      <c r="A171" s="23" t="s">
        <v>169</v>
      </c>
      <c r="B171" s="24" t="s">
        <v>170</v>
      </c>
      <c r="C171" s="25"/>
      <c r="D171" s="25"/>
      <c r="E171" s="25"/>
      <c r="F171" s="25"/>
      <c r="G171" s="25"/>
      <c r="H171" s="25"/>
      <c r="I171" s="25"/>
      <c r="J171" s="25"/>
      <c r="K171" s="25"/>
      <c r="L171" s="25"/>
      <c r="M171" s="25"/>
      <c r="N171" s="26"/>
    </row>
    <row r="172" spans="1:14" ht="15.75">
      <c r="A172" s="361" t="s">
        <v>70</v>
      </c>
      <c r="B172" s="362"/>
      <c r="C172" s="362"/>
      <c r="D172" s="362"/>
      <c r="E172" s="362"/>
      <c r="F172" s="363"/>
      <c r="G172" s="131" t="s">
        <v>243</v>
      </c>
      <c r="H172" s="33"/>
      <c r="I172" s="34"/>
      <c r="J172" s="360" t="s">
        <v>3</v>
      </c>
      <c r="K172" s="35"/>
      <c r="L172" s="35"/>
      <c r="M172" s="35"/>
      <c r="N172" s="36"/>
    </row>
    <row r="173" spans="1:14" ht="15.75">
      <c r="A173" s="361" t="s">
        <v>71</v>
      </c>
      <c r="B173" s="362"/>
      <c r="C173" s="362"/>
      <c r="D173" s="362"/>
      <c r="E173" s="362"/>
      <c r="F173" s="363"/>
      <c r="G173" s="39"/>
      <c r="H173" s="40"/>
      <c r="I173" s="41"/>
      <c r="J173" s="364" t="s">
        <v>4</v>
      </c>
      <c r="K173" s="43" t="s">
        <v>5</v>
      </c>
      <c r="L173" s="43"/>
      <c r="M173" s="43"/>
      <c r="N173" s="44" t="s">
        <v>6</v>
      </c>
    </row>
    <row r="174" spans="1:14" ht="15.75">
      <c r="A174" s="365" t="s">
        <v>84</v>
      </c>
      <c r="B174" s="366"/>
      <c r="C174" s="366"/>
      <c r="D174" s="366"/>
      <c r="E174" s="366"/>
      <c r="F174" s="367"/>
      <c r="G174" s="39"/>
      <c r="H174" s="40"/>
      <c r="I174" s="41"/>
      <c r="J174" s="99">
        <v>184</v>
      </c>
      <c r="K174" s="604" t="s">
        <v>183</v>
      </c>
      <c r="L174" s="604"/>
      <c r="M174" s="604"/>
      <c r="N174" s="564">
        <v>1140480</v>
      </c>
    </row>
    <row r="175" spans="1:14" ht="15.75">
      <c r="A175" s="365" t="s">
        <v>85</v>
      </c>
      <c r="B175" s="366"/>
      <c r="C175" s="366"/>
      <c r="D175" s="366"/>
      <c r="E175" s="366"/>
      <c r="F175" s="367"/>
      <c r="G175" s="39"/>
      <c r="H175" s="40"/>
      <c r="I175" s="41"/>
      <c r="J175" s="47"/>
      <c r="K175" s="604"/>
      <c r="L175" s="604"/>
      <c r="M175" s="604"/>
      <c r="N175" s="565"/>
    </row>
    <row r="176" spans="1:14" ht="15.75">
      <c r="A176" s="361" t="s">
        <v>74</v>
      </c>
      <c r="B176" s="362"/>
      <c r="C176" s="362"/>
      <c r="D176" s="362"/>
      <c r="E176" s="362"/>
      <c r="F176" s="363"/>
      <c r="G176" s="39"/>
      <c r="H176" s="40"/>
      <c r="I176" s="41"/>
      <c r="J176" s="498"/>
      <c r="K176" s="604"/>
      <c r="L176" s="604"/>
      <c r="M176" s="604"/>
      <c r="N176" s="564"/>
    </row>
    <row r="177" spans="1:14" ht="15.75">
      <c r="A177" s="361" t="s">
        <v>75</v>
      </c>
      <c r="B177" s="362"/>
      <c r="C177" s="362"/>
      <c r="D177" s="362"/>
      <c r="E177" s="362"/>
      <c r="F177" s="363"/>
      <c r="G177" s="39"/>
      <c r="H177" s="40"/>
      <c r="I177" s="41"/>
      <c r="J177" s="498"/>
      <c r="K177" s="604"/>
      <c r="L177" s="604"/>
      <c r="M177" s="604"/>
      <c r="N177" s="565"/>
    </row>
    <row r="178" spans="1:14" ht="16.5" thickBot="1">
      <c r="A178" s="50" t="s">
        <v>157</v>
      </c>
      <c r="B178" s="51"/>
      <c r="C178" s="51"/>
      <c r="D178" s="51"/>
      <c r="E178" s="51"/>
      <c r="F178" s="52"/>
      <c r="G178" s="39"/>
      <c r="H178" s="40"/>
      <c r="I178" s="41"/>
      <c r="J178" s="566"/>
      <c r="K178" s="605"/>
      <c r="L178" s="605"/>
      <c r="M178" s="605"/>
      <c r="N178" s="515"/>
    </row>
    <row r="179" spans="1:14" ht="15.75">
      <c r="A179" s="57" t="s">
        <v>8</v>
      </c>
      <c r="B179" s="58" t="s">
        <v>76</v>
      </c>
      <c r="C179" s="59" t="s">
        <v>10</v>
      </c>
      <c r="D179" s="59" t="s">
        <v>11</v>
      </c>
      <c r="E179" s="60" t="s">
        <v>53</v>
      </c>
      <c r="F179" s="59" t="s">
        <v>13</v>
      </c>
      <c r="G179" s="59"/>
      <c r="H179" s="59"/>
      <c r="I179" s="59"/>
      <c r="J179" s="59" t="s">
        <v>14</v>
      </c>
      <c r="K179" s="59"/>
      <c r="L179" s="61" t="s">
        <v>15</v>
      </c>
      <c r="M179" s="61"/>
      <c r="N179" s="62"/>
    </row>
    <row r="180" spans="1:14">
      <c r="A180" s="63"/>
      <c r="B180" s="64"/>
      <c r="C180" s="64"/>
      <c r="D180" s="64"/>
      <c r="E180" s="65"/>
      <c r="F180" s="64"/>
      <c r="G180" s="64"/>
      <c r="H180" s="64"/>
      <c r="I180" s="64"/>
      <c r="J180" s="64"/>
      <c r="K180" s="64"/>
      <c r="L180" s="64" t="s">
        <v>16</v>
      </c>
      <c r="M180" s="64" t="s">
        <v>17</v>
      </c>
      <c r="N180" s="66" t="s">
        <v>18</v>
      </c>
    </row>
    <row r="181" spans="1:14" ht="15.75">
      <c r="A181" s="63"/>
      <c r="B181" s="64"/>
      <c r="C181" s="64"/>
      <c r="D181" s="64"/>
      <c r="E181" s="65"/>
      <c r="F181" s="67" t="s">
        <v>19</v>
      </c>
      <c r="G181" s="67" t="s">
        <v>20</v>
      </c>
      <c r="H181" s="67" t="s">
        <v>21</v>
      </c>
      <c r="I181" s="68" t="s">
        <v>22</v>
      </c>
      <c r="J181" s="67" t="s">
        <v>23</v>
      </c>
      <c r="K181" s="69" t="s">
        <v>24</v>
      </c>
      <c r="L181" s="64"/>
      <c r="M181" s="64"/>
      <c r="N181" s="66"/>
    </row>
    <row r="182" spans="1:14" ht="23.25" customHeight="1">
      <c r="A182" s="473" t="s">
        <v>100</v>
      </c>
      <c r="B182" s="69" t="s">
        <v>25</v>
      </c>
      <c r="C182" s="99" t="s">
        <v>101</v>
      </c>
      <c r="D182" s="6">
        <v>1</v>
      </c>
      <c r="E182" s="349">
        <v>1140480</v>
      </c>
      <c r="F182" s="349">
        <f>+E182</f>
        <v>1140480</v>
      </c>
      <c r="G182" s="431"/>
      <c r="H182" s="431"/>
      <c r="I182" s="431"/>
      <c r="J182" s="73">
        <v>45292</v>
      </c>
      <c r="K182" s="74">
        <v>45657</v>
      </c>
      <c r="L182" s="408"/>
      <c r="M182" s="408"/>
      <c r="N182" s="409"/>
    </row>
    <row r="183" spans="1:14" ht="23.25" customHeight="1">
      <c r="A183" s="473"/>
      <c r="B183" s="69" t="s">
        <v>26</v>
      </c>
      <c r="C183" s="99"/>
      <c r="D183" s="46"/>
      <c r="E183" s="349">
        <f>+N174</f>
        <v>1140480</v>
      </c>
      <c r="F183" s="349">
        <f>+E183</f>
        <v>1140480</v>
      </c>
      <c r="G183" s="431"/>
      <c r="H183" s="431"/>
      <c r="I183" s="431"/>
      <c r="J183" s="73">
        <v>45292</v>
      </c>
      <c r="K183" s="74">
        <v>45657</v>
      </c>
      <c r="L183" s="412"/>
      <c r="M183" s="412"/>
      <c r="N183" s="413"/>
    </row>
    <row r="184" spans="1:14" ht="15.75">
      <c r="A184" s="63" t="s">
        <v>79</v>
      </c>
      <c r="B184" s="69" t="s">
        <v>25</v>
      </c>
      <c r="C184" s="64"/>
      <c r="D184" s="133">
        <v>1</v>
      </c>
      <c r="E184" s="195">
        <v>1140480</v>
      </c>
      <c r="F184" s="466">
        <f>+E184</f>
        <v>1140480</v>
      </c>
      <c r="G184" s="431">
        <v>0</v>
      </c>
      <c r="H184" s="431">
        <v>0</v>
      </c>
      <c r="I184" s="431">
        <v>0</v>
      </c>
      <c r="J184" s="73">
        <v>45292</v>
      </c>
      <c r="K184" s="74">
        <v>45541</v>
      </c>
      <c r="L184" s="408"/>
      <c r="M184" s="408"/>
      <c r="N184" s="409"/>
    </row>
    <row r="185" spans="1:14" ht="16.5" thickBot="1">
      <c r="A185" s="383"/>
      <c r="B185" s="384" t="s">
        <v>26</v>
      </c>
      <c r="C185" s="380"/>
      <c r="D185" s="450">
        <f t="shared" ref="D185:F185" si="3">+D183</f>
        <v>0</v>
      </c>
      <c r="E185" s="202">
        <f t="shared" si="3"/>
        <v>1140480</v>
      </c>
      <c r="F185" s="474">
        <f t="shared" si="3"/>
        <v>1140480</v>
      </c>
      <c r="G185" s="475">
        <v>0</v>
      </c>
      <c r="H185" s="475">
        <v>0</v>
      </c>
      <c r="I185" s="475">
        <v>0</v>
      </c>
      <c r="J185" s="88">
        <v>45292</v>
      </c>
      <c r="K185" s="89">
        <v>45657</v>
      </c>
      <c r="L185" s="417"/>
      <c r="M185" s="417"/>
      <c r="N185" s="452"/>
    </row>
    <row r="186" spans="1:14" ht="16.5" thickBot="1">
      <c r="A186" s="390" t="s">
        <v>28</v>
      </c>
      <c r="B186" s="391" t="s">
        <v>29</v>
      </c>
      <c r="C186" s="391"/>
      <c r="D186" s="391"/>
      <c r="E186" s="392" t="s">
        <v>30</v>
      </c>
      <c r="F186" s="392"/>
      <c r="G186" s="392"/>
      <c r="H186" s="392"/>
      <c r="I186" s="453"/>
      <c r="J186" s="173" t="s">
        <v>31</v>
      </c>
      <c r="K186" s="173"/>
      <c r="L186" s="173"/>
      <c r="M186" s="173"/>
      <c r="N186" s="174"/>
    </row>
    <row r="187" spans="1:14" ht="33" customHeight="1">
      <c r="A187" s="594" t="s">
        <v>247</v>
      </c>
      <c r="B187" s="571" t="s">
        <v>102</v>
      </c>
      <c r="C187" s="571"/>
      <c r="D187" s="571"/>
      <c r="E187" s="571" t="s">
        <v>103</v>
      </c>
      <c r="F187" s="571"/>
      <c r="G187" s="571"/>
      <c r="H187" s="572" t="s">
        <v>25</v>
      </c>
      <c r="I187" s="606">
        <f>+D184</f>
        <v>1</v>
      </c>
      <c r="J187" s="469" t="s">
        <v>177</v>
      </c>
      <c r="K187" s="470"/>
      <c r="L187" s="470"/>
      <c r="M187" s="470"/>
      <c r="N187" s="471"/>
    </row>
    <row r="188" spans="1:14" ht="33" customHeight="1">
      <c r="A188" s="594"/>
      <c r="B188" s="607"/>
      <c r="C188" s="607"/>
      <c r="D188" s="607"/>
      <c r="E188" s="607"/>
      <c r="F188" s="607"/>
      <c r="G188" s="607"/>
      <c r="H188" s="406" t="s">
        <v>26</v>
      </c>
      <c r="I188" s="577">
        <f>+D185</f>
        <v>0</v>
      </c>
      <c r="J188" s="476" t="s">
        <v>91</v>
      </c>
      <c r="K188" s="477"/>
      <c r="L188" s="477"/>
      <c r="M188" s="477"/>
      <c r="N188" s="478"/>
    </row>
    <row r="189" spans="1:14">
      <c r="A189" s="608"/>
      <c r="B189" s="609"/>
      <c r="C189" s="609"/>
      <c r="D189" s="609"/>
      <c r="E189" s="609"/>
      <c r="F189" s="609"/>
      <c r="G189" s="609"/>
      <c r="H189" s="609"/>
      <c r="I189" s="609"/>
      <c r="J189" s="479"/>
      <c r="K189" s="477"/>
      <c r="L189" s="477"/>
      <c r="M189" s="477"/>
      <c r="N189" s="478"/>
    </row>
    <row r="190" spans="1:14" ht="15.75" thickBot="1">
      <c r="A190" s="610"/>
      <c r="B190" s="611"/>
      <c r="C190" s="611"/>
      <c r="D190" s="611"/>
      <c r="E190" s="611"/>
      <c r="F190" s="611"/>
      <c r="G190" s="611"/>
      <c r="H190" s="611"/>
      <c r="I190" s="611"/>
      <c r="J190" s="480"/>
      <c r="K190" s="481"/>
      <c r="L190" s="481"/>
      <c r="M190" s="481"/>
      <c r="N190" s="482"/>
    </row>
    <row r="191" spans="1:14" ht="23.25" customHeight="1">
      <c r="A191" s="612"/>
      <c r="B191" s="612"/>
      <c r="C191" s="612"/>
      <c r="D191" s="612"/>
      <c r="E191" s="612"/>
      <c r="F191" s="612"/>
      <c r="G191" s="612"/>
      <c r="H191" s="612"/>
      <c r="I191" s="612"/>
      <c r="J191" s="472"/>
      <c r="K191" s="472"/>
      <c r="L191" s="472"/>
      <c r="M191" s="472"/>
      <c r="N191" s="472"/>
    </row>
    <row r="192" spans="1:14" ht="23.25" customHeight="1" thickBot="1">
      <c r="A192" s="612"/>
      <c r="B192" s="612"/>
      <c r="C192" s="612"/>
      <c r="D192" s="612"/>
      <c r="E192" s="612"/>
      <c r="F192" s="612"/>
      <c r="G192" s="612"/>
      <c r="H192" s="612"/>
      <c r="I192" s="612"/>
      <c r="J192" s="472"/>
      <c r="K192" s="472"/>
      <c r="L192" s="472"/>
      <c r="M192" s="472"/>
      <c r="N192" s="472"/>
    </row>
    <row r="193" spans="1:14" ht="15.75">
      <c r="A193" s="10"/>
      <c r="B193" s="11" t="s">
        <v>208</v>
      </c>
      <c r="C193" s="11"/>
      <c r="D193" s="11"/>
      <c r="E193" s="11"/>
      <c r="F193" s="11"/>
      <c r="G193" s="11"/>
      <c r="H193" s="11"/>
      <c r="I193" s="12" t="s">
        <v>209</v>
      </c>
      <c r="J193" s="12"/>
      <c r="K193" s="12"/>
      <c r="L193" s="12"/>
      <c r="M193" s="13"/>
      <c r="N193" s="14"/>
    </row>
    <row r="194" spans="1:14" ht="15.75">
      <c r="A194" s="15"/>
      <c r="B194" s="16"/>
      <c r="C194" s="16"/>
      <c r="D194" s="16"/>
      <c r="E194" s="16"/>
      <c r="F194" s="16"/>
      <c r="G194" s="16"/>
      <c r="H194" s="16"/>
      <c r="I194" s="17" t="s">
        <v>210</v>
      </c>
      <c r="J194" s="17"/>
      <c r="K194" s="17"/>
      <c r="L194" s="17"/>
      <c r="M194" s="18"/>
      <c r="N194" s="19"/>
    </row>
    <row r="195" spans="1:14" ht="15.75">
      <c r="A195" s="15"/>
      <c r="B195" s="16" t="s">
        <v>211</v>
      </c>
      <c r="C195" s="16"/>
      <c r="D195" s="16"/>
      <c r="E195" s="16"/>
      <c r="F195" s="16"/>
      <c r="G195" s="16"/>
      <c r="H195" s="16"/>
      <c r="I195" s="17" t="s">
        <v>240</v>
      </c>
      <c r="J195" s="17"/>
      <c r="K195" s="17"/>
      <c r="L195" s="17"/>
      <c r="M195" s="18"/>
      <c r="N195" s="19"/>
    </row>
    <row r="196" spans="1:14" ht="15.75">
      <c r="A196" s="15"/>
      <c r="B196" s="16"/>
      <c r="C196" s="16"/>
      <c r="D196" s="16"/>
      <c r="E196" s="16"/>
      <c r="F196" s="16"/>
      <c r="G196" s="16"/>
      <c r="H196" s="16"/>
      <c r="I196" s="17" t="s">
        <v>212</v>
      </c>
      <c r="J196" s="17"/>
      <c r="K196" s="17"/>
      <c r="L196" s="17"/>
      <c r="M196" s="18"/>
      <c r="N196" s="19"/>
    </row>
    <row r="197" spans="1:14">
      <c r="A197" s="188"/>
      <c r="B197" s="189"/>
      <c r="C197" s="189"/>
      <c r="D197" s="189"/>
      <c r="E197" s="189"/>
      <c r="F197" s="189"/>
      <c r="G197" s="189"/>
      <c r="H197" s="189"/>
      <c r="I197" s="189"/>
      <c r="J197" s="189"/>
      <c r="K197" s="189"/>
      <c r="L197" s="189"/>
      <c r="M197" s="189"/>
      <c r="N197" s="190"/>
    </row>
    <row r="198" spans="1:14" ht="15.75">
      <c r="A198" s="20" t="s">
        <v>69</v>
      </c>
      <c r="B198" s="21"/>
      <c r="C198" s="21"/>
      <c r="D198" s="21"/>
      <c r="E198" s="21"/>
      <c r="F198" s="21"/>
      <c r="G198" s="21"/>
      <c r="H198" s="21"/>
      <c r="I198" s="21"/>
      <c r="J198" s="21"/>
      <c r="K198" s="21"/>
      <c r="L198" s="21"/>
      <c r="M198" s="21"/>
      <c r="N198" s="22"/>
    </row>
    <row r="199" spans="1:14" ht="15.75">
      <c r="A199" s="23" t="s">
        <v>169</v>
      </c>
      <c r="B199" s="24" t="s">
        <v>170</v>
      </c>
      <c r="C199" s="25"/>
      <c r="D199" s="25"/>
      <c r="E199" s="25"/>
      <c r="F199" s="25"/>
      <c r="G199" s="25"/>
      <c r="H199" s="25"/>
      <c r="I199" s="25"/>
      <c r="J199" s="25"/>
      <c r="K199" s="25"/>
      <c r="L199" s="25"/>
      <c r="M199" s="25"/>
      <c r="N199" s="26"/>
    </row>
    <row r="200" spans="1:14" ht="15.75">
      <c r="A200" s="361" t="s">
        <v>70</v>
      </c>
      <c r="B200" s="362"/>
      <c r="C200" s="362"/>
      <c r="D200" s="362"/>
      <c r="E200" s="362"/>
      <c r="F200" s="363"/>
      <c r="G200" s="32" t="s">
        <v>244</v>
      </c>
      <c r="H200" s="33"/>
      <c r="I200" s="34"/>
      <c r="J200" s="360" t="s">
        <v>3</v>
      </c>
      <c r="K200" s="35"/>
      <c r="L200" s="35"/>
      <c r="M200" s="35"/>
      <c r="N200" s="36"/>
    </row>
    <row r="201" spans="1:14" ht="15.75">
      <c r="A201" s="361" t="s">
        <v>71</v>
      </c>
      <c r="B201" s="362"/>
      <c r="C201" s="362"/>
      <c r="D201" s="362"/>
      <c r="E201" s="362"/>
      <c r="F201" s="363"/>
      <c r="G201" s="39"/>
      <c r="H201" s="40"/>
      <c r="I201" s="41"/>
      <c r="J201" s="364" t="s">
        <v>4</v>
      </c>
      <c r="K201" s="43" t="s">
        <v>5</v>
      </c>
      <c r="L201" s="43"/>
      <c r="M201" s="43"/>
      <c r="N201" s="44" t="s">
        <v>6</v>
      </c>
    </row>
    <row r="202" spans="1:14" ht="15.75" customHeight="1">
      <c r="A202" s="365" t="s">
        <v>84</v>
      </c>
      <c r="B202" s="366"/>
      <c r="C202" s="366"/>
      <c r="D202" s="366"/>
      <c r="E202" s="366"/>
      <c r="F202" s="367"/>
      <c r="G202" s="39"/>
      <c r="H202" s="40"/>
      <c r="I202" s="41"/>
      <c r="J202" s="99">
        <v>184</v>
      </c>
      <c r="K202" s="604" t="s">
        <v>183</v>
      </c>
      <c r="L202" s="604"/>
      <c r="M202" s="604"/>
      <c r="N202" s="564">
        <v>1140480</v>
      </c>
    </row>
    <row r="203" spans="1:14" ht="15.75">
      <c r="A203" s="365" t="s">
        <v>85</v>
      </c>
      <c r="B203" s="366"/>
      <c r="C203" s="366"/>
      <c r="D203" s="366"/>
      <c r="E203" s="366"/>
      <c r="F203" s="367"/>
      <c r="G203" s="39"/>
      <c r="H203" s="40"/>
      <c r="I203" s="41"/>
      <c r="J203" s="47"/>
      <c r="K203" s="604"/>
      <c r="L203" s="604"/>
      <c r="M203" s="604"/>
      <c r="N203" s="565"/>
    </row>
    <row r="204" spans="1:14" ht="15.75">
      <c r="A204" s="361" t="s">
        <v>74</v>
      </c>
      <c r="B204" s="362"/>
      <c r="C204" s="362"/>
      <c r="D204" s="362"/>
      <c r="E204" s="362"/>
      <c r="F204" s="363"/>
      <c r="G204" s="39"/>
      <c r="H204" s="40"/>
      <c r="I204" s="41"/>
      <c r="J204" s="498"/>
      <c r="K204" s="604"/>
      <c r="L204" s="604"/>
      <c r="M204" s="604"/>
      <c r="N204" s="564"/>
    </row>
    <row r="205" spans="1:14" ht="15.75">
      <c r="A205" s="361" t="s">
        <v>75</v>
      </c>
      <c r="B205" s="362"/>
      <c r="C205" s="362"/>
      <c r="D205" s="362"/>
      <c r="E205" s="362"/>
      <c r="F205" s="363"/>
      <c r="G205" s="39"/>
      <c r="H205" s="40"/>
      <c r="I205" s="41"/>
      <c r="J205" s="498"/>
      <c r="K205" s="604"/>
      <c r="L205" s="604"/>
      <c r="M205" s="604"/>
      <c r="N205" s="565"/>
    </row>
    <row r="206" spans="1:14" ht="16.5" thickBot="1">
      <c r="A206" s="50" t="s">
        <v>157</v>
      </c>
      <c r="B206" s="51"/>
      <c r="C206" s="51"/>
      <c r="D206" s="51"/>
      <c r="E206" s="51"/>
      <c r="F206" s="52"/>
      <c r="G206" s="39"/>
      <c r="H206" s="40"/>
      <c r="I206" s="41"/>
      <c r="J206" s="566"/>
      <c r="K206" s="605"/>
      <c r="L206" s="605"/>
      <c r="M206" s="605"/>
      <c r="N206" s="515"/>
    </row>
    <row r="207" spans="1:14" ht="48.75" customHeight="1">
      <c r="A207" s="57" t="s">
        <v>8</v>
      </c>
      <c r="B207" s="58" t="s">
        <v>76</v>
      </c>
      <c r="C207" s="59" t="s">
        <v>10</v>
      </c>
      <c r="D207" s="59" t="s">
        <v>11</v>
      </c>
      <c r="E207" s="60" t="s">
        <v>53</v>
      </c>
      <c r="F207" s="59" t="s">
        <v>13</v>
      </c>
      <c r="G207" s="59"/>
      <c r="H207" s="59"/>
      <c r="I207" s="59"/>
      <c r="J207" s="59" t="s">
        <v>14</v>
      </c>
      <c r="K207" s="59"/>
      <c r="L207" s="61" t="s">
        <v>15</v>
      </c>
      <c r="M207" s="61"/>
      <c r="N207" s="62"/>
    </row>
    <row r="208" spans="1:14">
      <c r="A208" s="63"/>
      <c r="B208" s="64"/>
      <c r="C208" s="64"/>
      <c r="D208" s="64"/>
      <c r="E208" s="65"/>
      <c r="F208" s="64"/>
      <c r="G208" s="64"/>
      <c r="H208" s="64"/>
      <c r="I208" s="64"/>
      <c r="J208" s="64"/>
      <c r="K208" s="64"/>
      <c r="L208" s="64" t="s">
        <v>16</v>
      </c>
      <c r="M208" s="64" t="s">
        <v>17</v>
      </c>
      <c r="N208" s="66" t="s">
        <v>18</v>
      </c>
    </row>
    <row r="209" spans="1:14" ht="15.75">
      <c r="A209" s="63"/>
      <c r="B209" s="64"/>
      <c r="C209" s="64"/>
      <c r="D209" s="64"/>
      <c r="E209" s="65"/>
      <c r="F209" s="67" t="s">
        <v>19</v>
      </c>
      <c r="G209" s="67" t="s">
        <v>20</v>
      </c>
      <c r="H209" s="67" t="s">
        <v>21</v>
      </c>
      <c r="I209" s="68" t="s">
        <v>22</v>
      </c>
      <c r="J209" s="67" t="s">
        <v>23</v>
      </c>
      <c r="K209" s="69" t="s">
        <v>24</v>
      </c>
      <c r="L209" s="64"/>
      <c r="M209" s="64"/>
      <c r="N209" s="66"/>
    </row>
    <row r="210" spans="1:14" ht="26.25" customHeight="1">
      <c r="A210" s="473" t="s">
        <v>104</v>
      </c>
      <c r="B210" s="69" t="s">
        <v>25</v>
      </c>
      <c r="C210" s="99" t="s">
        <v>153</v>
      </c>
      <c r="D210" s="6">
        <v>1</v>
      </c>
      <c r="E210" s="349">
        <v>1140480</v>
      </c>
      <c r="F210" s="349">
        <f>+E210</f>
        <v>1140480</v>
      </c>
      <c r="G210" s="431"/>
      <c r="H210" s="431"/>
      <c r="I210" s="431"/>
      <c r="J210" s="73">
        <v>45292</v>
      </c>
      <c r="K210" s="74">
        <v>45657</v>
      </c>
      <c r="L210" s="408"/>
      <c r="M210" s="408"/>
      <c r="N210" s="409"/>
    </row>
    <row r="211" spans="1:14" ht="26.25" customHeight="1">
      <c r="A211" s="473"/>
      <c r="B211" s="69" t="s">
        <v>26</v>
      </c>
      <c r="C211" s="99"/>
      <c r="D211" s="46">
        <v>1</v>
      </c>
      <c r="E211" s="349">
        <f>+N202</f>
        <v>1140480</v>
      </c>
      <c r="F211" s="349">
        <f>+E211</f>
        <v>1140480</v>
      </c>
      <c r="G211" s="431"/>
      <c r="H211" s="431"/>
      <c r="I211" s="431"/>
      <c r="J211" s="73">
        <v>45292</v>
      </c>
      <c r="K211" s="74">
        <v>45541</v>
      </c>
      <c r="L211" s="412"/>
      <c r="M211" s="412"/>
      <c r="N211" s="413"/>
    </row>
    <row r="212" spans="1:14" ht="15.75">
      <c r="A212" s="63" t="s">
        <v>79</v>
      </c>
      <c r="B212" s="69" t="s">
        <v>25</v>
      </c>
      <c r="C212" s="64"/>
      <c r="D212" s="133">
        <v>1</v>
      </c>
      <c r="E212" s="195">
        <v>1140480</v>
      </c>
      <c r="F212" s="466">
        <f>+E212</f>
        <v>1140480</v>
      </c>
      <c r="G212" s="431"/>
      <c r="H212" s="431"/>
      <c r="I212" s="431"/>
      <c r="J212" s="73">
        <v>45292</v>
      </c>
      <c r="K212" s="74">
        <v>45657</v>
      </c>
      <c r="L212" s="408"/>
      <c r="M212" s="408"/>
      <c r="N212" s="409"/>
    </row>
    <row r="213" spans="1:14" ht="16.5" thickBot="1">
      <c r="A213" s="383"/>
      <c r="B213" s="384" t="s">
        <v>26</v>
      </c>
      <c r="C213" s="380"/>
      <c r="D213" s="450">
        <v>1</v>
      </c>
      <c r="E213" s="202">
        <f>+E211</f>
        <v>1140480</v>
      </c>
      <c r="F213" s="483">
        <f>+F211</f>
        <v>1140480</v>
      </c>
      <c r="G213" s="475"/>
      <c r="H213" s="475"/>
      <c r="I213" s="475"/>
      <c r="J213" s="88">
        <v>45292</v>
      </c>
      <c r="K213" s="89">
        <v>45657</v>
      </c>
      <c r="L213" s="417"/>
      <c r="M213" s="417"/>
      <c r="N213" s="452"/>
    </row>
    <row r="214" spans="1:14" ht="16.5" thickBot="1">
      <c r="A214" s="390" t="s">
        <v>28</v>
      </c>
      <c r="B214" s="391" t="s">
        <v>29</v>
      </c>
      <c r="C214" s="391"/>
      <c r="D214" s="391"/>
      <c r="E214" s="392" t="s">
        <v>30</v>
      </c>
      <c r="F214" s="392"/>
      <c r="G214" s="392"/>
      <c r="H214" s="392"/>
      <c r="I214" s="484"/>
      <c r="J214" s="173" t="s">
        <v>31</v>
      </c>
      <c r="K214" s="173"/>
      <c r="L214" s="173"/>
      <c r="M214" s="173"/>
      <c r="N214" s="174"/>
    </row>
    <row r="215" spans="1:14" ht="29.25" customHeight="1">
      <c r="A215" s="594" t="s">
        <v>247</v>
      </c>
      <c r="B215" s="571" t="s">
        <v>105</v>
      </c>
      <c r="C215" s="571"/>
      <c r="D215" s="571"/>
      <c r="E215" s="571" t="s">
        <v>106</v>
      </c>
      <c r="F215" s="571"/>
      <c r="G215" s="571"/>
      <c r="H215" s="572" t="s">
        <v>25</v>
      </c>
      <c r="I215" s="606">
        <f>+D212</f>
        <v>1</v>
      </c>
      <c r="J215" s="469" t="s">
        <v>177</v>
      </c>
      <c r="K215" s="470"/>
      <c r="L215" s="470"/>
      <c r="M215" s="470"/>
      <c r="N215" s="471"/>
    </row>
    <row r="216" spans="1:14" ht="29.25" customHeight="1">
      <c r="A216" s="594"/>
      <c r="B216" s="607"/>
      <c r="C216" s="607"/>
      <c r="D216" s="607"/>
      <c r="E216" s="607"/>
      <c r="F216" s="607"/>
      <c r="G216" s="607"/>
      <c r="H216" s="406" t="s">
        <v>26</v>
      </c>
      <c r="I216" s="577">
        <f>+D213</f>
        <v>1</v>
      </c>
      <c r="J216" s="459" t="s">
        <v>91</v>
      </c>
      <c r="K216" s="460"/>
      <c r="L216" s="460"/>
      <c r="M216" s="460"/>
      <c r="N216" s="461"/>
    </row>
    <row r="217" spans="1:14">
      <c r="A217" s="582"/>
      <c r="B217" s="583"/>
      <c r="C217" s="583"/>
      <c r="D217" s="583"/>
      <c r="E217" s="583"/>
      <c r="F217" s="583"/>
      <c r="G217" s="583"/>
      <c r="H217" s="583"/>
      <c r="I217" s="583"/>
      <c r="J217" s="462"/>
      <c r="K217" s="460"/>
      <c r="L217" s="460"/>
      <c r="M217" s="460"/>
      <c r="N217" s="461"/>
    </row>
    <row r="218" spans="1:14" ht="15.75" thickBot="1">
      <c r="A218" s="584"/>
      <c r="B218" s="585"/>
      <c r="C218" s="585"/>
      <c r="D218" s="585"/>
      <c r="E218" s="585"/>
      <c r="F218" s="585"/>
      <c r="G218" s="585"/>
      <c r="H218" s="585"/>
      <c r="I218" s="585"/>
      <c r="J218" s="463"/>
      <c r="K218" s="464"/>
      <c r="L218" s="464"/>
      <c r="M218" s="464"/>
      <c r="N218" s="465"/>
    </row>
    <row r="219" spans="1:14" ht="19.5" customHeight="1">
      <c r="A219" s="612"/>
      <c r="B219" s="612"/>
      <c r="C219" s="612"/>
      <c r="D219" s="612"/>
      <c r="E219" s="612"/>
      <c r="F219" s="612"/>
      <c r="G219" s="612"/>
      <c r="H219" s="612"/>
      <c r="I219" s="612"/>
      <c r="J219" s="472"/>
      <c r="K219" s="472"/>
      <c r="L219" s="472"/>
      <c r="M219" s="472"/>
      <c r="N219" s="472"/>
    </row>
    <row r="220" spans="1:14" ht="19.5" customHeight="1">
      <c r="A220" s="612"/>
      <c r="B220" s="612"/>
      <c r="C220" s="612"/>
      <c r="D220" s="612"/>
      <c r="E220" s="612"/>
      <c r="F220" s="612"/>
      <c r="G220" s="612"/>
      <c r="H220" s="612"/>
      <c r="I220" s="612"/>
      <c r="J220" s="472"/>
      <c r="K220" s="472"/>
      <c r="L220" s="472"/>
      <c r="M220" s="472"/>
      <c r="N220" s="472"/>
    </row>
    <row r="221" spans="1:14" ht="19.5" customHeight="1" thickBot="1">
      <c r="A221" s="612"/>
      <c r="B221" s="612"/>
      <c r="C221" s="612"/>
      <c r="D221" s="612"/>
      <c r="E221" s="612"/>
      <c r="F221" s="612"/>
      <c r="G221" s="612"/>
      <c r="H221" s="612"/>
      <c r="I221" s="612"/>
      <c r="J221" s="472"/>
      <c r="K221" s="472"/>
      <c r="L221" s="472"/>
      <c r="M221" s="472"/>
      <c r="N221" s="472"/>
    </row>
    <row r="222" spans="1:14" ht="15.75">
      <c r="A222" s="10"/>
      <c r="B222" s="11" t="s">
        <v>208</v>
      </c>
      <c r="C222" s="11"/>
      <c r="D222" s="11"/>
      <c r="E222" s="11"/>
      <c r="F222" s="11"/>
      <c r="G222" s="11"/>
      <c r="H222" s="11"/>
      <c r="I222" s="12" t="s">
        <v>209</v>
      </c>
      <c r="J222" s="12"/>
      <c r="K222" s="12"/>
      <c r="L222" s="12"/>
      <c r="M222" s="13"/>
      <c r="N222" s="14"/>
    </row>
    <row r="223" spans="1:14" ht="15.75">
      <c r="A223" s="15"/>
      <c r="B223" s="16"/>
      <c r="C223" s="16"/>
      <c r="D223" s="16"/>
      <c r="E223" s="16"/>
      <c r="F223" s="16"/>
      <c r="G223" s="16"/>
      <c r="H223" s="16"/>
      <c r="I223" s="17" t="s">
        <v>210</v>
      </c>
      <c r="J223" s="17"/>
      <c r="K223" s="17"/>
      <c r="L223" s="17"/>
      <c r="M223" s="18"/>
      <c r="N223" s="19"/>
    </row>
    <row r="224" spans="1:14" ht="15.75">
      <c r="A224" s="15"/>
      <c r="B224" s="16" t="s">
        <v>211</v>
      </c>
      <c r="C224" s="16"/>
      <c r="D224" s="16"/>
      <c r="E224" s="16"/>
      <c r="F224" s="16"/>
      <c r="G224" s="16"/>
      <c r="H224" s="16"/>
      <c r="I224" s="17" t="s">
        <v>240</v>
      </c>
      <c r="J224" s="17"/>
      <c r="K224" s="17"/>
      <c r="L224" s="17"/>
      <c r="M224" s="18"/>
      <c r="N224" s="19"/>
    </row>
    <row r="225" spans="1:14" ht="15.75">
      <c r="A225" s="15"/>
      <c r="B225" s="16"/>
      <c r="C225" s="16"/>
      <c r="D225" s="16"/>
      <c r="E225" s="16"/>
      <c r="F225" s="16"/>
      <c r="G225" s="16"/>
      <c r="H225" s="16"/>
      <c r="I225" s="17" t="s">
        <v>212</v>
      </c>
      <c r="J225" s="17"/>
      <c r="K225" s="17"/>
      <c r="L225" s="17"/>
      <c r="M225" s="18"/>
      <c r="N225" s="19"/>
    </row>
    <row r="226" spans="1:14">
      <c r="A226" s="188"/>
      <c r="B226" s="189"/>
      <c r="C226" s="189"/>
      <c r="D226" s="189"/>
      <c r="E226" s="189"/>
      <c r="F226" s="189"/>
      <c r="G226" s="189"/>
      <c r="H226" s="189"/>
      <c r="I226" s="189"/>
      <c r="J226" s="189"/>
      <c r="K226" s="189"/>
      <c r="L226" s="189"/>
      <c r="M226" s="189"/>
      <c r="N226" s="190"/>
    </row>
    <row r="227" spans="1:14" ht="15.75">
      <c r="A227" s="20" t="s">
        <v>69</v>
      </c>
      <c r="B227" s="21"/>
      <c r="C227" s="21"/>
      <c r="D227" s="21"/>
      <c r="E227" s="21"/>
      <c r="F227" s="21"/>
      <c r="G227" s="21"/>
      <c r="H227" s="21"/>
      <c r="I227" s="21"/>
      <c r="J227" s="21"/>
      <c r="K227" s="21"/>
      <c r="L227" s="21"/>
      <c r="M227" s="21"/>
      <c r="N227" s="22"/>
    </row>
    <row r="228" spans="1:14" ht="15.75">
      <c r="A228" s="23" t="s">
        <v>169</v>
      </c>
      <c r="B228" s="24" t="s">
        <v>170</v>
      </c>
      <c r="C228" s="25"/>
      <c r="D228" s="25"/>
      <c r="E228" s="25"/>
      <c r="F228" s="25"/>
      <c r="G228" s="25"/>
      <c r="H228" s="25"/>
      <c r="I228" s="25"/>
      <c r="J228" s="25"/>
      <c r="K228" s="25"/>
      <c r="L228" s="25"/>
      <c r="M228" s="25"/>
      <c r="N228" s="26"/>
    </row>
    <row r="229" spans="1:14" ht="15.75">
      <c r="A229" s="361" t="s">
        <v>70</v>
      </c>
      <c r="B229" s="362"/>
      <c r="C229" s="362"/>
      <c r="D229" s="362"/>
      <c r="E229" s="362"/>
      <c r="F229" s="363"/>
      <c r="G229" s="32" t="s">
        <v>241</v>
      </c>
      <c r="H229" s="33"/>
      <c r="I229" s="34"/>
      <c r="J229" s="360" t="s">
        <v>3</v>
      </c>
      <c r="K229" s="35"/>
      <c r="L229" s="35"/>
      <c r="M229" s="35"/>
      <c r="N229" s="36"/>
    </row>
    <row r="230" spans="1:14" ht="15.75">
      <c r="A230" s="361" t="s">
        <v>71</v>
      </c>
      <c r="B230" s="362"/>
      <c r="C230" s="362"/>
      <c r="D230" s="362"/>
      <c r="E230" s="362"/>
      <c r="F230" s="363"/>
      <c r="G230" s="39"/>
      <c r="H230" s="40"/>
      <c r="I230" s="41"/>
      <c r="J230" s="364" t="s">
        <v>4</v>
      </c>
      <c r="K230" s="43" t="s">
        <v>5</v>
      </c>
      <c r="L230" s="43"/>
      <c r="M230" s="43"/>
      <c r="N230" s="44" t="s">
        <v>6</v>
      </c>
    </row>
    <row r="231" spans="1:14" ht="15.75">
      <c r="A231" s="365" t="s">
        <v>84</v>
      </c>
      <c r="B231" s="366"/>
      <c r="C231" s="366"/>
      <c r="D231" s="366"/>
      <c r="E231" s="366"/>
      <c r="F231" s="367"/>
      <c r="G231" s="39"/>
      <c r="H231" s="40"/>
      <c r="I231" s="41"/>
      <c r="J231" s="99">
        <v>93</v>
      </c>
      <c r="K231" s="604" t="s">
        <v>185</v>
      </c>
      <c r="L231" s="604"/>
      <c r="M231" s="604"/>
      <c r="N231" s="564">
        <v>1140480</v>
      </c>
    </row>
    <row r="232" spans="1:14" ht="15.75">
      <c r="A232" s="365" t="s">
        <v>85</v>
      </c>
      <c r="B232" s="366"/>
      <c r="C232" s="366"/>
      <c r="D232" s="366"/>
      <c r="E232" s="366"/>
      <c r="F232" s="367"/>
      <c r="G232" s="39"/>
      <c r="H232" s="40"/>
      <c r="I232" s="41"/>
      <c r="J232" s="47"/>
      <c r="K232" s="604"/>
      <c r="L232" s="604"/>
      <c r="M232" s="604"/>
      <c r="N232" s="565"/>
    </row>
    <row r="233" spans="1:14" ht="15.75">
      <c r="A233" s="361" t="s">
        <v>74</v>
      </c>
      <c r="B233" s="362"/>
      <c r="C233" s="362"/>
      <c r="D233" s="362"/>
      <c r="E233" s="362"/>
      <c r="F233" s="363"/>
      <c r="G233" s="39"/>
      <c r="H233" s="40"/>
      <c r="I233" s="41"/>
      <c r="J233" s="498"/>
      <c r="K233" s="604"/>
      <c r="L233" s="604"/>
      <c r="M233" s="604"/>
      <c r="N233" s="564"/>
    </row>
    <row r="234" spans="1:14" ht="15.75">
      <c r="A234" s="361" t="s">
        <v>75</v>
      </c>
      <c r="B234" s="362"/>
      <c r="C234" s="362"/>
      <c r="D234" s="362"/>
      <c r="E234" s="362"/>
      <c r="F234" s="363"/>
      <c r="G234" s="39"/>
      <c r="H234" s="40"/>
      <c r="I234" s="41"/>
      <c r="J234" s="498"/>
      <c r="K234" s="604"/>
      <c r="L234" s="604"/>
      <c r="M234" s="604"/>
      <c r="N234" s="565"/>
    </row>
    <row r="235" spans="1:14">
      <c r="A235" s="50" t="s">
        <v>157</v>
      </c>
      <c r="B235" s="51"/>
      <c r="C235" s="51"/>
      <c r="D235" s="51"/>
      <c r="E235" s="51"/>
      <c r="F235" s="52"/>
      <c r="G235" s="39"/>
      <c r="H235" s="40"/>
      <c r="I235" s="41"/>
      <c r="J235" s="566"/>
      <c r="K235" s="605"/>
      <c r="L235" s="605"/>
      <c r="M235" s="605"/>
      <c r="N235" s="515"/>
    </row>
    <row r="236" spans="1:14" ht="23.25" customHeight="1" thickBot="1">
      <c r="A236" s="428"/>
      <c r="B236" s="429"/>
      <c r="C236" s="429"/>
      <c r="D236" s="429"/>
      <c r="E236" s="429"/>
      <c r="F236" s="430"/>
      <c r="G236" s="39"/>
      <c r="H236" s="40"/>
      <c r="I236" s="41"/>
      <c r="J236" s="566"/>
      <c r="K236" s="605"/>
      <c r="L236" s="605"/>
      <c r="M236" s="605"/>
      <c r="N236" s="515"/>
    </row>
    <row r="237" spans="1:14" ht="15.75">
      <c r="A237" s="57" t="s">
        <v>8</v>
      </c>
      <c r="B237" s="58" t="s">
        <v>76</v>
      </c>
      <c r="C237" s="59" t="s">
        <v>10</v>
      </c>
      <c r="D237" s="59" t="s">
        <v>11</v>
      </c>
      <c r="E237" s="60" t="s">
        <v>53</v>
      </c>
      <c r="F237" s="59" t="s">
        <v>13</v>
      </c>
      <c r="G237" s="59"/>
      <c r="H237" s="59"/>
      <c r="I237" s="59"/>
      <c r="J237" s="59" t="s">
        <v>14</v>
      </c>
      <c r="K237" s="59"/>
      <c r="L237" s="61" t="s">
        <v>15</v>
      </c>
      <c r="M237" s="61"/>
      <c r="N237" s="62"/>
    </row>
    <row r="238" spans="1:14">
      <c r="A238" s="63"/>
      <c r="B238" s="64"/>
      <c r="C238" s="64"/>
      <c r="D238" s="64"/>
      <c r="E238" s="65"/>
      <c r="F238" s="64"/>
      <c r="G238" s="64"/>
      <c r="H238" s="64"/>
      <c r="I238" s="64"/>
      <c r="J238" s="64"/>
      <c r="K238" s="64"/>
      <c r="L238" s="64" t="s">
        <v>16</v>
      </c>
      <c r="M238" s="64" t="s">
        <v>17</v>
      </c>
      <c r="N238" s="66" t="s">
        <v>18</v>
      </c>
    </row>
    <row r="239" spans="1:14" ht="15.75">
      <c r="A239" s="63"/>
      <c r="B239" s="64"/>
      <c r="C239" s="64"/>
      <c r="D239" s="64"/>
      <c r="E239" s="65"/>
      <c r="F239" s="67" t="s">
        <v>19</v>
      </c>
      <c r="G239" s="67" t="s">
        <v>20</v>
      </c>
      <c r="H239" s="67" t="s">
        <v>21</v>
      </c>
      <c r="I239" s="68" t="s">
        <v>22</v>
      </c>
      <c r="J239" s="67" t="s">
        <v>23</v>
      </c>
      <c r="K239" s="69" t="s">
        <v>24</v>
      </c>
      <c r="L239" s="64"/>
      <c r="M239" s="64"/>
      <c r="N239" s="66"/>
    </row>
    <row r="240" spans="1:14" ht="33" customHeight="1">
      <c r="A240" s="473" t="s">
        <v>117</v>
      </c>
      <c r="B240" s="69" t="s">
        <v>25</v>
      </c>
      <c r="C240" s="99" t="s">
        <v>248</v>
      </c>
      <c r="D240" s="5">
        <v>0.85</v>
      </c>
      <c r="E240" s="485">
        <v>1140480</v>
      </c>
      <c r="F240" s="349">
        <f>+E240</f>
        <v>1140480</v>
      </c>
      <c r="G240" s="431"/>
      <c r="H240" s="431"/>
      <c r="I240" s="431"/>
      <c r="J240" s="73">
        <v>45292</v>
      </c>
      <c r="K240" s="74">
        <v>45657</v>
      </c>
      <c r="L240" s="408">
        <f>D241/D240</f>
        <v>1</v>
      </c>
      <c r="M240" s="408">
        <f>E241/E240</f>
        <v>1</v>
      </c>
      <c r="N240" s="486">
        <f>L240*L240/M240</f>
        <v>1</v>
      </c>
    </row>
    <row r="241" spans="1:14" ht="33" customHeight="1">
      <c r="A241" s="473"/>
      <c r="B241" s="69" t="s">
        <v>26</v>
      </c>
      <c r="C241" s="99"/>
      <c r="D241" s="5">
        <v>0.85</v>
      </c>
      <c r="E241" s="485">
        <f>+N231</f>
        <v>1140480</v>
      </c>
      <c r="F241" s="349">
        <f>+E241</f>
        <v>1140480</v>
      </c>
      <c r="G241" s="431"/>
      <c r="H241" s="431"/>
      <c r="I241" s="431"/>
      <c r="J241" s="73">
        <v>45292</v>
      </c>
      <c r="K241" s="74">
        <v>45541</v>
      </c>
      <c r="L241" s="412"/>
      <c r="M241" s="412"/>
      <c r="N241" s="413"/>
    </row>
    <row r="242" spans="1:14" ht="15.75">
      <c r="A242" s="63" t="s">
        <v>79</v>
      </c>
      <c r="B242" s="69" t="s">
        <v>25</v>
      </c>
      <c r="C242" s="64"/>
      <c r="D242" s="381">
        <v>0.85</v>
      </c>
      <c r="E242" s="195">
        <v>1140480</v>
      </c>
      <c r="F242" s="466">
        <f>+E242</f>
        <v>1140480</v>
      </c>
      <c r="G242" s="431"/>
      <c r="H242" s="431"/>
      <c r="I242" s="431"/>
      <c r="J242" s="73">
        <v>45292</v>
      </c>
      <c r="K242" s="74">
        <v>45657</v>
      </c>
      <c r="L242" s="408"/>
      <c r="M242" s="408"/>
      <c r="N242" s="409"/>
    </row>
    <row r="243" spans="1:14" ht="16.5" thickBot="1">
      <c r="A243" s="383"/>
      <c r="B243" s="384" t="s">
        <v>26</v>
      </c>
      <c r="C243" s="380"/>
      <c r="D243" s="468">
        <v>0.85</v>
      </c>
      <c r="E243" s="202">
        <f>+E241</f>
        <v>1140480</v>
      </c>
      <c r="F243" s="202">
        <f>+F241</f>
        <v>1140480</v>
      </c>
      <c r="G243" s="475"/>
      <c r="H243" s="475"/>
      <c r="I243" s="475"/>
      <c r="J243" s="88">
        <v>45292</v>
      </c>
      <c r="K243" s="89">
        <v>45657</v>
      </c>
      <c r="L243" s="417"/>
      <c r="M243" s="417"/>
      <c r="N243" s="452"/>
    </row>
    <row r="244" spans="1:14" ht="16.5" thickBot="1">
      <c r="A244" s="390" t="s">
        <v>28</v>
      </c>
      <c r="B244" s="391" t="s">
        <v>29</v>
      </c>
      <c r="C244" s="391"/>
      <c r="D244" s="391"/>
      <c r="E244" s="392" t="s">
        <v>30</v>
      </c>
      <c r="F244" s="392"/>
      <c r="G244" s="392"/>
      <c r="H244" s="392"/>
      <c r="I244" s="453"/>
      <c r="J244" s="173" t="s">
        <v>31</v>
      </c>
      <c r="K244" s="173"/>
      <c r="L244" s="173"/>
      <c r="M244" s="173"/>
      <c r="N244" s="174"/>
    </row>
    <row r="245" spans="1:14" ht="25.5" customHeight="1">
      <c r="A245" s="410" t="s">
        <v>249</v>
      </c>
      <c r="B245" s="595" t="s">
        <v>107</v>
      </c>
      <c r="C245" s="596"/>
      <c r="D245" s="597"/>
      <c r="E245" s="39" t="s">
        <v>141</v>
      </c>
      <c r="F245" s="40"/>
      <c r="G245" s="41"/>
      <c r="H245" s="572" t="s">
        <v>25</v>
      </c>
      <c r="I245" s="613">
        <f>+D242</f>
        <v>0.85</v>
      </c>
      <c r="J245" s="469" t="s">
        <v>177</v>
      </c>
      <c r="K245" s="470"/>
      <c r="L245" s="470"/>
      <c r="M245" s="470"/>
      <c r="N245" s="471"/>
    </row>
    <row r="246" spans="1:14" ht="25.5" customHeight="1">
      <c r="A246" s="410"/>
      <c r="B246" s="578"/>
      <c r="C246" s="579"/>
      <c r="D246" s="580"/>
      <c r="E246" s="105"/>
      <c r="F246" s="106"/>
      <c r="G246" s="107"/>
      <c r="H246" s="406" t="s">
        <v>26</v>
      </c>
      <c r="I246" s="614">
        <f>+D243</f>
        <v>0.85</v>
      </c>
      <c r="J246" s="459" t="s">
        <v>91</v>
      </c>
      <c r="K246" s="460"/>
      <c r="L246" s="460"/>
      <c r="M246" s="460"/>
      <c r="N246" s="461"/>
    </row>
    <row r="247" spans="1:14">
      <c r="A247" s="615" t="s">
        <v>250</v>
      </c>
      <c r="B247" s="616"/>
      <c r="C247" s="616"/>
      <c r="D247" s="616"/>
      <c r="E247" s="616"/>
      <c r="F247" s="616"/>
      <c r="G247" s="616"/>
      <c r="H247" s="616"/>
      <c r="I247" s="616"/>
      <c r="J247" s="462"/>
      <c r="K247" s="460"/>
      <c r="L247" s="460"/>
      <c r="M247" s="460"/>
      <c r="N247" s="461"/>
    </row>
    <row r="248" spans="1:14" ht="87.6" customHeight="1" thickBot="1">
      <c r="A248" s="617"/>
      <c r="B248" s="618"/>
      <c r="C248" s="618"/>
      <c r="D248" s="618"/>
      <c r="E248" s="618"/>
      <c r="F248" s="618"/>
      <c r="G248" s="618"/>
      <c r="H248" s="618"/>
      <c r="I248" s="618"/>
      <c r="J248" s="463"/>
      <c r="K248" s="464"/>
      <c r="L248" s="464"/>
      <c r="M248" s="464"/>
      <c r="N248" s="465"/>
    </row>
    <row r="249" spans="1:14" ht="21" customHeight="1">
      <c r="A249" s="612"/>
      <c r="B249" s="612"/>
      <c r="C249" s="612"/>
      <c r="D249" s="612"/>
      <c r="E249" s="612"/>
      <c r="F249" s="612"/>
      <c r="G249" s="612"/>
      <c r="H249" s="612"/>
      <c r="I249" s="612"/>
      <c r="J249" s="472"/>
      <c r="K249" s="472"/>
      <c r="L249" s="472"/>
      <c r="M249" s="472"/>
      <c r="N249" s="472"/>
    </row>
    <row r="250" spans="1:14" ht="21" customHeight="1">
      <c r="A250" s="612"/>
      <c r="B250" s="612"/>
      <c r="C250" s="612"/>
      <c r="D250" s="612"/>
      <c r="E250" s="612"/>
      <c r="F250" s="612"/>
      <c r="G250" s="612"/>
      <c r="H250" s="612"/>
      <c r="I250" s="612"/>
      <c r="J250" s="472"/>
      <c r="K250" s="472"/>
      <c r="L250" s="472"/>
      <c r="M250" s="472"/>
      <c r="N250" s="472"/>
    </row>
    <row r="251" spans="1:14" ht="21" customHeight="1">
      <c r="A251" s="612"/>
      <c r="B251" s="612"/>
      <c r="C251" s="612"/>
      <c r="D251" s="612"/>
      <c r="E251" s="612"/>
      <c r="F251" s="612"/>
      <c r="G251" s="612"/>
      <c r="H251" s="612"/>
      <c r="I251" s="612"/>
      <c r="J251" s="472"/>
      <c r="K251" s="472"/>
      <c r="L251" s="472"/>
      <c r="M251" s="472"/>
      <c r="N251" s="472"/>
    </row>
    <row r="252" spans="1:14" ht="21" customHeight="1" thickBot="1">
      <c r="A252" s="612"/>
      <c r="B252" s="612"/>
      <c r="C252" s="612"/>
      <c r="D252" s="612"/>
      <c r="E252" s="612"/>
      <c r="F252" s="612"/>
      <c r="G252" s="612"/>
      <c r="H252" s="612"/>
      <c r="I252" s="612"/>
      <c r="J252" s="472"/>
      <c r="K252" s="472"/>
      <c r="L252" s="472"/>
      <c r="M252" s="472"/>
      <c r="N252" s="472"/>
    </row>
    <row r="253" spans="1:14" ht="15.75">
      <c r="A253" s="10"/>
      <c r="B253" s="11" t="s">
        <v>208</v>
      </c>
      <c r="C253" s="11"/>
      <c r="D253" s="11"/>
      <c r="E253" s="11"/>
      <c r="F253" s="11"/>
      <c r="G253" s="11"/>
      <c r="H253" s="11"/>
      <c r="I253" s="12" t="s">
        <v>209</v>
      </c>
      <c r="J253" s="12"/>
      <c r="K253" s="12"/>
      <c r="L253" s="12"/>
      <c r="M253" s="13"/>
      <c r="N253" s="14"/>
    </row>
    <row r="254" spans="1:14" ht="15.75">
      <c r="A254" s="15"/>
      <c r="B254" s="16"/>
      <c r="C254" s="16"/>
      <c r="D254" s="16"/>
      <c r="E254" s="16"/>
      <c r="F254" s="16"/>
      <c r="G254" s="16"/>
      <c r="H254" s="16"/>
      <c r="I254" s="17" t="s">
        <v>210</v>
      </c>
      <c r="J254" s="17"/>
      <c r="K254" s="17"/>
      <c r="L254" s="17"/>
      <c r="M254" s="18"/>
      <c r="N254" s="19"/>
    </row>
    <row r="255" spans="1:14" ht="15.75">
      <c r="A255" s="15"/>
      <c r="B255" s="16" t="s">
        <v>211</v>
      </c>
      <c r="C255" s="16"/>
      <c r="D255" s="16"/>
      <c r="E255" s="16"/>
      <c r="F255" s="16"/>
      <c r="G255" s="16"/>
      <c r="H255" s="16"/>
      <c r="I255" s="17" t="s">
        <v>240</v>
      </c>
      <c r="J255" s="17"/>
      <c r="K255" s="17"/>
      <c r="L255" s="17"/>
      <c r="M255" s="18"/>
      <c r="N255" s="19"/>
    </row>
    <row r="256" spans="1:14" ht="15.75">
      <c r="A256" s="15"/>
      <c r="B256" s="16"/>
      <c r="C256" s="16"/>
      <c r="D256" s="16"/>
      <c r="E256" s="16"/>
      <c r="F256" s="16"/>
      <c r="G256" s="16"/>
      <c r="H256" s="16"/>
      <c r="I256" s="17" t="s">
        <v>212</v>
      </c>
      <c r="J256" s="17"/>
      <c r="K256" s="17"/>
      <c r="L256" s="17"/>
      <c r="M256" s="18"/>
      <c r="N256" s="19"/>
    </row>
    <row r="257" spans="1:14">
      <c r="A257" s="188"/>
      <c r="B257" s="189"/>
      <c r="C257" s="189"/>
      <c r="D257" s="189"/>
      <c r="E257" s="189"/>
      <c r="F257" s="189"/>
      <c r="G257" s="189"/>
      <c r="H257" s="189"/>
      <c r="I257" s="189"/>
      <c r="J257" s="189"/>
      <c r="K257" s="189"/>
      <c r="L257" s="189"/>
      <c r="M257" s="189"/>
      <c r="N257" s="190"/>
    </row>
    <row r="258" spans="1:14" ht="15.75">
      <c r="A258" s="20" t="s">
        <v>69</v>
      </c>
      <c r="B258" s="21"/>
      <c r="C258" s="21"/>
      <c r="D258" s="21"/>
      <c r="E258" s="21"/>
      <c r="F258" s="21"/>
      <c r="G258" s="21"/>
      <c r="H258" s="21"/>
      <c r="I258" s="21"/>
      <c r="J258" s="21"/>
      <c r="K258" s="21"/>
      <c r="L258" s="21"/>
      <c r="M258" s="21"/>
      <c r="N258" s="22"/>
    </row>
    <row r="259" spans="1:14" ht="15.75">
      <c r="A259" s="23" t="s">
        <v>169</v>
      </c>
      <c r="B259" s="24" t="s">
        <v>170</v>
      </c>
      <c r="C259" s="25"/>
      <c r="D259" s="25"/>
      <c r="E259" s="25"/>
      <c r="F259" s="25"/>
      <c r="G259" s="25"/>
      <c r="H259" s="25"/>
      <c r="I259" s="25"/>
      <c r="J259" s="25"/>
      <c r="K259" s="25"/>
      <c r="L259" s="25"/>
      <c r="M259" s="25"/>
      <c r="N259" s="26"/>
    </row>
    <row r="260" spans="1:14" ht="15.75">
      <c r="A260" s="361" t="s">
        <v>70</v>
      </c>
      <c r="B260" s="362"/>
      <c r="C260" s="362"/>
      <c r="D260" s="362"/>
      <c r="E260" s="362"/>
      <c r="F260" s="363"/>
      <c r="G260" s="32" t="s">
        <v>244</v>
      </c>
      <c r="H260" s="33"/>
      <c r="I260" s="34"/>
      <c r="J260" s="360" t="s">
        <v>3</v>
      </c>
      <c r="K260" s="35"/>
      <c r="L260" s="35"/>
      <c r="M260" s="35"/>
      <c r="N260" s="36"/>
    </row>
    <row r="261" spans="1:14" ht="15.75">
      <c r="A261" s="361" t="s">
        <v>71</v>
      </c>
      <c r="B261" s="362"/>
      <c r="C261" s="362"/>
      <c r="D261" s="362"/>
      <c r="E261" s="362"/>
      <c r="F261" s="363"/>
      <c r="G261" s="39"/>
      <c r="H261" s="40"/>
      <c r="I261" s="41"/>
      <c r="J261" s="364" t="s">
        <v>4</v>
      </c>
      <c r="K261" s="43" t="s">
        <v>5</v>
      </c>
      <c r="L261" s="43"/>
      <c r="M261" s="43"/>
      <c r="N261" s="44" t="s">
        <v>6</v>
      </c>
    </row>
    <row r="262" spans="1:14" ht="15.75">
      <c r="A262" s="365" t="s">
        <v>84</v>
      </c>
      <c r="B262" s="366"/>
      <c r="C262" s="366"/>
      <c r="D262" s="366"/>
      <c r="E262" s="366"/>
      <c r="F262" s="367"/>
      <c r="G262" s="39"/>
      <c r="H262" s="40"/>
      <c r="I262" s="41"/>
      <c r="J262" s="99">
        <v>92</v>
      </c>
      <c r="K262" s="604" t="s">
        <v>186</v>
      </c>
      <c r="L262" s="604"/>
      <c r="M262" s="604"/>
      <c r="N262" s="564">
        <v>4750000</v>
      </c>
    </row>
    <row r="263" spans="1:14" ht="15.75">
      <c r="A263" s="365" t="s">
        <v>85</v>
      </c>
      <c r="B263" s="366"/>
      <c r="C263" s="366"/>
      <c r="D263" s="366"/>
      <c r="E263" s="366"/>
      <c r="F263" s="367"/>
      <c r="G263" s="39"/>
      <c r="H263" s="40"/>
      <c r="I263" s="41"/>
      <c r="J263" s="47"/>
      <c r="K263" s="604"/>
      <c r="L263" s="604"/>
      <c r="M263" s="604"/>
      <c r="N263" s="565"/>
    </row>
    <row r="264" spans="1:14" ht="15.75">
      <c r="A264" s="361" t="s">
        <v>74</v>
      </c>
      <c r="B264" s="362"/>
      <c r="C264" s="362"/>
      <c r="D264" s="362"/>
      <c r="E264" s="362"/>
      <c r="F264" s="363"/>
      <c r="G264" s="39"/>
      <c r="H264" s="40"/>
      <c r="I264" s="41"/>
      <c r="J264" s="498">
        <v>90</v>
      </c>
      <c r="K264" s="604" t="s">
        <v>187</v>
      </c>
      <c r="L264" s="604"/>
      <c r="M264" s="604"/>
      <c r="N264" s="564">
        <v>4750000</v>
      </c>
    </row>
    <row r="265" spans="1:14" ht="15.75">
      <c r="A265" s="361" t="s">
        <v>75</v>
      </c>
      <c r="B265" s="362"/>
      <c r="C265" s="362"/>
      <c r="D265" s="362"/>
      <c r="E265" s="362"/>
      <c r="F265" s="363"/>
      <c r="G265" s="39"/>
      <c r="H265" s="40"/>
      <c r="I265" s="41"/>
      <c r="J265" s="498"/>
      <c r="K265" s="604"/>
      <c r="L265" s="604"/>
      <c r="M265" s="604"/>
      <c r="N265" s="565"/>
    </row>
    <row r="266" spans="1:14" ht="16.5" thickBot="1">
      <c r="A266" s="50" t="s">
        <v>157</v>
      </c>
      <c r="B266" s="51"/>
      <c r="C266" s="51"/>
      <c r="D266" s="51"/>
      <c r="E266" s="51"/>
      <c r="F266" s="52"/>
      <c r="G266" s="39"/>
      <c r="H266" s="40"/>
      <c r="I266" s="41"/>
      <c r="J266" s="566"/>
      <c r="K266" s="543"/>
      <c r="L266" s="544"/>
      <c r="M266" s="540"/>
      <c r="N266" s="515"/>
    </row>
    <row r="267" spans="1:14" ht="15.75">
      <c r="A267" s="57" t="s">
        <v>8</v>
      </c>
      <c r="B267" s="58" t="s">
        <v>76</v>
      </c>
      <c r="C267" s="59" t="s">
        <v>10</v>
      </c>
      <c r="D267" s="59" t="s">
        <v>11</v>
      </c>
      <c r="E267" s="60" t="s">
        <v>53</v>
      </c>
      <c r="F267" s="59" t="s">
        <v>13</v>
      </c>
      <c r="G267" s="59"/>
      <c r="H267" s="59"/>
      <c r="I267" s="59"/>
      <c r="J267" s="59" t="s">
        <v>14</v>
      </c>
      <c r="K267" s="59"/>
      <c r="L267" s="61" t="s">
        <v>15</v>
      </c>
      <c r="M267" s="61"/>
      <c r="N267" s="62"/>
    </row>
    <row r="268" spans="1:14">
      <c r="A268" s="63"/>
      <c r="B268" s="64"/>
      <c r="C268" s="64"/>
      <c r="D268" s="64"/>
      <c r="E268" s="65"/>
      <c r="F268" s="64"/>
      <c r="G268" s="64"/>
      <c r="H268" s="64"/>
      <c r="I268" s="64"/>
      <c r="J268" s="64"/>
      <c r="K268" s="64"/>
      <c r="L268" s="64" t="s">
        <v>16</v>
      </c>
      <c r="M268" s="64" t="s">
        <v>17</v>
      </c>
      <c r="N268" s="66" t="s">
        <v>18</v>
      </c>
    </row>
    <row r="269" spans="1:14" ht="19.5" customHeight="1">
      <c r="A269" s="63"/>
      <c r="B269" s="64"/>
      <c r="C269" s="64"/>
      <c r="D269" s="64"/>
      <c r="E269" s="65"/>
      <c r="F269" s="67" t="s">
        <v>19</v>
      </c>
      <c r="G269" s="67" t="s">
        <v>20</v>
      </c>
      <c r="H269" s="67" t="s">
        <v>21</v>
      </c>
      <c r="I269" s="68" t="s">
        <v>22</v>
      </c>
      <c r="J269" s="67" t="s">
        <v>23</v>
      </c>
      <c r="K269" s="69" t="s">
        <v>24</v>
      </c>
      <c r="L269" s="64"/>
      <c r="M269" s="64"/>
      <c r="N269" s="66"/>
    </row>
    <row r="270" spans="1:14" ht="30" customHeight="1">
      <c r="A270" s="37" t="s">
        <v>108</v>
      </c>
      <c r="B270" s="69" t="s">
        <v>25</v>
      </c>
      <c r="C270" s="99" t="s">
        <v>109</v>
      </c>
      <c r="D270" s="4">
        <v>1</v>
      </c>
      <c r="E270" s="349">
        <v>9500000</v>
      </c>
      <c r="F270" s="349">
        <f>+E270</f>
        <v>9500000</v>
      </c>
      <c r="G270" s="449"/>
      <c r="H270" s="449"/>
      <c r="I270" s="449"/>
      <c r="J270" s="73">
        <v>45292</v>
      </c>
      <c r="K270" s="74">
        <v>45657</v>
      </c>
      <c r="L270" s="408">
        <f>D271/D270</f>
        <v>1</v>
      </c>
      <c r="M270" s="408">
        <f>E271/E270</f>
        <v>1</v>
      </c>
      <c r="N270" s="409">
        <f>L270*L270/M270</f>
        <v>1</v>
      </c>
    </row>
    <row r="271" spans="1:14" ht="30" customHeight="1">
      <c r="A271" s="37"/>
      <c r="B271" s="70" t="s">
        <v>26</v>
      </c>
      <c r="C271" s="99"/>
      <c r="D271" s="4">
        <v>1</v>
      </c>
      <c r="E271" s="349">
        <f>+N262+N264</f>
        <v>9500000</v>
      </c>
      <c r="F271" s="349">
        <f>+E271</f>
        <v>9500000</v>
      </c>
      <c r="G271" s="449"/>
      <c r="H271" s="449"/>
      <c r="I271" s="449"/>
      <c r="J271" s="73">
        <v>45292</v>
      </c>
      <c r="K271" s="74">
        <v>45536</v>
      </c>
      <c r="L271" s="412"/>
      <c r="M271" s="412"/>
      <c r="N271" s="413"/>
    </row>
    <row r="272" spans="1:14" ht="15.75">
      <c r="A272" s="63" t="s">
        <v>79</v>
      </c>
      <c r="B272" s="69" t="s">
        <v>25</v>
      </c>
      <c r="C272" s="70"/>
      <c r="D272" s="133">
        <v>1</v>
      </c>
      <c r="E272" s="466">
        <v>9500000</v>
      </c>
      <c r="F272" s="466">
        <f>+E272</f>
        <v>9500000</v>
      </c>
      <c r="G272" s="449"/>
      <c r="H272" s="449"/>
      <c r="I272" s="449"/>
      <c r="J272" s="73">
        <v>45292</v>
      </c>
      <c r="K272" s="74">
        <v>45657</v>
      </c>
      <c r="L272" s="408"/>
      <c r="M272" s="408"/>
      <c r="N272" s="409"/>
    </row>
    <row r="273" spans="1:14" ht="16.5" thickBot="1">
      <c r="A273" s="383"/>
      <c r="B273" s="384" t="s">
        <v>26</v>
      </c>
      <c r="C273" s="384"/>
      <c r="D273" s="450">
        <f>+D271</f>
        <v>1</v>
      </c>
      <c r="E273" s="483">
        <f>+E271</f>
        <v>9500000</v>
      </c>
      <c r="F273" s="483">
        <f>+F271</f>
        <v>9500000</v>
      </c>
      <c r="G273" s="451"/>
      <c r="H273" s="451"/>
      <c r="I273" s="451"/>
      <c r="J273" s="88">
        <v>45292</v>
      </c>
      <c r="K273" s="89">
        <v>45657</v>
      </c>
      <c r="L273" s="417"/>
      <c r="M273" s="417"/>
      <c r="N273" s="452"/>
    </row>
    <row r="274" spans="1:14" ht="16.5" thickBot="1">
      <c r="A274" s="390" t="s">
        <v>28</v>
      </c>
      <c r="B274" s="391" t="s">
        <v>29</v>
      </c>
      <c r="C274" s="391"/>
      <c r="D274" s="391"/>
      <c r="E274" s="392" t="s">
        <v>30</v>
      </c>
      <c r="F274" s="392"/>
      <c r="G274" s="392"/>
      <c r="H274" s="392"/>
      <c r="I274" s="487"/>
      <c r="J274" s="173" t="s">
        <v>31</v>
      </c>
      <c r="K274" s="173"/>
      <c r="L274" s="173"/>
      <c r="M274" s="173"/>
      <c r="N274" s="174"/>
    </row>
    <row r="275" spans="1:14" ht="24" customHeight="1">
      <c r="A275" s="410" t="s">
        <v>249</v>
      </c>
      <c r="B275" s="595" t="s">
        <v>110</v>
      </c>
      <c r="C275" s="596"/>
      <c r="D275" s="597"/>
      <c r="E275" s="595" t="s">
        <v>142</v>
      </c>
      <c r="F275" s="596"/>
      <c r="G275" s="597"/>
      <c r="H275" s="572" t="s">
        <v>25</v>
      </c>
      <c r="I275" s="606">
        <f>+D272</f>
        <v>1</v>
      </c>
      <c r="J275" s="469" t="s">
        <v>177</v>
      </c>
      <c r="K275" s="470"/>
      <c r="L275" s="470"/>
      <c r="M275" s="470"/>
      <c r="N275" s="471"/>
    </row>
    <row r="276" spans="1:14" ht="24" customHeight="1">
      <c r="A276" s="193"/>
      <c r="B276" s="578"/>
      <c r="C276" s="579"/>
      <c r="D276" s="580"/>
      <c r="E276" s="578"/>
      <c r="F276" s="579"/>
      <c r="G276" s="580"/>
      <c r="H276" s="406" t="s">
        <v>26</v>
      </c>
      <c r="I276" s="581">
        <f>+D273</f>
        <v>1</v>
      </c>
      <c r="J276" s="459" t="s">
        <v>91</v>
      </c>
      <c r="K276" s="460"/>
      <c r="L276" s="460"/>
      <c r="M276" s="460"/>
      <c r="N276" s="461"/>
    </row>
    <row r="277" spans="1:14">
      <c r="A277" s="582" t="s">
        <v>251</v>
      </c>
      <c r="B277" s="583"/>
      <c r="C277" s="583"/>
      <c r="D277" s="583"/>
      <c r="E277" s="583"/>
      <c r="F277" s="583"/>
      <c r="G277" s="583"/>
      <c r="H277" s="583"/>
      <c r="I277" s="583"/>
      <c r="J277" s="462"/>
      <c r="K277" s="460"/>
      <c r="L277" s="460"/>
      <c r="M277" s="460"/>
      <c r="N277" s="461"/>
    </row>
    <row r="278" spans="1:14" ht="57.6" customHeight="1" thickBot="1">
      <c r="A278" s="584"/>
      <c r="B278" s="585"/>
      <c r="C278" s="585"/>
      <c r="D278" s="585"/>
      <c r="E278" s="585"/>
      <c r="F278" s="585"/>
      <c r="G278" s="585"/>
      <c r="H278" s="585"/>
      <c r="I278" s="585"/>
      <c r="J278" s="463"/>
      <c r="K278" s="464"/>
      <c r="L278" s="464"/>
      <c r="M278" s="464"/>
      <c r="N278" s="465"/>
    </row>
    <row r="279" spans="1:14" ht="15.75">
      <c r="A279" s="530"/>
      <c r="B279" s="530"/>
      <c r="C279" s="530"/>
      <c r="D279" s="530"/>
      <c r="E279" s="530"/>
      <c r="F279" s="530"/>
      <c r="G279" s="530"/>
      <c r="H279" s="530"/>
      <c r="I279" s="530"/>
      <c r="J279" s="488"/>
      <c r="K279" s="488"/>
      <c r="L279" s="488"/>
      <c r="M279" s="488"/>
      <c r="N279" s="488"/>
    </row>
    <row r="280" spans="1:14" ht="15.75">
      <c r="A280" s="530"/>
      <c r="B280" s="530"/>
      <c r="C280" s="530"/>
      <c r="D280" s="530"/>
      <c r="E280" s="530"/>
      <c r="F280" s="530"/>
      <c r="G280" s="530"/>
      <c r="H280" s="530"/>
      <c r="I280" s="530"/>
      <c r="J280" s="488"/>
      <c r="K280" s="488"/>
      <c r="L280" s="488"/>
      <c r="M280" s="488"/>
      <c r="N280" s="488"/>
    </row>
    <row r="281" spans="1:14" ht="15.75">
      <c r="A281" s="530"/>
      <c r="B281" s="530"/>
      <c r="C281" s="530"/>
      <c r="D281" s="530"/>
      <c r="E281" s="530"/>
      <c r="F281" s="530"/>
      <c r="G281" s="530"/>
      <c r="H281" s="530"/>
      <c r="I281" s="530"/>
      <c r="J281" s="488"/>
      <c r="K281" s="488"/>
      <c r="L281" s="488"/>
      <c r="M281" s="488"/>
      <c r="N281" s="488"/>
    </row>
    <row r="282" spans="1:14" ht="15.75">
      <c r="A282" s="530"/>
      <c r="B282" s="530"/>
      <c r="C282" s="530"/>
      <c r="D282" s="530"/>
      <c r="E282" s="530"/>
      <c r="F282" s="530"/>
      <c r="G282" s="530"/>
      <c r="H282" s="530"/>
      <c r="I282" s="530"/>
      <c r="J282" s="488"/>
      <c r="K282" s="488"/>
      <c r="L282" s="488"/>
      <c r="M282" s="488"/>
      <c r="N282" s="488"/>
    </row>
    <row r="283" spans="1:14" ht="16.5" thickBot="1">
      <c r="A283" s="530"/>
      <c r="B283" s="530"/>
      <c r="C283" s="530"/>
      <c r="D283" s="530"/>
      <c r="E283" s="530"/>
      <c r="F283" s="530"/>
      <c r="G283" s="530"/>
      <c r="H283" s="530"/>
      <c r="I283" s="530"/>
      <c r="J283" s="488"/>
      <c r="K283" s="488"/>
      <c r="L283" s="488"/>
      <c r="M283" s="488"/>
      <c r="N283" s="488"/>
    </row>
    <row r="284" spans="1:14" ht="15.75">
      <c r="A284" s="10"/>
      <c r="B284" s="11" t="s">
        <v>208</v>
      </c>
      <c r="C284" s="11"/>
      <c r="D284" s="11"/>
      <c r="E284" s="11"/>
      <c r="F284" s="11"/>
      <c r="G284" s="11"/>
      <c r="H284" s="11"/>
      <c r="I284" s="12" t="s">
        <v>209</v>
      </c>
      <c r="J284" s="12"/>
      <c r="K284" s="12"/>
      <c r="L284" s="12"/>
      <c r="M284" s="13"/>
      <c r="N284" s="14"/>
    </row>
    <row r="285" spans="1:14" ht="15.75">
      <c r="A285" s="15"/>
      <c r="B285" s="16"/>
      <c r="C285" s="16"/>
      <c r="D285" s="16"/>
      <c r="E285" s="16"/>
      <c r="F285" s="16"/>
      <c r="G285" s="16"/>
      <c r="H285" s="16"/>
      <c r="I285" s="17" t="s">
        <v>210</v>
      </c>
      <c r="J285" s="17"/>
      <c r="K285" s="17"/>
      <c r="L285" s="17"/>
      <c r="M285" s="18"/>
      <c r="N285" s="19"/>
    </row>
    <row r="286" spans="1:14" ht="15.75">
      <c r="A286" s="15"/>
      <c r="B286" s="16" t="s">
        <v>211</v>
      </c>
      <c r="C286" s="16"/>
      <c r="D286" s="16"/>
      <c r="E286" s="16"/>
      <c r="F286" s="16"/>
      <c r="G286" s="16"/>
      <c r="H286" s="16"/>
      <c r="I286" s="17" t="s">
        <v>240</v>
      </c>
      <c r="J286" s="17"/>
      <c r="K286" s="17"/>
      <c r="L286" s="17"/>
      <c r="M286" s="18"/>
      <c r="N286" s="19"/>
    </row>
    <row r="287" spans="1:14" ht="15.75">
      <c r="A287" s="15"/>
      <c r="B287" s="16"/>
      <c r="C287" s="16"/>
      <c r="D287" s="16"/>
      <c r="E287" s="16"/>
      <c r="F287" s="16"/>
      <c r="G287" s="16"/>
      <c r="H287" s="16"/>
      <c r="I287" s="17" t="s">
        <v>212</v>
      </c>
      <c r="J287" s="17"/>
      <c r="K287" s="17"/>
      <c r="L287" s="17"/>
      <c r="M287" s="18"/>
      <c r="N287" s="19"/>
    </row>
    <row r="288" spans="1:14">
      <c r="A288" s="188"/>
      <c r="B288" s="189"/>
      <c r="C288" s="189"/>
      <c r="D288" s="189"/>
      <c r="E288" s="189"/>
      <c r="F288" s="189"/>
      <c r="G288" s="189"/>
      <c r="H288" s="189"/>
      <c r="I288" s="189"/>
      <c r="J288" s="189"/>
      <c r="K288" s="189"/>
      <c r="L288" s="189"/>
      <c r="M288" s="189"/>
      <c r="N288" s="190"/>
    </row>
    <row r="289" spans="1:14" ht="15.75">
      <c r="A289" s="20" t="s">
        <v>69</v>
      </c>
      <c r="B289" s="21"/>
      <c r="C289" s="21"/>
      <c r="D289" s="21"/>
      <c r="E289" s="21"/>
      <c r="F289" s="21"/>
      <c r="G289" s="21"/>
      <c r="H289" s="21"/>
      <c r="I289" s="21"/>
      <c r="J289" s="21"/>
      <c r="K289" s="21"/>
      <c r="L289" s="21"/>
      <c r="M289" s="21"/>
      <c r="N289" s="22"/>
    </row>
    <row r="290" spans="1:14" ht="15.75">
      <c r="A290" s="23" t="s">
        <v>169</v>
      </c>
      <c r="B290" s="24" t="s">
        <v>170</v>
      </c>
      <c r="C290" s="25"/>
      <c r="D290" s="25"/>
      <c r="E290" s="25"/>
      <c r="F290" s="25"/>
      <c r="G290" s="25"/>
      <c r="H290" s="25"/>
      <c r="I290" s="25"/>
      <c r="J290" s="25"/>
      <c r="K290" s="25"/>
      <c r="L290" s="25"/>
      <c r="M290" s="25"/>
      <c r="N290" s="26"/>
    </row>
    <row r="291" spans="1:14" ht="15.75">
      <c r="A291" s="361" t="s">
        <v>70</v>
      </c>
      <c r="B291" s="362"/>
      <c r="C291" s="362"/>
      <c r="D291" s="362"/>
      <c r="E291" s="362"/>
      <c r="F291" s="363"/>
      <c r="G291" s="131" t="s">
        <v>243</v>
      </c>
      <c r="H291" s="33"/>
      <c r="I291" s="34"/>
      <c r="J291" s="360" t="s">
        <v>3</v>
      </c>
      <c r="K291" s="35"/>
      <c r="L291" s="35"/>
      <c r="M291" s="35"/>
      <c r="N291" s="36"/>
    </row>
    <row r="292" spans="1:14" ht="15.75">
      <c r="A292" s="361" t="s">
        <v>71</v>
      </c>
      <c r="B292" s="362"/>
      <c r="C292" s="362"/>
      <c r="D292" s="362"/>
      <c r="E292" s="362"/>
      <c r="F292" s="363"/>
      <c r="G292" s="39"/>
      <c r="H292" s="40"/>
      <c r="I292" s="41"/>
      <c r="J292" s="364" t="s">
        <v>4</v>
      </c>
      <c r="K292" s="43" t="s">
        <v>5</v>
      </c>
      <c r="L292" s="43"/>
      <c r="M292" s="43"/>
      <c r="N292" s="44" t="s">
        <v>6</v>
      </c>
    </row>
    <row r="293" spans="1:14" ht="15.75">
      <c r="A293" s="365" t="s">
        <v>84</v>
      </c>
      <c r="B293" s="366"/>
      <c r="C293" s="366"/>
      <c r="D293" s="366"/>
      <c r="E293" s="366"/>
      <c r="F293" s="367"/>
      <c r="G293" s="39"/>
      <c r="H293" s="40"/>
      <c r="I293" s="41"/>
      <c r="J293" s="99">
        <v>92</v>
      </c>
      <c r="K293" s="604" t="s">
        <v>186</v>
      </c>
      <c r="L293" s="604"/>
      <c r="M293" s="604"/>
      <c r="N293" s="564">
        <v>9500000</v>
      </c>
    </row>
    <row r="294" spans="1:14" ht="15.75">
      <c r="A294" s="365" t="s">
        <v>85</v>
      </c>
      <c r="B294" s="366"/>
      <c r="C294" s="366"/>
      <c r="D294" s="366"/>
      <c r="E294" s="366"/>
      <c r="F294" s="367"/>
      <c r="G294" s="39"/>
      <c r="H294" s="40"/>
      <c r="I294" s="41"/>
      <c r="J294" s="47"/>
      <c r="K294" s="604"/>
      <c r="L294" s="604"/>
      <c r="M294" s="604"/>
      <c r="N294" s="565"/>
    </row>
    <row r="295" spans="1:14" ht="15.75">
      <c r="A295" s="361" t="s">
        <v>74</v>
      </c>
      <c r="B295" s="362"/>
      <c r="C295" s="362"/>
      <c r="D295" s="362"/>
      <c r="E295" s="362"/>
      <c r="F295" s="363"/>
      <c r="G295" s="39"/>
      <c r="H295" s="40"/>
      <c r="I295" s="41"/>
      <c r="J295" s="498"/>
      <c r="K295" s="604"/>
      <c r="L295" s="604"/>
      <c r="M295" s="604"/>
      <c r="N295" s="564"/>
    </row>
    <row r="296" spans="1:14" ht="15.75">
      <c r="A296" s="361" t="s">
        <v>75</v>
      </c>
      <c r="B296" s="362"/>
      <c r="C296" s="362"/>
      <c r="D296" s="362"/>
      <c r="E296" s="362"/>
      <c r="F296" s="363"/>
      <c r="G296" s="39"/>
      <c r="H296" s="40"/>
      <c r="I296" s="41"/>
      <c r="J296" s="498"/>
      <c r="K296" s="604"/>
      <c r="L296" s="604"/>
      <c r="M296" s="604"/>
      <c r="N296" s="565"/>
    </row>
    <row r="297" spans="1:14" ht="18.75" customHeight="1">
      <c r="A297" s="50" t="s">
        <v>157</v>
      </c>
      <c r="B297" s="51"/>
      <c r="C297" s="51"/>
      <c r="D297" s="51"/>
      <c r="E297" s="51"/>
      <c r="F297" s="52"/>
      <c r="G297" s="39"/>
      <c r="H297" s="40"/>
      <c r="I297" s="41"/>
      <c r="J297" s="566"/>
      <c r="K297" s="605"/>
      <c r="L297" s="605"/>
      <c r="M297" s="605"/>
      <c r="N297" s="515"/>
    </row>
    <row r="298" spans="1:14" ht="18.75" customHeight="1" thickBot="1">
      <c r="A298" s="428"/>
      <c r="B298" s="429"/>
      <c r="C298" s="429"/>
      <c r="D298" s="429"/>
      <c r="E298" s="429"/>
      <c r="F298" s="430"/>
      <c r="G298" s="39"/>
      <c r="H298" s="40"/>
      <c r="I298" s="41"/>
      <c r="J298" s="566"/>
      <c r="K298" s="605"/>
      <c r="L298" s="605"/>
      <c r="M298" s="605"/>
      <c r="N298" s="515"/>
    </row>
    <row r="299" spans="1:14" ht="15.75">
      <c r="A299" s="57" t="s">
        <v>8</v>
      </c>
      <c r="B299" s="58" t="s">
        <v>76</v>
      </c>
      <c r="C299" s="59" t="s">
        <v>10</v>
      </c>
      <c r="D299" s="59" t="s">
        <v>11</v>
      </c>
      <c r="E299" s="60" t="s">
        <v>53</v>
      </c>
      <c r="F299" s="59" t="s">
        <v>13</v>
      </c>
      <c r="G299" s="59"/>
      <c r="H299" s="59"/>
      <c r="I299" s="59"/>
      <c r="J299" s="59" t="s">
        <v>14</v>
      </c>
      <c r="K299" s="59"/>
      <c r="L299" s="61" t="s">
        <v>15</v>
      </c>
      <c r="M299" s="61"/>
      <c r="N299" s="62"/>
    </row>
    <row r="300" spans="1:14">
      <c r="A300" s="63"/>
      <c r="B300" s="64"/>
      <c r="C300" s="64"/>
      <c r="D300" s="64"/>
      <c r="E300" s="65"/>
      <c r="F300" s="64"/>
      <c r="G300" s="64"/>
      <c r="H300" s="64"/>
      <c r="I300" s="64"/>
      <c r="J300" s="64"/>
      <c r="K300" s="64"/>
      <c r="L300" s="64" t="s">
        <v>16</v>
      </c>
      <c r="M300" s="64" t="s">
        <v>17</v>
      </c>
      <c r="N300" s="66" t="s">
        <v>18</v>
      </c>
    </row>
    <row r="301" spans="1:14" ht="15.75">
      <c r="A301" s="63"/>
      <c r="B301" s="64"/>
      <c r="C301" s="64"/>
      <c r="D301" s="64"/>
      <c r="E301" s="65"/>
      <c r="F301" s="67" t="s">
        <v>19</v>
      </c>
      <c r="G301" s="67" t="s">
        <v>20</v>
      </c>
      <c r="H301" s="67" t="s">
        <v>21</v>
      </c>
      <c r="I301" s="68" t="s">
        <v>22</v>
      </c>
      <c r="J301" s="67" t="s">
        <v>23</v>
      </c>
      <c r="K301" s="69" t="s">
        <v>24</v>
      </c>
      <c r="L301" s="64"/>
      <c r="M301" s="64"/>
      <c r="N301" s="66"/>
    </row>
    <row r="302" spans="1:14" ht="16.5" customHeight="1">
      <c r="A302" s="473" t="s">
        <v>111</v>
      </c>
      <c r="B302" s="69" t="s">
        <v>25</v>
      </c>
      <c r="C302" s="99" t="s">
        <v>112</v>
      </c>
      <c r="D302" s="6">
        <v>1</v>
      </c>
      <c r="E302" s="349">
        <v>9500000</v>
      </c>
      <c r="F302" s="349">
        <f>+E302</f>
        <v>9500000</v>
      </c>
      <c r="G302" s="431"/>
      <c r="H302" s="431"/>
      <c r="I302" s="431"/>
      <c r="J302" s="73">
        <v>45292</v>
      </c>
      <c r="K302" s="74">
        <v>45657</v>
      </c>
      <c r="L302" s="408"/>
      <c r="M302" s="408"/>
      <c r="N302" s="409"/>
    </row>
    <row r="303" spans="1:14" ht="16.5" customHeight="1">
      <c r="A303" s="473"/>
      <c r="B303" s="69" t="s">
        <v>26</v>
      </c>
      <c r="C303" s="99"/>
      <c r="D303" s="46">
        <v>1</v>
      </c>
      <c r="E303" s="349">
        <f>+N293</f>
        <v>9500000</v>
      </c>
      <c r="F303" s="349">
        <f>+E303</f>
        <v>9500000</v>
      </c>
      <c r="G303" s="431"/>
      <c r="H303" s="431"/>
      <c r="I303" s="431"/>
      <c r="J303" s="73">
        <v>45292</v>
      </c>
      <c r="K303" s="74">
        <v>45536</v>
      </c>
      <c r="L303" s="412"/>
      <c r="M303" s="412"/>
      <c r="N303" s="413"/>
    </row>
    <row r="304" spans="1:14" ht="15.75">
      <c r="A304" s="63" t="s">
        <v>79</v>
      </c>
      <c r="B304" s="69" t="s">
        <v>25</v>
      </c>
      <c r="C304" s="99"/>
      <c r="D304" s="133">
        <v>1</v>
      </c>
      <c r="E304" s="466">
        <v>9500000</v>
      </c>
      <c r="F304" s="466">
        <f>+E304</f>
        <v>9500000</v>
      </c>
      <c r="G304" s="431"/>
      <c r="H304" s="431"/>
      <c r="I304" s="431"/>
      <c r="J304" s="73">
        <v>45292</v>
      </c>
      <c r="K304" s="74">
        <v>45657</v>
      </c>
      <c r="L304" s="408"/>
      <c r="M304" s="408"/>
      <c r="N304" s="409"/>
    </row>
    <row r="305" spans="1:14" ht="16.5" thickBot="1">
      <c r="A305" s="383"/>
      <c r="B305" s="384" t="s">
        <v>26</v>
      </c>
      <c r="C305" s="437"/>
      <c r="D305" s="450">
        <f>+D304</f>
        <v>1</v>
      </c>
      <c r="E305" s="483">
        <f>+E302</f>
        <v>9500000</v>
      </c>
      <c r="F305" s="483">
        <f>+F302</f>
        <v>9500000</v>
      </c>
      <c r="G305" s="475"/>
      <c r="H305" s="475"/>
      <c r="I305" s="475"/>
      <c r="J305" s="88">
        <v>45292</v>
      </c>
      <c r="K305" s="89">
        <v>45657</v>
      </c>
      <c r="L305" s="417"/>
      <c r="M305" s="417"/>
      <c r="N305" s="452"/>
    </row>
    <row r="306" spans="1:14" ht="16.5" thickBot="1">
      <c r="A306" s="390" t="s">
        <v>28</v>
      </c>
      <c r="B306" s="391" t="s">
        <v>29</v>
      </c>
      <c r="C306" s="391"/>
      <c r="D306" s="391"/>
      <c r="E306" s="392" t="s">
        <v>30</v>
      </c>
      <c r="F306" s="392"/>
      <c r="G306" s="392"/>
      <c r="H306" s="392"/>
      <c r="I306" s="453"/>
      <c r="J306" s="173" t="s">
        <v>31</v>
      </c>
      <c r="K306" s="173"/>
      <c r="L306" s="173"/>
      <c r="M306" s="173"/>
      <c r="N306" s="174"/>
    </row>
    <row r="307" spans="1:14" ht="28.5" customHeight="1">
      <c r="A307" s="410" t="s">
        <v>249</v>
      </c>
      <c r="B307" s="595" t="s">
        <v>113</v>
      </c>
      <c r="C307" s="596"/>
      <c r="D307" s="597"/>
      <c r="E307" s="39" t="s">
        <v>114</v>
      </c>
      <c r="F307" s="40"/>
      <c r="G307" s="41"/>
      <c r="H307" s="572" t="s">
        <v>25</v>
      </c>
      <c r="I307" s="606">
        <f>+D304</f>
        <v>1</v>
      </c>
      <c r="J307" s="469" t="s">
        <v>177</v>
      </c>
      <c r="K307" s="470"/>
      <c r="L307" s="470"/>
      <c r="M307" s="470"/>
      <c r="N307" s="471"/>
    </row>
    <row r="308" spans="1:14" ht="28.5" customHeight="1">
      <c r="A308" s="410"/>
      <c r="B308" s="578"/>
      <c r="C308" s="579"/>
      <c r="D308" s="580"/>
      <c r="E308" s="105"/>
      <c r="F308" s="106"/>
      <c r="G308" s="107"/>
      <c r="H308" s="406" t="s">
        <v>26</v>
      </c>
      <c r="I308" s="581">
        <f>+D305</f>
        <v>1</v>
      </c>
      <c r="J308" s="459" t="s">
        <v>91</v>
      </c>
      <c r="K308" s="460"/>
      <c r="L308" s="460"/>
      <c r="M308" s="460"/>
      <c r="N308" s="461"/>
    </row>
    <row r="309" spans="1:14">
      <c r="A309" s="582" t="s">
        <v>252</v>
      </c>
      <c r="B309" s="583"/>
      <c r="C309" s="583"/>
      <c r="D309" s="583"/>
      <c r="E309" s="583"/>
      <c r="F309" s="583"/>
      <c r="G309" s="583"/>
      <c r="H309" s="583"/>
      <c r="I309" s="583"/>
      <c r="J309" s="462"/>
      <c r="K309" s="460"/>
      <c r="L309" s="460"/>
      <c r="M309" s="460"/>
      <c r="N309" s="461"/>
    </row>
    <row r="310" spans="1:14" ht="208.15" customHeight="1" thickBot="1">
      <c r="A310" s="584"/>
      <c r="B310" s="585"/>
      <c r="C310" s="585"/>
      <c r="D310" s="585"/>
      <c r="E310" s="585"/>
      <c r="F310" s="585"/>
      <c r="G310" s="585"/>
      <c r="H310" s="585"/>
      <c r="I310" s="585"/>
      <c r="J310" s="463"/>
      <c r="K310" s="464"/>
      <c r="L310" s="464"/>
      <c r="M310" s="464"/>
      <c r="N310" s="465"/>
    </row>
    <row r="311" spans="1:14" ht="15.75">
      <c r="A311" s="612"/>
      <c r="B311" s="612"/>
      <c r="C311" s="612"/>
      <c r="D311" s="612"/>
      <c r="E311" s="612"/>
      <c r="F311" s="612"/>
      <c r="G311" s="612"/>
      <c r="H311" s="612"/>
      <c r="I311" s="612"/>
      <c r="J311" s="488"/>
      <c r="K311" s="488"/>
      <c r="L311" s="488"/>
      <c r="M311" s="488"/>
      <c r="N311" s="488"/>
    </row>
    <row r="312" spans="1:14" ht="15.75">
      <c r="A312" s="612"/>
      <c r="B312" s="612"/>
      <c r="C312" s="612"/>
      <c r="D312" s="612"/>
      <c r="E312" s="612"/>
      <c r="F312" s="612"/>
      <c r="G312" s="612"/>
      <c r="H312" s="612"/>
      <c r="I312" s="612"/>
      <c r="J312" s="488"/>
      <c r="K312" s="488"/>
      <c r="L312" s="488"/>
      <c r="M312" s="488"/>
      <c r="N312" s="488"/>
    </row>
    <row r="313" spans="1:14" ht="15.75">
      <c r="C313" s="619"/>
      <c r="M313" s="488"/>
    </row>
    <row r="314" spans="1:14" ht="16.5" thickBot="1">
      <c r="C314" s="207"/>
      <c r="H314" s="330"/>
      <c r="M314" s="488"/>
    </row>
    <row r="315" spans="1:14" ht="38.25" customHeight="1">
      <c r="A315" s="620" t="s">
        <v>171</v>
      </c>
      <c r="B315" s="621">
        <f>+E24+E50+E91+E127+E272+E304+E242+E156+E212+E184</f>
        <v>881020801</v>
      </c>
      <c r="C315" s="622"/>
      <c r="E315" s="623" t="s">
        <v>115</v>
      </c>
      <c r="F315" s="624" t="s">
        <v>116</v>
      </c>
      <c r="H315" s="330"/>
      <c r="M315" s="488"/>
    </row>
    <row r="316" spans="1:14" ht="16.5" thickBot="1">
      <c r="A316" s="625" t="s">
        <v>172</v>
      </c>
      <c r="B316" s="626">
        <f>+E25+E51+E92+E128+E273+E305+E243+E157+E213+E185</f>
        <v>399583733</v>
      </c>
      <c r="C316" s="627"/>
      <c r="E316" s="628">
        <f>+IFERROR(SUM(B315,'uso y apropiación'!B189:C189,PROYECTOS!B196),0)</f>
        <v>2173184642</v>
      </c>
      <c r="F316" s="629">
        <f>+IFERROR(SUM(B316,'uso y apropiación'!B190:C190,PROYECTOS!B197),0)</f>
        <v>613083733</v>
      </c>
      <c r="G316" s="205"/>
      <c r="H316" s="330"/>
      <c r="M316" s="488"/>
    </row>
    <row r="317" spans="1:14" ht="15.75">
      <c r="C317" s="355"/>
      <c r="F317" s="493"/>
      <c r="H317" s="330"/>
      <c r="M317" s="488"/>
    </row>
    <row r="318" spans="1:14" ht="15.75" hidden="1">
      <c r="C318" s="493"/>
      <c r="M318" s="488"/>
    </row>
    <row r="319" spans="1:14" ht="15.75">
      <c r="A319" s="330"/>
      <c r="B319" s="330"/>
      <c r="C319" s="630"/>
      <c r="D319" s="330"/>
      <c r="F319" s="631"/>
      <c r="M319" s="488"/>
    </row>
    <row r="320" spans="1:14" ht="15.75" hidden="1">
      <c r="A320" s="330"/>
      <c r="B320" s="330"/>
      <c r="C320" s="330"/>
      <c r="D320" s="330"/>
      <c r="M320" s="488"/>
    </row>
    <row r="321" spans="1:13" ht="15.75" hidden="1">
      <c r="A321" s="330"/>
      <c r="B321" s="330"/>
      <c r="C321" s="330"/>
      <c r="D321" s="330"/>
      <c r="M321" s="488"/>
    </row>
    <row r="322" spans="1:13" ht="15.75" hidden="1">
      <c r="A322" s="330"/>
      <c r="B322" s="330"/>
      <c r="C322" s="330"/>
      <c r="D322" s="330"/>
      <c r="M322" s="488"/>
    </row>
    <row r="323" spans="1:13" ht="15.75" hidden="1">
      <c r="A323" s="330"/>
      <c r="B323" s="330"/>
      <c r="C323" s="330"/>
      <c r="D323" s="330"/>
      <c r="M323" s="488"/>
    </row>
    <row r="324" spans="1:13" ht="15.75" hidden="1">
      <c r="A324" s="330"/>
      <c r="B324" s="330"/>
      <c r="C324" s="330"/>
      <c r="D324" s="330"/>
      <c r="M324" s="488"/>
    </row>
    <row r="325" spans="1:13" ht="15.75" hidden="1">
      <c r="A325" s="330"/>
      <c r="B325" s="330"/>
      <c r="C325" s="330"/>
      <c r="D325" s="330"/>
      <c r="M325" s="488"/>
    </row>
    <row r="326" spans="1:13" ht="15.75" hidden="1">
      <c r="A326" s="330"/>
      <c r="B326" s="330"/>
      <c r="C326" s="330"/>
      <c r="D326" s="330"/>
      <c r="M326" s="488"/>
    </row>
    <row r="327" spans="1:13" ht="15.75" hidden="1">
      <c r="A327" s="330"/>
      <c r="B327" s="330"/>
      <c r="C327" s="330"/>
      <c r="D327" s="330"/>
      <c r="M327" s="488"/>
    </row>
    <row r="328" spans="1:13" ht="15.75" hidden="1">
      <c r="A328" s="330"/>
      <c r="B328" s="330"/>
      <c r="C328" s="330"/>
      <c r="D328" s="330"/>
      <c r="M328" s="488"/>
    </row>
    <row r="329" spans="1:13" ht="15.75" hidden="1">
      <c r="A329" s="330"/>
      <c r="B329" s="330"/>
      <c r="C329" s="330"/>
      <c r="D329" s="330"/>
      <c r="M329" s="488"/>
    </row>
    <row r="330" spans="1:13" ht="15.75" hidden="1">
      <c r="A330" s="330"/>
      <c r="B330" s="330"/>
      <c r="C330" s="330"/>
      <c r="D330" s="330"/>
      <c r="M330" s="488"/>
    </row>
    <row r="331" spans="1:13" ht="15.75" hidden="1">
      <c r="A331" s="330"/>
      <c r="B331" s="330"/>
      <c r="C331" s="330"/>
      <c r="D331" s="330"/>
      <c r="M331" s="488"/>
    </row>
    <row r="332" spans="1:13" ht="15.75" hidden="1">
      <c r="A332" s="330"/>
      <c r="B332" s="330"/>
      <c r="C332" s="330"/>
      <c r="D332" s="330"/>
      <c r="M332" s="488"/>
    </row>
    <row r="333" spans="1:13" ht="15.75" hidden="1">
      <c r="A333" s="330"/>
      <c r="B333" s="330"/>
      <c r="C333" s="330"/>
      <c r="D333" s="330"/>
      <c r="M333" s="488"/>
    </row>
    <row r="334" spans="1:13" ht="15.75" hidden="1">
      <c r="A334" s="330"/>
      <c r="B334" s="330"/>
      <c r="C334" s="330"/>
      <c r="D334" s="330"/>
      <c r="M334" s="488"/>
    </row>
    <row r="335" spans="1:13" ht="15.75" hidden="1">
      <c r="A335" s="330"/>
      <c r="B335" s="330"/>
      <c r="C335" s="330"/>
      <c r="D335" s="330"/>
      <c r="M335" s="488"/>
    </row>
    <row r="336" spans="1:13" ht="15.75" hidden="1">
      <c r="A336" s="330"/>
      <c r="B336" s="330"/>
      <c r="C336" s="330"/>
      <c r="D336" s="330"/>
      <c r="M336" s="488"/>
    </row>
    <row r="337" spans="1:13" ht="15.75" hidden="1">
      <c r="A337" s="330"/>
      <c r="B337" s="330"/>
      <c r="C337" s="330"/>
      <c r="D337" s="330"/>
      <c r="M337" s="488"/>
    </row>
    <row r="338" spans="1:13" ht="15.75" hidden="1">
      <c r="A338" s="330"/>
      <c r="B338" s="330"/>
      <c r="C338" s="330"/>
      <c r="D338" s="330"/>
      <c r="M338" s="488"/>
    </row>
    <row r="339" spans="1:13" ht="15.75" hidden="1">
      <c r="A339" s="330"/>
      <c r="B339" s="330"/>
      <c r="C339" s="330"/>
      <c r="D339" s="330"/>
      <c r="M339" s="488"/>
    </row>
    <row r="340" spans="1:13" ht="15.75" hidden="1">
      <c r="A340" s="330"/>
      <c r="B340" s="330"/>
      <c r="C340" s="330"/>
      <c r="D340" s="330"/>
      <c r="M340" s="488"/>
    </row>
    <row r="341" spans="1:13" ht="15.75" hidden="1">
      <c r="A341" s="330"/>
      <c r="B341" s="330"/>
      <c r="C341" s="330"/>
      <c r="D341" s="330"/>
      <c r="M341" s="488"/>
    </row>
    <row r="342" spans="1:13" ht="15.75" hidden="1">
      <c r="A342" s="330"/>
      <c r="B342" s="330"/>
      <c r="C342" s="330"/>
      <c r="D342" s="330"/>
      <c r="M342" s="488"/>
    </row>
    <row r="343" spans="1:13" ht="15.75" hidden="1">
      <c r="A343" s="330"/>
      <c r="B343" s="330"/>
      <c r="C343" s="330"/>
      <c r="D343" s="330"/>
      <c r="M343" s="488"/>
    </row>
    <row r="344" spans="1:13" ht="15.75" hidden="1">
      <c r="A344" s="330"/>
      <c r="B344" s="330"/>
      <c r="C344" s="330"/>
      <c r="D344" s="330"/>
      <c r="M344" s="488"/>
    </row>
    <row r="345" spans="1:13" ht="15.75" hidden="1">
      <c r="A345" s="330"/>
      <c r="B345" s="330"/>
      <c r="C345" s="330"/>
      <c r="D345" s="330"/>
      <c r="M345" s="488"/>
    </row>
    <row r="346" spans="1:13" ht="15.75" hidden="1">
      <c r="A346" s="330"/>
      <c r="B346" s="330"/>
      <c r="C346" s="330"/>
      <c r="D346" s="330"/>
      <c r="M346" s="488"/>
    </row>
    <row r="347" spans="1:13" ht="15.75" hidden="1">
      <c r="A347" s="330"/>
      <c r="B347" s="330"/>
      <c r="C347" s="330"/>
      <c r="D347" s="330"/>
      <c r="M347" s="488"/>
    </row>
    <row r="348" spans="1:13" ht="15.75" hidden="1">
      <c r="A348" s="330"/>
      <c r="B348" s="330"/>
      <c r="C348" s="330"/>
      <c r="D348" s="330"/>
      <c r="M348" s="488"/>
    </row>
    <row r="349" spans="1:13" ht="15.75" hidden="1">
      <c r="A349" s="330"/>
      <c r="B349" s="330"/>
      <c r="C349" s="330"/>
      <c r="D349" s="330"/>
      <c r="M349" s="488"/>
    </row>
    <row r="350" spans="1:13" ht="15.75" hidden="1">
      <c r="A350" s="330"/>
      <c r="B350" s="330"/>
      <c r="C350" s="330"/>
      <c r="D350" s="330"/>
      <c r="M350" s="488"/>
    </row>
    <row r="351" spans="1:13" ht="15.75" hidden="1">
      <c r="A351" s="330"/>
      <c r="B351" s="330"/>
      <c r="C351" s="330"/>
      <c r="D351" s="330"/>
      <c r="M351" s="488"/>
    </row>
    <row r="352" spans="1:13" ht="15.75" hidden="1">
      <c r="A352" s="330"/>
      <c r="B352" s="330"/>
      <c r="C352" s="330"/>
      <c r="D352" s="330"/>
      <c r="M352" s="488"/>
    </row>
    <row r="353" spans="1:13" ht="15.75" hidden="1">
      <c r="A353" s="330"/>
      <c r="B353" s="330"/>
      <c r="C353" s="330"/>
      <c r="D353" s="330"/>
      <c r="M353" s="488"/>
    </row>
    <row r="354" spans="1:13" ht="15.75" hidden="1">
      <c r="A354" s="330"/>
      <c r="B354" s="330"/>
      <c r="C354" s="330"/>
      <c r="D354" s="330"/>
      <c r="M354" s="488"/>
    </row>
    <row r="355" spans="1:13" ht="15.75" hidden="1">
      <c r="A355" s="330"/>
      <c r="B355" s="330"/>
      <c r="C355" s="330"/>
      <c r="D355" s="330"/>
      <c r="M355" s="488"/>
    </row>
    <row r="356" spans="1:13" ht="15.75" hidden="1">
      <c r="A356" s="330"/>
      <c r="B356" s="330"/>
      <c r="C356" s="330"/>
      <c r="D356" s="330"/>
      <c r="M356" s="488"/>
    </row>
    <row r="357" spans="1:13" ht="15.75" hidden="1">
      <c r="A357" s="330"/>
      <c r="B357" s="330"/>
      <c r="C357" s="330"/>
      <c r="D357" s="330"/>
      <c r="M357" s="488"/>
    </row>
    <row r="358" spans="1:13" ht="15.75" hidden="1">
      <c r="A358" s="330"/>
      <c r="B358" s="330"/>
      <c r="C358" s="330"/>
      <c r="D358" s="330"/>
      <c r="M358" s="488"/>
    </row>
    <row r="359" spans="1:13" ht="15.75" hidden="1">
      <c r="A359" s="330"/>
      <c r="B359" s="330"/>
      <c r="C359" s="330"/>
      <c r="D359" s="330"/>
      <c r="M359" s="488"/>
    </row>
    <row r="360" spans="1:13" ht="15.75">
      <c r="A360" s="330"/>
      <c r="B360" s="330"/>
      <c r="C360" s="330"/>
      <c r="D360" s="330"/>
    </row>
    <row r="361" spans="1:13" ht="15.75">
      <c r="A361" s="330"/>
      <c r="B361" s="330"/>
      <c r="C361" s="330"/>
      <c r="D361" s="330"/>
      <c r="E361" s="209"/>
    </row>
    <row r="362" spans="1:13" ht="15.75">
      <c r="A362" s="330"/>
      <c r="B362" s="330"/>
      <c r="C362" s="330"/>
      <c r="D362" s="330"/>
      <c r="E362" s="207"/>
    </row>
    <row r="363" spans="1:13">
      <c r="E363" s="210"/>
      <c r="F363" s="207"/>
    </row>
    <row r="364" spans="1:13">
      <c r="C364" s="209"/>
      <c r="F364" s="210"/>
    </row>
    <row r="365" spans="1:13">
      <c r="C365" s="632"/>
    </row>
    <row r="366" spans="1:13">
      <c r="B366" s="632"/>
      <c r="C366" s="632"/>
    </row>
    <row r="367" spans="1:13"/>
    <row r="368" spans="1:13"/>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sheetData>
  <mergeCells count="613">
    <mergeCell ref="N91:N92"/>
    <mergeCell ref="A119:N119"/>
    <mergeCell ref="D80:D82"/>
    <mergeCell ref="E80:E82"/>
    <mergeCell ref="A35:N35"/>
    <mergeCell ref="I105:L105"/>
    <mergeCell ref="B106:H107"/>
    <mergeCell ref="I106:L106"/>
    <mergeCell ref="I107:L107"/>
    <mergeCell ref="A87:A88"/>
    <mergeCell ref="C91:C92"/>
    <mergeCell ref="A41:F41"/>
    <mergeCell ref="A42:F42"/>
    <mergeCell ref="J42:J43"/>
    <mergeCell ref="K42:M43"/>
    <mergeCell ref="A43:F43"/>
    <mergeCell ref="A44:F44"/>
    <mergeCell ref="N42:N43"/>
    <mergeCell ref="K44:M44"/>
    <mergeCell ref="I56:I58"/>
    <mergeCell ref="M85:M86"/>
    <mergeCell ref="L48:L49"/>
    <mergeCell ref="M48:M49"/>
    <mergeCell ref="A85:A86"/>
    <mergeCell ref="J120:K121"/>
    <mergeCell ref="J93:N93"/>
    <mergeCell ref="A94:A99"/>
    <mergeCell ref="B94:D99"/>
    <mergeCell ref="E94:G99"/>
    <mergeCell ref="L120:N120"/>
    <mergeCell ref="N121:N122"/>
    <mergeCell ref="A108:N108"/>
    <mergeCell ref="A109:N109"/>
    <mergeCell ref="A115:F115"/>
    <mergeCell ref="A111:F111"/>
    <mergeCell ref="K117:M117"/>
    <mergeCell ref="I104:L104"/>
    <mergeCell ref="M104:N107"/>
    <mergeCell ref="G111:I118"/>
    <mergeCell ref="J111:N111"/>
    <mergeCell ref="B93:D93"/>
    <mergeCell ref="E93:H93"/>
    <mergeCell ref="H97:H99"/>
    <mergeCell ref="K113:M114"/>
    <mergeCell ref="K115:M116"/>
    <mergeCell ref="A104:A107"/>
    <mergeCell ref="B110:N110"/>
    <mergeCell ref="N113:N114"/>
    <mergeCell ref="M123:M124"/>
    <mergeCell ref="J54:N60"/>
    <mergeCell ref="J95:N101"/>
    <mergeCell ref="G38:I44"/>
    <mergeCell ref="J38:N38"/>
    <mergeCell ref="J40:J41"/>
    <mergeCell ref="N40:N41"/>
    <mergeCell ref="F120:I121"/>
    <mergeCell ref="J80:K81"/>
    <mergeCell ref="L80:N80"/>
    <mergeCell ref="L81:L82"/>
    <mergeCell ref="M81:M82"/>
    <mergeCell ref="N81:N82"/>
    <mergeCell ref="A67:N67"/>
    <mergeCell ref="K76:M76"/>
    <mergeCell ref="N74:N75"/>
    <mergeCell ref="A91:A92"/>
    <mergeCell ref="B52:D52"/>
    <mergeCell ref="A120:A122"/>
    <mergeCell ref="B120:B122"/>
    <mergeCell ref="C120:C122"/>
    <mergeCell ref="B63:H64"/>
    <mergeCell ref="D120:D122"/>
    <mergeCell ref="E120:E122"/>
    <mergeCell ref="I66:L66"/>
    <mergeCell ref="F80:I81"/>
    <mergeCell ref="B26:D26"/>
    <mergeCell ref="E26:H26"/>
    <mergeCell ref="J74:J75"/>
    <mergeCell ref="N50:N51"/>
    <mergeCell ref="K74:M75"/>
    <mergeCell ref="A80:A82"/>
    <mergeCell ref="B80:B82"/>
    <mergeCell ref="D15:D17"/>
    <mergeCell ref="E15:E17"/>
    <mergeCell ref="F15:I16"/>
    <mergeCell ref="J15:K16"/>
    <mergeCell ref="L15:N15"/>
    <mergeCell ref="L16:L17"/>
    <mergeCell ref="A24:A25"/>
    <mergeCell ref="L24:L25"/>
    <mergeCell ref="M24:M25"/>
    <mergeCell ref="M16:M17"/>
    <mergeCell ref="N16:N17"/>
    <mergeCell ref="A22:A23"/>
    <mergeCell ref="C22:C23"/>
    <mergeCell ref="L22:L23"/>
    <mergeCell ref="M22:M23"/>
    <mergeCell ref="A18:A19"/>
    <mergeCell ref="C18:C19"/>
    <mergeCell ref="L18:L19"/>
    <mergeCell ref="N18:N19"/>
    <mergeCell ref="C24:C25"/>
    <mergeCell ref="A15:A17"/>
    <mergeCell ref="B15:B17"/>
    <mergeCell ref="C15:C17"/>
    <mergeCell ref="N22:N23"/>
    <mergeCell ref="A1:A4"/>
    <mergeCell ref="B1:H2"/>
    <mergeCell ref="I1:L1"/>
    <mergeCell ref="M1:N4"/>
    <mergeCell ref="I2:L2"/>
    <mergeCell ref="B3:H4"/>
    <mergeCell ref="I3:L3"/>
    <mergeCell ref="I4:L4"/>
    <mergeCell ref="A5:N5"/>
    <mergeCell ref="A6:N6"/>
    <mergeCell ref="B7:N7"/>
    <mergeCell ref="A8:F8"/>
    <mergeCell ref="J8:N8"/>
    <mergeCell ref="A9:F9"/>
    <mergeCell ref="K9:M9"/>
    <mergeCell ref="A10:F10"/>
    <mergeCell ref="J10:J11"/>
    <mergeCell ref="K10:M11"/>
    <mergeCell ref="N10:N11"/>
    <mergeCell ref="G8:I14"/>
    <mergeCell ref="A14:F14"/>
    <mergeCell ref="A11:F11"/>
    <mergeCell ref="A12:F12"/>
    <mergeCell ref="J12:J13"/>
    <mergeCell ref="K12:M13"/>
    <mergeCell ref="N12:N13"/>
    <mergeCell ref="A13:F13"/>
    <mergeCell ref="K14:M14"/>
    <mergeCell ref="A114:F114"/>
    <mergeCell ref="C87:C88"/>
    <mergeCell ref="L87:L88"/>
    <mergeCell ref="M87:M88"/>
    <mergeCell ref="J45:K46"/>
    <mergeCell ref="L45:N45"/>
    <mergeCell ref="L91:L92"/>
    <mergeCell ref="I94:I96"/>
    <mergeCell ref="J94:N94"/>
    <mergeCell ref="A83:A84"/>
    <mergeCell ref="C83:C84"/>
    <mergeCell ref="A74:F74"/>
    <mergeCell ref="J52:N52"/>
    <mergeCell ref="J53:N53"/>
    <mergeCell ref="B65:H66"/>
    <mergeCell ref="I65:L65"/>
    <mergeCell ref="A59:I60"/>
    <mergeCell ref="I63:L63"/>
    <mergeCell ref="M63:N66"/>
    <mergeCell ref="I64:L64"/>
    <mergeCell ref="K79:M79"/>
    <mergeCell ref="C89:C90"/>
    <mergeCell ref="A72:F72"/>
    <mergeCell ref="J70:N70"/>
    <mergeCell ref="L127:L128"/>
    <mergeCell ref="M127:M128"/>
    <mergeCell ref="K230:M230"/>
    <mergeCell ref="A231:F231"/>
    <mergeCell ref="J231:J232"/>
    <mergeCell ref="K231:M232"/>
    <mergeCell ref="N231:N232"/>
    <mergeCell ref="A232:F232"/>
    <mergeCell ref="A233:F233"/>
    <mergeCell ref="J233:J234"/>
    <mergeCell ref="K233:M234"/>
    <mergeCell ref="N233:N234"/>
    <mergeCell ref="A234:F234"/>
    <mergeCell ref="I223:L223"/>
    <mergeCell ref="B224:H225"/>
    <mergeCell ref="I224:L224"/>
    <mergeCell ref="I222:L222"/>
    <mergeCell ref="M222:N225"/>
    <mergeCell ref="I140:L140"/>
    <mergeCell ref="A227:N227"/>
    <mergeCell ref="B228:N228"/>
    <mergeCell ref="I165:L165"/>
    <mergeCell ref="B151:B153"/>
    <mergeCell ref="C151:C153"/>
    <mergeCell ref="A222:A225"/>
    <mergeCell ref="B222:H223"/>
    <mergeCell ref="F151:I152"/>
    <mergeCell ref="J151:K152"/>
    <mergeCell ref="I225:L225"/>
    <mergeCell ref="A226:N226"/>
    <mergeCell ref="B129:D129"/>
    <mergeCell ref="E129:H129"/>
    <mergeCell ref="J129:N129"/>
    <mergeCell ref="B130:D130"/>
    <mergeCell ref="E130:G130"/>
    <mergeCell ref="A133:I134"/>
    <mergeCell ref="B131:D132"/>
    <mergeCell ref="J132:N134"/>
    <mergeCell ref="E131:G132"/>
    <mergeCell ref="A131:A132"/>
    <mergeCell ref="A151:A153"/>
    <mergeCell ref="A203:F203"/>
    <mergeCell ref="J176:J177"/>
    <mergeCell ref="K178:M178"/>
    <mergeCell ref="A189:I190"/>
    <mergeCell ref="K201:M201"/>
    <mergeCell ref="A202:F202"/>
    <mergeCell ref="J202:J203"/>
    <mergeCell ref="D267:D269"/>
    <mergeCell ref="E267:E269"/>
    <mergeCell ref="F267:I268"/>
    <mergeCell ref="J267:K268"/>
    <mergeCell ref="L267:N267"/>
    <mergeCell ref="L268:L269"/>
    <mergeCell ref="M268:M269"/>
    <mergeCell ref="N268:N269"/>
    <mergeCell ref="A230:F230"/>
    <mergeCell ref="B253:H254"/>
    <mergeCell ref="I253:L253"/>
    <mergeCell ref="M253:N256"/>
    <mergeCell ref="I254:L254"/>
    <mergeCell ref="B255:H256"/>
    <mergeCell ref="I255:L255"/>
    <mergeCell ref="I256:L256"/>
    <mergeCell ref="K235:M235"/>
    <mergeCell ref="K264:M265"/>
    <mergeCell ref="N264:N265"/>
    <mergeCell ref="A265:F265"/>
    <mergeCell ref="A266:F266"/>
    <mergeCell ref="K266:M266"/>
    <mergeCell ref="A253:A256"/>
    <mergeCell ref="A240:A241"/>
    <mergeCell ref="A275:A276"/>
    <mergeCell ref="B275:D276"/>
    <mergeCell ref="E275:G276"/>
    <mergeCell ref="J276:N278"/>
    <mergeCell ref="A277:I278"/>
    <mergeCell ref="A272:A273"/>
    <mergeCell ref="B274:D274"/>
    <mergeCell ref="E274:H274"/>
    <mergeCell ref="J274:N274"/>
    <mergeCell ref="L272:L273"/>
    <mergeCell ref="M272:M273"/>
    <mergeCell ref="K297:M297"/>
    <mergeCell ref="K298:M298"/>
    <mergeCell ref="A284:A287"/>
    <mergeCell ref="B284:H285"/>
    <mergeCell ref="I284:L284"/>
    <mergeCell ref="M284:N287"/>
    <mergeCell ref="I285:L285"/>
    <mergeCell ref="B286:H287"/>
    <mergeCell ref="I286:L286"/>
    <mergeCell ref="I287:L287"/>
    <mergeCell ref="A307:A308"/>
    <mergeCell ref="B307:D308"/>
    <mergeCell ref="E307:G308"/>
    <mergeCell ref="J308:N310"/>
    <mergeCell ref="A309:I310"/>
    <mergeCell ref="B306:D306"/>
    <mergeCell ref="E306:H306"/>
    <mergeCell ref="J306:N306"/>
    <mergeCell ref="A299:A301"/>
    <mergeCell ref="B299:B301"/>
    <mergeCell ref="C299:C301"/>
    <mergeCell ref="D299:D301"/>
    <mergeCell ref="E299:E301"/>
    <mergeCell ref="F299:I300"/>
    <mergeCell ref="J299:K300"/>
    <mergeCell ref="L299:N299"/>
    <mergeCell ref="L300:L301"/>
    <mergeCell ref="M300:M301"/>
    <mergeCell ref="N300:N301"/>
    <mergeCell ref="N304:N305"/>
    <mergeCell ref="A302:A303"/>
    <mergeCell ref="C302:C303"/>
    <mergeCell ref="L302:L303"/>
    <mergeCell ref="M302:M303"/>
    <mergeCell ref="C304:C305"/>
    <mergeCell ref="A304:A305"/>
    <mergeCell ref="L304:L305"/>
    <mergeCell ref="M304:M305"/>
    <mergeCell ref="A288:N288"/>
    <mergeCell ref="A289:N289"/>
    <mergeCell ref="B290:N290"/>
    <mergeCell ref="A291:F291"/>
    <mergeCell ref="G291:I298"/>
    <mergeCell ref="J291:N291"/>
    <mergeCell ref="A292:F292"/>
    <mergeCell ref="K292:M292"/>
    <mergeCell ref="A293:F293"/>
    <mergeCell ref="J293:J294"/>
    <mergeCell ref="K293:M294"/>
    <mergeCell ref="N293:N294"/>
    <mergeCell ref="A294:F294"/>
    <mergeCell ref="A295:F295"/>
    <mergeCell ref="N302:N303"/>
    <mergeCell ref="J295:J296"/>
    <mergeCell ref="K295:M296"/>
    <mergeCell ref="N295:N296"/>
    <mergeCell ref="A296:F296"/>
    <mergeCell ref="A297:F298"/>
    <mergeCell ref="L240:L241"/>
    <mergeCell ref="M240:M241"/>
    <mergeCell ref="K236:M236"/>
    <mergeCell ref="A237:A239"/>
    <mergeCell ref="B237:B239"/>
    <mergeCell ref="C237:C239"/>
    <mergeCell ref="D237:D239"/>
    <mergeCell ref="E237:E239"/>
    <mergeCell ref="F237:I238"/>
    <mergeCell ref="J237:K238"/>
    <mergeCell ref="L237:N237"/>
    <mergeCell ref="L238:L239"/>
    <mergeCell ref="M238:M239"/>
    <mergeCell ref="N238:N239"/>
    <mergeCell ref="G229:I236"/>
    <mergeCell ref="J229:N229"/>
    <mergeCell ref="N202:N203"/>
    <mergeCell ref="A197:N197"/>
    <mergeCell ref="A198:N198"/>
    <mergeCell ref="A245:A246"/>
    <mergeCell ref="B245:D246"/>
    <mergeCell ref="E245:G246"/>
    <mergeCell ref="J246:N248"/>
    <mergeCell ref="A247:I248"/>
    <mergeCell ref="A242:A243"/>
    <mergeCell ref="C242:C243"/>
    <mergeCell ref="L242:L243"/>
    <mergeCell ref="M242:M243"/>
    <mergeCell ref="B244:D244"/>
    <mergeCell ref="E244:H244"/>
    <mergeCell ref="J244:N244"/>
    <mergeCell ref="A235:F236"/>
    <mergeCell ref="A229:F229"/>
    <mergeCell ref="D207:D209"/>
    <mergeCell ref="E207:E209"/>
    <mergeCell ref="F207:I208"/>
    <mergeCell ref="J207:K208"/>
    <mergeCell ref="L207:N207"/>
    <mergeCell ref="L208:L209"/>
    <mergeCell ref="C240:C241"/>
    <mergeCell ref="A193:A196"/>
    <mergeCell ref="B193:H194"/>
    <mergeCell ref="I193:L193"/>
    <mergeCell ref="M193:N196"/>
    <mergeCell ref="I194:L194"/>
    <mergeCell ref="B195:H196"/>
    <mergeCell ref="I195:L195"/>
    <mergeCell ref="I196:L196"/>
    <mergeCell ref="A201:F201"/>
    <mergeCell ref="B199:N199"/>
    <mergeCell ref="D151:D153"/>
    <mergeCell ref="E151:E153"/>
    <mergeCell ref="M165:N168"/>
    <mergeCell ref="I166:L166"/>
    <mergeCell ref="B167:H168"/>
    <mergeCell ref="I167:L167"/>
    <mergeCell ref="I168:L168"/>
    <mergeCell ref="A169:N169"/>
    <mergeCell ref="A170:N170"/>
    <mergeCell ref="A156:A157"/>
    <mergeCell ref="C156:C157"/>
    <mergeCell ref="L156:L157"/>
    <mergeCell ref="M156:M157"/>
    <mergeCell ref="B158:D158"/>
    <mergeCell ref="E158:H158"/>
    <mergeCell ref="J158:N158"/>
    <mergeCell ref="L151:N151"/>
    <mergeCell ref="L152:L153"/>
    <mergeCell ref="M152:M153"/>
    <mergeCell ref="N152:N153"/>
    <mergeCell ref="A165:A168"/>
    <mergeCell ref="B165:H166"/>
    <mergeCell ref="A154:A155"/>
    <mergeCell ref="C154:C155"/>
    <mergeCell ref="L154:L155"/>
    <mergeCell ref="M154:M155"/>
    <mergeCell ref="A159:A160"/>
    <mergeCell ref="B159:D160"/>
    <mergeCell ref="E159:G160"/>
    <mergeCell ref="J160:N162"/>
    <mergeCell ref="A161:I162"/>
    <mergeCell ref="N154:N155"/>
    <mergeCell ref="N156:N157"/>
    <mergeCell ref="B171:N171"/>
    <mergeCell ref="A172:F172"/>
    <mergeCell ref="G172:I178"/>
    <mergeCell ref="K173:M173"/>
    <mergeCell ref="A174:F174"/>
    <mergeCell ref="J174:J175"/>
    <mergeCell ref="K174:M175"/>
    <mergeCell ref="N174:N175"/>
    <mergeCell ref="A175:F175"/>
    <mergeCell ref="A177:F177"/>
    <mergeCell ref="K176:M177"/>
    <mergeCell ref="N176:N177"/>
    <mergeCell ref="A178:F178"/>
    <mergeCell ref="A176:F176"/>
    <mergeCell ref="J172:N172"/>
    <mergeCell ref="A173:F173"/>
    <mergeCell ref="A210:A211"/>
    <mergeCell ref="C210:C211"/>
    <mergeCell ref="L210:L211"/>
    <mergeCell ref="M210:M211"/>
    <mergeCell ref="A212:A213"/>
    <mergeCell ref="C212:C213"/>
    <mergeCell ref="L212:L213"/>
    <mergeCell ref="M212:M213"/>
    <mergeCell ref="A200:F200"/>
    <mergeCell ref="G200:I206"/>
    <mergeCell ref="J200:N200"/>
    <mergeCell ref="M208:M209"/>
    <mergeCell ref="N208:N209"/>
    <mergeCell ref="N204:N205"/>
    <mergeCell ref="A205:F205"/>
    <mergeCell ref="A206:F206"/>
    <mergeCell ref="K206:M206"/>
    <mergeCell ref="A207:A209"/>
    <mergeCell ref="B207:B209"/>
    <mergeCell ref="C207:C209"/>
    <mergeCell ref="A204:F204"/>
    <mergeCell ref="J204:J205"/>
    <mergeCell ref="K204:M205"/>
    <mergeCell ref="K202:M203"/>
    <mergeCell ref="A179:A181"/>
    <mergeCell ref="B179:B181"/>
    <mergeCell ref="C179:C181"/>
    <mergeCell ref="D179:D181"/>
    <mergeCell ref="E179:E181"/>
    <mergeCell ref="F179:I180"/>
    <mergeCell ref="J179:K180"/>
    <mergeCell ref="L179:N179"/>
    <mergeCell ref="L180:L181"/>
    <mergeCell ref="M180:M181"/>
    <mergeCell ref="N180:N181"/>
    <mergeCell ref="B316:C316"/>
    <mergeCell ref="A184:A185"/>
    <mergeCell ref="C184:C185"/>
    <mergeCell ref="L184:L185"/>
    <mergeCell ref="M184:M185"/>
    <mergeCell ref="A182:A183"/>
    <mergeCell ref="C182:C183"/>
    <mergeCell ref="L182:L183"/>
    <mergeCell ref="M182:M183"/>
    <mergeCell ref="B186:D186"/>
    <mergeCell ref="E186:H186"/>
    <mergeCell ref="J186:N186"/>
    <mergeCell ref="A187:A188"/>
    <mergeCell ref="B187:D188"/>
    <mergeCell ref="E187:G188"/>
    <mergeCell ref="J188:N190"/>
    <mergeCell ref="B315:C315"/>
    <mergeCell ref="E214:H214"/>
    <mergeCell ref="J214:N214"/>
    <mergeCell ref="A215:A216"/>
    <mergeCell ref="B215:D216"/>
    <mergeCell ref="E215:G216"/>
    <mergeCell ref="J216:N218"/>
    <mergeCell ref="A217:I218"/>
    <mergeCell ref="A127:A128"/>
    <mergeCell ref="A117:F118"/>
    <mergeCell ref="I33:L33"/>
    <mergeCell ref="I34:L34"/>
    <mergeCell ref="A31:A34"/>
    <mergeCell ref="B31:H32"/>
    <mergeCell ref="I31:L31"/>
    <mergeCell ref="A45:A47"/>
    <mergeCell ref="B45:B47"/>
    <mergeCell ref="C45:C47"/>
    <mergeCell ref="D45:D47"/>
    <mergeCell ref="E45:E47"/>
    <mergeCell ref="F45:I46"/>
    <mergeCell ref="A40:F40"/>
    <mergeCell ref="K40:M41"/>
    <mergeCell ref="L46:L47"/>
    <mergeCell ref="M46:M47"/>
    <mergeCell ref="I97:I99"/>
    <mergeCell ref="A100:I101"/>
    <mergeCell ref="K112:M112"/>
    <mergeCell ref="J113:J114"/>
    <mergeCell ref="J115:J116"/>
    <mergeCell ref="J72:J73"/>
    <mergeCell ref="K72:M73"/>
    <mergeCell ref="A146:F146"/>
    <mergeCell ref="A147:F147"/>
    <mergeCell ref="A148:F148"/>
    <mergeCell ref="A149:F149"/>
    <mergeCell ref="K150:M150"/>
    <mergeCell ref="A150:F150"/>
    <mergeCell ref="A137:A140"/>
    <mergeCell ref="K146:M149"/>
    <mergeCell ref="B137:H138"/>
    <mergeCell ref="I137:L137"/>
    <mergeCell ref="M137:N140"/>
    <mergeCell ref="B139:H140"/>
    <mergeCell ref="I139:L139"/>
    <mergeCell ref="C267:C269"/>
    <mergeCell ref="A36:N36"/>
    <mergeCell ref="B37:N37"/>
    <mergeCell ref="A38:F38"/>
    <mergeCell ref="A39:F39"/>
    <mergeCell ref="A76:F79"/>
    <mergeCell ref="G70:I79"/>
    <mergeCell ref="A116:F116"/>
    <mergeCell ref="K118:M118"/>
    <mergeCell ref="H94:H96"/>
    <mergeCell ref="N115:N116"/>
    <mergeCell ref="C85:C86"/>
    <mergeCell ref="A73:F73"/>
    <mergeCell ref="N72:N73"/>
    <mergeCell ref="A48:A49"/>
    <mergeCell ref="M91:M92"/>
    <mergeCell ref="C80:C82"/>
    <mergeCell ref="N46:N47"/>
    <mergeCell ref="A68:N68"/>
    <mergeCell ref="B69:N69"/>
    <mergeCell ref="A70:F70"/>
    <mergeCell ref="A50:A51"/>
    <mergeCell ref="L50:L51"/>
    <mergeCell ref="M50:M51"/>
    <mergeCell ref="B214:D214"/>
    <mergeCell ref="N270:N271"/>
    <mergeCell ref="N272:N273"/>
    <mergeCell ref="A257:N257"/>
    <mergeCell ref="A258:N258"/>
    <mergeCell ref="B259:N259"/>
    <mergeCell ref="A260:F260"/>
    <mergeCell ref="G260:I266"/>
    <mergeCell ref="J260:N260"/>
    <mergeCell ref="A261:F261"/>
    <mergeCell ref="K261:M261"/>
    <mergeCell ref="A262:F262"/>
    <mergeCell ref="J262:J263"/>
    <mergeCell ref="K262:M263"/>
    <mergeCell ref="N262:N263"/>
    <mergeCell ref="A263:F263"/>
    <mergeCell ref="A264:F264"/>
    <mergeCell ref="J264:J265"/>
    <mergeCell ref="A270:A271"/>
    <mergeCell ref="C270:C271"/>
    <mergeCell ref="L270:L271"/>
    <mergeCell ref="M270:M271"/>
    <mergeCell ref="A267:A269"/>
    <mergeCell ref="B267:B269"/>
    <mergeCell ref="N182:N183"/>
    <mergeCell ref="N184:N185"/>
    <mergeCell ref="N210:N211"/>
    <mergeCell ref="N212:N213"/>
    <mergeCell ref="N240:N241"/>
    <mergeCell ref="N242:N243"/>
    <mergeCell ref="I138:L138"/>
    <mergeCell ref="N83:N84"/>
    <mergeCell ref="N85:N86"/>
    <mergeCell ref="N87:N88"/>
    <mergeCell ref="N123:N124"/>
    <mergeCell ref="N125:N126"/>
    <mergeCell ref="N127:N128"/>
    <mergeCell ref="N146:N149"/>
    <mergeCell ref="L125:L126"/>
    <mergeCell ref="J146:J149"/>
    <mergeCell ref="A141:N141"/>
    <mergeCell ref="A142:N142"/>
    <mergeCell ref="B143:N143"/>
    <mergeCell ref="A144:F144"/>
    <mergeCell ref="G144:I150"/>
    <mergeCell ref="J144:N144"/>
    <mergeCell ref="A145:F145"/>
    <mergeCell ref="K145:M145"/>
    <mergeCell ref="M125:M126"/>
    <mergeCell ref="K71:M71"/>
    <mergeCell ref="J28:N29"/>
    <mergeCell ref="N48:N49"/>
    <mergeCell ref="K77:M77"/>
    <mergeCell ref="A125:A126"/>
    <mergeCell ref="C48:C49"/>
    <mergeCell ref="C125:C126"/>
    <mergeCell ref="K39:M39"/>
    <mergeCell ref="A29:I29"/>
    <mergeCell ref="M121:M122"/>
    <mergeCell ref="L121:L122"/>
    <mergeCell ref="A123:A124"/>
    <mergeCell ref="C123:C124"/>
    <mergeCell ref="A75:F75"/>
    <mergeCell ref="L83:L84"/>
    <mergeCell ref="M83:M84"/>
    <mergeCell ref="A112:F112"/>
    <mergeCell ref="A113:F113"/>
    <mergeCell ref="B104:H105"/>
    <mergeCell ref="L123:L124"/>
    <mergeCell ref="K78:M78"/>
    <mergeCell ref="A89:A90"/>
    <mergeCell ref="L85:L86"/>
    <mergeCell ref="M18:M19"/>
    <mergeCell ref="A71:F71"/>
    <mergeCell ref="A27:A28"/>
    <mergeCell ref="B27:D28"/>
    <mergeCell ref="E27:G28"/>
    <mergeCell ref="B53:D58"/>
    <mergeCell ref="E53:G58"/>
    <mergeCell ref="H53:H55"/>
    <mergeCell ref="I53:I55"/>
    <mergeCell ref="H56:H58"/>
    <mergeCell ref="E52:H52"/>
    <mergeCell ref="A53:A58"/>
    <mergeCell ref="M31:N34"/>
    <mergeCell ref="I32:L32"/>
    <mergeCell ref="B33:H34"/>
    <mergeCell ref="J27:N27"/>
    <mergeCell ref="A20:A21"/>
    <mergeCell ref="C20:C21"/>
    <mergeCell ref="L20:L21"/>
    <mergeCell ref="M20:M21"/>
    <mergeCell ref="N20:N21"/>
    <mergeCell ref="J26:N26"/>
    <mergeCell ref="N24:N25"/>
    <mergeCell ref="A63:A66"/>
  </mergeCells>
  <conditionalFormatting sqref="XFD82:XFD91">
    <cfRule type="duplicateValues" dxfId="0" priority="1"/>
  </conditionalFormatting>
  <pageMargins left="0.70866141732283472" right="0.56999999999999995" top="0.74803149606299213" bottom="0.74803149606299213" header="0.31496062992125984" footer="0.31496062992125984"/>
  <pageSetup scale="42" fitToHeight="0" orientation="landscape" r:id="rId1"/>
  <rowBreaks count="9" manualBreakCount="9">
    <brk id="29" max="16383" man="1"/>
    <brk id="61" max="16383" man="1"/>
    <brk id="102" max="16383" man="1"/>
    <brk id="135" max="16383" man="1"/>
    <brk id="164" max="16383" man="1"/>
    <brk id="191" max="13" man="1"/>
    <brk id="220" max="16383" man="1"/>
    <brk id="250" max="13" man="1"/>
    <brk id="281" max="13" man="1"/>
  </rowBreaks>
  <drawing r:id="rId2"/>
  <legacyDrawing r:id="rId3"/>
  <oleObjects>
    <mc:AlternateContent xmlns:mc="http://schemas.openxmlformats.org/markup-compatibility/2006">
      <mc:Choice Requires="x14">
        <oleObject shapeId="6170" r:id="rId4">
          <objectPr defaultSize="0" autoPict="0" r:id="rId5">
            <anchor moveWithCells="1" sizeWithCells="1">
              <from>
                <xdr:col>0</xdr:col>
                <xdr:colOff>47625</xdr:colOff>
                <xdr:row>0</xdr:row>
                <xdr:rowOff>152400</xdr:rowOff>
              </from>
              <to>
                <xdr:col>0</xdr:col>
                <xdr:colOff>2895600</xdr:colOff>
                <xdr:row>3</xdr:row>
                <xdr:rowOff>142875</xdr:rowOff>
              </to>
            </anchor>
          </objectPr>
        </oleObject>
      </mc:Choice>
      <mc:Fallback>
        <oleObject shapeId="6170" r:id="rId4"/>
      </mc:Fallback>
    </mc:AlternateContent>
    <mc:AlternateContent xmlns:mc="http://schemas.openxmlformats.org/markup-compatibility/2006">
      <mc:Choice Requires="x14">
        <oleObject shapeId="6178" r:id="rId6">
          <objectPr defaultSize="0" autoPict="0" r:id="rId5">
            <anchor moveWithCells="1" sizeWithCells="1">
              <from>
                <xdr:col>0</xdr:col>
                <xdr:colOff>66675</xdr:colOff>
                <xdr:row>30</xdr:row>
                <xdr:rowOff>114300</xdr:rowOff>
              </from>
              <to>
                <xdr:col>0</xdr:col>
                <xdr:colOff>2914650</xdr:colOff>
                <xdr:row>33</xdr:row>
                <xdr:rowOff>104775</xdr:rowOff>
              </to>
            </anchor>
          </objectPr>
        </oleObject>
      </mc:Choice>
      <mc:Fallback>
        <oleObject shapeId="6178" r:id="rId6"/>
      </mc:Fallback>
    </mc:AlternateContent>
    <mc:AlternateContent xmlns:mc="http://schemas.openxmlformats.org/markup-compatibility/2006">
      <mc:Choice Requires="x14">
        <oleObject shapeId="6179" r:id="rId7">
          <objectPr defaultSize="0" autoPict="0" r:id="rId5">
            <anchor moveWithCells="1" sizeWithCells="1">
              <from>
                <xdr:col>0</xdr:col>
                <xdr:colOff>85725</xdr:colOff>
                <xdr:row>62</xdr:row>
                <xdr:rowOff>114300</xdr:rowOff>
              </from>
              <to>
                <xdr:col>0</xdr:col>
                <xdr:colOff>2933700</xdr:colOff>
                <xdr:row>65</xdr:row>
                <xdr:rowOff>104775</xdr:rowOff>
              </to>
            </anchor>
          </objectPr>
        </oleObject>
      </mc:Choice>
      <mc:Fallback>
        <oleObject shapeId="6179" r:id="rId7"/>
      </mc:Fallback>
    </mc:AlternateContent>
    <mc:AlternateContent xmlns:mc="http://schemas.openxmlformats.org/markup-compatibility/2006">
      <mc:Choice Requires="x14">
        <oleObject shapeId="6180" r:id="rId8">
          <objectPr defaultSize="0" autoPict="0" r:id="rId5">
            <anchor moveWithCells="1" sizeWithCells="1">
              <from>
                <xdr:col>0</xdr:col>
                <xdr:colOff>104775</xdr:colOff>
                <xdr:row>103</xdr:row>
                <xdr:rowOff>123825</xdr:rowOff>
              </from>
              <to>
                <xdr:col>0</xdr:col>
                <xdr:colOff>2952750</xdr:colOff>
                <xdr:row>106</xdr:row>
                <xdr:rowOff>123825</xdr:rowOff>
              </to>
            </anchor>
          </objectPr>
        </oleObject>
      </mc:Choice>
      <mc:Fallback>
        <oleObject shapeId="6180" r:id="rId8"/>
      </mc:Fallback>
    </mc:AlternateContent>
    <mc:AlternateContent xmlns:mc="http://schemas.openxmlformats.org/markup-compatibility/2006">
      <mc:Choice Requires="x14">
        <oleObject shapeId="6198" r:id="rId9">
          <objectPr defaultSize="0" autoPict="0" r:id="rId5">
            <anchor moveWithCells="1" sizeWithCells="1">
              <from>
                <xdr:col>0</xdr:col>
                <xdr:colOff>85725</xdr:colOff>
                <xdr:row>252</xdr:row>
                <xdr:rowOff>114300</xdr:rowOff>
              </from>
              <to>
                <xdr:col>0</xdr:col>
                <xdr:colOff>2933700</xdr:colOff>
                <xdr:row>255</xdr:row>
                <xdr:rowOff>104775</xdr:rowOff>
              </to>
            </anchor>
          </objectPr>
        </oleObject>
      </mc:Choice>
      <mc:Fallback>
        <oleObject shapeId="6198" r:id="rId9"/>
      </mc:Fallback>
    </mc:AlternateContent>
    <mc:AlternateContent xmlns:mc="http://schemas.openxmlformats.org/markup-compatibility/2006">
      <mc:Choice Requires="x14">
        <oleObject shapeId="6199" r:id="rId10">
          <objectPr defaultSize="0" autoPict="0" r:id="rId5">
            <anchor moveWithCells="1" sizeWithCells="1">
              <from>
                <xdr:col>0</xdr:col>
                <xdr:colOff>104775</xdr:colOff>
                <xdr:row>283</xdr:row>
                <xdr:rowOff>123825</xdr:rowOff>
              </from>
              <to>
                <xdr:col>0</xdr:col>
                <xdr:colOff>2952750</xdr:colOff>
                <xdr:row>286</xdr:row>
                <xdr:rowOff>123825</xdr:rowOff>
              </to>
            </anchor>
          </objectPr>
        </oleObject>
      </mc:Choice>
      <mc:Fallback>
        <oleObject shapeId="6199" r:id="rId10"/>
      </mc:Fallback>
    </mc:AlternateContent>
    <mc:AlternateContent xmlns:mc="http://schemas.openxmlformats.org/markup-compatibility/2006">
      <mc:Choice Requires="x14">
        <oleObject shapeId="6200" r:id="rId11">
          <objectPr defaultSize="0" autoPict="0" r:id="rId5">
            <anchor moveWithCells="1" sizeWithCells="1">
              <from>
                <xdr:col>0</xdr:col>
                <xdr:colOff>104775</xdr:colOff>
                <xdr:row>221</xdr:row>
                <xdr:rowOff>123825</xdr:rowOff>
              </from>
              <to>
                <xdr:col>0</xdr:col>
                <xdr:colOff>2952750</xdr:colOff>
                <xdr:row>224</xdr:row>
                <xdr:rowOff>123825</xdr:rowOff>
              </to>
            </anchor>
          </objectPr>
        </oleObject>
      </mc:Choice>
      <mc:Fallback>
        <oleObject shapeId="6200" r:id="rId11"/>
      </mc:Fallback>
    </mc:AlternateContent>
    <mc:AlternateContent xmlns:mc="http://schemas.openxmlformats.org/markup-compatibility/2006">
      <mc:Choice Requires="x14">
        <oleObject shapeId="6201" r:id="rId12">
          <objectPr defaultSize="0" autoPict="0" r:id="rId5">
            <anchor moveWithCells="1" sizeWithCells="1">
              <from>
                <xdr:col>0</xdr:col>
                <xdr:colOff>104775</xdr:colOff>
                <xdr:row>136</xdr:row>
                <xdr:rowOff>123825</xdr:rowOff>
              </from>
              <to>
                <xdr:col>0</xdr:col>
                <xdr:colOff>2952750</xdr:colOff>
                <xdr:row>139</xdr:row>
                <xdr:rowOff>123825</xdr:rowOff>
              </to>
            </anchor>
          </objectPr>
        </oleObject>
      </mc:Choice>
      <mc:Fallback>
        <oleObject shapeId="6201" r:id="rId12"/>
      </mc:Fallback>
    </mc:AlternateContent>
    <mc:AlternateContent xmlns:mc="http://schemas.openxmlformats.org/markup-compatibility/2006">
      <mc:Choice Requires="x14">
        <oleObject shapeId="6203" r:id="rId13">
          <objectPr defaultSize="0" autoPict="0" r:id="rId5">
            <anchor moveWithCells="1" sizeWithCells="1">
              <from>
                <xdr:col>0</xdr:col>
                <xdr:colOff>104775</xdr:colOff>
                <xdr:row>192</xdr:row>
                <xdr:rowOff>123825</xdr:rowOff>
              </from>
              <to>
                <xdr:col>0</xdr:col>
                <xdr:colOff>2952750</xdr:colOff>
                <xdr:row>195</xdr:row>
                <xdr:rowOff>123825</xdr:rowOff>
              </to>
            </anchor>
          </objectPr>
        </oleObject>
      </mc:Choice>
      <mc:Fallback>
        <oleObject shapeId="6203" r:id="rId13"/>
      </mc:Fallback>
    </mc:AlternateContent>
    <mc:AlternateContent xmlns:mc="http://schemas.openxmlformats.org/markup-compatibility/2006">
      <mc:Choice Requires="x14">
        <oleObject shapeId="6204" r:id="rId14">
          <objectPr defaultSize="0" autoPict="0" r:id="rId5">
            <anchor moveWithCells="1" sizeWithCells="1">
              <from>
                <xdr:col>0</xdr:col>
                <xdr:colOff>104775</xdr:colOff>
                <xdr:row>164</xdr:row>
                <xdr:rowOff>123825</xdr:rowOff>
              </from>
              <to>
                <xdr:col>0</xdr:col>
                <xdr:colOff>2952750</xdr:colOff>
                <xdr:row>167</xdr:row>
                <xdr:rowOff>123825</xdr:rowOff>
              </to>
            </anchor>
          </objectPr>
        </oleObject>
      </mc:Choice>
      <mc:Fallback>
        <oleObject shapeId="6204" r:id="rId1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PROYECTOS</vt:lpstr>
      <vt:lpstr>uso y apropiación</vt:lpstr>
      <vt:lpstr>Fortalecimiento plataforma tecn</vt:lpstr>
      <vt:lpstr>'Fortalecimiento plataforma tecn'!Área_de_impresión</vt:lpstr>
      <vt:lpstr>PROYECTOS!Área_de_impresión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dc:creator>
  <cp:keywords/>
  <dc:description/>
  <cp:lastModifiedBy>ARGENIS01</cp:lastModifiedBy>
  <cp:revision/>
  <cp:lastPrinted>2024-05-02T15:40:12Z</cp:lastPrinted>
  <dcterms:created xsi:type="dcterms:W3CDTF">2017-08-24T15:03:39Z</dcterms:created>
  <dcterms:modified xsi:type="dcterms:W3CDTF">2024-07-23T18:47:04Z</dcterms:modified>
  <cp:category/>
  <cp:contentStatus/>
</cp:coreProperties>
</file>