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carolina\SECRETARIA DE MOVILIDAD\2024\INTRUMENTOS DE PLANEACIÓN\SEGUNDO TRIMESTRE\"/>
    </mc:Choice>
  </mc:AlternateContent>
  <xr:revisionPtr revIDLastSave="0" documentId="8_{BF56C0F4-857C-48B8-81AC-664CE154D5D8}" xr6:coauthVersionLast="45" xr6:coauthVersionMax="45" xr10:uidLastSave="{00000000-0000-0000-0000-000000000000}"/>
  <bookViews>
    <workbookView xWindow="-120" yWindow="-120" windowWidth="20730" windowHeight="11040" activeTab="3" xr2:uid="{9974AA4E-3F6D-450A-9B00-8F4FF4FF5706}"/>
  </bookViews>
  <sheets>
    <sheet name="SETP " sheetId="1" r:id="rId1"/>
    <sheet name="FORTALECIMIENTO" sheetId="2" r:id="rId2"/>
    <sheet name="MOVILIDAD SOST" sheetId="4" r:id="rId3"/>
    <sheet name="MODERNIZACION TECNOLOGICA" sheetId="5" r:id="rId4"/>
    <sheet name="Hoja6" sheetId="6" r:id="rId5"/>
  </sheets>
  <definedNames>
    <definedName name="_xlnm.Print_Area" localSheetId="1">FORTALECIMIENTO!$A$1:$P$92</definedName>
    <definedName name="_xlnm.Print_Area" localSheetId="3">'MODERNIZACION TECNOLOGICA'!$A$1:$P$44</definedName>
    <definedName name="_xlnm.Print_Area" localSheetId="2">'MOVILIDAD SOST'!$A$1:$P$36</definedName>
    <definedName name="_xlnm.Print_Area" localSheetId="0">'SETP '!$A$1:$P$36</definedName>
    <definedName name="_xlnm.Print_Titles" localSheetId="1">FORTALECIMIENTO!$14:$16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5" l="1"/>
  <c r="I23" i="5"/>
  <c r="I19" i="5"/>
  <c r="F32" i="5" l="1"/>
  <c r="F18" i="5"/>
  <c r="F19" i="5"/>
  <c r="F20" i="5"/>
  <c r="F21" i="5"/>
  <c r="F22" i="5"/>
  <c r="F23" i="5"/>
  <c r="F24" i="5"/>
  <c r="F25" i="5"/>
  <c r="F26" i="5"/>
  <c r="F27" i="5"/>
  <c r="F28" i="5"/>
  <c r="F29" i="5"/>
  <c r="F17" i="5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17" i="2"/>
  <c r="F28" i="1"/>
  <c r="G31" i="5"/>
  <c r="F31" i="5"/>
  <c r="G63" i="2"/>
  <c r="F63" i="2"/>
  <c r="N21" i="2"/>
  <c r="O21" i="2"/>
  <c r="M23" i="5"/>
  <c r="N23" i="5" l="1"/>
  <c r="O23" i="5" s="1"/>
  <c r="G26" i="4" l="1"/>
  <c r="G25" i="4"/>
  <c r="M19" i="4" l="1"/>
  <c r="M21" i="4"/>
  <c r="M23" i="4"/>
  <c r="M19" i="5"/>
  <c r="M21" i="5"/>
  <c r="M25" i="5"/>
  <c r="M27" i="5"/>
  <c r="M29" i="5"/>
  <c r="N21" i="5" l="1"/>
  <c r="O21" i="5" s="1"/>
  <c r="C9" i="6"/>
  <c r="N19" i="5"/>
  <c r="O19" i="5" s="1"/>
  <c r="N27" i="5"/>
  <c r="O27" i="5" s="1"/>
  <c r="N29" i="5"/>
  <c r="O29" i="5" s="1"/>
  <c r="I31" i="5"/>
  <c r="J31" i="5"/>
  <c r="I32" i="5"/>
  <c r="J32" i="5"/>
  <c r="H32" i="5"/>
  <c r="H31" i="5"/>
  <c r="N25" i="5" l="1"/>
  <c r="O25" i="5" s="1"/>
  <c r="C8" i="6"/>
  <c r="M17" i="5" l="1"/>
  <c r="F26" i="4"/>
  <c r="C7" i="6" s="1"/>
  <c r="F25" i="4"/>
  <c r="C6" i="6" s="1"/>
  <c r="F24" i="4"/>
  <c r="F23" i="4"/>
  <c r="N23" i="4" s="1"/>
  <c r="O23" i="4" s="1"/>
  <c r="F22" i="4"/>
  <c r="F21" i="4"/>
  <c r="F20" i="4"/>
  <c r="N19" i="4"/>
  <c r="O19" i="4" s="1"/>
  <c r="F18" i="4"/>
  <c r="M17" i="4"/>
  <c r="F17" i="4"/>
  <c r="C5" i="6"/>
  <c r="C4" i="6"/>
  <c r="M61" i="2"/>
  <c r="M55" i="2"/>
  <c r="M53" i="2"/>
  <c r="M51" i="2"/>
  <c r="M49" i="2"/>
  <c r="N49" i="2"/>
  <c r="M47" i="2"/>
  <c r="M45" i="2"/>
  <c r="M43" i="2"/>
  <c r="M41" i="2"/>
  <c r="M39" i="2"/>
  <c r="M37" i="2"/>
  <c r="M35" i="2"/>
  <c r="M33" i="2"/>
  <c r="M31" i="2"/>
  <c r="M29" i="2"/>
  <c r="M27" i="2"/>
  <c r="M25" i="2"/>
  <c r="M23" i="2"/>
  <c r="M21" i="2"/>
  <c r="M19" i="2"/>
  <c r="M17" i="2"/>
  <c r="F18" i="1"/>
  <c r="F19" i="1"/>
  <c r="F20" i="1"/>
  <c r="F17" i="1"/>
  <c r="C11" i="6" l="1"/>
  <c r="N29" i="2"/>
  <c r="O29" i="2" s="1"/>
  <c r="N21" i="4"/>
  <c r="O21" i="4" s="1"/>
  <c r="N17" i="4"/>
  <c r="O17" i="4" s="1"/>
  <c r="N17" i="5"/>
  <c r="O17" i="5" s="1"/>
  <c r="N51" i="2"/>
  <c r="O51" i="2" s="1"/>
  <c r="N41" i="2"/>
  <c r="O41" i="2" s="1"/>
  <c r="N53" i="2"/>
  <c r="O53" i="2" s="1"/>
  <c r="N47" i="2"/>
  <c r="O47" i="2" s="1"/>
  <c r="N45" i="2"/>
  <c r="O45" i="2" s="1"/>
  <c r="N43" i="2"/>
  <c r="O43" i="2" s="1"/>
  <c r="N39" i="2"/>
  <c r="O39" i="2" s="1"/>
  <c r="N35" i="2"/>
  <c r="O35" i="2" s="1"/>
  <c r="N31" i="2"/>
  <c r="O31" i="2" s="1"/>
  <c r="N27" i="2"/>
  <c r="O27" i="2" s="1"/>
  <c r="N25" i="2"/>
  <c r="O25" i="2" s="1"/>
  <c r="N55" i="2"/>
  <c r="O55" i="2" s="1"/>
  <c r="N37" i="2"/>
  <c r="O37" i="2" s="1"/>
  <c r="N33" i="2"/>
  <c r="O33" i="2" s="1"/>
  <c r="N19" i="2"/>
  <c r="O19" i="2" s="1"/>
  <c r="N23" i="2"/>
  <c r="O23" i="2" s="1"/>
  <c r="F64" i="2"/>
  <c r="O49" i="2"/>
  <c r="N61" i="2"/>
  <c r="O61" i="2" s="1"/>
  <c r="N17" i="1"/>
  <c r="G27" i="1"/>
  <c r="F26" i="1"/>
  <c r="M25" i="1"/>
  <c r="F25" i="1"/>
  <c r="F24" i="1"/>
  <c r="M23" i="1"/>
  <c r="F23" i="1"/>
  <c r="F22" i="1"/>
  <c r="M21" i="1"/>
  <c r="F21" i="1"/>
  <c r="M17" i="1"/>
  <c r="F27" i="1"/>
  <c r="C2" i="6" s="1"/>
  <c r="C10" i="6" s="1"/>
  <c r="N21" i="1" l="1"/>
  <c r="N25" i="1"/>
  <c r="O25" i="1" s="1"/>
  <c r="N23" i="1"/>
  <c r="O23" i="1" s="1"/>
  <c r="O21" i="1"/>
  <c r="O17" i="1"/>
  <c r="N17" i="2" l="1"/>
  <c r="O17" i="2" s="1"/>
</calcChain>
</file>

<file path=xl/sharedStrings.xml><?xml version="1.0" encoding="utf-8"?>
<sst xmlns="http://schemas.openxmlformats.org/spreadsheetml/2006/main" count="460" uniqueCount="194">
  <si>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</si>
  <si>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 xml:space="preserve">Codigo: </t>
    </r>
    <r>
      <rPr>
        <sz val="16"/>
        <rFont val="Arial"/>
        <family val="2"/>
      </rPr>
      <t>FOR-08-PRO-PET-01</t>
    </r>
  </si>
  <si>
    <r>
      <t>Version:</t>
    </r>
    <r>
      <rPr>
        <sz val="16"/>
        <rFont val="Arial"/>
        <family val="2"/>
      </rPr>
      <t xml:space="preserve"> 01</t>
    </r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</si>
  <si>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</si>
  <si>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</si>
  <si>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</si>
  <si>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t xml:space="preserve">DIMENSION:  </t>
  </si>
  <si>
    <t xml:space="preserve">ECONOMICA </t>
  </si>
  <si>
    <r>
      <t xml:space="preserve">Objetivos: </t>
    </r>
    <r>
      <rPr>
        <sz val="14"/>
        <rFont val="Arial"/>
        <family val="2"/>
      </rPr>
      <t>Promover el desarrollo de un sistema de transporte público de calidad bajo criterios de seguridad, sostenibilidad, inclusión, eficiencia, accesibilidad, conectividad, confiabilidad y comodidad, que incentive el uso del transporte público por parte de ibaguereños y visitantes</t>
    </r>
  </si>
  <si>
    <t xml:space="preserve">RELACION DE CONTRATOS Y CONVENIOS </t>
  </si>
  <si>
    <t xml:space="preserve">SECTOR:  </t>
  </si>
  <si>
    <t>VIAS, TRANSPORTE Y MOVILIDAD SEGURA E INCLUYENTE</t>
  </si>
  <si>
    <t>No</t>
  </si>
  <si>
    <t>OBJETO</t>
  </si>
  <si>
    <t>VALOR</t>
  </si>
  <si>
    <t xml:space="preserve">PROGRAMA:  </t>
  </si>
  <si>
    <t>PRESTACIÓN DE SERVICIOS DE TRANSPORTE PÚBLICO DE PASAJEROS (Cód. KPT 2408) SUBPROGRAMA PRESTACIÓN DE SERVICIOS DE TRANSPORTE PÚBLICO DE PASAJEROS (Cód. KPT 2408)</t>
  </si>
  <si>
    <t xml:space="preserve">NOMBRE  DEL PROYECTO POAI: </t>
  </si>
  <si>
    <t xml:space="preserve">IMPLEMENTACIÓN DEL SISTEMA ESTRATÉGICO DE TRASPORTE PÚBLICO DE PASAJEROS PARA IBAGUÉ </t>
  </si>
  <si>
    <t xml:space="preserve">CODIGO BPIN: </t>
  </si>
  <si>
    <t>PRINCIPALES ACTIVIDADES</t>
  </si>
  <si>
    <r>
      <t>PROG</t>
    </r>
    <r>
      <rPr>
        <b/>
        <sz val="11"/>
        <rFont val="Arial"/>
        <family val="2"/>
      </rPr>
      <t xml:space="preserve">  EJEC</t>
    </r>
  </si>
  <si>
    <t>UNIDAD DE MEDIDA</t>
  </si>
  <si>
    <t>CANT.</t>
  </si>
  <si>
    <t>COSTO TOTAL ( MILES DE PESOS)</t>
  </si>
  <si>
    <t>FUENTES DE FINANCIACION ( EN MILES DE $)</t>
  </si>
  <si>
    <t>PROGRAMACION (dd/mm/aa)</t>
  </si>
  <si>
    <t>INDICADORES DE GESTION</t>
  </si>
  <si>
    <t>INDICE FISICO</t>
  </si>
  <si>
    <t>INDICE INVERSION</t>
  </si>
  <si>
    <t>EFICIENCIA</t>
  </si>
  <si>
    <t>MPIO</t>
  </si>
  <si>
    <t>SGP</t>
  </si>
  <si>
    <t>REGALIAS</t>
  </si>
  <si>
    <t>OTROS</t>
  </si>
  <si>
    <t xml:space="preserve">INICIO </t>
  </si>
  <si>
    <t>TERMINACION</t>
  </si>
  <si>
    <t>TRANSFERENCIA SEGÚN CONPES</t>
  </si>
  <si>
    <t>P</t>
  </si>
  <si>
    <t xml:space="preserve">UNIDAD </t>
  </si>
  <si>
    <t>E</t>
  </si>
  <si>
    <t>SEMAFORIZACIÓN ZONA CENTRO</t>
  </si>
  <si>
    <t>Intersecciones Implementadas</t>
  </si>
  <si>
    <t>PARADEROS TIPO III ADECUACIÓN DE ESPACIO PÚBLICO Y SEÑAL</t>
  </si>
  <si>
    <t>Numero</t>
  </si>
  <si>
    <t>INTERVENTORÍAS</t>
  </si>
  <si>
    <t>Interventorias contratadas</t>
  </si>
  <si>
    <t>TOTAL  PLAN  DE  ACCION</t>
  </si>
  <si>
    <t>METAS DE RESULTADO</t>
  </si>
  <si>
    <t>METAS DE PRODUCTO</t>
  </si>
  <si>
    <t>INDICADORES</t>
  </si>
  <si>
    <t>SECRETARIO DESPACHO</t>
  </si>
  <si>
    <r>
      <rPr>
        <b/>
        <sz val="11"/>
        <rFont val="Arial"/>
        <family val="2"/>
      </rPr>
      <t xml:space="preserve">META DE RESULTADO No. 1: </t>
    </r>
    <r>
      <rPr>
        <sz val="11"/>
        <rFont val="Arial"/>
        <family val="2"/>
      </rPr>
      <t xml:space="preserve"> Viajes en transporte público diarios</t>
    </r>
  </si>
  <si>
    <r>
      <rPr>
        <b/>
        <sz val="11"/>
        <rFont val="Arial"/>
        <family val="2"/>
      </rPr>
      <t>META DE PRODUCTO No. 1:</t>
    </r>
    <r>
      <rPr>
        <sz val="11"/>
        <rFont val="Arial"/>
        <family val="2"/>
      </rPr>
      <t xml:space="preserve"> Gestionar y/o implementar el Sistema de transporte público en la ciudad (Cód KPT 2408001)</t>
    </r>
  </si>
  <si>
    <t>Sistema de transporte público implementado</t>
  </si>
  <si>
    <t xml:space="preserve">OBSERVACIONES: </t>
  </si>
  <si>
    <t>IBAGUÉ ECONÓMICA Y PRODUCTIVA</t>
  </si>
  <si>
    <r>
      <t xml:space="preserve">Objetivos: </t>
    </r>
    <r>
      <rPr>
        <sz val="14"/>
        <rFont val="Arial"/>
        <family val="2"/>
      </rPr>
      <t xml:space="preserve">Aumentar niveles de desarrollo en torno a una movilidad sostenible en la ciudad </t>
    </r>
  </si>
  <si>
    <t>LAS VIAS VIBRAN CON MOVILIDAD Y SOSTENBILIDAD</t>
  </si>
  <si>
    <t xml:space="preserve">PROGRAMA: </t>
  </si>
  <si>
    <t xml:space="preserve">SEGURIDAD DE TRANSPORTE            </t>
  </si>
  <si>
    <t>ANEXO No. 1 -  LISTA DE CONTRATOS Y/O CONVENIOS</t>
  </si>
  <si>
    <r>
      <t>NOMBRE  DEL PROYECTO:</t>
    </r>
    <r>
      <rPr>
        <sz val="14"/>
        <rFont val="Arial"/>
        <family val="2"/>
      </rPr>
      <t xml:space="preserve"> </t>
    </r>
  </si>
  <si>
    <t>FORTALECIMIENTO DE LA SEGURIDAD VIAL PARA LA REGULACION Y CONTROL DEL TRANSITO EN EL MUNICIPIO DE IBAGUE</t>
  </si>
  <si>
    <t xml:space="preserve">2020730010054
</t>
  </si>
  <si>
    <t>DESARROLLAR UNA ESTRATEGIA DE ARTICULACIÓN CON CENTROS DE ENSEÑANZA DE CONDUCCIÓN, CENTROS DE EVALUACIÓN DE CONDUCTORES E INFRACTORES Y EMPRESAS DE TRANSPORTE PÚBLICO.</t>
  </si>
  <si>
    <t>Estrategia desarrollada</t>
  </si>
  <si>
    <t>FORTALECER UN PROGRAMA PARA EL CONTROL AL TRÁNSITO MEDIANTE PERSONAL CALIFICADO PARA LA EJECUCIÓN DE ACTIVIDADES DEL PROYECTO Y ELEMENTOS DE PROMOCIÓN</t>
  </si>
  <si>
    <t>Programa fortalecido</t>
  </si>
  <si>
    <t>ELEMENTOS DE PROMOCION DEL PROYECTO PARA FORTALECER MEDIANTE (CAMPAÑAS, PAPELERIA, ELEMENTOS DE PROMOCION)</t>
  </si>
  <si>
    <t>Elementos de promoción implementado</t>
  </si>
  <si>
    <t xml:space="preserve"> ADQUISICIÓN DE ELEMENTOS PARA LA PROMOCIÓN DE CAMPAÑAS DE SEGURIDAD VIAL</t>
  </si>
  <si>
    <t>Elementos adquiridos</t>
  </si>
  <si>
    <t>IMPLEMENTACIÓN DE CAMPAÑAS DE CULTURA CIUDADANA Y CAPACITACIÓN EN MOVILIDAD SEGURA.</t>
  </si>
  <si>
    <t>Campañas implementadas</t>
  </si>
  <si>
    <t xml:space="preserve">PROGRAMA DE APOYO A VÍCTIMAS POR ACCIDENTE DE TRÁNSITO VFAT MEDIANTE PERSONAL CALIFICADO PARA LA EJECUCIÓN DE ACTIVIDADES </t>
  </si>
  <si>
    <t>Programa implementado</t>
  </si>
  <si>
    <t>ADQUISICIÓN DE ELEMENTOS, CAMPAÑAS Y LOGÍSTICA PARA EL FUNCIONAMIENTO DEL PROGRAMA DE victimas</t>
  </si>
  <si>
    <t>Elementos, campañas y logistica adquiridos</t>
  </si>
  <si>
    <t xml:space="preserve">IMPLEMENTAR DISPOSITIVOS PARA EL CONTROL DE TRÁNSITO A TRAVÉS DE DEMARCACIÓN HORIZONTAL </t>
  </si>
  <si>
    <t>Demarcación horizontal implementada.</t>
  </si>
  <si>
    <t>INSTALAR SEÑALES VERTICALES NUEVAS</t>
  </si>
  <si>
    <t>Numero de señales verticales instaladas.</t>
  </si>
  <si>
    <t>REPOSICIÓN DE SEÑALES VERTICALES</t>
  </si>
  <si>
    <t>Numero de señales verticales repuestas</t>
  </si>
  <si>
    <t xml:space="preserve">
MANTENIMIENTO DE PASOS PEATONALES
</t>
  </si>
  <si>
    <t>Numero de pasos peatonales mantenidos</t>
  </si>
  <si>
    <t>INTERVENIR Y/O MANTENER Y/O MODERNIZAR INTERSECCIONES SEMAFORIZADAS DE LA CIUDAD</t>
  </si>
  <si>
    <t>Numero de intersecciones intervenidas, mantenidas o modernizadas</t>
  </si>
  <si>
    <t>PAGO DE ENERGÍA PROPORCIONADA A LOS SEMÁFOROS DEL MUNICIPIO DE IBAGUÉ POR PARTE DE LA SECRETARIA DE MOVILIDAD</t>
  </si>
  <si>
    <t>Recibos pagos</t>
  </si>
  <si>
    <t>ADQUIRIR EQUIPOS DE COMUNICACIÓN PARA LA OPERACIÓN DEL PROGRAMA DEL CUERPO DE AGENTE DE TRÁNSITO DE IBAGUÉ</t>
  </si>
  <si>
    <t>Adquisición efectuada</t>
  </si>
  <si>
    <t>ADQUISICIÓN DE MOBILIARIO, ELEMENTOS DE OFICINA Y EQUIPOS DE CÓMPUTO</t>
  </si>
  <si>
    <t>Adqisición realizada</t>
  </si>
  <si>
    <t>AUMENTAR EL PARQUE AUTOMOTOR DEL CUERPO DE AGENTES DE TRÁNSITO (MOTOS, NECRO MÓVIL, CAMIONETA)</t>
  </si>
  <si>
    <t>Parque automotor adquirido</t>
  </si>
  <si>
    <t>Dispositivos tecnologicos para el control de transito, elementos tecnologicos para el control de transporte público (plataformas, bases de datos, software)</t>
  </si>
  <si>
    <t>Dispositivos tecnologicos adquiridos</t>
  </si>
  <si>
    <t>DOTACIÓN Y ELEMENTOS DE PROTECCIÓN PARA EL CUERPO DE AGENTES Y PERSONAL QUE CUMPLA ACTIVIDADES DE CONTROL AL TRANSITO</t>
  </si>
  <si>
    <t>Proceso de adquisición realizado</t>
  </si>
  <si>
    <t>ADQUIRIR ELEMENTOS DE CONTROL DE TRÁFICO Y SEÑALIZACIÓN</t>
  </si>
  <si>
    <t>FORMACIÓN Y/O CAPACITACIONES ORIENTADAS A FORTALECER LAS COMPETENCIAS Y LA CALIDAD DE LOS CONOCIMIENTOS PARA LA GESTIÓN DEL PERSONAL DE LA SECRETARIA DE MOVILIDAD Y CUERPO DE AGENTES DE TRÁNSITO DEL MUNICIPIO.</t>
  </si>
  <si>
    <t>Proceso de formación realizado</t>
  </si>
  <si>
    <r>
      <rPr>
        <b/>
        <sz val="12"/>
        <rFont val="Arial MT"/>
      </rPr>
      <t xml:space="preserve">META DE RESULTADO No. 1: </t>
    </r>
    <r>
      <rPr>
        <sz val="12"/>
        <rFont val="Arial MT"/>
      </rPr>
      <t>Disminuir el número de victimas fatales en accidente de transito</t>
    </r>
  </si>
  <si>
    <r>
      <t xml:space="preserve">META DE PRODUCTO No. 1 </t>
    </r>
    <r>
      <rPr>
        <sz val="11"/>
        <rFont val="Arial"/>
        <family val="2"/>
      </rPr>
      <t>Realizar 8 Campañas de seguridad vial</t>
    </r>
  </si>
  <si>
    <t>Numero de campañas realizadas</t>
  </si>
  <si>
    <r>
      <rPr>
        <b/>
        <sz val="12"/>
        <rFont val="Arial MT"/>
      </rPr>
      <t>META DE RESULTADO No. 2:</t>
    </r>
    <r>
      <rPr>
        <sz val="12"/>
        <rFont val="Arial MT"/>
      </rPr>
      <t xml:space="preserve"> Disminuir el número de  accidente de transito</t>
    </r>
  </si>
  <si>
    <r>
      <t xml:space="preserve">META DE PRODUCTO No. 2 </t>
    </r>
    <r>
      <rPr>
        <sz val="11"/>
        <rFont val="Arial"/>
        <family val="2"/>
      </rPr>
      <t>Implementar dispositivos para el control de tránsito a través de demarcación Horizontal y/o lineal</t>
    </r>
  </si>
  <si>
    <t xml:space="preserve">Número de metros lineales de demarcación horizontal y/o lineal implementados </t>
  </si>
  <si>
    <t>FIRMA</t>
  </si>
  <si>
    <r>
      <t xml:space="preserve">META DE PRODUCTO No. 4 </t>
    </r>
    <r>
      <rPr>
        <sz val="11"/>
        <rFont val="Arial"/>
        <family val="2"/>
      </rPr>
      <t>Instalar 902 señales verticales nuevas</t>
    </r>
  </si>
  <si>
    <t>Número de señales verticales instaladas</t>
  </si>
  <si>
    <r>
      <t xml:space="preserve">META DE PRODUCTO No. 5 </t>
    </r>
    <r>
      <rPr>
        <sz val="11"/>
        <rFont val="Arial"/>
        <family val="2"/>
      </rPr>
      <t>Desarrollar una estrategia de articulación con centros de enseñanza de conducción, centros de evaluación de conductores e infractores y empresas de transporte público.</t>
    </r>
  </si>
  <si>
    <t>Estrategias implementadas</t>
  </si>
  <si>
    <r>
      <t xml:space="preserve">META DE PRODUCTO No. 6  </t>
    </r>
    <r>
      <rPr>
        <sz val="11"/>
        <rFont val="Arial"/>
        <family val="2"/>
      </rPr>
      <t xml:space="preserve">Programa de apoyo a víctimas por accidente de tránsito VFAT </t>
    </r>
  </si>
  <si>
    <t>Número de programa implementado</t>
  </si>
  <si>
    <r>
      <t xml:space="preserve">META DE PRODUCTO No. 7  </t>
    </r>
    <r>
      <rPr>
        <sz val="11"/>
        <rFont val="Arial"/>
        <family val="2"/>
      </rPr>
      <t>Intervenir y/o mantener y/o modernizar intersecciones semaforizadas</t>
    </r>
  </si>
  <si>
    <t>Semáforos mantenidos y/o modernizados</t>
  </si>
  <si>
    <r>
      <t xml:space="preserve">META DE PRODUCTO No. 8 </t>
    </r>
    <r>
      <rPr>
        <sz val="11"/>
        <rFont val="Arial"/>
        <family val="2"/>
      </rPr>
      <t xml:space="preserve"> Mantenimiento de 10 pasos peatonales</t>
    </r>
  </si>
  <si>
    <t>Demarcación horizontal transversal realizada / Reductores de velocidad instalados en la red vial</t>
  </si>
  <si>
    <r>
      <t xml:space="preserve">META DE PRODUCTO No. 9 </t>
    </r>
    <r>
      <rPr>
        <sz val="11"/>
        <rFont val="Arial"/>
        <family val="2"/>
      </rPr>
      <t>Programa de educación vial y cultura ciudadana</t>
    </r>
  </si>
  <si>
    <t>Programa de vigías de transito implementado</t>
  </si>
  <si>
    <r>
      <t>META DE PRODUCTO No. 10</t>
    </r>
    <r>
      <rPr>
        <sz val="11"/>
        <rFont val="Arial"/>
        <family val="2"/>
      </rPr>
      <t xml:space="preserve"> Implementar un centro de control de tránsito para el monitoreo de vías</t>
    </r>
  </si>
  <si>
    <t>Centro de control de tránsito para el monitoreo de vías implementado</t>
  </si>
  <si>
    <r>
      <t xml:space="preserve">META DE PRODUCTO No. 11 </t>
    </r>
    <r>
      <rPr>
        <sz val="11"/>
        <rFont val="Arial"/>
        <family val="2"/>
      </rPr>
      <t>Estrategia para realizar operativos de control y de regulación de tránsito para mejorar la movilidad</t>
    </r>
  </si>
  <si>
    <t>Estrategia implementada</t>
  </si>
  <si>
    <r>
      <t xml:space="preserve">META DE PRODUCTO No. 12 </t>
    </r>
    <r>
      <rPr>
        <sz val="11"/>
        <rFont val="Arial"/>
        <family val="2"/>
      </rPr>
      <t>Aumentar en 30 el cuerpo de agentes de tránsito para la regulación del tránsito en la ciudad</t>
    </r>
  </si>
  <si>
    <t>Número de nuevos agentes de transito</t>
  </si>
  <si>
    <r>
      <t xml:space="preserve">META DE PRODUCTO No. 13 </t>
    </r>
    <r>
      <rPr>
        <sz val="11"/>
        <rFont val="Arial"/>
        <family val="2"/>
      </rPr>
      <t>Programa de agentes de tránsito</t>
    </r>
  </si>
  <si>
    <t>Programa de agentes de tránsito implementado</t>
  </si>
  <si>
    <t>SEGURIDAD DE TRANSPORTE</t>
  </si>
  <si>
    <t>ANEXO No. 2 -  LISTA DE CONTRATOS Y/O CONVENIOS</t>
  </si>
  <si>
    <t>DESARROLLO DE UN PLAN DE MOVILIDAD SOSTENIBLE PARA LA CIUDAD DE IBAGUE</t>
  </si>
  <si>
    <t>Diagnostico elaborado</t>
  </si>
  <si>
    <t>Adquisición de elementos de promoción, edición, impresión, etc y logística para la formulación y/o implementaciòn de una Política Pública integral de Movilidad para la ciudad</t>
  </si>
  <si>
    <t>Adqusición de elementos realizada</t>
  </si>
  <si>
    <t>Formulación  de la política pública integrada y sostenible de movilidad</t>
  </si>
  <si>
    <t>Politica publidca formulada</t>
  </si>
  <si>
    <t>FORTALECIMIENTO SISTEMA DE BICICLETAS PÚBLICAS DEL MUNICIPIO DE IBAGUÉ (MANTENIMIENTO, SUMINISTROS, ADQUISICIÓN DE MAQUINARIA Y EQUIPOS, ADQUISICIÓN DE BICICLETAS, PERSONAL PARA OPERAR EL SISTEMA, ELEMENTOS DE PROTECCIÓN, ZONAS DE ESTACIONAMIENTO ENTRE OTROS)</t>
  </si>
  <si>
    <t>Sistema fortalecido</t>
  </si>
  <si>
    <r>
      <rPr>
        <b/>
        <sz val="11"/>
        <rFont val="Arial"/>
        <family val="2"/>
      </rPr>
      <t>META DE PRODUCTO No. 1:</t>
    </r>
    <r>
      <rPr>
        <sz val="11"/>
        <rFont val="Arial"/>
        <family val="2"/>
      </rPr>
      <t xml:space="preserve"> Diagnóstico para implementación de la NTC-ISO 39001 Sistema de Gestión de la Seguridad Vial</t>
    </r>
  </si>
  <si>
    <t>Diagnóstico NTC-ISO 39001 realizado</t>
  </si>
  <si>
    <r>
      <rPr>
        <b/>
        <sz val="11"/>
        <rFont val="Arial"/>
        <family val="2"/>
      </rPr>
      <t>META DE PRODUCTO No. 2:</t>
    </r>
    <r>
      <rPr>
        <sz val="11"/>
        <rFont val="Arial"/>
        <family val="2"/>
      </rPr>
      <t>Formulación de la política pública integrada y sostenible de movilidad</t>
    </r>
  </si>
  <si>
    <t>Política pública formulada</t>
  </si>
  <si>
    <t>META DE PRODUCTO No. 3: Formulación e implementación del Plan Integral de Movilidad Sostenible</t>
  </si>
  <si>
    <t>Plan integral de movilidad formulado e implementado</t>
  </si>
  <si>
    <r>
      <t xml:space="preserve">Objetivos: </t>
    </r>
    <r>
      <rPr>
        <sz val="14"/>
        <rFont val="Arial"/>
        <family val="2"/>
      </rPr>
      <t>Eficiencia en la prestación de servicios en la secretaria de movilidad de Ibagué</t>
    </r>
  </si>
  <si>
    <t>ANEXO No. 3 -  LISTA DE CONTRATOS Y/O CONVENIOS</t>
  </si>
  <si>
    <t>MODERNIZACIÓN TECNOLÓGICA PARA LA PRESTACIÓN DE SERVICIOS DE CALIDAD EN LA SECRETARÌA DE MOVILIDAD</t>
  </si>
  <si>
    <t>Mantener en funcionamiento una Plataforma Tecnológica Integral para la optima prestación de servicio en la Secretaría de Movilidad</t>
  </si>
  <si>
    <t>Plataforma funcionando</t>
  </si>
  <si>
    <t>ADQUISICIÓN DE ESPECIES VENALES Y NO VENALES PARA EL  OPTIMO FUNCIONAMIENTO DE LA SECRETARIA DE MOVILIDAD DE IBAGUÉ</t>
  </si>
  <si>
    <t>Adqusición realizada</t>
  </si>
  <si>
    <t>Adquisición de equipos de cómputo, servidor, planta eléctrica y ups, licencias, entre
otros elementos que conformarán la infraestructura tecnológica para el funcionamiento de la estrategía</t>
  </si>
  <si>
    <t>Suministro de equipos, insumos de equipos y mantenimiento de equipos para la óptima prestación del servicio</t>
  </si>
  <si>
    <t>Suministros, insumos y mantenimientos realizado</t>
  </si>
  <si>
    <t>Valoración y planificacion implementado</t>
  </si>
  <si>
    <t>Desarrollar sistema de turnos web para la prestación de servicios de la Secretaría de Movilidad</t>
  </si>
  <si>
    <t>Sistema de turnos web implementado</t>
  </si>
  <si>
    <r>
      <rPr>
        <b/>
        <sz val="11"/>
        <rFont val="Arial"/>
        <family val="2"/>
      </rPr>
      <t>META DE RESULTADO No. 1:</t>
    </r>
    <r>
      <rPr>
        <sz val="11"/>
        <rFont val="Arial"/>
        <family val="2"/>
      </rPr>
      <t xml:space="preserve"> Aumentar el nivel de satisfacción de los usuarios y ciudadanos respecto al funcionamiento de cada entidad.</t>
    </r>
  </si>
  <si>
    <r>
      <rPr>
        <b/>
        <sz val="10"/>
        <rFont val="Arial"/>
        <family val="2"/>
      </rPr>
      <t>META DE PRODUCTO No. 1:</t>
    </r>
    <r>
      <rPr>
        <sz val="10"/>
        <rFont val="Arial"/>
        <family val="2"/>
      </rPr>
      <t xml:space="preserve"> Plataforma tecnológica prestación remota del servicio</t>
    </r>
  </si>
  <si>
    <t xml:space="preserve">Plataforma tecnológica para la prestación remota del servicio habilitada </t>
  </si>
  <si>
    <r>
      <rPr>
        <b/>
        <sz val="10"/>
        <rFont val="Arial"/>
        <family val="2"/>
      </rPr>
      <t>META DE PRODUCTO No. 2:</t>
    </r>
    <r>
      <rPr>
        <sz val="10"/>
        <rFont val="Arial"/>
        <family val="2"/>
      </rPr>
      <t xml:space="preserve">Estrategia para la optimización de los diferentes servicios que se ofrecen en la secretaria de movilidad </t>
    </r>
  </si>
  <si>
    <t>Estrategia para la optimización de los diferentes servicios que se ofrecen en la secretaria de movilidad implementada</t>
  </si>
  <si>
    <r>
      <rPr>
        <b/>
        <sz val="10"/>
        <rFont val="Arial"/>
        <family val="2"/>
      </rPr>
      <t>META DE PRODUCTO No. 3:</t>
    </r>
    <r>
      <rPr>
        <sz val="10"/>
        <rFont val="Arial"/>
        <family val="2"/>
      </rPr>
      <t xml:space="preserve">Archivo digital de la secretaria de Movilidad </t>
    </r>
  </si>
  <si>
    <t>Archivo digitalizado</t>
  </si>
  <si>
    <r>
      <rPr>
        <b/>
        <sz val="10"/>
        <rFont val="Arial"/>
        <family val="2"/>
      </rPr>
      <t>META DE PRODUCTO No. 4:</t>
    </r>
    <r>
      <rPr>
        <sz val="10"/>
        <rFont val="Arial"/>
        <family val="2"/>
      </rPr>
      <t>Habilitar una plataforma tecnológica para la prestación de los servicios de tránsito y transporte e infraestructura vial</t>
    </r>
  </si>
  <si>
    <t>Turnos web implementados</t>
  </si>
  <si>
    <t>Realizar digitalización, indexación y control de  el archivo de los expedientes e historial vehicular</t>
  </si>
  <si>
    <t>TOTALES</t>
  </si>
  <si>
    <t>SETP</t>
  </si>
  <si>
    <t>FORTALECIMIENTO</t>
  </si>
  <si>
    <t>MOV SOSTENIBLE</t>
  </si>
  <si>
    <t>MODERNIZACION</t>
  </si>
  <si>
    <r>
      <rPr>
        <b/>
        <sz val="14"/>
        <rFont val="Arial"/>
        <family val="2"/>
      </rPr>
      <t xml:space="preserve">CODIGO PRESUPUESTAL: </t>
    </r>
    <r>
      <rPr>
        <sz val="14"/>
        <rFont val="Arial"/>
        <family val="2"/>
      </rPr>
      <t xml:space="preserve">         10303301           </t>
    </r>
    <r>
      <rPr>
        <b/>
        <sz val="14"/>
        <rFont val="Arial"/>
        <family val="2"/>
      </rPr>
      <t xml:space="preserve"> RUBRO:    </t>
    </r>
    <r>
      <rPr>
        <sz val="14"/>
        <rFont val="Arial"/>
        <family val="2"/>
      </rPr>
      <t xml:space="preserve">         10303301197</t>
    </r>
  </si>
  <si>
    <t>implementación de la norma NTC-ISO 39001 Sistema de
Gestión de la Seguridad Vial</t>
  </si>
  <si>
    <r>
      <rPr>
        <b/>
        <sz val="14"/>
        <rFont val="Arial"/>
        <family val="2"/>
      </rPr>
      <t xml:space="preserve">CODIGO PRESUPUESTAL: </t>
    </r>
    <r>
      <rPr>
        <sz val="14"/>
        <rFont val="Arial"/>
        <family val="2"/>
      </rPr>
      <t xml:space="preserve">     </t>
    </r>
    <r>
      <rPr>
        <b/>
        <sz val="14"/>
        <rFont val="Arial"/>
        <family val="2"/>
      </rPr>
      <t xml:space="preserve">RUBRO:  </t>
    </r>
    <r>
      <rPr>
        <sz val="14"/>
        <rFont val="Arial"/>
        <family val="2"/>
      </rPr>
      <t xml:space="preserve"> 2.10.3.3.05.09.054</t>
    </r>
  </si>
  <si>
    <t xml:space="preserve">Personal calificado para la ejecución de las actividades del proyecto </t>
  </si>
  <si>
    <t>Contratación del personal para tramites</t>
  </si>
  <si>
    <t>FABIAN ALONSO TINOCO CAMARGO
DIRECTOR OPERATIV0 Y DE CONTROL AL TRANSITO</t>
  </si>
  <si>
    <r>
      <rPr>
        <b/>
        <sz val="14"/>
        <rFont val="Arial"/>
        <family val="2"/>
      </rPr>
      <t xml:space="preserve">FABIAN ALFONSO TINOCO CAMARGO
</t>
    </r>
    <r>
      <rPr>
        <sz val="14"/>
        <rFont val="Arial"/>
        <family val="2"/>
      </rPr>
      <t>DIRECTOR OPERATIV0 Y DE CONTROL AL TRANSITO</t>
    </r>
  </si>
  <si>
    <r>
      <rPr>
        <b/>
        <sz val="14"/>
        <rFont val="Arial"/>
        <family val="2"/>
      </rPr>
      <t xml:space="preserve">Diley Vanessa Barrero Olaya 
</t>
    </r>
    <r>
      <rPr>
        <sz val="14"/>
        <rFont val="Arial"/>
        <family val="2"/>
      </rPr>
      <t>DIRECTORA TRAMITES Y SERVICIOS</t>
    </r>
  </si>
  <si>
    <t>FECHA DE PROGRAMACION:  ENERO 2024</t>
  </si>
  <si>
    <t>FECHA DE  SEGUIMIENTO:2024</t>
  </si>
  <si>
    <t>PLAN DE ACCIÓN 2024         /                      SECRETARÍA / ENTIDAD:  SECRETARIA DE MOVILIDAD                            /                               GRUPO: OPERATIVO Y CONTROL DE TRANSITO</t>
  </si>
  <si>
    <t>PLAN DE ACCIÓN 2024              /                      SECRETARÍA / ENTIDAD:  SECRETARIA DE MOVILIDAD                            /                               GRUPO: OPERATIVO Y CONTROL DE TRANSITO</t>
  </si>
  <si>
    <t xml:space="preserve">PLAN DE ACCIÓN 2024         /                                                                            SECRETARÍA / ENTIDAD:  SECRETARIA DE MOVILIDAD                            /                               GRUPO: TRAMITES Y SERVICIOS </t>
  </si>
  <si>
    <t>PLAN DE ACCIÓN 2024            /                      SECRETARÍA / ENTIDAD:  SECRETARIA DE MOVILIDAD                            /                               GRUPO: OPERATIVO Y CONTROL DE TRANSITO</t>
  </si>
  <si>
    <r>
      <t>CODIGO PRESUPUESTAL:      10303309                    RUBRO:</t>
    </r>
    <r>
      <rPr>
        <sz val="14"/>
        <rFont val="Arial"/>
        <family val="2"/>
      </rPr>
      <t xml:space="preserve">             2.10.3.2.01.01.003.07.01/ 2.10.3.2.02.01.004/ 2.10.3.2.02.02.005/ 2.10.3.2.02.02.006/ 2.10.3.2.02.02.008/ 2.10.3.2.02.02.009</t>
    </r>
  </si>
  <si>
    <r>
      <t>CODIGO PRESUPUESTAL:             10303301                      RUBRO:</t>
    </r>
    <r>
      <rPr>
        <sz val="14"/>
        <rFont val="Arial"/>
        <family val="2"/>
      </rPr>
      <t xml:space="preserve">               </t>
    </r>
    <r>
      <rPr>
        <b/>
        <sz val="14"/>
        <rFont val="Arial"/>
        <family val="2"/>
      </rPr>
      <t>2.10.3.2.02.01.003 2.10.3.2.02.01.004 2.10.3.2.02.02.008 2.10.3.2.02.02.009</t>
    </r>
  </si>
  <si>
    <t xml:space="preserve">FABIAN ALONSO TINOCO CAMARGO
SECRETARIO DE MOVILIDAD </t>
  </si>
  <si>
    <r>
      <t xml:space="preserve">FABIAN ALONSO TINOCO CAMARGO
</t>
    </r>
    <r>
      <rPr>
        <sz val="19"/>
        <rFont val="Arial"/>
        <family val="2"/>
      </rPr>
      <t xml:space="preserve">SECRETARIO DE MOVILIDAD </t>
    </r>
  </si>
  <si>
    <r>
      <t xml:space="preserve">FABIAN ALONSO TINOCO CAMARGO
</t>
    </r>
    <r>
      <rPr>
        <sz val="14"/>
        <rFont val="Arial"/>
        <family val="2"/>
      </rPr>
      <t xml:space="preserve">SECRETARIO DE MOVILIDAD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</si>
</sst>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&quot;$&quot;\ * #,##0.00_ ;_ &quot;$&quot;\ * \-#,##0.00_ ;_ &quot;$&quot;\ * &quot;-&quot;??_ ;_ @_ "/>
    <numFmt numFmtId="165" formatCode="_-&quot;$&quot;* #,##0.00_-;\-&quot;$&quot;* #,##0.00_-;_-&quot;$&quot;* &quot;-&quot;??_-;_-@_-"/>
    <numFmt numFmtId="166" formatCode="_(* #,##0.00_);_(* \(#,##0.00\);_(* &quot;-&quot;??_);_(@_)"/>
    <numFmt numFmtId="167" formatCode="_ &quot;$&quot;\ * #,##0_ ;_ &quot;$&quot;\ * \-#,##0_ ;_ &quot;$&quot;\ * &quot;-&quot;??_ ;_ @_ "/>
    <numFmt numFmtId="168" formatCode="_ * #,##0.00_ ;_ * \-#,##0.00_ ;_ * &quot;-&quot;??_ ;_ @_ "/>
    <numFmt numFmtId="169" formatCode="_ * #,##0_ ;_ * \-#,##0_ ;_ * &quot;-&quot;??_ ;_ @_ "/>
    <numFmt numFmtId="170" formatCode="#,##0.0_);\(#,##0.0\)"/>
    <numFmt numFmtId="171" formatCode="0.0%"/>
    <numFmt numFmtId="172" formatCode="&quot;$&quot;\ #,##0"/>
    <numFmt numFmtId="173" formatCode="0.0"/>
    <numFmt numFmtId="174" formatCode="_(&quot;$&quot;\ * #,##0_);_(&quot;$&quot;\ * \(#,##0\);_(&quot;$&quot;\ * &quot;-&quot;??_);_(@_)"/>
    <numFmt numFmtId="175" formatCode="0.00000"/>
    <numFmt numFmtId="176" formatCode="&quot;$&quot;\ #,##0_);[Red]\(&quot;$&quot;\ #,##0\)"/>
    <numFmt numFmtId="177" formatCode="_(* #,##0_);_(* \(#,##0\);_(* &quot;-&quot;??_);_(@_)"/>
    <numFmt numFmtId="178" formatCode="_ * #,##0.0_ ;_ * \-#,##0.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2"/>
      <name val="Arial MT"/>
    </font>
    <font>
      <b/>
      <sz val="19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Arial"/>
      <family val="2"/>
    </font>
    <font>
      <sz val="12"/>
      <name val="Arial MT"/>
    </font>
    <font>
      <sz val="19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name val="Arial MT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16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/>
  </cellStyleXfs>
  <cellXfs count="651">
    <xf numFmtId="0" fontId="0" fillId="0" borderId="0" xfId="0"/>
    <xf numFmtId="0" fontId="3" fillId="0" borderId="1" xfId="4" applyFont="1" applyBorder="1"/>
    <xf numFmtId="0" fontId="6" fillId="0" borderId="9" xfId="4" applyFont="1" applyBorder="1"/>
    <xf numFmtId="0" fontId="3" fillId="0" borderId="0" xfId="4" applyFont="1"/>
    <xf numFmtId="0" fontId="3" fillId="0" borderId="10" xfId="4" applyFont="1" applyBorder="1"/>
    <xf numFmtId="0" fontId="6" fillId="0" borderId="19" xfId="4" applyFont="1" applyBorder="1"/>
    <xf numFmtId="0" fontId="3" fillId="0" borderId="19" xfId="4" applyFont="1" applyBorder="1"/>
    <xf numFmtId="2" fontId="6" fillId="0" borderId="19" xfId="4" applyNumberFormat="1" applyFont="1" applyBorder="1" applyAlignment="1">
      <alignment vertical="center"/>
    </xf>
    <xf numFmtId="0" fontId="7" fillId="0" borderId="27" xfId="4" applyFont="1" applyBorder="1"/>
    <xf numFmtId="2" fontId="6" fillId="0" borderId="0" xfId="4" applyNumberFormat="1" applyFont="1" applyAlignment="1">
      <alignment horizontal="center" vertical="center" wrapText="1"/>
    </xf>
    <xf numFmtId="0" fontId="7" fillId="0" borderId="23" xfId="4" applyFont="1" applyBorder="1" applyAlignment="1">
      <alignment vertical="center"/>
    </xf>
    <xf numFmtId="2" fontId="6" fillId="0" borderId="0" xfId="4" applyNumberFormat="1" applyFont="1" applyAlignment="1">
      <alignment horizontal="center" vertical="center"/>
    </xf>
    <xf numFmtId="0" fontId="3" fillId="0" borderId="0" xfId="4" applyFont="1" applyAlignment="1">
      <alignment horizontal="center"/>
    </xf>
    <xf numFmtId="0" fontId="7" fillId="0" borderId="27" xfId="4" applyFont="1" applyBorder="1" applyAlignment="1">
      <alignment horizontal="left" vertical="center"/>
    </xf>
    <xf numFmtId="2" fontId="7" fillId="0" borderId="30" xfId="4" applyNumberFormat="1" applyFont="1" applyBorder="1" applyAlignment="1">
      <alignment horizontal="center" vertical="center"/>
    </xf>
    <xf numFmtId="2" fontId="7" fillId="0" borderId="31" xfId="4" applyNumberFormat="1" applyFont="1" applyBorder="1" applyAlignment="1">
      <alignment horizontal="center" vertical="center"/>
    </xf>
    <xf numFmtId="2" fontId="3" fillId="0" borderId="0" xfId="4" applyNumberFormat="1" applyFont="1" applyAlignment="1">
      <alignment vertical="center" wrapText="1"/>
    </xf>
    <xf numFmtId="164" fontId="3" fillId="0" borderId="0" xfId="2" applyFont="1" applyBorder="1" applyAlignment="1" applyProtection="1">
      <alignment vertical="center"/>
    </xf>
    <xf numFmtId="2" fontId="3" fillId="0" borderId="0" xfId="4" applyNumberFormat="1" applyFont="1"/>
    <xf numFmtId="164" fontId="3" fillId="0" borderId="0" xfId="2" applyFont="1" applyBorder="1"/>
    <xf numFmtId="165" fontId="3" fillId="0" borderId="0" xfId="4" applyNumberFormat="1" applyFont="1"/>
    <xf numFmtId="0" fontId="7" fillId="0" borderId="25" xfId="4" applyFont="1" applyBorder="1" applyAlignment="1">
      <alignment vertical="center" wrapText="1"/>
    </xf>
    <xf numFmtId="0" fontId="7" fillId="0" borderId="25" xfId="4" applyFont="1" applyBorder="1" applyAlignment="1">
      <alignment vertical="top" wrapText="1"/>
    </xf>
    <xf numFmtId="2" fontId="3" fillId="0" borderId="0" xfId="4" applyNumberFormat="1" applyFont="1" applyAlignment="1">
      <alignment horizontal="left" vertical="center" wrapText="1"/>
    </xf>
    <xf numFmtId="0" fontId="7" fillId="0" borderId="27" xfId="4" applyFont="1" applyBorder="1" applyAlignment="1">
      <alignment vertical="top"/>
    </xf>
    <xf numFmtId="2" fontId="3" fillId="0" borderId="0" xfId="4" applyNumberFormat="1" applyFont="1" applyAlignment="1">
      <alignment vertical="center"/>
    </xf>
    <xf numFmtId="0" fontId="3" fillId="0" borderId="0" xfId="4" applyFont="1" applyAlignment="1">
      <alignment wrapText="1"/>
    </xf>
    <xf numFmtId="0" fontId="3" fillId="0" borderId="0" xfId="4" applyFont="1" applyAlignment="1">
      <alignment horizontal="left" wrapText="1"/>
    </xf>
    <xf numFmtId="0" fontId="6" fillId="0" borderId="37" xfId="4" applyFont="1" applyBorder="1" applyAlignment="1">
      <alignment horizontal="center" vertical="center"/>
    </xf>
    <xf numFmtId="10" fontId="6" fillId="0" borderId="37" xfId="3" applyNumberFormat="1" applyFont="1" applyBorder="1" applyAlignment="1">
      <alignment horizontal="center" vertical="center"/>
    </xf>
    <xf numFmtId="0" fontId="6" fillId="0" borderId="37" xfId="4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/>
    </xf>
    <xf numFmtId="1" fontId="10" fillId="0" borderId="33" xfId="4" applyNumberFormat="1" applyFont="1" applyBorder="1" applyAlignment="1">
      <alignment horizontal="center" vertical="center" wrapText="1"/>
    </xf>
    <xf numFmtId="167" fontId="3" fillId="0" borderId="33" xfId="2" applyNumberFormat="1" applyFont="1" applyBorder="1" applyAlignment="1" applyProtection="1">
      <alignment horizontal="center" vertical="center"/>
    </xf>
    <xf numFmtId="167" fontId="3" fillId="0" borderId="33" xfId="2" applyNumberFormat="1" applyFont="1" applyBorder="1" applyAlignment="1" applyProtection="1">
      <alignment vertical="center"/>
    </xf>
    <xf numFmtId="2" fontId="3" fillId="0" borderId="33" xfId="4" applyNumberFormat="1" applyFont="1" applyBorder="1" applyAlignment="1">
      <alignment vertical="center"/>
    </xf>
    <xf numFmtId="2" fontId="3" fillId="0" borderId="33" xfId="3" applyNumberFormat="1" applyFont="1" applyBorder="1" applyAlignment="1" applyProtection="1">
      <alignment vertical="center"/>
    </xf>
    <xf numFmtId="14" fontId="3" fillId="0" borderId="33" xfId="4" applyNumberFormat="1" applyFont="1" applyBorder="1" applyAlignment="1">
      <alignment vertical="center"/>
    </xf>
    <xf numFmtId="164" fontId="3" fillId="0" borderId="0" xfId="4" applyNumberFormat="1" applyFont="1"/>
    <xf numFmtId="0" fontId="3" fillId="0" borderId="43" xfId="4" applyFont="1" applyBorder="1" applyAlignment="1">
      <alignment horizontal="center" vertical="center"/>
    </xf>
    <xf numFmtId="1" fontId="10" fillId="0" borderId="37" xfId="4" applyNumberFormat="1" applyFont="1" applyBorder="1" applyAlignment="1">
      <alignment horizontal="center" vertical="center" wrapText="1"/>
    </xf>
    <xf numFmtId="2" fontId="3" fillId="0" borderId="37" xfId="4" applyNumberFormat="1" applyFont="1" applyBorder="1" applyAlignment="1">
      <alignment vertical="center"/>
    </xf>
    <xf numFmtId="2" fontId="3" fillId="0" borderId="37" xfId="3" applyNumberFormat="1" applyFont="1" applyBorder="1" applyAlignment="1" applyProtection="1">
      <alignment vertical="center"/>
    </xf>
    <xf numFmtId="0" fontId="3" fillId="0" borderId="34" xfId="4" applyFont="1" applyBorder="1" applyAlignment="1">
      <alignment horizontal="center" vertical="center"/>
    </xf>
    <xf numFmtId="0" fontId="6" fillId="0" borderId="34" xfId="4" applyFont="1" applyBorder="1" applyAlignment="1">
      <alignment horizontal="center" vertical="center" wrapText="1"/>
    </xf>
    <xf numFmtId="0" fontId="3" fillId="0" borderId="34" xfId="4" applyFont="1" applyBorder="1" applyAlignment="1">
      <alignment horizontal="center" vertical="center" wrapText="1"/>
    </xf>
    <xf numFmtId="167" fontId="6" fillId="0" borderId="33" xfId="2" applyNumberFormat="1" applyFont="1" applyBorder="1" applyAlignment="1">
      <alignment horizontal="center" vertical="center" wrapText="1"/>
    </xf>
    <xf numFmtId="2" fontId="3" fillId="0" borderId="34" xfId="4" applyNumberFormat="1" applyFont="1" applyBorder="1" applyAlignment="1">
      <alignment vertical="center"/>
    </xf>
    <xf numFmtId="169" fontId="3" fillId="0" borderId="34" xfId="1" applyNumberFormat="1" applyFont="1" applyBorder="1" applyAlignment="1" applyProtection="1">
      <alignment vertical="center"/>
    </xf>
    <xf numFmtId="39" fontId="3" fillId="0" borderId="34" xfId="4" applyNumberFormat="1" applyFont="1" applyBorder="1" applyAlignment="1">
      <alignment vertical="center"/>
    </xf>
    <xf numFmtId="0" fontId="3" fillId="0" borderId="37" xfId="4" applyFont="1" applyBorder="1" applyAlignment="1">
      <alignment horizontal="center" vertical="center"/>
    </xf>
    <xf numFmtId="2" fontId="6" fillId="0" borderId="37" xfId="4" applyNumberFormat="1" applyFont="1" applyBorder="1" applyAlignment="1">
      <alignment vertical="center"/>
    </xf>
    <xf numFmtId="10" fontId="3" fillId="0" borderId="37" xfId="3" applyNumberFormat="1" applyFont="1" applyBorder="1" applyAlignment="1" applyProtection="1">
      <alignment vertical="center"/>
    </xf>
    <xf numFmtId="39" fontId="3" fillId="0" borderId="37" xfId="4" applyNumberFormat="1" applyFont="1" applyBorder="1" applyAlignment="1">
      <alignment vertical="center"/>
    </xf>
    <xf numFmtId="0" fontId="3" fillId="0" borderId="0" xfId="4" applyFont="1" applyAlignment="1">
      <alignment horizontal="left" vertical="center"/>
    </xf>
    <xf numFmtId="170" fontId="3" fillId="0" borderId="0" xfId="4" applyNumberFormat="1" applyFont="1"/>
    <xf numFmtId="2" fontId="6" fillId="0" borderId="0" xfId="4" applyNumberFormat="1" applyFont="1"/>
    <xf numFmtId="10" fontId="3" fillId="0" borderId="0" xfId="3" applyNumberFormat="1" applyFont="1" applyBorder="1" applyProtection="1"/>
    <xf numFmtId="39" fontId="3" fillId="0" borderId="0" xfId="4" applyNumberFormat="1" applyFont="1"/>
    <xf numFmtId="39" fontId="3" fillId="0" borderId="19" xfId="4" applyNumberFormat="1" applyFont="1" applyBorder="1"/>
    <xf numFmtId="170" fontId="6" fillId="0" borderId="47" xfId="4" applyNumberFormat="1" applyFont="1" applyBorder="1" applyAlignment="1">
      <alignment vertical="center"/>
    </xf>
    <xf numFmtId="170" fontId="3" fillId="0" borderId="51" xfId="4" applyNumberFormat="1" applyFont="1" applyBorder="1" applyAlignment="1">
      <alignment vertical="top"/>
    </xf>
    <xf numFmtId="0" fontId="3" fillId="0" borderId="34" xfId="4" applyFont="1" applyBorder="1" applyAlignment="1">
      <alignment horizontal="left" vertical="center"/>
    </xf>
    <xf numFmtId="9" fontId="3" fillId="0" borderId="12" xfId="3" applyFont="1" applyBorder="1" applyAlignment="1">
      <alignment vertical="top"/>
    </xf>
    <xf numFmtId="0" fontId="3" fillId="0" borderId="30" xfId="4" applyFont="1" applyBorder="1" applyAlignment="1">
      <alignment horizontal="left" vertical="center"/>
    </xf>
    <xf numFmtId="37" fontId="3" fillId="0" borderId="12" xfId="4" applyNumberFormat="1" applyFont="1" applyBorder="1" applyAlignment="1">
      <alignment horizontal="right" vertical="top"/>
    </xf>
    <xf numFmtId="0" fontId="3" fillId="2" borderId="10" xfId="4" applyFont="1" applyFill="1" applyBorder="1"/>
    <xf numFmtId="0" fontId="3" fillId="2" borderId="54" xfId="4" applyFont="1" applyFill="1" applyBorder="1"/>
    <xf numFmtId="0" fontId="3" fillId="0" borderId="56" xfId="4" applyFont="1" applyBorder="1"/>
    <xf numFmtId="0" fontId="3" fillId="0" borderId="0" xfId="4" applyFont="1" applyAlignment="1">
      <alignment horizontal="left" vertical="top" wrapText="1"/>
    </xf>
    <xf numFmtId="10" fontId="3" fillId="0" borderId="0" xfId="3" applyNumberFormat="1" applyFont="1" applyBorder="1"/>
    <xf numFmtId="0" fontId="6" fillId="0" borderId="13" xfId="4" applyFont="1" applyBorder="1" applyAlignment="1">
      <alignment horizontal="left" vertical="top" wrapText="1"/>
    </xf>
    <xf numFmtId="10" fontId="3" fillId="0" borderId="0" xfId="3" applyNumberFormat="1" applyFont="1"/>
    <xf numFmtId="3" fontId="3" fillId="2" borderId="0" xfId="4" applyNumberFormat="1" applyFont="1" applyFill="1" applyAlignment="1">
      <alignment horizontal="center" vertical="center"/>
    </xf>
    <xf numFmtId="14" fontId="3" fillId="2" borderId="0" xfId="4" applyNumberFormat="1" applyFont="1" applyFill="1" applyAlignment="1">
      <alignment horizontal="center" vertical="center"/>
    </xf>
    <xf numFmtId="3" fontId="3" fillId="2" borderId="0" xfId="4" applyNumberFormat="1" applyFont="1" applyFill="1" applyAlignment="1">
      <alignment horizontal="center" vertical="center" wrapText="1"/>
    </xf>
    <xf numFmtId="1" fontId="3" fillId="2" borderId="0" xfId="4" applyNumberFormat="1" applyFont="1" applyFill="1" applyAlignment="1">
      <alignment horizontal="center" vertical="center" wrapText="1"/>
    </xf>
    <xf numFmtId="0" fontId="3" fillId="0" borderId="0" xfId="4" applyFont="1" applyAlignment="1">
      <alignment horizontal="center" vertical="center"/>
    </xf>
    <xf numFmtId="14" fontId="3" fillId="0" borderId="0" xfId="4" applyNumberFormat="1" applyFont="1" applyAlignment="1">
      <alignment horizontal="center" vertical="center"/>
    </xf>
    <xf numFmtId="3" fontId="3" fillId="0" borderId="0" xfId="4" applyNumberFormat="1" applyFont="1" applyAlignment="1">
      <alignment horizontal="center" vertical="center" wrapText="1"/>
    </xf>
    <xf numFmtId="1" fontId="3" fillId="0" borderId="0" xfId="4" applyNumberFormat="1" applyFont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172" fontId="3" fillId="0" borderId="0" xfId="4" applyNumberFormat="1" applyFont="1" applyAlignment="1">
      <alignment horizontal="center" vertical="center" wrapText="1"/>
    </xf>
    <xf numFmtId="14" fontId="3" fillId="0" borderId="0" xfId="4" applyNumberFormat="1" applyFont="1" applyAlignment="1">
      <alignment horizontal="center" vertical="center" wrapText="1"/>
    </xf>
    <xf numFmtId="3" fontId="14" fillId="0" borderId="0" xfId="6" applyNumberFormat="1" applyFont="1" applyFill="1" applyBorder="1" applyAlignment="1">
      <alignment horizontal="center" vertical="center" wrapText="1"/>
    </xf>
    <xf numFmtId="3" fontId="3" fillId="3" borderId="0" xfId="4" applyNumberFormat="1" applyFont="1" applyFill="1" applyAlignment="1">
      <alignment horizontal="center" vertical="center"/>
    </xf>
    <xf numFmtId="3" fontId="3" fillId="4" borderId="0" xfId="4" applyNumberFormat="1" applyFont="1" applyFill="1" applyAlignment="1">
      <alignment horizontal="center" vertical="center"/>
    </xf>
    <xf numFmtId="14" fontId="3" fillId="4" borderId="0" xfId="4" applyNumberFormat="1" applyFont="1" applyFill="1" applyAlignment="1">
      <alignment horizontal="center" vertical="center"/>
    </xf>
    <xf numFmtId="3" fontId="3" fillId="4" borderId="0" xfId="4" applyNumberFormat="1" applyFont="1" applyFill="1" applyAlignment="1">
      <alignment horizontal="center" vertical="center" wrapText="1"/>
    </xf>
    <xf numFmtId="1" fontId="3" fillId="4" borderId="0" xfId="4" applyNumberFormat="1" applyFont="1" applyFill="1" applyAlignment="1">
      <alignment horizontal="center" vertical="center" wrapText="1"/>
    </xf>
    <xf numFmtId="172" fontId="3" fillId="4" borderId="0" xfId="4" applyNumberFormat="1" applyFont="1" applyFill="1" applyAlignment="1">
      <alignment horizontal="center" vertical="center" wrapText="1"/>
    </xf>
    <xf numFmtId="14" fontId="3" fillId="4" borderId="0" xfId="4" applyNumberFormat="1" applyFont="1" applyFill="1" applyAlignment="1">
      <alignment horizontal="center" vertical="center" wrapText="1"/>
    </xf>
    <xf numFmtId="3" fontId="14" fillId="4" borderId="0" xfId="6" applyNumberFormat="1" applyFont="1" applyFill="1" applyBorder="1" applyAlignment="1">
      <alignment horizontal="center" vertical="center"/>
    </xf>
    <xf numFmtId="0" fontId="3" fillId="4" borderId="0" xfId="4" applyFont="1" applyFill="1" applyAlignment="1">
      <alignment horizontal="center" vertical="center"/>
    </xf>
    <xf numFmtId="0" fontId="3" fillId="3" borderId="0" xfId="4" applyFont="1" applyFill="1" applyAlignment="1">
      <alignment horizontal="center" vertical="center" wrapText="1"/>
    </xf>
    <xf numFmtId="0" fontId="3" fillId="4" borderId="0" xfId="4" applyFont="1" applyFill="1" applyAlignment="1">
      <alignment horizontal="center" vertical="center" wrapText="1"/>
    </xf>
    <xf numFmtId="14" fontId="3" fillId="3" borderId="0" xfId="4" applyNumberFormat="1" applyFont="1" applyFill="1" applyAlignment="1">
      <alignment horizontal="center" vertical="center" wrapText="1"/>
    </xf>
    <xf numFmtId="3" fontId="3" fillId="3" borderId="0" xfId="4" applyNumberFormat="1" applyFont="1" applyFill="1" applyAlignment="1">
      <alignment horizontal="center" vertical="center" wrapText="1"/>
    </xf>
    <xf numFmtId="1" fontId="3" fillId="3" borderId="0" xfId="4" applyNumberFormat="1" applyFont="1" applyFill="1" applyAlignment="1">
      <alignment horizontal="center" vertical="center" wrapText="1"/>
    </xf>
    <xf numFmtId="0" fontId="3" fillId="3" borderId="0" xfId="4" applyFont="1" applyFill="1" applyAlignment="1">
      <alignment horizontal="center" vertical="center"/>
    </xf>
    <xf numFmtId="14" fontId="3" fillId="3" borderId="0" xfId="4" applyNumberFormat="1" applyFont="1" applyFill="1" applyAlignment="1">
      <alignment horizontal="center" vertical="center"/>
    </xf>
    <xf numFmtId="3" fontId="3" fillId="3" borderId="0" xfId="4" applyNumberFormat="1" applyFont="1" applyFill="1" applyAlignment="1">
      <alignment vertical="center"/>
    </xf>
    <xf numFmtId="14" fontId="3" fillId="3" borderId="0" xfId="4" applyNumberFormat="1" applyFont="1" applyFill="1" applyAlignment="1">
      <alignment vertical="center"/>
    </xf>
    <xf numFmtId="0" fontId="3" fillId="3" borderId="0" xfId="4" applyFont="1" applyFill="1" applyAlignment="1">
      <alignment vertical="center"/>
    </xf>
    <xf numFmtId="3" fontId="3" fillId="0" borderId="0" xfId="4" applyNumberFormat="1" applyFont="1"/>
    <xf numFmtId="164" fontId="3" fillId="0" borderId="0" xfId="2" applyFont="1" applyFill="1" applyBorder="1" applyAlignment="1" applyProtection="1">
      <alignment vertical="center"/>
    </xf>
    <xf numFmtId="9" fontId="3" fillId="2" borderId="15" xfId="3" applyFont="1" applyFill="1" applyBorder="1" applyAlignment="1">
      <alignment horizontal="right" vertical="top"/>
    </xf>
    <xf numFmtId="0" fontId="3" fillId="0" borderId="1" xfId="7" applyFont="1" applyBorder="1" applyAlignment="1">
      <alignment vertical="center"/>
    </xf>
    <xf numFmtId="0" fontId="6" fillId="0" borderId="9" xfId="7" applyFont="1" applyBorder="1" applyAlignment="1">
      <alignment vertical="center"/>
    </xf>
    <xf numFmtId="0" fontId="3" fillId="0" borderId="0" xfId="7" applyFont="1" applyAlignment="1">
      <alignment vertical="center"/>
    </xf>
    <xf numFmtId="0" fontId="3" fillId="0" borderId="10" xfId="7" applyFont="1" applyBorder="1" applyAlignment="1">
      <alignment vertical="center"/>
    </xf>
    <xf numFmtId="0" fontId="6" fillId="0" borderId="19" xfId="7" applyFont="1" applyBorder="1" applyAlignment="1">
      <alignment vertical="center"/>
    </xf>
    <xf numFmtId="0" fontId="3" fillId="0" borderId="19" xfId="7" applyFont="1" applyBorder="1" applyAlignment="1">
      <alignment vertical="center"/>
    </xf>
    <xf numFmtId="2" fontId="6" fillId="0" borderId="19" xfId="7" applyNumberFormat="1" applyFont="1" applyBorder="1" applyAlignment="1">
      <alignment vertical="center"/>
    </xf>
    <xf numFmtId="0" fontId="7" fillId="0" borderId="59" xfId="4" applyFont="1" applyBorder="1" applyAlignment="1">
      <alignment vertical="center"/>
    </xf>
    <xf numFmtId="2" fontId="6" fillId="0" borderId="0" xfId="7" applyNumberFormat="1" applyFont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7" fillId="0" borderId="25" xfId="4" applyFont="1" applyBorder="1" applyAlignment="1">
      <alignment horizontal="left" vertical="center"/>
    </xf>
    <xf numFmtId="2" fontId="3" fillId="0" borderId="0" xfId="7" applyNumberFormat="1" applyFont="1" applyAlignment="1">
      <alignment vertical="center" wrapText="1"/>
    </xf>
    <xf numFmtId="2" fontId="3" fillId="0" borderId="0" xfId="7" applyNumberFormat="1" applyFont="1" applyAlignment="1">
      <alignment vertical="center"/>
    </xf>
    <xf numFmtId="164" fontId="3" fillId="0" borderId="0" xfId="2" applyFont="1" applyBorder="1" applyAlignment="1">
      <alignment vertical="center"/>
    </xf>
    <xf numFmtId="165" fontId="3" fillId="0" borderId="0" xfId="7" applyNumberFormat="1" applyFont="1" applyAlignment="1">
      <alignment vertical="center"/>
    </xf>
    <xf numFmtId="0" fontId="7" fillId="0" borderId="25" xfId="7" applyFont="1" applyBorder="1" applyAlignment="1">
      <alignment vertical="center" wrapText="1"/>
    </xf>
    <xf numFmtId="2" fontId="3" fillId="0" borderId="0" xfId="7" applyNumberFormat="1" applyFont="1" applyAlignment="1">
      <alignment horizontal="left" vertical="center" wrapText="1"/>
    </xf>
    <xf numFmtId="0" fontId="7" fillId="0" borderId="25" xfId="7" applyFont="1" applyBorder="1" applyAlignment="1">
      <alignment horizontal="left" vertical="center"/>
    </xf>
    <xf numFmtId="0" fontId="3" fillId="0" borderId="0" xfId="7" applyFont="1" applyAlignment="1">
      <alignment vertical="center" wrapText="1"/>
    </xf>
    <xf numFmtId="0" fontId="3" fillId="0" borderId="0" xfId="7" applyFont="1" applyAlignment="1">
      <alignment horizontal="left" vertical="center" wrapText="1"/>
    </xf>
    <xf numFmtId="174" fontId="6" fillId="0" borderId="37" xfId="7" applyNumberFormat="1" applyFont="1" applyBorder="1" applyAlignment="1">
      <alignment horizontal="center" vertical="center"/>
    </xf>
    <xf numFmtId="0" fontId="6" fillId="0" borderId="37" xfId="7" applyFont="1" applyBorder="1" applyAlignment="1">
      <alignment horizontal="center" vertical="center"/>
    </xf>
    <xf numFmtId="0" fontId="6" fillId="0" borderId="37" xfId="7" applyFont="1" applyBorder="1" applyAlignment="1">
      <alignment horizontal="center" vertical="center" wrapText="1"/>
    </xf>
    <xf numFmtId="0" fontId="3" fillId="0" borderId="33" xfId="7" applyFont="1" applyBorder="1" applyAlignment="1">
      <alignment horizontal="left" vertical="center"/>
    </xf>
    <xf numFmtId="173" fontId="3" fillId="2" borderId="33" xfId="7" applyNumberFormat="1" applyFont="1" applyFill="1" applyBorder="1" applyAlignment="1">
      <alignment horizontal="center" vertical="center" wrapText="1"/>
    </xf>
    <xf numFmtId="2" fontId="3" fillId="0" borderId="33" xfId="7" applyNumberFormat="1" applyFont="1" applyBorder="1" applyAlignment="1">
      <alignment vertical="center"/>
    </xf>
    <xf numFmtId="2" fontId="3" fillId="0" borderId="33" xfId="7" applyNumberFormat="1" applyFont="1" applyBorder="1" applyAlignment="1">
      <alignment horizontal="center" vertical="center"/>
    </xf>
    <xf numFmtId="14" fontId="3" fillId="0" borderId="33" xfId="7" applyNumberFormat="1" applyFont="1" applyBorder="1" applyAlignment="1">
      <alignment vertical="center"/>
    </xf>
    <xf numFmtId="0" fontId="3" fillId="0" borderId="37" xfId="7" applyFont="1" applyBorder="1" applyAlignment="1">
      <alignment horizontal="left" vertical="center"/>
    </xf>
    <xf numFmtId="173" fontId="3" fillId="0" borderId="37" xfId="7" applyNumberFormat="1" applyFont="1" applyBorder="1" applyAlignment="1">
      <alignment horizontal="center" vertical="center" wrapText="1"/>
    </xf>
    <xf numFmtId="2" fontId="6" fillId="0" borderId="37" xfId="7" applyNumberFormat="1" applyFont="1" applyBorder="1" applyAlignment="1">
      <alignment vertical="center"/>
    </xf>
    <xf numFmtId="2" fontId="6" fillId="0" borderId="37" xfId="7" applyNumberFormat="1" applyFont="1" applyBorder="1" applyAlignment="1">
      <alignment horizontal="center" vertical="center"/>
    </xf>
    <xf numFmtId="173" fontId="3" fillId="0" borderId="33" xfId="7" applyNumberFormat="1" applyFont="1" applyBorder="1" applyAlignment="1">
      <alignment horizontal="center" vertical="center" wrapText="1"/>
    </xf>
    <xf numFmtId="174" fontId="16" fillId="0" borderId="30" xfId="2" applyNumberFormat="1" applyFont="1" applyFill="1" applyBorder="1" applyAlignment="1">
      <alignment vertical="center" wrapText="1"/>
    </xf>
    <xf numFmtId="173" fontId="6" fillId="0" borderId="58" xfId="7" applyNumberFormat="1" applyFont="1" applyBorder="1" applyAlignment="1">
      <alignment horizontal="center" vertical="center"/>
    </xf>
    <xf numFmtId="173" fontId="3" fillId="2" borderId="30" xfId="7" applyNumberFormat="1" applyFont="1" applyFill="1" applyBorder="1" applyAlignment="1">
      <alignment horizontal="center" vertical="center" wrapText="1"/>
    </xf>
    <xf numFmtId="2" fontId="3" fillId="0" borderId="57" xfId="3" applyNumberFormat="1" applyFont="1" applyBorder="1" applyAlignment="1" applyProtection="1">
      <alignment vertical="center"/>
    </xf>
    <xf numFmtId="2" fontId="6" fillId="0" borderId="58" xfId="7" applyNumberFormat="1" applyFont="1" applyBorder="1" applyAlignment="1">
      <alignment horizontal="center" vertical="center"/>
    </xf>
    <xf numFmtId="173" fontId="3" fillId="2" borderId="30" xfId="1" applyNumberFormat="1" applyFont="1" applyFill="1" applyBorder="1" applyAlignment="1">
      <alignment horizontal="center" vertical="center" wrapText="1"/>
    </xf>
    <xf numFmtId="2" fontId="6" fillId="0" borderId="58" xfId="7" applyNumberFormat="1" applyFont="1" applyBorder="1" applyAlignment="1">
      <alignment vertical="center"/>
    </xf>
    <xf numFmtId="173" fontId="3" fillId="0" borderId="34" xfId="7" applyNumberFormat="1" applyFont="1" applyBorder="1" applyAlignment="1">
      <alignment horizontal="center" vertical="center" wrapText="1"/>
    </xf>
    <xf numFmtId="173" fontId="3" fillId="2" borderId="37" xfId="7" applyNumberFormat="1" applyFont="1" applyFill="1" applyBorder="1" applyAlignment="1">
      <alignment horizontal="center" vertical="center" wrapText="1"/>
    </xf>
    <xf numFmtId="3" fontId="3" fillId="2" borderId="0" xfId="7" applyNumberFormat="1" applyFont="1" applyFill="1" applyAlignment="1">
      <alignment horizontal="center" vertical="center"/>
    </xf>
    <xf numFmtId="14" fontId="3" fillId="2" borderId="0" xfId="7" applyNumberFormat="1" applyFont="1" applyFill="1" applyAlignment="1">
      <alignment horizontal="center" vertical="center"/>
    </xf>
    <xf numFmtId="3" fontId="3" fillId="2" borderId="0" xfId="7" applyNumberFormat="1" applyFont="1" applyFill="1" applyAlignment="1">
      <alignment horizontal="center" vertical="center" wrapText="1"/>
    </xf>
    <xf numFmtId="1" fontId="3" fillId="2" borderId="0" xfId="7" applyNumberFormat="1" applyFont="1" applyFill="1" applyAlignment="1">
      <alignment horizontal="center" vertical="center" wrapText="1"/>
    </xf>
    <xf numFmtId="14" fontId="3" fillId="0" borderId="0" xfId="7" applyNumberFormat="1" applyFont="1" applyAlignment="1">
      <alignment horizontal="center" vertical="center"/>
    </xf>
    <xf numFmtId="3" fontId="3" fillId="0" borderId="0" xfId="7" applyNumberFormat="1" applyFont="1" applyAlignment="1">
      <alignment horizontal="center" vertical="center" wrapText="1"/>
    </xf>
    <xf numFmtId="1" fontId="3" fillId="0" borderId="0" xfId="7" applyNumberFormat="1" applyFont="1" applyAlignment="1">
      <alignment horizontal="center" vertical="center" wrapText="1"/>
    </xf>
    <xf numFmtId="0" fontId="3" fillId="0" borderId="0" xfId="7" applyFont="1" applyAlignment="1">
      <alignment horizontal="center" vertical="center" wrapText="1"/>
    </xf>
    <xf numFmtId="172" fontId="3" fillId="0" borderId="0" xfId="7" applyNumberFormat="1" applyFont="1" applyAlignment="1">
      <alignment horizontal="center" vertical="center" wrapText="1"/>
    </xf>
    <xf numFmtId="14" fontId="3" fillId="0" borderId="0" xfId="7" applyNumberFormat="1" applyFont="1" applyAlignment="1">
      <alignment horizontal="center" vertical="center" wrapText="1"/>
    </xf>
    <xf numFmtId="3" fontId="3" fillId="3" borderId="0" xfId="7" applyNumberFormat="1" applyFont="1" applyFill="1" applyAlignment="1">
      <alignment horizontal="center" vertical="center"/>
    </xf>
    <xf numFmtId="3" fontId="3" fillId="4" borderId="0" xfId="7" applyNumberFormat="1" applyFont="1" applyFill="1" applyAlignment="1">
      <alignment horizontal="center" vertical="center"/>
    </xf>
    <xf numFmtId="14" fontId="3" fillId="4" borderId="0" xfId="7" applyNumberFormat="1" applyFont="1" applyFill="1" applyAlignment="1">
      <alignment horizontal="center" vertical="center"/>
    </xf>
    <xf numFmtId="3" fontId="3" fillId="4" borderId="0" xfId="7" applyNumberFormat="1" applyFont="1" applyFill="1" applyAlignment="1">
      <alignment horizontal="center" vertical="center" wrapText="1"/>
    </xf>
    <xf numFmtId="1" fontId="3" fillId="4" borderId="0" xfId="7" applyNumberFormat="1" applyFont="1" applyFill="1" applyAlignment="1">
      <alignment horizontal="center" vertical="center" wrapText="1"/>
    </xf>
    <xf numFmtId="172" fontId="3" fillId="4" borderId="0" xfId="7" applyNumberFormat="1" applyFont="1" applyFill="1" applyAlignment="1">
      <alignment horizontal="center" vertical="center" wrapText="1"/>
    </xf>
    <xf numFmtId="14" fontId="3" fillId="4" borderId="0" xfId="7" applyNumberFormat="1" applyFont="1" applyFill="1" applyAlignment="1">
      <alignment horizontal="center" vertical="center" wrapText="1"/>
    </xf>
    <xf numFmtId="0" fontId="3" fillId="4" borderId="0" xfId="7" applyFont="1" applyFill="1" applyAlignment="1">
      <alignment horizontal="center" vertical="center"/>
    </xf>
    <xf numFmtId="0" fontId="3" fillId="3" borderId="0" xfId="7" applyFont="1" applyFill="1" applyAlignment="1">
      <alignment horizontal="center" vertical="center" wrapText="1"/>
    </xf>
    <xf numFmtId="0" fontId="3" fillId="4" borderId="0" xfId="7" applyFont="1" applyFill="1" applyAlignment="1">
      <alignment horizontal="center" vertical="center" wrapText="1"/>
    </xf>
    <xf numFmtId="14" fontId="3" fillId="3" borderId="0" xfId="7" applyNumberFormat="1" applyFont="1" applyFill="1" applyAlignment="1">
      <alignment horizontal="center" vertical="center" wrapText="1"/>
    </xf>
    <xf numFmtId="3" fontId="3" fillId="3" borderId="0" xfId="7" applyNumberFormat="1" applyFont="1" applyFill="1" applyAlignment="1">
      <alignment horizontal="center" vertical="center" wrapText="1"/>
    </xf>
    <xf numFmtId="1" fontId="3" fillId="3" borderId="0" xfId="7" applyNumberFormat="1" applyFont="1" applyFill="1" applyAlignment="1">
      <alignment horizontal="center" vertical="center" wrapText="1"/>
    </xf>
    <xf numFmtId="0" fontId="3" fillId="3" borderId="0" xfId="7" applyFont="1" applyFill="1" applyAlignment="1">
      <alignment horizontal="center" vertical="center"/>
    </xf>
    <xf numFmtId="14" fontId="3" fillId="3" borderId="0" xfId="7" applyNumberFormat="1" applyFont="1" applyFill="1" applyAlignment="1">
      <alignment horizontal="center" vertical="center"/>
    </xf>
    <xf numFmtId="0" fontId="3" fillId="0" borderId="11" xfId="7" applyFont="1" applyBorder="1" applyAlignment="1">
      <alignment horizontal="justify" vertical="center" wrapText="1"/>
    </xf>
    <xf numFmtId="0" fontId="3" fillId="0" borderId="58" xfId="7" applyFont="1" applyBorder="1" applyAlignment="1">
      <alignment horizontal="left" vertical="center"/>
    </xf>
    <xf numFmtId="0" fontId="3" fillId="0" borderId="58" xfId="7" applyFont="1" applyBorder="1" applyAlignment="1">
      <alignment horizontal="center" vertical="center" wrapText="1"/>
    </xf>
    <xf numFmtId="173" fontId="3" fillId="0" borderId="58" xfId="7" applyNumberFormat="1" applyFont="1" applyBorder="1" applyAlignment="1">
      <alignment horizontal="center" vertical="center" wrapText="1"/>
    </xf>
    <xf numFmtId="2" fontId="3" fillId="0" borderId="58" xfId="3" applyNumberFormat="1" applyFont="1" applyBorder="1" applyAlignment="1" applyProtection="1">
      <alignment vertical="center"/>
    </xf>
    <xf numFmtId="39" fontId="3" fillId="0" borderId="30" xfId="7" applyNumberFormat="1" applyFont="1" applyBorder="1" applyAlignment="1">
      <alignment horizontal="center" vertical="center"/>
    </xf>
    <xf numFmtId="2" fontId="3" fillId="0" borderId="31" xfId="7" applyNumberFormat="1" applyFont="1" applyBorder="1" applyAlignment="1">
      <alignment horizontal="center" vertical="center"/>
    </xf>
    <xf numFmtId="0" fontId="3" fillId="0" borderId="57" xfId="7" applyFont="1" applyBorder="1" applyAlignment="1">
      <alignment horizontal="left" vertical="center"/>
    </xf>
    <xf numFmtId="173" fontId="3" fillId="0" borderId="57" xfId="7" applyNumberFormat="1" applyFont="1" applyBorder="1" applyAlignment="1">
      <alignment horizontal="center" vertical="center" wrapText="1"/>
    </xf>
    <xf numFmtId="2" fontId="6" fillId="0" borderId="20" xfId="7" applyNumberFormat="1" applyFont="1" applyBorder="1" applyAlignment="1">
      <alignment vertical="center"/>
    </xf>
    <xf numFmtId="175" fontId="3" fillId="0" borderId="57" xfId="3" applyNumberFormat="1" applyFont="1" applyBorder="1" applyAlignment="1" applyProtection="1">
      <alignment vertical="center"/>
    </xf>
    <xf numFmtId="2" fontId="6" fillId="0" borderId="57" xfId="7" applyNumberFormat="1" applyFont="1" applyBorder="1" applyAlignment="1">
      <alignment horizontal="center" vertical="center"/>
    </xf>
    <xf numFmtId="0" fontId="6" fillId="0" borderId="33" xfId="7" applyFont="1" applyBorder="1" applyAlignment="1">
      <alignment horizontal="center" vertical="center" wrapText="1"/>
    </xf>
    <xf numFmtId="173" fontId="6" fillId="0" borderId="33" xfId="7" applyNumberFormat="1" applyFont="1" applyBorder="1" applyAlignment="1">
      <alignment horizontal="center" vertical="center" wrapText="1"/>
    </xf>
    <xf numFmtId="174" fontId="6" fillId="0" borderId="33" xfId="2" applyNumberFormat="1" applyFont="1" applyBorder="1" applyAlignment="1">
      <alignment horizontal="right" vertical="center" wrapText="1"/>
    </xf>
    <xf numFmtId="2" fontId="3" fillId="0" borderId="6" xfId="7" applyNumberFormat="1" applyFont="1" applyBorder="1" applyAlignment="1">
      <alignment vertical="center"/>
    </xf>
    <xf numFmtId="176" fontId="17" fillId="5" borderId="33" xfId="7" applyNumberFormat="1" applyFont="1" applyFill="1" applyBorder="1" applyAlignment="1">
      <alignment horizontal="right" wrapText="1"/>
    </xf>
    <xf numFmtId="0" fontId="3" fillId="0" borderId="33" xfId="7" applyFont="1" applyBorder="1" applyAlignment="1">
      <alignment horizontal="center" vertical="center"/>
    </xf>
    <xf numFmtId="0" fontId="18" fillId="5" borderId="33" xfId="7" applyFont="1" applyFill="1" applyBorder="1" applyAlignment="1">
      <alignment horizontal="right" wrapText="1"/>
    </xf>
    <xf numFmtId="177" fontId="19" fillId="0" borderId="30" xfId="1" applyNumberFormat="1" applyFont="1" applyBorder="1" applyAlignment="1">
      <alignment vertical="top"/>
    </xf>
    <xf numFmtId="3" fontId="3" fillId="3" borderId="0" xfId="7" applyNumberFormat="1" applyFont="1" applyFill="1" applyAlignment="1">
      <alignment vertical="center"/>
    </xf>
    <xf numFmtId="14" fontId="3" fillId="3" borderId="0" xfId="7" applyNumberFormat="1" applyFont="1" applyFill="1" applyAlignment="1">
      <alignment vertical="center"/>
    </xf>
    <xf numFmtId="0" fontId="3" fillId="3" borderId="0" xfId="7" applyFont="1" applyFill="1" applyAlignment="1">
      <alignment vertical="center"/>
    </xf>
    <xf numFmtId="173" fontId="6" fillId="0" borderId="37" xfId="7" applyNumberFormat="1" applyFont="1" applyBorder="1" applyAlignment="1">
      <alignment horizontal="center" vertical="center" wrapText="1"/>
    </xf>
    <xf numFmtId="2" fontId="6" fillId="0" borderId="61" xfId="7" applyNumberFormat="1" applyFont="1" applyBorder="1" applyAlignment="1">
      <alignment vertical="center"/>
    </xf>
    <xf numFmtId="176" fontId="3" fillId="0" borderId="37" xfId="3" applyNumberFormat="1" applyFont="1" applyBorder="1" applyAlignment="1" applyProtection="1">
      <alignment vertical="center"/>
    </xf>
    <xf numFmtId="39" fontId="3" fillId="0" borderId="37" xfId="7" applyNumberFormat="1" applyFont="1" applyBorder="1" applyAlignment="1">
      <alignment vertical="center"/>
    </xf>
    <xf numFmtId="173" fontId="3" fillId="0" borderId="0" xfId="7" applyNumberFormat="1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174" fontId="3" fillId="0" borderId="0" xfId="7" applyNumberFormat="1" applyFont="1" applyAlignment="1">
      <alignment vertical="center"/>
    </xf>
    <xf numFmtId="2" fontId="6" fillId="0" borderId="0" xfId="7" applyNumberFormat="1" applyFont="1" applyAlignment="1">
      <alignment vertical="center"/>
    </xf>
    <xf numFmtId="10" fontId="3" fillId="0" borderId="0" xfId="3" applyNumberFormat="1" applyFont="1" applyBorder="1" applyAlignment="1" applyProtection="1">
      <alignment vertical="center"/>
    </xf>
    <xf numFmtId="170" fontId="3" fillId="0" borderId="0" xfId="7" applyNumberFormat="1" applyFont="1" applyAlignment="1">
      <alignment vertical="center"/>
    </xf>
    <xf numFmtId="39" fontId="3" fillId="0" borderId="0" xfId="7" applyNumberFormat="1" applyFont="1" applyAlignment="1">
      <alignment vertical="center"/>
    </xf>
    <xf numFmtId="39" fontId="3" fillId="0" borderId="19" xfId="7" applyNumberFormat="1" applyFont="1" applyBorder="1" applyAlignment="1">
      <alignment vertical="center"/>
    </xf>
    <xf numFmtId="170" fontId="6" fillId="0" borderId="47" xfId="7" applyNumberFormat="1" applyFont="1" applyBorder="1" applyAlignment="1">
      <alignment vertical="center"/>
    </xf>
    <xf numFmtId="170" fontId="3" fillId="0" borderId="51" xfId="7" applyNumberFormat="1" applyFont="1" applyBorder="1" applyAlignment="1">
      <alignment horizontal="center" vertical="center"/>
    </xf>
    <xf numFmtId="0" fontId="3" fillId="2" borderId="30" xfId="7" applyFont="1" applyFill="1" applyBorder="1" applyAlignment="1">
      <alignment horizontal="left" vertical="center"/>
    </xf>
    <xf numFmtId="178" fontId="3" fillId="2" borderId="30" xfId="1" applyNumberFormat="1" applyFont="1" applyFill="1" applyBorder="1" applyAlignment="1" applyProtection="1">
      <alignment horizontal="center" vertical="center"/>
    </xf>
    <xf numFmtId="178" fontId="3" fillId="2" borderId="30" xfId="1" applyNumberFormat="1" applyFont="1" applyFill="1" applyBorder="1" applyAlignment="1">
      <alignment horizontal="center" vertical="center" wrapText="1"/>
    </xf>
    <xf numFmtId="178" fontId="3" fillId="2" borderId="0" xfId="1" applyNumberFormat="1" applyFont="1" applyFill="1" applyBorder="1" applyAlignment="1">
      <alignment horizontal="center" vertical="center"/>
    </xf>
    <xf numFmtId="0" fontId="3" fillId="0" borderId="54" xfId="7" applyFont="1" applyBorder="1" applyAlignment="1">
      <alignment vertical="center"/>
    </xf>
    <xf numFmtId="0" fontId="3" fillId="0" borderId="56" xfId="7" applyFont="1" applyBorder="1" applyAlignment="1">
      <alignment vertical="center"/>
    </xf>
    <xf numFmtId="10" fontId="3" fillId="0" borderId="0" xfId="3" applyNumberFormat="1" applyFont="1" applyBorder="1" applyAlignment="1">
      <alignment vertical="center"/>
    </xf>
    <xf numFmtId="10" fontId="3" fillId="0" borderId="0" xfId="3" applyNumberFormat="1" applyFont="1" applyAlignment="1">
      <alignment vertical="center"/>
    </xf>
    <xf numFmtId="2" fontId="6" fillId="0" borderId="33" xfId="7" applyNumberFormat="1" applyFont="1" applyBorder="1" applyAlignment="1">
      <alignment vertical="center"/>
    </xf>
    <xf numFmtId="174" fontId="22" fillId="0" borderId="30" xfId="2" applyNumberFormat="1" applyFont="1" applyFill="1" applyBorder="1" applyAlignment="1">
      <alignment vertical="center" wrapText="1"/>
    </xf>
    <xf numFmtId="2" fontId="6" fillId="0" borderId="33" xfId="7" applyNumberFormat="1" applyFont="1" applyBorder="1" applyAlignment="1">
      <alignment horizontal="center" vertical="center"/>
    </xf>
    <xf numFmtId="2" fontId="3" fillId="0" borderId="0" xfId="4" applyNumberFormat="1" applyFont="1" applyAlignment="1">
      <alignment horizontal="left" vertical="top" wrapText="1"/>
    </xf>
    <xf numFmtId="167" fontId="3" fillId="0" borderId="37" xfId="2" applyNumberFormat="1" applyFont="1" applyBorder="1" applyAlignment="1" applyProtection="1">
      <alignment horizontal="center" vertical="center"/>
    </xf>
    <xf numFmtId="14" fontId="3" fillId="0" borderId="44" xfId="4" applyNumberFormat="1" applyFont="1" applyBorder="1" applyAlignment="1">
      <alignment vertical="center"/>
    </xf>
    <xf numFmtId="1" fontId="10" fillId="2" borderId="37" xfId="4" applyNumberFormat="1" applyFont="1" applyFill="1" applyBorder="1" applyAlignment="1">
      <alignment horizontal="center" vertical="center" wrapText="1"/>
    </xf>
    <xf numFmtId="167" fontId="6" fillId="0" borderId="33" xfId="2" applyNumberFormat="1" applyFont="1" applyBorder="1" applyAlignment="1" applyProtection="1">
      <alignment horizontal="center" vertical="center"/>
    </xf>
    <xf numFmtId="167" fontId="6" fillId="0" borderId="44" xfId="2" applyNumberFormat="1" applyFont="1" applyBorder="1" applyAlignment="1">
      <alignment horizontal="center" vertical="center" wrapText="1"/>
    </xf>
    <xf numFmtId="170" fontId="3" fillId="0" borderId="49" xfId="4" applyNumberFormat="1" applyFont="1" applyBorder="1" applyAlignment="1">
      <alignment vertical="top"/>
    </xf>
    <xf numFmtId="37" fontId="3" fillId="0" borderId="12" xfId="4" applyNumberFormat="1" applyFont="1" applyBorder="1" applyAlignment="1">
      <alignment vertical="top"/>
    </xf>
    <xf numFmtId="37" fontId="3" fillId="0" borderId="15" xfId="4" applyNumberFormat="1" applyFont="1" applyBorder="1" applyAlignment="1">
      <alignment horizontal="right" vertical="top"/>
    </xf>
    <xf numFmtId="37" fontId="3" fillId="2" borderId="12" xfId="4" applyNumberFormat="1" applyFont="1" applyFill="1" applyBorder="1" applyAlignment="1">
      <alignment horizontal="right" vertical="top"/>
    </xf>
    <xf numFmtId="37" fontId="3" fillId="2" borderId="15" xfId="4" applyNumberFormat="1" applyFont="1" applyFill="1" applyBorder="1" applyAlignment="1">
      <alignment horizontal="right" vertical="top"/>
    </xf>
    <xf numFmtId="0" fontId="3" fillId="0" borderId="30" xfId="4" applyFont="1" applyBorder="1" applyAlignment="1">
      <alignment horizontal="center" vertical="center"/>
    </xf>
    <xf numFmtId="1" fontId="3" fillId="0" borderId="30" xfId="4" applyNumberFormat="1" applyFont="1" applyBorder="1" applyAlignment="1">
      <alignment horizontal="center" vertical="center" wrapText="1"/>
    </xf>
    <xf numFmtId="167" fontId="6" fillId="0" borderId="30" xfId="2" applyNumberFormat="1" applyFont="1" applyBorder="1" applyAlignment="1" applyProtection="1">
      <alignment horizontal="center" vertical="center"/>
    </xf>
    <xf numFmtId="2" fontId="6" fillId="0" borderId="34" xfId="4" applyNumberFormat="1" applyFont="1" applyBorder="1" applyAlignment="1">
      <alignment vertical="center"/>
    </xf>
    <xf numFmtId="2" fontId="6" fillId="0" borderId="34" xfId="3" applyNumberFormat="1" applyFont="1" applyBorder="1" applyAlignment="1" applyProtection="1">
      <alignment vertical="center"/>
    </xf>
    <xf numFmtId="2" fontId="3" fillId="2" borderId="30" xfId="3" applyNumberFormat="1" applyFont="1" applyFill="1" applyBorder="1" applyAlignment="1">
      <alignment horizontal="center" vertical="center" wrapText="1"/>
    </xf>
    <xf numFmtId="2" fontId="6" fillId="0" borderId="30" xfId="4" applyNumberFormat="1" applyFont="1" applyBorder="1" applyAlignment="1">
      <alignment vertical="center"/>
    </xf>
    <xf numFmtId="2" fontId="3" fillId="0" borderId="30" xfId="3" applyNumberFormat="1" applyFont="1" applyBorder="1" applyAlignment="1" applyProtection="1">
      <alignment vertical="center"/>
    </xf>
    <xf numFmtId="2" fontId="2" fillId="0" borderId="30" xfId="4" applyNumberFormat="1" applyBorder="1" applyAlignment="1">
      <alignment vertical="center"/>
    </xf>
    <xf numFmtId="39" fontId="25" fillId="0" borderId="30" xfId="4" applyNumberFormat="1" applyFont="1" applyBorder="1" applyAlignment="1">
      <alignment vertical="center"/>
    </xf>
    <xf numFmtId="1" fontId="3" fillId="2" borderId="30" xfId="4" applyNumberFormat="1" applyFont="1" applyFill="1" applyBorder="1" applyAlignment="1">
      <alignment horizontal="center" vertical="center" wrapText="1"/>
    </xf>
    <xf numFmtId="0" fontId="3" fillId="2" borderId="30" xfId="4" applyFont="1" applyFill="1" applyBorder="1" applyAlignment="1">
      <alignment horizontal="center" vertical="center"/>
    </xf>
    <xf numFmtId="2" fontId="6" fillId="2" borderId="30" xfId="4" applyNumberFormat="1" applyFont="1" applyFill="1" applyBorder="1" applyAlignment="1">
      <alignment vertical="center"/>
    </xf>
    <xf numFmtId="2" fontId="3" fillId="2" borderId="30" xfId="3" applyNumberFormat="1" applyFont="1" applyFill="1" applyBorder="1" applyAlignment="1" applyProtection="1">
      <alignment vertical="center"/>
    </xf>
    <xf numFmtId="0" fontId="3" fillId="2" borderId="19" xfId="4" applyFont="1" applyFill="1" applyBorder="1"/>
    <xf numFmtId="0" fontId="3" fillId="2" borderId="0" xfId="4" applyFont="1" applyFill="1"/>
    <xf numFmtId="164" fontId="3" fillId="2" borderId="0" xfId="4" applyNumberFormat="1" applyFont="1" applyFill="1"/>
    <xf numFmtId="2" fontId="3" fillId="2" borderId="0" xfId="4" applyNumberFormat="1" applyFont="1" applyFill="1"/>
    <xf numFmtId="164" fontId="3" fillId="2" borderId="0" xfId="2" applyFont="1" applyFill="1" applyBorder="1"/>
    <xf numFmtId="165" fontId="3" fillId="2" borderId="0" xfId="4" applyNumberFormat="1" applyFont="1" applyFill="1"/>
    <xf numFmtId="2" fontId="2" fillId="2" borderId="30" xfId="4" applyNumberFormat="1" applyFill="1" applyBorder="1" applyAlignment="1">
      <alignment vertical="center"/>
    </xf>
    <xf numFmtId="39" fontId="25" fillId="2" borderId="30" xfId="4" applyNumberFormat="1" applyFont="1" applyFill="1" applyBorder="1" applyAlignment="1">
      <alignment vertical="center"/>
    </xf>
    <xf numFmtId="2" fontId="3" fillId="0" borderId="30" xfId="4" applyNumberFormat="1" applyFont="1" applyBorder="1" applyAlignment="1">
      <alignment vertical="center"/>
    </xf>
    <xf numFmtId="2" fontId="3" fillId="0" borderId="30" xfId="4" applyNumberFormat="1" applyFont="1" applyBorder="1" applyAlignment="1">
      <alignment horizontal="center" vertical="center" wrapText="1"/>
    </xf>
    <xf numFmtId="167" fontId="6" fillId="0" borderId="34" xfId="2" applyNumberFormat="1" applyFont="1" applyBorder="1" applyAlignment="1">
      <alignment horizontal="center" vertical="center" wrapText="1"/>
    </xf>
    <xf numFmtId="178" fontId="3" fillId="0" borderId="34" xfId="1" applyNumberFormat="1" applyFont="1" applyBorder="1" applyAlignment="1" applyProtection="1">
      <alignment vertical="top"/>
    </xf>
    <xf numFmtId="178" fontId="3" fillId="0" borderId="30" xfId="1" applyNumberFormat="1" applyFont="1" applyBorder="1" applyAlignment="1" applyProtection="1">
      <alignment vertical="top"/>
    </xf>
    <xf numFmtId="178" fontId="3" fillId="2" borderId="30" xfId="1" applyNumberFormat="1" applyFont="1" applyFill="1" applyBorder="1" applyAlignment="1" applyProtection="1">
      <alignment vertical="top"/>
    </xf>
    <xf numFmtId="171" fontId="3" fillId="0" borderId="19" xfId="4" applyNumberFormat="1" applyFont="1" applyBorder="1" applyAlignment="1">
      <alignment vertical="center" wrapText="1"/>
    </xf>
    <xf numFmtId="0" fontId="3" fillId="0" borderId="54" xfId="4" applyFont="1" applyBorder="1"/>
    <xf numFmtId="167" fontId="6" fillId="2" borderId="34" xfId="2" applyNumberFormat="1" applyFont="1" applyFill="1" applyBorder="1" applyAlignment="1">
      <alignment horizontal="center" vertical="center" wrapText="1"/>
    </xf>
    <xf numFmtId="0" fontId="27" fillId="0" borderId="0" xfId="0" applyFont="1"/>
    <xf numFmtId="167" fontId="27" fillId="0" borderId="0" xfId="2" applyNumberFormat="1" applyFont="1"/>
    <xf numFmtId="0" fontId="28" fillId="0" borderId="30" xfId="0" applyFont="1" applyBorder="1"/>
    <xf numFmtId="167" fontId="28" fillId="0" borderId="30" xfId="2" applyNumberFormat="1" applyFont="1" applyBorder="1"/>
    <xf numFmtId="0" fontId="27" fillId="4" borderId="30" xfId="0" applyFont="1" applyFill="1" applyBorder="1"/>
    <xf numFmtId="167" fontId="27" fillId="4" borderId="30" xfId="2" applyNumberFormat="1" applyFont="1" applyFill="1" applyBorder="1"/>
    <xf numFmtId="0" fontId="27" fillId="6" borderId="30" xfId="0" applyFont="1" applyFill="1" applyBorder="1"/>
    <xf numFmtId="167" fontId="27" fillId="6" borderId="30" xfId="2" applyNumberFormat="1" applyFont="1" applyFill="1" applyBorder="1"/>
    <xf numFmtId="0" fontId="27" fillId="7" borderId="30" xfId="0" applyFont="1" applyFill="1" applyBorder="1"/>
    <xf numFmtId="167" fontId="27" fillId="7" borderId="30" xfId="2" applyNumberFormat="1" applyFont="1" applyFill="1" applyBorder="1"/>
    <xf numFmtId="0" fontId="27" fillId="8" borderId="30" xfId="0" applyFont="1" applyFill="1" applyBorder="1"/>
    <xf numFmtId="167" fontId="27" fillId="8" borderId="30" xfId="2" applyNumberFormat="1" applyFont="1" applyFill="1" applyBorder="1"/>
    <xf numFmtId="2" fontId="3" fillId="0" borderId="34" xfId="3" applyNumberFormat="1" applyFont="1" applyBorder="1" applyAlignment="1" applyProtection="1">
      <alignment vertical="center"/>
    </xf>
    <xf numFmtId="2" fontId="2" fillId="0" borderId="34" xfId="4" applyNumberFormat="1" applyBorder="1" applyAlignment="1">
      <alignment vertical="center"/>
    </xf>
    <xf numFmtId="39" fontId="25" fillId="0" borderId="34" xfId="4" applyNumberFormat="1" applyFont="1" applyBorder="1" applyAlignment="1">
      <alignment vertical="center"/>
    </xf>
    <xf numFmtId="174" fontId="6" fillId="2" borderId="34" xfId="2" applyNumberFormat="1" applyFont="1" applyFill="1" applyBorder="1" applyAlignment="1">
      <alignment horizontal="right" vertical="center" wrapText="1"/>
    </xf>
    <xf numFmtId="174" fontId="29" fillId="0" borderId="30" xfId="0" applyNumberFormat="1" applyFont="1" applyBorder="1" applyAlignment="1">
      <alignment vertical="center"/>
    </xf>
    <xf numFmtId="167" fontId="6" fillId="0" borderId="37" xfId="2" applyNumberFormat="1" applyFont="1" applyBorder="1" applyAlignment="1" applyProtection="1">
      <alignment horizontal="center" vertical="center"/>
    </xf>
    <xf numFmtId="167" fontId="6" fillId="0" borderId="33" xfId="2" applyNumberFormat="1" applyFont="1" applyBorder="1" applyAlignment="1" applyProtection="1">
      <alignment vertical="center"/>
    </xf>
    <xf numFmtId="174" fontId="30" fillId="0" borderId="30" xfId="0" applyNumberFormat="1" applyFont="1" applyBorder="1" applyAlignment="1">
      <alignment vertical="center"/>
    </xf>
    <xf numFmtId="0" fontId="4" fillId="0" borderId="2" xfId="4" applyFont="1" applyBorder="1" applyAlignment="1">
      <alignment horizontal="center"/>
    </xf>
    <xf numFmtId="0" fontId="4" fillId="0" borderId="11" xfId="4" applyFont="1" applyBorder="1" applyAlignment="1">
      <alignment horizontal="center"/>
    </xf>
    <xf numFmtId="0" fontId="4" fillId="0" borderId="23" xfId="4" applyFont="1" applyBorder="1" applyAlignment="1">
      <alignment horizont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5" fillId="0" borderId="6" xfId="4" applyFont="1" applyBorder="1" applyAlignment="1">
      <alignment horizontal="left"/>
    </xf>
    <xf numFmtId="0" fontId="5" fillId="0" borderId="7" xfId="4" applyFont="1" applyBorder="1" applyAlignment="1">
      <alignment horizontal="left"/>
    </xf>
    <xf numFmtId="0" fontId="5" fillId="0" borderId="8" xfId="4" applyFont="1" applyBorder="1" applyAlignment="1">
      <alignment horizontal="left"/>
    </xf>
    <xf numFmtId="0" fontId="4" fillId="0" borderId="3" xfId="4" applyFont="1" applyBorder="1" applyAlignment="1">
      <alignment horizontal="center"/>
    </xf>
    <xf numFmtId="0" fontId="4" fillId="0" borderId="9" xfId="4" applyFont="1" applyBorder="1" applyAlignment="1">
      <alignment horizontal="center"/>
    </xf>
    <xf numFmtId="0" fontId="4" fillId="0" borderId="18" xfId="4" applyFont="1" applyBorder="1" applyAlignment="1">
      <alignment horizontal="center"/>
    </xf>
    <xf numFmtId="0" fontId="4" fillId="0" borderId="19" xfId="4" applyFont="1" applyBorder="1" applyAlignment="1">
      <alignment horizontal="center"/>
    </xf>
    <xf numFmtId="0" fontId="4" fillId="0" borderId="12" xfId="4" applyFont="1" applyBorder="1" applyAlignment="1">
      <alignment horizontal="center"/>
    </xf>
    <xf numFmtId="0" fontId="4" fillId="0" borderId="24" xfId="4" applyFont="1" applyBorder="1" applyAlignment="1">
      <alignment horizontal="center"/>
    </xf>
    <xf numFmtId="0" fontId="5" fillId="0" borderId="15" xfId="4" applyFont="1" applyBorder="1" applyAlignment="1">
      <alignment horizontal="left"/>
    </xf>
    <xf numFmtId="0" fontId="5" fillId="0" borderId="16" xfId="4" applyFont="1" applyBorder="1" applyAlignment="1">
      <alignment horizontal="left"/>
    </xf>
    <xf numFmtId="0" fontId="5" fillId="0" borderId="17" xfId="4" applyFont="1" applyBorder="1" applyAlignment="1">
      <alignment horizontal="left"/>
    </xf>
    <xf numFmtId="0" fontId="4" fillId="0" borderId="20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22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/>
    </xf>
    <xf numFmtId="0" fontId="4" fillId="0" borderId="0" xfId="4" applyFont="1" applyAlignment="1">
      <alignment horizontal="center"/>
    </xf>
    <xf numFmtId="0" fontId="7" fillId="0" borderId="25" xfId="4" applyFont="1" applyBorder="1" applyAlignment="1">
      <alignment horizontal="left"/>
    </xf>
    <xf numFmtId="0" fontId="7" fillId="0" borderId="16" xfId="4" applyFont="1" applyBorder="1" applyAlignment="1">
      <alignment horizontal="left"/>
    </xf>
    <xf numFmtId="0" fontId="7" fillId="0" borderId="26" xfId="4" applyFont="1" applyBorder="1" applyAlignment="1">
      <alignment horizontal="left"/>
    </xf>
    <xf numFmtId="2" fontId="6" fillId="0" borderId="0" xfId="4" applyNumberFormat="1" applyFont="1" applyAlignment="1">
      <alignment horizontal="center" vertical="center" wrapText="1"/>
    </xf>
    <xf numFmtId="0" fontId="7" fillId="0" borderId="20" xfId="4" applyFont="1" applyBorder="1" applyAlignment="1">
      <alignment horizontal="left"/>
    </xf>
    <xf numFmtId="0" fontId="7" fillId="0" borderId="21" xfId="4" applyFont="1" applyBorder="1" applyAlignment="1">
      <alignment horizontal="left"/>
    </xf>
    <xf numFmtId="0" fontId="7" fillId="0" borderId="28" xfId="4" applyFont="1" applyBorder="1" applyAlignment="1">
      <alignment horizontal="left"/>
    </xf>
    <xf numFmtId="0" fontId="8" fillId="0" borderId="15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8" fillId="0" borderId="17" xfId="4" applyFont="1" applyBorder="1" applyAlignment="1">
      <alignment horizontal="center" vertical="center"/>
    </xf>
    <xf numFmtId="0" fontId="7" fillId="0" borderId="20" xfId="4" applyFont="1" applyBorder="1" applyAlignment="1">
      <alignment horizontal="justify" vertical="top" wrapText="1"/>
    </xf>
    <xf numFmtId="0" fontId="7" fillId="0" borderId="21" xfId="4" applyFont="1" applyBorder="1" applyAlignment="1">
      <alignment horizontal="justify" vertical="top" wrapText="1"/>
    </xf>
    <xf numFmtId="0" fontId="7" fillId="0" borderId="22" xfId="4" applyFont="1" applyBorder="1" applyAlignment="1">
      <alignment horizontal="justify" vertical="top" wrapText="1"/>
    </xf>
    <xf numFmtId="0" fontId="7" fillId="0" borderId="18" xfId="4" applyFont="1" applyBorder="1" applyAlignment="1">
      <alignment horizontal="justify" vertical="top" wrapText="1"/>
    </xf>
    <xf numFmtId="0" fontId="7" fillId="0" borderId="0" xfId="4" applyFont="1" applyAlignment="1">
      <alignment horizontal="justify" vertical="top" wrapText="1"/>
    </xf>
    <xf numFmtId="0" fontId="7" fillId="0" borderId="29" xfId="4" applyFont="1" applyBorder="1" applyAlignment="1">
      <alignment horizontal="justify" vertical="top" wrapText="1"/>
    </xf>
    <xf numFmtId="0" fontId="7" fillId="0" borderId="12" xfId="4" applyFont="1" applyBorder="1" applyAlignment="1">
      <alignment horizontal="justify" vertical="top" wrapText="1"/>
    </xf>
    <xf numFmtId="0" fontId="7" fillId="0" borderId="13" xfId="4" applyFont="1" applyBorder="1" applyAlignment="1">
      <alignment horizontal="justify" vertical="top" wrapText="1"/>
    </xf>
    <xf numFmtId="0" fontId="7" fillId="0" borderId="14" xfId="4" applyFont="1" applyBorder="1" applyAlignment="1">
      <alignment horizontal="justify" vertical="top" wrapText="1"/>
    </xf>
    <xf numFmtId="2" fontId="7" fillId="0" borderId="15" xfId="4" applyNumberFormat="1" applyFont="1" applyBorder="1" applyAlignment="1">
      <alignment horizontal="center" vertical="center" wrapText="1"/>
    </xf>
    <xf numFmtId="2" fontId="7" fillId="0" borderId="16" xfId="4" applyNumberFormat="1" applyFont="1" applyBorder="1" applyAlignment="1">
      <alignment horizontal="center" vertical="center" wrapText="1"/>
    </xf>
    <xf numFmtId="2" fontId="7" fillId="0" borderId="26" xfId="4" applyNumberFormat="1" applyFont="1" applyBorder="1" applyAlignment="1">
      <alignment horizontal="center" vertical="center" wrapText="1"/>
    </xf>
    <xf numFmtId="2" fontId="6" fillId="0" borderId="0" xfId="4" applyNumberFormat="1" applyFont="1" applyAlignment="1">
      <alignment horizontal="center" vertical="center"/>
    </xf>
    <xf numFmtId="0" fontId="8" fillId="0" borderId="16" xfId="4" applyFont="1" applyBorder="1" applyAlignment="1">
      <alignment horizontal="center" vertical="center" wrapText="1"/>
    </xf>
    <xf numFmtId="0" fontId="8" fillId="0" borderId="17" xfId="4" applyFont="1" applyBorder="1" applyAlignment="1">
      <alignment horizontal="center" vertical="center" wrapText="1"/>
    </xf>
    <xf numFmtId="2" fontId="7" fillId="0" borderId="30" xfId="4" applyNumberFormat="1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2" fontId="3" fillId="0" borderId="0" xfId="4" applyNumberFormat="1" applyFont="1" applyAlignment="1">
      <alignment horizontal="left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2" borderId="20" xfId="4" applyFont="1" applyFill="1" applyBorder="1" applyAlignment="1">
      <alignment horizontal="center" vertical="center" wrapText="1"/>
    </xf>
    <xf numFmtId="0" fontId="8" fillId="2" borderId="21" xfId="4" applyFont="1" applyFill="1" applyBorder="1" applyAlignment="1">
      <alignment horizontal="center" vertical="center" wrapText="1"/>
    </xf>
    <xf numFmtId="0" fontId="8" fillId="2" borderId="28" xfId="4" applyFont="1" applyFill="1" applyBorder="1" applyAlignment="1">
      <alignment horizontal="center" vertical="center" wrapText="1"/>
    </xf>
    <xf numFmtId="0" fontId="8" fillId="2" borderId="18" xfId="4" applyFont="1" applyFill="1" applyBorder="1" applyAlignment="1">
      <alignment horizontal="center" vertical="center" wrapText="1"/>
    </xf>
    <xf numFmtId="0" fontId="8" fillId="2" borderId="0" xfId="4" applyFont="1" applyFill="1" applyAlignment="1">
      <alignment horizontal="center" vertical="center" wrapText="1"/>
    </xf>
    <xf numFmtId="0" fontId="8" fillId="2" borderId="19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3" xfId="4" applyFont="1" applyFill="1" applyBorder="1" applyAlignment="1">
      <alignment horizontal="center" vertical="center" wrapText="1"/>
    </xf>
    <xf numFmtId="0" fontId="8" fillId="2" borderId="24" xfId="4" applyFont="1" applyFill="1" applyBorder="1" applyAlignment="1">
      <alignment horizontal="center" vertical="center" wrapText="1"/>
    </xf>
    <xf numFmtId="1" fontId="8" fillId="0" borderId="15" xfId="5" applyNumberFormat="1" applyFont="1" applyBorder="1" applyAlignment="1">
      <alignment horizontal="center" vertical="center"/>
    </xf>
    <xf numFmtId="1" fontId="8" fillId="0" borderId="16" xfId="5" applyNumberFormat="1" applyFont="1" applyBorder="1" applyAlignment="1">
      <alignment horizontal="center" vertical="center"/>
    </xf>
    <xf numFmtId="1" fontId="8" fillId="0" borderId="17" xfId="5" applyNumberFormat="1" applyFont="1" applyBorder="1" applyAlignment="1">
      <alignment horizontal="center" vertical="center"/>
    </xf>
    <xf numFmtId="0" fontId="8" fillId="0" borderId="27" xfId="4" applyFont="1" applyBorder="1" applyAlignment="1">
      <alignment horizontal="left" vertical="center" wrapText="1"/>
    </xf>
    <xf numFmtId="0" fontId="8" fillId="0" borderId="30" xfId="4" applyFont="1" applyBorder="1" applyAlignment="1">
      <alignment horizontal="left" vertical="center"/>
    </xf>
    <xf numFmtId="0" fontId="6" fillId="0" borderId="32" xfId="4" applyFont="1" applyBorder="1" applyAlignment="1">
      <alignment horizontal="center" vertical="center"/>
    </xf>
    <xf numFmtId="0" fontId="6" fillId="0" borderId="27" xfId="4" applyFont="1" applyBorder="1" applyAlignment="1">
      <alignment horizontal="center" vertical="center"/>
    </xf>
    <xf numFmtId="0" fontId="6" fillId="0" borderId="36" xfId="4" applyFont="1" applyBorder="1" applyAlignment="1">
      <alignment horizontal="center" vertical="center"/>
    </xf>
    <xf numFmtId="0" fontId="9" fillId="0" borderId="33" xfId="4" applyFont="1" applyBorder="1" applyAlignment="1">
      <alignment horizontal="center" vertical="center" wrapText="1"/>
    </xf>
    <xf numFmtId="0" fontId="6" fillId="0" borderId="30" xfId="4" applyFont="1" applyBorder="1" applyAlignment="1">
      <alignment horizontal="center" vertical="center" wrapText="1"/>
    </xf>
    <xf numFmtId="0" fontId="6" fillId="0" borderId="37" xfId="4" applyFont="1" applyBorder="1" applyAlignment="1">
      <alignment horizontal="center" vertical="center" wrapText="1"/>
    </xf>
    <xf numFmtId="0" fontId="6" fillId="0" borderId="33" xfId="4" applyFont="1" applyBorder="1" applyAlignment="1">
      <alignment horizontal="center" vertical="center" wrapText="1"/>
    </xf>
    <xf numFmtId="0" fontId="6" fillId="0" borderId="34" xfId="4" applyFont="1" applyBorder="1" applyAlignment="1">
      <alignment horizontal="center" vertical="center" wrapText="1"/>
    </xf>
    <xf numFmtId="0" fontId="6" fillId="0" borderId="34" xfId="4" applyFont="1" applyBorder="1" applyAlignment="1">
      <alignment horizontal="center"/>
    </xf>
    <xf numFmtId="0" fontId="6" fillId="0" borderId="35" xfId="4" applyFont="1" applyBorder="1" applyAlignment="1">
      <alignment horizontal="center"/>
    </xf>
    <xf numFmtId="2" fontId="3" fillId="0" borderId="0" xfId="4" applyNumberFormat="1" applyFont="1" applyAlignment="1">
      <alignment horizontal="left" vertical="top" wrapText="1"/>
    </xf>
    <xf numFmtId="0" fontId="6" fillId="0" borderId="31" xfId="4" applyFont="1" applyBorder="1" applyAlignment="1">
      <alignment horizontal="center" vertical="center" wrapText="1"/>
    </xf>
    <xf numFmtId="0" fontId="6" fillId="0" borderId="38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justify" vertical="center" wrapText="1"/>
    </xf>
    <xf numFmtId="0" fontId="3" fillId="0" borderId="42" xfId="4" applyFont="1" applyBorder="1" applyAlignment="1">
      <alignment horizontal="justify" vertical="center" wrapText="1"/>
    </xf>
    <xf numFmtId="0" fontId="3" fillId="0" borderId="39" xfId="4" applyFont="1" applyBorder="1" applyAlignment="1">
      <alignment horizontal="center" vertical="center" wrapText="1"/>
    </xf>
    <xf numFmtId="0" fontId="3" fillId="0" borderId="44" xfId="4" applyFont="1" applyBorder="1" applyAlignment="1">
      <alignment horizontal="center" vertical="center" wrapText="1"/>
    </xf>
    <xf numFmtId="39" fontId="3" fillId="0" borderId="39" xfId="4" applyNumberFormat="1" applyFont="1" applyBorder="1" applyAlignment="1">
      <alignment horizontal="center" vertical="center"/>
    </xf>
    <xf numFmtId="39" fontId="3" fillId="0" borderId="44" xfId="4" applyNumberFormat="1" applyFont="1" applyBorder="1" applyAlignment="1">
      <alignment horizontal="center" vertical="center"/>
    </xf>
    <xf numFmtId="0" fontId="3" fillId="0" borderId="40" xfId="4" applyFont="1" applyBorder="1" applyAlignment="1">
      <alignment horizontal="center" vertical="center"/>
    </xf>
    <xf numFmtId="0" fontId="3" fillId="0" borderId="45" xfId="4" applyFont="1" applyBorder="1" applyAlignment="1">
      <alignment horizontal="center" vertical="center"/>
    </xf>
    <xf numFmtId="0" fontId="3" fillId="0" borderId="41" xfId="4" applyFont="1" applyBorder="1" applyAlignment="1">
      <alignment horizontal="center" vertical="center"/>
    </xf>
    <xf numFmtId="0" fontId="3" fillId="0" borderId="46" xfId="4" applyFont="1" applyBorder="1" applyAlignment="1">
      <alignment horizontal="center" vertical="center"/>
    </xf>
    <xf numFmtId="0" fontId="6" fillId="0" borderId="23" xfId="4" applyFont="1" applyBorder="1" applyAlignment="1">
      <alignment horizontal="center" vertical="center"/>
    </xf>
    <xf numFmtId="39" fontId="3" fillId="0" borderId="34" xfId="4" applyNumberFormat="1" applyFont="1" applyBorder="1" applyAlignment="1">
      <alignment horizontal="center" vertical="center"/>
    </xf>
    <xf numFmtId="39" fontId="3" fillId="0" borderId="37" xfId="4" applyNumberFormat="1" applyFont="1" applyBorder="1" applyAlignment="1">
      <alignment horizontal="center" vertical="center"/>
    </xf>
    <xf numFmtId="0" fontId="3" fillId="0" borderId="35" xfId="4" applyFont="1" applyBorder="1" applyAlignment="1">
      <alignment horizontal="center"/>
    </xf>
    <xf numFmtId="0" fontId="3" fillId="0" borderId="38" xfId="4" applyFont="1" applyBorder="1" applyAlignment="1">
      <alignment horizontal="center"/>
    </xf>
    <xf numFmtId="0" fontId="6" fillId="0" borderId="48" xfId="4" applyFont="1" applyBorder="1" applyAlignment="1">
      <alignment horizontal="center" vertical="center"/>
    </xf>
    <xf numFmtId="0" fontId="6" fillId="0" borderId="49" xfId="4" applyFont="1" applyBorder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170" fontId="6" fillId="0" borderId="48" xfId="4" applyNumberFormat="1" applyFont="1" applyBorder="1" applyAlignment="1">
      <alignment horizontal="center" vertical="top"/>
    </xf>
    <xf numFmtId="170" fontId="6" fillId="0" borderId="49" xfId="4" applyNumberFormat="1" applyFont="1" applyBorder="1" applyAlignment="1">
      <alignment horizontal="center" vertical="top"/>
    </xf>
    <xf numFmtId="2" fontId="11" fillId="0" borderId="32" xfId="4" applyNumberFormat="1" applyFont="1" applyBorder="1" applyAlignment="1">
      <alignment horizontal="left" vertical="center"/>
    </xf>
    <xf numFmtId="2" fontId="11" fillId="0" borderId="33" xfId="4" applyNumberFormat="1" applyFont="1" applyBorder="1" applyAlignment="1">
      <alignment horizontal="left" vertical="center"/>
    </xf>
    <xf numFmtId="2" fontId="11" fillId="0" borderId="52" xfId="4" applyNumberFormat="1" applyFont="1" applyBorder="1" applyAlignment="1">
      <alignment horizontal="left" vertical="center"/>
    </xf>
    <xf numFmtId="0" fontId="3" fillId="0" borderId="2" xfId="4" applyFont="1" applyBorder="1" applyAlignment="1">
      <alignment horizontal="left" vertical="top" wrapText="1"/>
    </xf>
    <xf numFmtId="0" fontId="3" fillId="0" borderId="23" xfId="4" applyFont="1" applyBorder="1"/>
    <xf numFmtId="0" fontId="3" fillId="0" borderId="3" xfId="4" applyFont="1" applyBorder="1" applyAlignment="1">
      <alignment horizontal="left" vertical="top" wrapText="1"/>
    </xf>
    <xf numFmtId="0" fontId="3" fillId="0" borderId="4" xfId="4" applyFont="1" applyBorder="1" applyAlignment="1">
      <alignment horizontal="left" vertical="top" wrapText="1"/>
    </xf>
    <xf numFmtId="0" fontId="3" fillId="0" borderId="5" xfId="4" applyFont="1" applyBorder="1" applyAlignment="1">
      <alignment horizontal="left" vertical="top" wrapText="1"/>
    </xf>
    <xf numFmtId="0" fontId="3" fillId="0" borderId="12" xfId="4" applyFont="1" applyBorder="1" applyAlignment="1">
      <alignment horizontal="left" vertical="top" wrapText="1"/>
    </xf>
    <xf numFmtId="0" fontId="3" fillId="0" borderId="13" xfId="4" applyFont="1" applyBorder="1" applyAlignment="1">
      <alignment horizontal="left" vertical="top" wrapText="1"/>
    </xf>
    <xf numFmtId="0" fontId="3" fillId="0" borderId="14" xfId="4" applyFont="1" applyBorder="1" applyAlignment="1">
      <alignment horizontal="left" vertical="top" wrapText="1"/>
    </xf>
    <xf numFmtId="0" fontId="3" fillId="0" borderId="20" xfId="4" applyFont="1" applyBorder="1" applyAlignment="1">
      <alignment horizontal="center" vertical="top" wrapText="1"/>
    </xf>
    <xf numFmtId="0" fontId="3" fillId="0" borderId="21" xfId="4" applyFont="1" applyBorder="1" applyAlignment="1">
      <alignment horizontal="center" vertical="top" wrapText="1"/>
    </xf>
    <xf numFmtId="0" fontId="3" fillId="0" borderId="22" xfId="4" applyFont="1" applyBorder="1" applyAlignment="1">
      <alignment horizontal="center" vertical="top" wrapText="1"/>
    </xf>
    <xf numFmtId="0" fontId="3" fillId="0" borderId="12" xfId="4" applyFont="1" applyBorder="1" applyAlignment="1">
      <alignment horizontal="center" vertical="top" wrapText="1"/>
    </xf>
    <xf numFmtId="0" fontId="3" fillId="0" borderId="13" xfId="4" applyFont="1" applyBorder="1" applyAlignment="1">
      <alignment horizontal="center" vertical="top" wrapText="1"/>
    </xf>
    <xf numFmtId="0" fontId="3" fillId="0" borderId="14" xfId="4" applyFont="1" applyBorder="1" applyAlignment="1">
      <alignment horizontal="center" vertical="top" wrapText="1"/>
    </xf>
    <xf numFmtId="0" fontId="3" fillId="0" borderId="53" xfId="4" applyFont="1" applyBorder="1" applyAlignment="1">
      <alignment horizontal="left" vertical="top" wrapText="1"/>
    </xf>
    <xf numFmtId="0" fontId="3" fillId="0" borderId="20" xfId="4" applyFont="1" applyBorder="1" applyAlignment="1">
      <alignment horizontal="left" vertical="top" wrapText="1"/>
    </xf>
    <xf numFmtId="0" fontId="3" fillId="0" borderId="21" xfId="4" applyFont="1" applyBorder="1" applyAlignment="1">
      <alignment horizontal="left" vertical="top" wrapText="1"/>
    </xf>
    <xf numFmtId="0" fontId="3" fillId="0" borderId="22" xfId="4" applyFont="1" applyBorder="1" applyAlignment="1">
      <alignment horizontal="left" vertical="top" wrapText="1"/>
    </xf>
    <xf numFmtId="0" fontId="6" fillId="2" borderId="10" xfId="4" applyFont="1" applyFill="1" applyBorder="1" applyAlignment="1">
      <alignment horizontal="left" vertical="top" wrapText="1"/>
    </xf>
    <xf numFmtId="0" fontId="6" fillId="2" borderId="0" xfId="4" applyFont="1" applyFill="1" applyAlignment="1">
      <alignment horizontal="left" vertical="top" wrapText="1"/>
    </xf>
    <xf numFmtId="0" fontId="6" fillId="2" borderId="19" xfId="4" applyFont="1" applyFill="1" applyBorder="1" applyAlignment="1">
      <alignment horizontal="left" vertical="top" wrapText="1"/>
    </xf>
    <xf numFmtId="0" fontId="6" fillId="2" borderId="54" xfId="4" applyFont="1" applyFill="1" applyBorder="1" applyAlignment="1">
      <alignment horizontal="left" vertical="top" wrapText="1"/>
    </xf>
    <xf numFmtId="0" fontId="6" fillId="2" borderId="55" xfId="4" applyFont="1" applyFill="1" applyBorder="1" applyAlignment="1">
      <alignment horizontal="left" vertical="top" wrapText="1"/>
    </xf>
    <xf numFmtId="0" fontId="6" fillId="2" borderId="56" xfId="4" applyFont="1" applyFill="1" applyBorder="1" applyAlignment="1">
      <alignment horizontal="left" vertical="top" wrapText="1"/>
    </xf>
    <xf numFmtId="171" fontId="3" fillId="2" borderId="23" xfId="4" applyNumberFormat="1" applyFont="1" applyFill="1" applyBorder="1" applyAlignment="1">
      <alignment horizontal="left" vertical="top"/>
    </xf>
    <xf numFmtId="171" fontId="3" fillId="2" borderId="34" xfId="4" applyNumberFormat="1" applyFont="1" applyFill="1" applyBorder="1" applyAlignment="1">
      <alignment horizontal="left" vertical="top"/>
    </xf>
    <xf numFmtId="171" fontId="3" fillId="2" borderId="35" xfId="4" applyNumberFormat="1" applyFont="1" applyFill="1" applyBorder="1" applyAlignment="1">
      <alignment horizontal="left" vertical="top"/>
    </xf>
    <xf numFmtId="171" fontId="3" fillId="2" borderId="36" xfId="4" applyNumberFormat="1" applyFont="1" applyFill="1" applyBorder="1" applyAlignment="1">
      <alignment horizontal="left" vertical="top"/>
    </xf>
    <xf numFmtId="171" fontId="3" fillId="2" borderId="37" xfId="4" applyNumberFormat="1" applyFont="1" applyFill="1" applyBorder="1" applyAlignment="1">
      <alignment horizontal="left" vertical="top"/>
    </xf>
    <xf numFmtId="171" fontId="3" fillId="2" borderId="38" xfId="4" applyNumberFormat="1" applyFont="1" applyFill="1" applyBorder="1" applyAlignment="1">
      <alignment horizontal="left" vertical="top"/>
    </xf>
    <xf numFmtId="0" fontId="4" fillId="0" borderId="30" xfId="4" applyFont="1" applyBorder="1" applyAlignment="1">
      <alignment horizontal="center" vertical="center" wrapText="1"/>
    </xf>
    <xf numFmtId="0" fontId="7" fillId="0" borderId="20" xfId="7" applyFont="1" applyBorder="1" applyAlignment="1">
      <alignment horizontal="center" vertical="center" wrapText="1"/>
    </xf>
    <xf numFmtId="0" fontId="8" fillId="0" borderId="21" xfId="7" applyFont="1" applyBorder="1" applyAlignment="1">
      <alignment horizontal="center" vertical="center"/>
    </xf>
    <xf numFmtId="0" fontId="8" fillId="0" borderId="28" xfId="7" applyFont="1" applyBorder="1" applyAlignment="1">
      <alignment horizontal="center" vertical="center"/>
    </xf>
    <xf numFmtId="0" fontId="8" fillId="0" borderId="12" xfId="7" applyFont="1" applyBorder="1" applyAlignment="1">
      <alignment horizontal="center" vertical="center"/>
    </xf>
    <xf numFmtId="0" fontId="8" fillId="0" borderId="13" xfId="7" applyFont="1" applyBorder="1" applyAlignment="1">
      <alignment horizontal="center" vertical="center"/>
    </xf>
    <xf numFmtId="0" fontId="8" fillId="0" borderId="24" xfId="7" applyFont="1" applyBorder="1" applyAlignment="1">
      <alignment horizontal="center" vertical="center"/>
    </xf>
    <xf numFmtId="0" fontId="4" fillId="0" borderId="57" xfId="4" applyFont="1" applyBorder="1" applyAlignment="1">
      <alignment horizontal="center"/>
    </xf>
    <xf numFmtId="0" fontId="4" fillId="0" borderId="58" xfId="4" applyFont="1" applyBorder="1" applyAlignment="1">
      <alignment horizontal="center"/>
    </xf>
    <xf numFmtId="0" fontId="4" fillId="0" borderId="34" xfId="4" applyFont="1" applyBorder="1" applyAlignment="1">
      <alignment horizontal="center"/>
    </xf>
    <xf numFmtId="0" fontId="4" fillId="0" borderId="20" xfId="4" applyFont="1" applyBorder="1" applyAlignment="1">
      <alignment horizontal="center"/>
    </xf>
    <xf numFmtId="0" fontId="4" fillId="0" borderId="22" xfId="4" applyFont="1" applyBorder="1" applyAlignment="1">
      <alignment horizontal="center"/>
    </xf>
    <xf numFmtId="0" fontId="4" fillId="0" borderId="29" xfId="4" applyFont="1" applyBorder="1" applyAlignment="1">
      <alignment horizontal="center"/>
    </xf>
    <xf numFmtId="0" fontId="4" fillId="0" borderId="14" xfId="4" applyFont="1" applyBorder="1" applyAlignment="1">
      <alignment horizontal="center"/>
    </xf>
    <xf numFmtId="2" fontId="3" fillId="0" borderId="0" xfId="7" applyNumberFormat="1" applyFont="1" applyAlignment="1">
      <alignment horizontal="left" vertical="center" wrapText="1"/>
    </xf>
    <xf numFmtId="0" fontId="8" fillId="0" borderId="30" xfId="7" applyFont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0" borderId="21" xfId="4" applyFont="1" applyBorder="1" applyAlignment="1">
      <alignment horizontal="center" vertical="center" wrapText="1"/>
    </xf>
    <xf numFmtId="0" fontId="8" fillId="0" borderId="22" xfId="4" applyFont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8" fillId="0" borderId="29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wrapText="1"/>
    </xf>
    <xf numFmtId="0" fontId="8" fillId="0" borderId="14" xfId="4" applyFont="1" applyBorder="1" applyAlignment="1">
      <alignment horizontal="center" vertical="center" wrapText="1"/>
    </xf>
    <xf numFmtId="1" fontId="8" fillId="0" borderId="30" xfId="7" applyNumberFormat="1" applyFont="1" applyBorder="1" applyAlignment="1">
      <alignment horizontal="center" vertical="center" wrapText="1"/>
    </xf>
    <xf numFmtId="0" fontId="7" fillId="0" borderId="42" xfId="7" applyFont="1" applyBorder="1" applyAlignment="1">
      <alignment horizontal="left" vertical="center" wrapText="1"/>
    </xf>
    <xf numFmtId="0" fontId="7" fillId="0" borderId="44" xfId="7" applyFont="1" applyBorder="1" applyAlignment="1">
      <alignment horizontal="left" vertical="center"/>
    </xf>
    <xf numFmtId="2" fontId="6" fillId="0" borderId="0" xfId="7" applyNumberFormat="1" applyFont="1" applyAlignment="1">
      <alignment horizontal="center" vertical="center" wrapText="1"/>
    </xf>
    <xf numFmtId="0" fontId="8" fillId="0" borderId="30" xfId="4" applyFont="1" applyBorder="1" applyAlignment="1">
      <alignment horizontal="center" vertical="center"/>
    </xf>
    <xf numFmtId="0" fontId="7" fillId="0" borderId="20" xfId="4" applyFont="1" applyBorder="1" applyAlignment="1">
      <alignment horizontal="justify" vertical="center" wrapText="1"/>
    </xf>
    <xf numFmtId="0" fontId="7" fillId="0" borderId="21" xfId="4" applyFont="1" applyBorder="1" applyAlignment="1">
      <alignment horizontal="justify" vertical="center" wrapText="1"/>
    </xf>
    <xf numFmtId="0" fontId="7" fillId="0" borderId="22" xfId="4" applyFont="1" applyBorder="1" applyAlignment="1">
      <alignment horizontal="justify" vertical="center" wrapText="1"/>
    </xf>
    <xf numFmtId="0" fontId="7" fillId="0" borderId="18" xfId="4" applyFont="1" applyBorder="1" applyAlignment="1">
      <alignment horizontal="justify" vertical="center" wrapText="1"/>
    </xf>
    <xf numFmtId="0" fontId="7" fillId="0" borderId="0" xfId="4" applyFont="1" applyAlignment="1">
      <alignment horizontal="justify" vertical="center" wrapText="1"/>
    </xf>
    <xf numFmtId="0" fontId="7" fillId="0" borderId="29" xfId="4" applyFont="1" applyBorder="1" applyAlignment="1">
      <alignment horizontal="justify" vertical="center" wrapText="1"/>
    </xf>
    <xf numFmtId="0" fontId="7" fillId="0" borderId="12" xfId="4" applyFont="1" applyBorder="1" applyAlignment="1">
      <alignment horizontal="justify" vertical="center" wrapText="1"/>
    </xf>
    <xf numFmtId="0" fontId="7" fillId="0" borderId="13" xfId="4" applyFont="1" applyBorder="1" applyAlignment="1">
      <alignment horizontal="justify" vertical="center" wrapText="1"/>
    </xf>
    <xf numFmtId="0" fontId="7" fillId="0" borderId="14" xfId="4" applyFont="1" applyBorder="1" applyAlignment="1">
      <alignment horizontal="justify" vertical="center" wrapText="1"/>
    </xf>
    <xf numFmtId="2" fontId="7" fillId="0" borderId="17" xfId="4" applyNumberFormat="1" applyFont="1" applyBorder="1" applyAlignment="1">
      <alignment horizontal="center" vertical="center" wrapText="1"/>
    </xf>
    <xf numFmtId="2" fontId="6" fillId="0" borderId="0" xfId="7" applyNumberFormat="1" applyFont="1" applyAlignment="1">
      <alignment horizontal="center" vertical="center"/>
    </xf>
    <xf numFmtId="0" fontId="6" fillId="0" borderId="34" xfId="7" applyFont="1" applyBorder="1" applyAlignment="1">
      <alignment horizontal="center" vertical="center" wrapText="1"/>
    </xf>
    <xf numFmtId="0" fontId="6" fillId="0" borderId="30" xfId="7" applyFont="1" applyBorder="1" applyAlignment="1">
      <alignment horizontal="center" vertical="center" wrapText="1"/>
    </xf>
    <xf numFmtId="0" fontId="6" fillId="0" borderId="34" xfId="7" applyFont="1" applyBorder="1" applyAlignment="1">
      <alignment horizontal="center" vertical="center"/>
    </xf>
    <xf numFmtId="0" fontId="6" fillId="0" borderId="35" xfId="7" applyFont="1" applyBorder="1" applyAlignment="1">
      <alignment horizontal="center" vertical="center"/>
    </xf>
    <xf numFmtId="0" fontId="6" fillId="0" borderId="37" xfId="7" applyFont="1" applyBorder="1" applyAlignment="1">
      <alignment horizontal="center" vertical="center" wrapText="1"/>
    </xf>
    <xf numFmtId="0" fontId="6" fillId="0" borderId="31" xfId="7" applyFont="1" applyBorder="1" applyAlignment="1">
      <alignment horizontal="center" vertical="center"/>
    </xf>
    <xf numFmtId="0" fontId="6" fillId="0" borderId="38" xfId="7" applyFont="1" applyBorder="1" applyAlignment="1">
      <alignment horizontal="center" vertical="center"/>
    </xf>
    <xf numFmtId="0" fontId="6" fillId="0" borderId="23" xfId="7" applyFont="1" applyBorder="1" applyAlignment="1">
      <alignment horizontal="center" vertical="center"/>
    </xf>
    <xf numFmtId="0" fontId="6" fillId="0" borderId="27" xfId="7" applyFont="1" applyBorder="1" applyAlignment="1">
      <alignment horizontal="center" vertical="center"/>
    </xf>
    <xf numFmtId="0" fontId="6" fillId="0" borderId="36" xfId="7" applyFont="1" applyBorder="1" applyAlignment="1">
      <alignment horizontal="center" vertical="center"/>
    </xf>
    <xf numFmtId="0" fontId="9" fillId="0" borderId="34" xfId="7" applyFont="1" applyBorder="1" applyAlignment="1">
      <alignment horizontal="center" vertical="center" wrapText="1"/>
    </xf>
    <xf numFmtId="173" fontId="6" fillId="0" borderId="34" xfId="7" applyNumberFormat="1" applyFont="1" applyBorder="1" applyAlignment="1">
      <alignment horizontal="center" vertical="center" wrapText="1"/>
    </xf>
    <xf numFmtId="173" fontId="6" fillId="0" borderId="30" xfId="7" applyNumberFormat="1" applyFont="1" applyBorder="1" applyAlignment="1">
      <alignment horizontal="center" vertical="center" wrapText="1"/>
    </xf>
    <xf numFmtId="173" fontId="6" fillId="0" borderId="37" xfId="7" applyNumberFormat="1" applyFont="1" applyBorder="1" applyAlignment="1">
      <alignment horizontal="center" vertical="center" wrapText="1"/>
    </xf>
    <xf numFmtId="0" fontId="6" fillId="0" borderId="57" xfId="7" applyFont="1" applyBorder="1" applyAlignment="1">
      <alignment horizontal="center" vertical="center" wrapText="1"/>
    </xf>
    <xf numFmtId="0" fontId="6" fillId="0" borderId="18" xfId="7" applyFont="1" applyBorder="1" applyAlignment="1">
      <alignment horizontal="center" vertical="center" wrapText="1"/>
    </xf>
    <xf numFmtId="0" fontId="6" fillId="0" borderId="0" xfId="7" applyFont="1" applyAlignment="1">
      <alignment horizontal="center" vertical="center" wrapText="1"/>
    </xf>
    <xf numFmtId="0" fontId="6" fillId="0" borderId="29" xfId="7" applyFont="1" applyBorder="1" applyAlignment="1">
      <alignment horizontal="center" vertical="center" wrapText="1"/>
    </xf>
    <xf numFmtId="0" fontId="6" fillId="0" borderId="12" xfId="7" applyFont="1" applyBorder="1" applyAlignment="1">
      <alignment horizontal="center" vertical="center" wrapText="1"/>
    </xf>
    <xf numFmtId="0" fontId="6" fillId="0" borderId="13" xfId="7" applyFont="1" applyBorder="1" applyAlignment="1">
      <alignment horizontal="center" vertical="center" wrapText="1"/>
    </xf>
    <xf numFmtId="0" fontId="6" fillId="0" borderId="14" xfId="7" applyFont="1" applyBorder="1" applyAlignment="1">
      <alignment horizontal="center" vertical="center" wrapText="1"/>
    </xf>
    <xf numFmtId="0" fontId="3" fillId="0" borderId="2" xfId="7" applyFont="1" applyBorder="1" applyAlignment="1">
      <alignment horizontal="left" vertical="center" wrapText="1"/>
    </xf>
    <xf numFmtId="0" fontId="3" fillId="0" borderId="42" xfId="7" applyFont="1" applyBorder="1" applyAlignment="1">
      <alignment horizontal="left" vertical="center" wrapText="1"/>
    </xf>
    <xf numFmtId="0" fontId="3" fillId="2" borderId="39" xfId="7" applyFont="1" applyFill="1" applyBorder="1" applyAlignment="1">
      <alignment horizontal="center" vertical="center" wrapText="1"/>
    </xf>
    <xf numFmtId="0" fontId="3" fillId="2" borderId="44" xfId="7" applyFont="1" applyFill="1" applyBorder="1" applyAlignment="1">
      <alignment horizontal="center" vertical="center" wrapText="1"/>
    </xf>
    <xf numFmtId="0" fontId="3" fillId="2" borderId="2" xfId="7" applyFont="1" applyFill="1" applyBorder="1" applyAlignment="1">
      <alignment horizontal="left" vertical="center" wrapText="1"/>
    </xf>
    <xf numFmtId="0" fontId="3" fillId="2" borderId="42" xfId="7" applyFont="1" applyFill="1" applyBorder="1" applyAlignment="1">
      <alignment horizontal="left" vertical="center" wrapText="1"/>
    </xf>
    <xf numFmtId="0" fontId="3" fillId="0" borderId="39" xfId="7" applyFont="1" applyBorder="1" applyAlignment="1">
      <alignment horizontal="left" vertical="center" wrapText="1"/>
    </xf>
    <xf numFmtId="0" fontId="3" fillId="0" borderId="34" xfId="7" applyFont="1" applyBorder="1" applyAlignment="1">
      <alignment horizontal="left" vertical="center" wrapText="1"/>
    </xf>
    <xf numFmtId="0" fontId="3" fillId="7" borderId="2" xfId="7" applyFont="1" applyFill="1" applyBorder="1" applyAlignment="1">
      <alignment horizontal="left" vertical="center" wrapText="1"/>
    </xf>
    <xf numFmtId="0" fontId="3" fillId="7" borderId="42" xfId="7" applyFont="1" applyFill="1" applyBorder="1" applyAlignment="1">
      <alignment horizontal="left" vertical="center" wrapText="1"/>
    </xf>
    <xf numFmtId="0" fontId="3" fillId="9" borderId="2" xfId="7" applyFont="1" applyFill="1" applyBorder="1" applyAlignment="1">
      <alignment horizontal="left" vertical="center" wrapText="1"/>
    </xf>
    <xf numFmtId="0" fontId="3" fillId="9" borderId="42" xfId="7" applyFont="1" applyFill="1" applyBorder="1" applyAlignment="1">
      <alignment horizontal="left" vertical="center" wrapText="1"/>
    </xf>
    <xf numFmtId="0" fontId="3" fillId="8" borderId="2" xfId="7" applyFont="1" applyFill="1" applyBorder="1" applyAlignment="1">
      <alignment horizontal="left" vertical="center" wrapText="1"/>
    </xf>
    <xf numFmtId="0" fontId="3" fillId="8" borderId="42" xfId="7" applyFont="1" applyFill="1" applyBorder="1" applyAlignment="1">
      <alignment horizontal="left" vertical="center" wrapText="1"/>
    </xf>
    <xf numFmtId="0" fontId="3" fillId="0" borderId="2" xfId="7" applyFont="1" applyBorder="1" applyAlignment="1">
      <alignment horizontal="justify" vertical="center" wrapText="1"/>
    </xf>
    <xf numFmtId="0" fontId="3" fillId="0" borderId="42" xfId="7" applyFont="1" applyBorder="1" applyAlignment="1">
      <alignment horizontal="justify" vertical="center" wrapText="1"/>
    </xf>
    <xf numFmtId="0" fontId="3" fillId="0" borderId="39" xfId="7" applyFont="1" applyBorder="1" applyAlignment="1">
      <alignment horizontal="center" vertical="center" wrapText="1"/>
    </xf>
    <xf numFmtId="0" fontId="3" fillId="0" borderId="44" xfId="7" applyFont="1" applyBorder="1" applyAlignment="1">
      <alignment horizontal="center" vertical="center" wrapText="1"/>
    </xf>
    <xf numFmtId="39" fontId="3" fillId="0" borderId="57" xfId="7" applyNumberFormat="1" applyFont="1" applyBorder="1" applyAlignment="1">
      <alignment horizontal="center" vertical="center"/>
    </xf>
    <xf numFmtId="39" fontId="3" fillId="0" borderId="34" xfId="7" applyNumberFormat="1" applyFont="1" applyBorder="1" applyAlignment="1">
      <alignment horizontal="center" vertical="center"/>
    </xf>
    <xf numFmtId="2" fontId="3" fillId="0" borderId="60" xfId="7" applyNumberFormat="1" applyFont="1" applyBorder="1" applyAlignment="1">
      <alignment horizontal="center" vertical="center"/>
    </xf>
    <xf numFmtId="2" fontId="3" fillId="0" borderId="35" xfId="7" applyNumberFormat="1" applyFont="1" applyBorder="1" applyAlignment="1">
      <alignment horizontal="center" vertical="center"/>
    </xf>
    <xf numFmtId="0" fontId="6" fillId="0" borderId="32" xfId="7" applyFont="1" applyBorder="1" applyAlignment="1">
      <alignment horizontal="center" vertical="center"/>
    </xf>
    <xf numFmtId="39" fontId="3" fillId="0" borderId="30" xfId="7" applyNumberFormat="1" applyFont="1" applyBorder="1" applyAlignment="1">
      <alignment horizontal="center" vertical="center"/>
    </xf>
    <xf numFmtId="0" fontId="20" fillId="2" borderId="53" xfId="7" applyFont="1" applyFill="1" applyBorder="1" applyAlignment="1">
      <alignment horizontal="justify" vertical="center" wrapText="1"/>
    </xf>
    <xf numFmtId="0" fontId="20" fillId="2" borderId="23" xfId="7" applyFont="1" applyFill="1" applyBorder="1" applyAlignment="1">
      <alignment horizontal="justify" vertical="center" wrapText="1"/>
    </xf>
    <xf numFmtId="0" fontId="6" fillId="2" borderId="20" xfId="7" applyFont="1" applyFill="1" applyBorder="1" applyAlignment="1">
      <alignment horizontal="justify" vertical="center" wrapText="1"/>
    </xf>
    <xf numFmtId="0" fontId="3" fillId="2" borderId="21" xfId="7" applyFont="1" applyFill="1" applyBorder="1" applyAlignment="1">
      <alignment horizontal="justify" vertical="center" wrapText="1"/>
    </xf>
    <xf numFmtId="0" fontId="3" fillId="2" borderId="22" xfId="7" applyFont="1" applyFill="1" applyBorder="1" applyAlignment="1">
      <alignment horizontal="justify" vertical="center" wrapText="1"/>
    </xf>
    <xf numFmtId="0" fontId="3" fillId="2" borderId="12" xfId="7" applyFont="1" applyFill="1" applyBorder="1" applyAlignment="1">
      <alignment horizontal="justify" vertical="center" wrapText="1"/>
    </xf>
    <xf numFmtId="0" fontId="3" fillId="2" borderId="13" xfId="7" applyFont="1" applyFill="1" applyBorder="1" applyAlignment="1">
      <alignment horizontal="justify" vertical="center" wrapText="1"/>
    </xf>
    <xf numFmtId="0" fontId="3" fillId="2" borderId="14" xfId="7" applyFont="1" applyFill="1" applyBorder="1" applyAlignment="1">
      <alignment horizontal="justify" vertical="center" wrapText="1"/>
    </xf>
    <xf numFmtId="0" fontId="3" fillId="2" borderId="20" xfId="7" applyFont="1" applyFill="1" applyBorder="1" applyAlignment="1">
      <alignment horizontal="left" vertical="center" wrapText="1"/>
    </xf>
    <xf numFmtId="0" fontId="3" fillId="2" borderId="21" xfId="7" applyFont="1" applyFill="1" applyBorder="1" applyAlignment="1">
      <alignment horizontal="left" vertical="center" wrapText="1"/>
    </xf>
    <xf numFmtId="0" fontId="3" fillId="2" borderId="22" xfId="7" applyFont="1" applyFill="1" applyBorder="1" applyAlignment="1">
      <alignment horizontal="left" vertical="center" wrapText="1"/>
    </xf>
    <xf numFmtId="0" fontId="3" fillId="2" borderId="12" xfId="7" applyFont="1" applyFill="1" applyBorder="1" applyAlignment="1">
      <alignment horizontal="left" vertical="center" wrapText="1"/>
    </xf>
    <xf numFmtId="0" fontId="3" fillId="2" borderId="13" xfId="7" applyFont="1" applyFill="1" applyBorder="1" applyAlignment="1">
      <alignment horizontal="left" vertical="center" wrapText="1"/>
    </xf>
    <xf numFmtId="0" fontId="3" fillId="2" borderId="14" xfId="7" applyFont="1" applyFill="1" applyBorder="1" applyAlignment="1">
      <alignment horizontal="left" vertical="center" wrapText="1"/>
    </xf>
    <xf numFmtId="171" fontId="3" fillId="0" borderId="20" xfId="7" applyNumberFormat="1" applyFont="1" applyBorder="1" applyAlignment="1">
      <alignment horizontal="left" vertical="center"/>
    </xf>
    <xf numFmtId="171" fontId="3" fillId="0" borderId="21" xfId="7" applyNumberFormat="1" applyFont="1" applyBorder="1" applyAlignment="1">
      <alignment horizontal="left" vertical="center"/>
    </xf>
    <xf numFmtId="171" fontId="3" fillId="0" borderId="28" xfId="7" applyNumberFormat="1" applyFont="1" applyBorder="1" applyAlignment="1">
      <alignment horizontal="left" vertical="center"/>
    </xf>
    <xf numFmtId="171" fontId="3" fillId="0" borderId="18" xfId="7" applyNumberFormat="1" applyFont="1" applyBorder="1" applyAlignment="1">
      <alignment horizontal="left" vertical="center"/>
    </xf>
    <xf numFmtId="171" fontId="3" fillId="0" borderId="0" xfId="7" applyNumberFormat="1" applyFont="1" applyAlignment="1">
      <alignment horizontal="left" vertical="center"/>
    </xf>
    <xf numFmtId="171" fontId="3" fillId="0" borderId="19" xfId="7" applyNumberFormat="1" applyFont="1" applyBorder="1" applyAlignment="1">
      <alignment horizontal="left" vertical="center"/>
    </xf>
    <xf numFmtId="0" fontId="6" fillId="0" borderId="48" xfId="7" applyFont="1" applyBorder="1" applyAlignment="1">
      <alignment horizontal="center" vertical="center"/>
    </xf>
    <xf numFmtId="0" fontId="6" fillId="0" borderId="49" xfId="7" applyFont="1" applyBorder="1" applyAlignment="1">
      <alignment horizontal="center" vertical="center"/>
    </xf>
    <xf numFmtId="0" fontId="6" fillId="0" borderId="50" xfId="7" applyFont="1" applyBorder="1" applyAlignment="1">
      <alignment horizontal="center" vertical="center"/>
    </xf>
    <xf numFmtId="170" fontId="6" fillId="0" borderId="48" xfId="7" applyNumberFormat="1" applyFont="1" applyBorder="1" applyAlignment="1">
      <alignment horizontal="center" vertical="center"/>
    </xf>
    <xf numFmtId="170" fontId="6" fillId="0" borderId="49" xfId="7" applyNumberFormat="1" applyFont="1" applyBorder="1" applyAlignment="1">
      <alignment horizontal="center" vertical="center"/>
    </xf>
    <xf numFmtId="2" fontId="11" fillId="0" borderId="8" xfId="7" applyNumberFormat="1" applyFont="1" applyBorder="1" applyAlignment="1">
      <alignment horizontal="left" vertical="center"/>
    </xf>
    <xf numFmtId="2" fontId="11" fillId="0" borderId="33" xfId="7" applyNumberFormat="1" applyFont="1" applyBorder="1" applyAlignment="1">
      <alignment horizontal="left" vertical="center"/>
    </xf>
    <xf numFmtId="2" fontId="11" fillId="0" borderId="52" xfId="7" applyNumberFormat="1" applyFont="1" applyBorder="1" applyAlignment="1">
      <alignment horizontal="left" vertical="center"/>
    </xf>
    <xf numFmtId="0" fontId="20" fillId="2" borderId="2" xfId="7" applyFont="1" applyFill="1" applyBorder="1" applyAlignment="1">
      <alignment horizontal="justify" vertical="center" wrapText="1"/>
    </xf>
    <xf numFmtId="0" fontId="3" fillId="2" borderId="20" xfId="7" applyFont="1" applyFill="1" applyBorder="1" applyAlignment="1">
      <alignment horizontal="justify" vertical="center" wrapText="1"/>
    </xf>
    <xf numFmtId="0" fontId="12" fillId="0" borderId="20" xfId="7" applyFont="1" applyBorder="1" applyAlignment="1">
      <alignment horizontal="center" vertical="center" wrapText="1"/>
    </xf>
    <xf numFmtId="0" fontId="4" fillId="0" borderId="21" xfId="7" applyFont="1" applyBorder="1" applyAlignment="1">
      <alignment horizontal="center" vertical="center"/>
    </xf>
    <xf numFmtId="0" fontId="4" fillId="0" borderId="28" xfId="7" applyFont="1" applyBorder="1" applyAlignment="1">
      <alignment horizontal="center" vertical="center"/>
    </xf>
    <xf numFmtId="0" fontId="4" fillId="0" borderId="12" xfId="7" applyFont="1" applyBorder="1" applyAlignment="1">
      <alignment horizontal="center" vertical="center"/>
    </xf>
    <xf numFmtId="0" fontId="4" fillId="0" borderId="13" xfId="7" applyFont="1" applyBorder="1" applyAlignment="1">
      <alignment horizontal="center" vertical="center"/>
    </xf>
    <xf numFmtId="0" fontId="4" fillId="0" borderId="24" xfId="7" applyFont="1" applyBorder="1" applyAlignment="1">
      <alignment horizontal="center" vertical="center"/>
    </xf>
    <xf numFmtId="0" fontId="3" fillId="2" borderId="53" xfId="7" applyFont="1" applyFill="1" applyBorder="1" applyAlignment="1">
      <alignment horizontal="left" vertical="center" wrapText="1"/>
    </xf>
    <xf numFmtId="0" fontId="3" fillId="2" borderId="23" xfId="7" applyFont="1" applyFill="1" applyBorder="1" applyAlignment="1">
      <alignment horizontal="left" vertical="center" wrapText="1"/>
    </xf>
    <xf numFmtId="171" fontId="3" fillId="0" borderId="12" xfId="7" applyNumberFormat="1" applyFont="1" applyBorder="1" applyAlignment="1">
      <alignment horizontal="left" vertical="center"/>
    </xf>
    <xf numFmtId="171" fontId="3" fillId="0" borderId="13" xfId="7" applyNumberFormat="1" applyFont="1" applyBorder="1" applyAlignment="1">
      <alignment horizontal="left" vertical="center"/>
    </xf>
    <xf numFmtId="171" fontId="3" fillId="0" borderId="24" xfId="7" applyNumberFormat="1" applyFont="1" applyBorder="1" applyAlignment="1">
      <alignment horizontal="left" vertical="center"/>
    </xf>
    <xf numFmtId="10" fontId="8" fillId="0" borderId="62" xfId="4" applyNumberFormat="1" applyFont="1" applyBorder="1" applyAlignment="1">
      <alignment horizontal="center" vertical="center" wrapText="1"/>
    </xf>
    <xf numFmtId="10" fontId="8" fillId="0" borderId="21" xfId="4" applyNumberFormat="1" applyFont="1" applyBorder="1" applyAlignment="1">
      <alignment horizontal="center" vertical="center" wrapText="1"/>
    </xf>
    <xf numFmtId="10" fontId="8" fillId="0" borderId="28" xfId="4" applyNumberFormat="1" applyFont="1" applyBorder="1" applyAlignment="1">
      <alignment horizontal="center" vertical="center" wrapText="1"/>
    </xf>
    <xf numFmtId="10" fontId="8" fillId="0" borderId="59" xfId="4" applyNumberFormat="1" applyFont="1" applyBorder="1" applyAlignment="1">
      <alignment horizontal="center" vertical="center" wrapText="1"/>
    </xf>
    <xf numFmtId="10" fontId="8" fillId="0" borderId="13" xfId="4" applyNumberFormat="1" applyFont="1" applyBorder="1" applyAlignment="1">
      <alignment horizontal="center" vertical="center" wrapText="1"/>
    </xf>
    <xf numFmtId="10" fontId="8" fillId="0" borderId="24" xfId="4" applyNumberFormat="1" applyFont="1" applyBorder="1" applyAlignment="1">
      <alignment horizontal="center" vertical="center" wrapText="1"/>
    </xf>
    <xf numFmtId="0" fontId="3" fillId="0" borderId="30" xfId="7" applyFont="1" applyBorder="1" applyAlignment="1">
      <alignment horizontal="left" vertical="center"/>
    </xf>
    <xf numFmtId="0" fontId="3" fillId="0" borderId="31" xfId="7" applyFont="1" applyBorder="1" applyAlignment="1">
      <alignment horizontal="left" vertical="center"/>
    </xf>
    <xf numFmtId="0" fontId="6" fillId="2" borderId="62" xfId="7" applyFont="1" applyFill="1" applyBorder="1" applyAlignment="1">
      <alignment horizontal="left" vertical="center" wrapText="1"/>
    </xf>
    <xf numFmtId="0" fontId="6" fillId="2" borderId="21" xfId="7" applyFont="1" applyFill="1" applyBorder="1" applyAlignment="1">
      <alignment horizontal="left" vertical="center" wrapText="1"/>
    </xf>
    <xf numFmtId="0" fontId="6" fillId="2" borderId="22" xfId="7" applyFont="1" applyFill="1" applyBorder="1" applyAlignment="1">
      <alignment horizontal="left" vertical="center" wrapText="1"/>
    </xf>
    <xf numFmtId="0" fontId="6" fillId="2" borderId="54" xfId="7" applyFont="1" applyFill="1" applyBorder="1" applyAlignment="1">
      <alignment horizontal="left" vertical="center" wrapText="1"/>
    </xf>
    <xf numFmtId="0" fontId="6" fillId="2" borderId="55" xfId="7" applyFont="1" applyFill="1" applyBorder="1" applyAlignment="1">
      <alignment horizontal="left" vertical="center" wrapText="1"/>
    </xf>
    <xf numFmtId="0" fontId="6" fillId="2" borderId="63" xfId="7" applyFont="1" applyFill="1" applyBorder="1" applyAlignment="1">
      <alignment horizontal="left" vertical="center" wrapText="1"/>
    </xf>
    <xf numFmtId="171" fontId="3" fillId="0" borderId="30" xfId="7" applyNumberFormat="1" applyFont="1" applyBorder="1" applyAlignment="1">
      <alignment horizontal="left" vertical="center"/>
    </xf>
    <xf numFmtId="171" fontId="3" fillId="0" borderId="31" xfId="7" applyNumberFormat="1" applyFont="1" applyBorder="1" applyAlignment="1">
      <alignment horizontal="left" vertical="center"/>
    </xf>
    <xf numFmtId="171" fontId="3" fillId="0" borderId="37" xfId="7" applyNumberFormat="1" applyFont="1" applyBorder="1" applyAlignment="1">
      <alignment horizontal="left" vertical="center"/>
    </xf>
    <xf numFmtId="171" fontId="3" fillId="0" borderId="38" xfId="7" applyNumberFormat="1" applyFont="1" applyBorder="1" applyAlignment="1">
      <alignment horizontal="left" vertical="center"/>
    </xf>
    <xf numFmtId="0" fontId="8" fillId="0" borderId="30" xfId="4" applyFont="1" applyBorder="1" applyAlignment="1">
      <alignment horizontal="center" vertical="center" wrapText="1"/>
    </xf>
    <xf numFmtId="0" fontId="8" fillId="0" borderId="28" xfId="4" applyFont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 wrapText="1"/>
    </xf>
    <xf numFmtId="0" fontId="8" fillId="0" borderId="24" xfId="4" applyFont="1" applyBorder="1" applyAlignment="1">
      <alignment horizontal="center" vertical="center" wrapText="1"/>
    </xf>
    <xf numFmtId="1" fontId="8" fillId="0" borderId="30" xfId="4" applyNumberFormat="1" applyFont="1" applyBorder="1" applyAlignment="1">
      <alignment horizontal="center" vertical="center" wrapText="1"/>
    </xf>
    <xf numFmtId="0" fontId="8" fillId="0" borderId="27" xfId="4" applyFont="1" applyBorder="1" applyAlignment="1">
      <alignment horizontal="left" vertical="center"/>
    </xf>
    <xf numFmtId="0" fontId="3" fillId="2" borderId="39" xfId="4" applyFont="1" applyFill="1" applyBorder="1" applyAlignment="1">
      <alignment horizontal="center" vertical="center" wrapText="1"/>
    </xf>
    <xf numFmtId="0" fontId="3" fillId="2" borderId="44" xfId="4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justify" vertical="center" wrapText="1"/>
    </xf>
    <xf numFmtId="0" fontId="20" fillId="2" borderId="23" xfId="4" applyFont="1" applyFill="1" applyBorder="1" applyAlignment="1">
      <alignment horizontal="justify" vertical="center" wrapText="1"/>
    </xf>
    <xf numFmtId="0" fontId="23" fillId="0" borderId="27" xfId="4" applyFont="1" applyBorder="1" applyAlignment="1">
      <alignment horizontal="center" vertical="center" wrapText="1"/>
    </xf>
    <xf numFmtId="0" fontId="24" fillId="0" borderId="30" xfId="4" applyFont="1" applyBorder="1" applyAlignment="1">
      <alignment horizontal="center" vertical="center" wrapText="1"/>
    </xf>
    <xf numFmtId="0" fontId="24" fillId="0" borderId="31" xfId="4" applyFont="1" applyBorder="1" applyAlignment="1">
      <alignment horizontal="center" vertical="center" wrapText="1"/>
    </xf>
    <xf numFmtId="0" fontId="24" fillId="0" borderId="27" xfId="4" applyFont="1" applyBorder="1" applyAlignment="1">
      <alignment horizontal="center" vertical="center" wrapText="1"/>
    </xf>
    <xf numFmtId="0" fontId="20" fillId="2" borderId="53" xfId="4" applyFont="1" applyFill="1" applyBorder="1" applyAlignment="1">
      <alignment horizontal="justify" vertical="center" wrapText="1"/>
    </xf>
    <xf numFmtId="0" fontId="10" fillId="0" borderId="27" xfId="4" applyFont="1" applyBorder="1" applyAlignment="1">
      <alignment horizontal="left" vertical="top" wrapText="1"/>
    </xf>
    <xf numFmtId="0" fontId="10" fillId="0" borderId="30" xfId="4" applyFont="1" applyBorder="1" applyAlignment="1">
      <alignment horizontal="left" vertical="top" wrapText="1"/>
    </xf>
    <xf numFmtId="0" fontId="10" fillId="0" borderId="31" xfId="4" applyFont="1" applyBorder="1" applyAlignment="1">
      <alignment horizontal="left" vertical="top" wrapText="1"/>
    </xf>
    <xf numFmtId="0" fontId="6" fillId="0" borderId="20" xfId="4" applyFont="1" applyBorder="1" applyAlignment="1">
      <alignment horizontal="left" vertical="top" wrapText="1"/>
    </xf>
    <xf numFmtId="10" fontId="8" fillId="0" borderId="25" xfId="4" applyNumberFormat="1" applyFont="1" applyBorder="1" applyAlignment="1">
      <alignment horizontal="center" vertical="center" wrapText="1"/>
    </xf>
    <xf numFmtId="10" fontId="8" fillId="0" borderId="16" xfId="4" applyNumberFormat="1" applyFont="1" applyBorder="1" applyAlignment="1">
      <alignment horizontal="center" vertical="center" wrapText="1"/>
    </xf>
    <xf numFmtId="10" fontId="8" fillId="0" borderId="26" xfId="4" applyNumberFormat="1" applyFont="1" applyBorder="1" applyAlignment="1">
      <alignment horizontal="center" vertical="center" wrapText="1"/>
    </xf>
    <xf numFmtId="0" fontId="10" fillId="0" borderId="64" xfId="4" applyFont="1" applyBorder="1" applyAlignment="1">
      <alignment horizontal="left" vertical="top" wrapText="1"/>
    </xf>
    <xf numFmtId="0" fontId="10" fillId="0" borderId="65" xfId="4" applyFont="1" applyBorder="1" applyAlignment="1">
      <alignment horizontal="left" vertical="top" wrapText="1"/>
    </xf>
    <xf numFmtId="0" fontId="10" fillId="0" borderId="66" xfId="4" applyFont="1" applyBorder="1" applyAlignment="1">
      <alignment horizontal="left" vertical="top" wrapText="1"/>
    </xf>
    <xf numFmtId="0" fontId="7" fillId="0" borderId="42" xfId="4" applyFont="1" applyBorder="1" applyAlignment="1">
      <alignment horizontal="left" vertical="center" wrapText="1"/>
    </xf>
    <xf numFmtId="0" fontId="7" fillId="0" borderId="44" xfId="4" applyFont="1" applyBorder="1" applyAlignment="1">
      <alignment horizontal="left" vertical="center"/>
    </xf>
    <xf numFmtId="0" fontId="7" fillId="0" borderId="67" xfId="4" applyFont="1" applyBorder="1" applyAlignment="1">
      <alignment horizontal="justify" vertical="center" wrapText="1"/>
    </xf>
    <xf numFmtId="0" fontId="7" fillId="0" borderId="55" xfId="4" applyFont="1" applyBorder="1" applyAlignment="1">
      <alignment horizontal="justify" vertical="center" wrapText="1"/>
    </xf>
    <xf numFmtId="0" fontId="7" fillId="0" borderId="63" xfId="4" applyFont="1" applyBorder="1" applyAlignment="1">
      <alignment horizontal="justify" vertical="center" wrapText="1"/>
    </xf>
    <xf numFmtId="0" fontId="6" fillId="0" borderId="31" xfId="4" applyFont="1" applyBorder="1" applyAlignment="1">
      <alignment horizontal="center" vertical="center"/>
    </xf>
    <xf numFmtId="0" fontId="6" fillId="0" borderId="38" xfId="4" applyFont="1" applyBorder="1" applyAlignment="1">
      <alignment horizontal="center" vertical="center"/>
    </xf>
    <xf numFmtId="0" fontId="3" fillId="2" borderId="57" xfId="4" applyFont="1" applyFill="1" applyBorder="1" applyAlignment="1">
      <alignment horizontal="center" vertical="center" wrapText="1"/>
    </xf>
    <xf numFmtId="0" fontId="3" fillId="2" borderId="34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justify" vertical="center" wrapText="1"/>
    </xf>
    <xf numFmtId="0" fontId="3" fillId="2" borderId="42" xfId="4" applyFont="1" applyFill="1" applyBorder="1" applyAlignment="1">
      <alignment horizontal="justify" vertical="center" wrapText="1"/>
    </xf>
    <xf numFmtId="2" fontId="11" fillId="0" borderId="8" xfId="4" applyNumberFormat="1" applyFont="1" applyBorder="1" applyAlignment="1">
      <alignment horizontal="left" vertical="center"/>
    </xf>
    <xf numFmtId="0" fontId="3" fillId="0" borderId="23" xfId="4" applyFont="1" applyBorder="1" applyAlignment="1">
      <alignment horizontal="left" vertical="top" wrapText="1"/>
    </xf>
    <xf numFmtId="0" fontId="2" fillId="0" borderId="20" xfId="4" applyBorder="1" applyAlignment="1">
      <alignment horizontal="left" vertical="top" wrapText="1"/>
    </xf>
    <xf numFmtId="0" fontId="2" fillId="0" borderId="21" xfId="4" applyBorder="1" applyAlignment="1">
      <alignment horizontal="left" vertical="top" wrapText="1"/>
    </xf>
    <xf numFmtId="0" fontId="2" fillId="0" borderId="22" xfId="4" applyBorder="1" applyAlignment="1">
      <alignment horizontal="left" vertical="top" wrapText="1"/>
    </xf>
    <xf numFmtId="0" fontId="2" fillId="0" borderId="12" xfId="4" applyBorder="1" applyAlignment="1">
      <alignment horizontal="left" vertical="top" wrapText="1"/>
    </xf>
    <xf numFmtId="0" fontId="2" fillId="0" borderId="13" xfId="4" applyBorder="1" applyAlignment="1">
      <alignment horizontal="left" vertical="top" wrapText="1"/>
    </xf>
    <xf numFmtId="0" fontId="2" fillId="0" borderId="14" xfId="4" applyBorder="1" applyAlignment="1">
      <alignment horizontal="left" vertical="top" wrapText="1"/>
    </xf>
    <xf numFmtId="0" fontId="8" fillId="0" borderId="21" xfId="4" applyFont="1" applyBorder="1" applyAlignment="1">
      <alignment horizontal="center" vertical="center"/>
    </xf>
    <xf numFmtId="0" fontId="8" fillId="0" borderId="28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8" fillId="0" borderId="24" xfId="4" applyFont="1" applyBorder="1" applyAlignment="1">
      <alignment horizontal="center" vertical="center"/>
    </xf>
    <xf numFmtId="171" fontId="3" fillId="0" borderId="20" xfId="4" applyNumberFormat="1" applyFont="1" applyBorder="1" applyAlignment="1">
      <alignment horizontal="left" vertical="center" wrapText="1"/>
    </xf>
    <xf numFmtId="171" fontId="3" fillId="0" borderId="21" xfId="4" applyNumberFormat="1" applyFont="1" applyBorder="1" applyAlignment="1">
      <alignment horizontal="left" vertical="center" wrapText="1"/>
    </xf>
    <xf numFmtId="171" fontId="3" fillId="0" borderId="28" xfId="4" applyNumberFormat="1" applyFont="1" applyBorder="1" applyAlignment="1">
      <alignment horizontal="left" vertical="center" wrapText="1"/>
    </xf>
    <xf numFmtId="171" fontId="3" fillId="0" borderId="18" xfId="4" applyNumberFormat="1" applyFont="1" applyBorder="1" applyAlignment="1">
      <alignment horizontal="left" vertical="center" wrapText="1"/>
    </xf>
    <xf numFmtId="171" fontId="3" fillId="0" borderId="0" xfId="4" applyNumberFormat="1" applyFont="1" applyAlignment="1">
      <alignment horizontal="left" vertical="center" wrapText="1"/>
    </xf>
    <xf numFmtId="171" fontId="3" fillId="0" borderId="19" xfId="4" applyNumberFormat="1" applyFont="1" applyBorder="1" applyAlignment="1">
      <alignment horizontal="left" vertical="center" wrapText="1"/>
    </xf>
    <xf numFmtId="0" fontId="2" fillId="0" borderId="3" xfId="4" applyBorder="1" applyAlignment="1">
      <alignment horizontal="left" vertical="top" wrapText="1"/>
    </xf>
    <xf numFmtId="0" fontId="2" fillId="0" borderId="4" xfId="4" applyBorder="1" applyAlignment="1">
      <alignment horizontal="left" vertical="top" wrapText="1"/>
    </xf>
    <xf numFmtId="0" fontId="2" fillId="0" borderId="5" xfId="4" applyBorder="1" applyAlignment="1">
      <alignment horizontal="left" vertical="top" wrapText="1"/>
    </xf>
    <xf numFmtId="0" fontId="5" fillId="0" borderId="20" xfId="4" applyFont="1" applyBorder="1" applyAlignment="1">
      <alignment horizontal="center" vertical="center" wrapText="1"/>
    </xf>
    <xf numFmtId="0" fontId="4" fillId="0" borderId="2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6" fillId="0" borderId="62" xfId="4" applyFont="1" applyBorder="1" applyAlignment="1">
      <alignment horizontal="left" vertical="top" wrapText="1"/>
    </xf>
    <xf numFmtId="0" fontId="6" fillId="0" borderId="21" xfId="4" applyFont="1" applyBorder="1" applyAlignment="1">
      <alignment horizontal="left" vertical="top" wrapText="1"/>
    </xf>
    <xf numFmtId="0" fontId="6" fillId="0" borderId="22" xfId="4" applyFont="1" applyBorder="1" applyAlignment="1">
      <alignment horizontal="left" vertical="top" wrapText="1"/>
    </xf>
    <xf numFmtId="0" fontId="6" fillId="0" borderId="54" xfId="4" applyFont="1" applyBorder="1" applyAlignment="1">
      <alignment horizontal="left" vertical="top" wrapText="1"/>
    </xf>
    <xf numFmtId="0" fontId="6" fillId="0" borderId="55" xfId="4" applyFont="1" applyBorder="1" applyAlignment="1">
      <alignment horizontal="left" vertical="top" wrapText="1"/>
    </xf>
    <xf numFmtId="0" fontId="6" fillId="0" borderId="63" xfId="4" applyFont="1" applyBorder="1" applyAlignment="1">
      <alignment horizontal="left" vertical="top" wrapText="1"/>
    </xf>
    <xf numFmtId="171" fontId="3" fillId="0" borderId="30" xfId="4" applyNumberFormat="1" applyFont="1" applyBorder="1" applyAlignment="1">
      <alignment horizontal="left" vertical="top"/>
    </xf>
    <xf numFmtId="171" fontId="3" fillId="0" borderId="31" xfId="4" applyNumberFormat="1" applyFont="1" applyBorder="1" applyAlignment="1">
      <alignment horizontal="left" vertical="top"/>
    </xf>
    <xf numFmtId="171" fontId="3" fillId="0" borderId="37" xfId="4" applyNumberFormat="1" applyFont="1" applyBorder="1" applyAlignment="1">
      <alignment horizontal="left" vertical="top"/>
    </xf>
    <xf numFmtId="171" fontId="3" fillId="0" borderId="38" xfId="4" applyNumberFormat="1" applyFont="1" applyBorder="1" applyAlignment="1">
      <alignment horizontal="left" vertical="top"/>
    </xf>
    <xf numFmtId="0" fontId="27" fillId="4" borderId="30" xfId="0" applyFont="1" applyFill="1" applyBorder="1" applyAlignment="1">
      <alignment horizontal="center"/>
    </xf>
    <xf numFmtId="0" fontId="27" fillId="6" borderId="30" xfId="0" applyFont="1" applyFill="1" applyBorder="1" applyAlignment="1">
      <alignment horizontal="center"/>
    </xf>
    <xf numFmtId="0" fontId="27" fillId="7" borderId="30" xfId="0" applyFont="1" applyFill="1" applyBorder="1" applyAlignment="1">
      <alignment horizontal="center"/>
    </xf>
    <xf numFmtId="0" fontId="27" fillId="8" borderId="30" xfId="0" applyFont="1" applyFill="1" applyBorder="1" applyAlignment="1">
      <alignment horizontal="center"/>
    </xf>
    <xf numFmtId="0" fontId="28" fillId="0" borderId="57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167" fontId="6" fillId="0" borderId="34" xfId="2" applyNumberFormat="1" applyFont="1" applyBorder="1" applyAlignment="1" applyProtection="1">
      <alignment vertical="center"/>
    </xf>
    <xf numFmtId="167" fontId="3" fillId="2" borderId="30" xfId="2" applyNumberFormat="1" applyFont="1" applyFill="1" applyBorder="1" applyAlignment="1" applyProtection="1">
      <alignment vertical="center"/>
    </xf>
    <xf numFmtId="167" fontId="6" fillId="2" borderId="33" xfId="2" applyNumberFormat="1" applyFont="1" applyFill="1" applyBorder="1" applyAlignment="1" applyProtection="1">
      <alignment horizontal="center" vertical="center"/>
    </xf>
    <xf numFmtId="167" fontId="6" fillId="2" borderId="33" xfId="2" applyNumberFormat="1" applyFont="1" applyFill="1" applyBorder="1" applyAlignment="1">
      <alignment horizontal="center" vertical="center" wrapText="1"/>
    </xf>
    <xf numFmtId="174" fontId="29" fillId="2" borderId="30" xfId="0" applyNumberFormat="1" applyFont="1" applyFill="1" applyBorder="1" applyAlignment="1">
      <alignment vertical="center"/>
    </xf>
  </cellXfs>
  <cellStyles count="8">
    <cellStyle name="Hipervínculo" xfId="6" builtinId="8"/>
    <cellStyle name="Millares" xfId="1" builtinId="3"/>
    <cellStyle name="Millares 2 4 2 2" xfId="5" xr:uid="{6B35BFA7-EF0A-46C0-821B-E4DA960F3D0B}"/>
    <cellStyle name="Moneda" xfId="2" builtinId="4"/>
    <cellStyle name="Normal" xfId="0" builtinId="0"/>
    <cellStyle name="Normal 2" xfId="7" xr:uid="{816000BC-959B-47BA-B5C8-90BBD3F9E875}"/>
    <cellStyle name="Normal 2 2" xfId="4" xr:uid="{3B54B6A8-A13A-4E5C-9538-424CDA00ECCD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460375</xdr:colOff>
      <xdr:row>0</xdr:row>
      <xdr:rowOff>95251</xdr:rowOff>
    </xdr:from>
    <xdr:to>
      <xdr:col>14</xdr:col>
      <xdr:colOff>507008</xdr:colOff>
      <xdr:row>3</xdr:row>
      <xdr:rowOff>111126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8650" y="95251"/>
          <a:ext cx="1132483" cy="94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0</xdr:row>
          <xdr:rowOff>47625</xdr:rowOff>
        </xdr:from>
        <xdr:to>
          <xdr:col>1</xdr:col>
          <xdr:colOff>4991100</xdr:colOff>
          <xdr:row>3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460375</xdr:colOff>
      <xdr:row>0</xdr:row>
      <xdr:rowOff>95250</xdr:rowOff>
    </xdr:from>
    <xdr:to>
      <xdr:col>14</xdr:col>
      <xdr:colOff>507008</xdr:colOff>
      <xdr:row>3</xdr:row>
      <xdr:rowOff>348258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38900" y="95250"/>
          <a:ext cx="1122958" cy="1119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0</xdr:row>
          <xdr:rowOff>47625</xdr:rowOff>
        </xdr:from>
        <xdr:to>
          <xdr:col>1</xdr:col>
          <xdr:colOff>4991100</xdr:colOff>
          <xdr:row>4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460375</xdr:colOff>
      <xdr:row>0</xdr:row>
      <xdr:rowOff>95251</xdr:rowOff>
    </xdr:from>
    <xdr:to>
      <xdr:col>14</xdr:col>
      <xdr:colOff>507008</xdr:colOff>
      <xdr:row>3</xdr:row>
      <xdr:rowOff>111126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62425" y="95251"/>
          <a:ext cx="1132483" cy="94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0</xdr:row>
          <xdr:rowOff>47625</xdr:rowOff>
        </xdr:from>
        <xdr:to>
          <xdr:col>1</xdr:col>
          <xdr:colOff>4991100</xdr:colOff>
          <xdr:row>3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460375</xdr:colOff>
      <xdr:row>0</xdr:row>
      <xdr:rowOff>95250</xdr:rowOff>
    </xdr:from>
    <xdr:to>
      <xdr:col>14</xdr:col>
      <xdr:colOff>507008</xdr:colOff>
      <xdr:row>3</xdr:row>
      <xdr:rowOff>348258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00" y="95250"/>
          <a:ext cx="1132483" cy="1053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0</xdr:row>
          <xdr:rowOff>47625</xdr:rowOff>
        </xdr:from>
        <xdr:to>
          <xdr:col>1</xdr:col>
          <xdr:colOff>4991100</xdr:colOff>
          <xdr:row>4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184B8-62AC-400A-9C9C-EDD0AF9A4353}">
  <sheetPr>
    <pageSetUpPr fitToPage="1"/>
  </sheetPr>
  <dimension ref="A1:AK66"/>
  <sheetViews>
    <sheetView view="pageBreakPreview" topLeftCell="B1" zoomScale="71" zoomScaleNormal="71" zoomScaleSheetLayoutView="71" workbookViewId="0">
      <selection activeCell="F28" sqref="F27:F28"/>
    </sheetView>
  </sheetViews>
  <sheetFormatPr baseColWidth="10" defaultColWidth="11.42578125" defaultRowHeight="14.25"/>
  <cols>
    <col min="1" max="1" width="3.5703125" style="3" customWidth="1"/>
    <col min="2" max="2" width="83.5703125" style="3" customWidth="1"/>
    <col min="3" max="3" width="10.28515625" style="3" customWidth="1"/>
    <col min="4" max="4" width="16.140625" style="3" customWidth="1"/>
    <col min="5" max="5" width="10.85546875" style="3" customWidth="1"/>
    <col min="6" max="6" width="24.5703125" style="3" customWidth="1"/>
    <col min="7" max="7" width="24" style="3" bestFit="1" customWidth="1"/>
    <col min="8" max="8" width="7.5703125" style="3" bestFit="1" customWidth="1"/>
    <col min="9" max="9" width="15.140625" style="3" bestFit="1" customWidth="1"/>
    <col min="10" max="10" width="14.7109375" style="3" customWidth="1"/>
    <col min="11" max="11" width="13.85546875" style="72" customWidth="1"/>
    <col min="12" max="12" width="15.28515625" style="72" customWidth="1"/>
    <col min="13" max="13" width="10.5703125" style="3" customWidth="1"/>
    <col min="14" max="14" width="16.28515625" style="3" customWidth="1"/>
    <col min="15" max="15" width="13.28515625" style="3" customWidth="1"/>
    <col min="16" max="16" width="3.28515625" style="3" customWidth="1"/>
    <col min="17" max="17" width="11.42578125" style="3"/>
    <col min="18" max="18" width="14.42578125" style="3" customWidth="1"/>
    <col min="19" max="19" width="18.5703125" style="3" customWidth="1"/>
    <col min="20" max="20" width="33.85546875" style="3" customWidth="1"/>
    <col min="21" max="21" width="12.5703125" style="3" hidden="1" customWidth="1"/>
    <col min="22" max="22" width="24.28515625" style="3" customWidth="1"/>
    <col min="23" max="23" width="22.5703125" style="3" customWidth="1"/>
    <col min="24" max="25" width="11.42578125" style="3"/>
    <col min="26" max="26" width="16.85546875" style="3" customWidth="1"/>
    <col min="27" max="27" width="11.42578125" style="3"/>
    <col min="28" max="28" width="30.140625" style="3" customWidth="1"/>
    <col min="29" max="29" width="15.42578125" style="3" customWidth="1"/>
    <col min="30" max="30" width="15.85546875" style="3" customWidth="1"/>
    <col min="31" max="31" width="24.42578125" style="3" customWidth="1"/>
    <col min="32" max="32" width="17.140625" style="3" customWidth="1"/>
    <col min="33" max="16384" width="11.42578125" style="3"/>
  </cols>
  <sheetData>
    <row r="1" spans="1:26" ht="23.25" customHeight="1">
      <c r="A1" s="1"/>
      <c r="B1" s="284"/>
      <c r="C1" s="287" t="s">
        <v>0</v>
      </c>
      <c r="D1" s="288"/>
      <c r="E1" s="288"/>
      <c r="F1" s="288"/>
      <c r="G1" s="288"/>
      <c r="H1" s="288"/>
      <c r="I1" s="289"/>
      <c r="J1" s="293" t="s">
        <v>1</v>
      </c>
      <c r="K1" s="294"/>
      <c r="L1" s="294"/>
      <c r="M1" s="295"/>
      <c r="N1" s="296"/>
      <c r="O1" s="297"/>
      <c r="P1" s="2"/>
    </row>
    <row r="2" spans="1:26" ht="24.75" customHeight="1">
      <c r="A2" s="4"/>
      <c r="B2" s="285"/>
      <c r="C2" s="290"/>
      <c r="D2" s="291"/>
      <c r="E2" s="291"/>
      <c r="F2" s="291"/>
      <c r="G2" s="291"/>
      <c r="H2" s="291"/>
      <c r="I2" s="292"/>
      <c r="J2" s="302" t="s">
        <v>2</v>
      </c>
      <c r="K2" s="303"/>
      <c r="L2" s="303"/>
      <c r="M2" s="304"/>
      <c r="N2" s="298"/>
      <c r="O2" s="299"/>
      <c r="P2" s="5"/>
    </row>
    <row r="3" spans="1:26" ht="25.5" customHeight="1">
      <c r="A3" s="4"/>
      <c r="B3" s="285"/>
      <c r="C3" s="305" t="s">
        <v>3</v>
      </c>
      <c r="D3" s="306"/>
      <c r="E3" s="306"/>
      <c r="F3" s="306"/>
      <c r="G3" s="306"/>
      <c r="H3" s="306"/>
      <c r="I3" s="307"/>
      <c r="J3" s="302" t="s">
        <v>4</v>
      </c>
      <c r="K3" s="303"/>
      <c r="L3" s="303"/>
      <c r="M3" s="304"/>
      <c r="N3" s="298"/>
      <c r="O3" s="299"/>
      <c r="P3" s="5"/>
    </row>
    <row r="4" spans="1:26" ht="17.25" customHeight="1">
      <c r="A4" s="4"/>
      <c r="B4" s="286"/>
      <c r="C4" s="290"/>
      <c r="D4" s="291"/>
      <c r="E4" s="291"/>
      <c r="F4" s="291"/>
      <c r="G4" s="291"/>
      <c r="H4" s="291"/>
      <c r="I4" s="292"/>
      <c r="J4" s="302" t="s">
        <v>5</v>
      </c>
      <c r="K4" s="303"/>
      <c r="L4" s="303"/>
      <c r="M4" s="304"/>
      <c r="N4" s="300"/>
      <c r="O4" s="301"/>
      <c r="P4" s="5"/>
    </row>
    <row r="5" spans="1:26" ht="15" customHeight="1">
      <c r="A5" s="4"/>
      <c r="B5" s="308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299"/>
      <c r="P5" s="6"/>
    </row>
    <row r="6" spans="1:26" ht="27" customHeight="1">
      <c r="A6" s="4"/>
      <c r="B6" s="310" t="s">
        <v>185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2"/>
      <c r="P6" s="7"/>
      <c r="R6" s="313"/>
      <c r="S6" s="313"/>
      <c r="T6" s="313"/>
      <c r="U6" s="313"/>
      <c r="V6" s="313"/>
    </row>
    <row r="7" spans="1:26" ht="24.75" customHeight="1">
      <c r="A7" s="4"/>
      <c r="B7" s="8" t="s">
        <v>183</v>
      </c>
      <c r="C7" s="314" t="s">
        <v>184</v>
      </c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6"/>
      <c r="P7" s="7"/>
      <c r="R7" s="9"/>
      <c r="S7" s="9"/>
      <c r="T7" s="9"/>
      <c r="U7" s="9"/>
      <c r="V7" s="9"/>
    </row>
    <row r="8" spans="1:26" ht="18">
      <c r="A8" s="4"/>
      <c r="B8" s="10" t="s">
        <v>6</v>
      </c>
      <c r="C8" s="317" t="s">
        <v>7</v>
      </c>
      <c r="D8" s="318"/>
      <c r="E8" s="318"/>
      <c r="F8" s="318"/>
      <c r="G8" s="319"/>
      <c r="H8" s="320" t="s">
        <v>8</v>
      </c>
      <c r="I8" s="321"/>
      <c r="J8" s="322"/>
      <c r="K8" s="329" t="s">
        <v>9</v>
      </c>
      <c r="L8" s="330"/>
      <c r="M8" s="330"/>
      <c r="N8" s="330"/>
      <c r="O8" s="331"/>
      <c r="P8" s="7"/>
      <c r="R8" s="11"/>
      <c r="S8" s="332"/>
      <c r="T8" s="332"/>
      <c r="U8" s="332"/>
      <c r="V8" s="11"/>
      <c r="X8" s="12"/>
      <c r="Y8" s="12"/>
    </row>
    <row r="9" spans="1:26" ht="41.25" customHeight="1">
      <c r="A9" s="4"/>
      <c r="B9" s="13" t="s">
        <v>10</v>
      </c>
      <c r="C9" s="333" t="s">
        <v>11</v>
      </c>
      <c r="D9" s="333"/>
      <c r="E9" s="333"/>
      <c r="F9" s="333"/>
      <c r="G9" s="334"/>
      <c r="H9" s="323"/>
      <c r="I9" s="324"/>
      <c r="J9" s="325"/>
      <c r="K9" s="14" t="s">
        <v>12</v>
      </c>
      <c r="L9" s="335" t="s">
        <v>13</v>
      </c>
      <c r="M9" s="335"/>
      <c r="N9" s="335"/>
      <c r="O9" s="15" t="s">
        <v>14</v>
      </c>
      <c r="P9" s="7"/>
      <c r="R9" s="16"/>
      <c r="S9" s="342"/>
      <c r="T9" s="342"/>
      <c r="U9" s="342"/>
      <c r="V9" s="17"/>
      <c r="X9" s="18"/>
      <c r="Y9" s="19"/>
      <c r="Z9" s="20"/>
    </row>
    <row r="10" spans="1:26" ht="89.25" customHeight="1">
      <c r="A10" s="4"/>
      <c r="B10" s="21" t="s">
        <v>15</v>
      </c>
      <c r="C10" s="343" t="s">
        <v>16</v>
      </c>
      <c r="D10" s="333"/>
      <c r="E10" s="333"/>
      <c r="F10" s="333"/>
      <c r="G10" s="334"/>
      <c r="H10" s="323"/>
      <c r="I10" s="324"/>
      <c r="J10" s="325"/>
      <c r="K10" s="344"/>
      <c r="L10" s="345"/>
      <c r="M10" s="345"/>
      <c r="N10" s="345"/>
      <c r="O10" s="346"/>
      <c r="P10" s="7"/>
      <c r="R10" s="16"/>
      <c r="S10" s="342"/>
      <c r="T10" s="342"/>
      <c r="U10" s="342"/>
      <c r="V10" s="17"/>
      <c r="X10" s="18"/>
      <c r="Y10" s="19"/>
      <c r="Z10" s="20"/>
    </row>
    <row r="11" spans="1:26" ht="52.5" customHeight="1">
      <c r="A11" s="4"/>
      <c r="B11" s="22" t="s">
        <v>17</v>
      </c>
      <c r="C11" s="343" t="s">
        <v>18</v>
      </c>
      <c r="D11" s="333"/>
      <c r="E11" s="333"/>
      <c r="F11" s="333"/>
      <c r="G11" s="334"/>
      <c r="H11" s="323"/>
      <c r="I11" s="324"/>
      <c r="J11" s="325"/>
      <c r="K11" s="347"/>
      <c r="L11" s="348"/>
      <c r="M11" s="348"/>
      <c r="N11" s="348"/>
      <c r="O11" s="349"/>
      <c r="P11" s="7"/>
      <c r="R11" s="16"/>
      <c r="S11" s="23"/>
      <c r="T11" s="23"/>
      <c r="U11" s="23"/>
      <c r="V11" s="17"/>
      <c r="X11" s="18"/>
      <c r="Y11" s="19"/>
      <c r="Z11" s="20"/>
    </row>
    <row r="12" spans="1:26" ht="22.5" customHeight="1">
      <c r="A12" s="4"/>
      <c r="B12" s="24" t="s">
        <v>19</v>
      </c>
      <c r="C12" s="353">
        <v>2020730010083</v>
      </c>
      <c r="D12" s="354"/>
      <c r="E12" s="354"/>
      <c r="F12" s="354"/>
      <c r="G12" s="355"/>
      <c r="H12" s="323"/>
      <c r="I12" s="324"/>
      <c r="J12" s="325"/>
      <c r="K12" s="347"/>
      <c r="L12" s="348"/>
      <c r="M12" s="348"/>
      <c r="N12" s="348"/>
      <c r="O12" s="349"/>
      <c r="P12" s="7"/>
      <c r="R12" s="16"/>
      <c r="S12" s="23"/>
      <c r="T12" s="23"/>
      <c r="U12" s="23"/>
      <c r="V12" s="17"/>
      <c r="X12" s="18"/>
      <c r="Y12" s="19"/>
      <c r="Z12" s="20"/>
    </row>
    <row r="13" spans="1:26" ht="35.25" customHeight="1" thickBot="1">
      <c r="A13" s="4"/>
      <c r="B13" s="356" t="s">
        <v>177</v>
      </c>
      <c r="C13" s="357"/>
      <c r="D13" s="357"/>
      <c r="E13" s="357"/>
      <c r="F13" s="357"/>
      <c r="G13" s="357"/>
      <c r="H13" s="326"/>
      <c r="I13" s="327"/>
      <c r="J13" s="328"/>
      <c r="K13" s="350"/>
      <c r="L13" s="351"/>
      <c r="M13" s="351"/>
      <c r="N13" s="351"/>
      <c r="O13" s="352"/>
      <c r="P13" s="7"/>
      <c r="R13" s="25"/>
      <c r="S13" s="342"/>
      <c r="T13" s="342"/>
      <c r="U13" s="23"/>
      <c r="V13" s="17"/>
      <c r="W13" s="26"/>
      <c r="X13" s="18"/>
      <c r="Y13" s="19"/>
      <c r="Z13" s="20"/>
    </row>
    <row r="14" spans="1:26" ht="23.25" customHeight="1">
      <c r="A14" s="4"/>
      <c r="B14" s="358" t="s">
        <v>20</v>
      </c>
      <c r="C14" s="361" t="s">
        <v>21</v>
      </c>
      <c r="D14" s="364" t="s">
        <v>22</v>
      </c>
      <c r="E14" s="364" t="s">
        <v>23</v>
      </c>
      <c r="F14" s="364" t="s">
        <v>24</v>
      </c>
      <c r="G14" s="336" t="s">
        <v>25</v>
      </c>
      <c r="H14" s="337"/>
      <c r="I14" s="337"/>
      <c r="J14" s="338"/>
      <c r="K14" s="365" t="s">
        <v>26</v>
      </c>
      <c r="L14" s="365"/>
      <c r="M14" s="366" t="s">
        <v>27</v>
      </c>
      <c r="N14" s="366"/>
      <c r="O14" s="367"/>
      <c r="P14" s="6"/>
      <c r="R14" s="27"/>
      <c r="S14" s="368"/>
      <c r="T14" s="368"/>
      <c r="V14" s="17"/>
      <c r="X14" s="18"/>
      <c r="Y14" s="19"/>
      <c r="Z14" s="20"/>
    </row>
    <row r="15" spans="1:26" ht="18.75" customHeight="1">
      <c r="A15" s="4"/>
      <c r="B15" s="359"/>
      <c r="C15" s="362"/>
      <c r="D15" s="362"/>
      <c r="E15" s="362"/>
      <c r="F15" s="362"/>
      <c r="G15" s="339"/>
      <c r="H15" s="340"/>
      <c r="I15" s="340"/>
      <c r="J15" s="341"/>
      <c r="K15" s="362"/>
      <c r="L15" s="362"/>
      <c r="M15" s="362" t="s">
        <v>28</v>
      </c>
      <c r="N15" s="362" t="s">
        <v>29</v>
      </c>
      <c r="O15" s="369" t="s">
        <v>30</v>
      </c>
      <c r="P15" s="6"/>
      <c r="R15" s="26"/>
      <c r="S15" s="368"/>
      <c r="T15" s="368"/>
      <c r="V15" s="19"/>
      <c r="X15" s="18"/>
      <c r="Y15" s="19"/>
      <c r="Z15" s="20"/>
    </row>
    <row r="16" spans="1:26" ht="28.5" customHeight="1" thickBot="1">
      <c r="A16" s="4"/>
      <c r="B16" s="360"/>
      <c r="C16" s="363"/>
      <c r="D16" s="363"/>
      <c r="E16" s="363"/>
      <c r="F16" s="363"/>
      <c r="G16" s="28" t="s">
        <v>31</v>
      </c>
      <c r="H16" s="28" t="s">
        <v>32</v>
      </c>
      <c r="I16" s="28" t="s">
        <v>33</v>
      </c>
      <c r="J16" s="29" t="s">
        <v>34</v>
      </c>
      <c r="K16" s="28" t="s">
        <v>35</v>
      </c>
      <c r="L16" s="30" t="s">
        <v>36</v>
      </c>
      <c r="M16" s="363"/>
      <c r="N16" s="363"/>
      <c r="O16" s="370"/>
      <c r="P16" s="6"/>
      <c r="R16" s="26"/>
      <c r="S16" s="368"/>
      <c r="T16" s="368"/>
      <c r="V16" s="19"/>
      <c r="X16" s="18"/>
      <c r="Y16" s="19"/>
      <c r="Z16" s="20"/>
    </row>
    <row r="17" spans="1:26" ht="24.95" customHeight="1" thickBot="1">
      <c r="A17" s="4"/>
      <c r="B17" s="371" t="s">
        <v>37</v>
      </c>
      <c r="C17" s="31" t="s">
        <v>38</v>
      </c>
      <c r="D17" s="373" t="s">
        <v>39</v>
      </c>
      <c r="E17" s="32">
        <v>1</v>
      </c>
      <c r="F17" s="33">
        <f>SUM(G17:J17)</f>
        <v>22598763701</v>
      </c>
      <c r="G17" s="34">
        <v>22598763701</v>
      </c>
      <c r="H17" s="35"/>
      <c r="I17" s="36"/>
      <c r="J17" s="35"/>
      <c r="K17" s="37">
        <v>45306</v>
      </c>
      <c r="L17" s="37">
        <v>45657</v>
      </c>
      <c r="M17" s="375">
        <f>+(E18/E17)*100</f>
        <v>0</v>
      </c>
      <c r="N17" s="377">
        <f>+(F18/F17)*100</f>
        <v>0</v>
      </c>
      <c r="O17" s="379">
        <f>+(M17+N17)/2</f>
        <v>0</v>
      </c>
      <c r="P17" s="6"/>
      <c r="V17" s="38"/>
    </row>
    <row r="18" spans="1:26" ht="31.5" customHeight="1" thickBot="1">
      <c r="A18" s="4"/>
      <c r="B18" s="372"/>
      <c r="C18" s="39" t="s">
        <v>40</v>
      </c>
      <c r="D18" s="374"/>
      <c r="E18" s="40"/>
      <c r="F18" s="33">
        <f t="shared" ref="F18:F20" si="0">SUM(G18:J18)</f>
        <v>0</v>
      </c>
      <c r="G18" s="34"/>
      <c r="H18" s="41"/>
      <c r="I18" s="42"/>
      <c r="J18" s="41"/>
      <c r="K18" s="37">
        <v>45306</v>
      </c>
      <c r="L18" s="37">
        <v>45657</v>
      </c>
      <c r="M18" s="376"/>
      <c r="N18" s="378"/>
      <c r="O18" s="380"/>
      <c r="P18" s="6"/>
      <c r="Z18" s="20"/>
    </row>
    <row r="19" spans="1:26" ht="24.95" customHeight="1" thickBot="1">
      <c r="A19" s="4"/>
      <c r="B19" s="371"/>
      <c r="C19" s="31" t="s">
        <v>38</v>
      </c>
      <c r="D19" s="373" t="s">
        <v>39</v>
      </c>
      <c r="E19" s="32">
        <v>1</v>
      </c>
      <c r="F19" s="33">
        <f t="shared" si="0"/>
        <v>0</v>
      </c>
      <c r="G19" s="34"/>
      <c r="H19" s="35"/>
      <c r="I19" s="36"/>
      <c r="J19" s="35"/>
      <c r="K19" s="37"/>
      <c r="L19" s="37"/>
      <c r="M19" s="375"/>
      <c r="N19" s="377"/>
      <c r="O19" s="379"/>
      <c r="P19" s="6"/>
      <c r="V19" s="38"/>
    </row>
    <row r="20" spans="1:26" ht="31.5" customHeight="1" thickBot="1">
      <c r="A20" s="4"/>
      <c r="B20" s="372"/>
      <c r="C20" s="39" t="s">
        <v>40</v>
      </c>
      <c r="D20" s="374"/>
      <c r="E20" s="40"/>
      <c r="F20" s="33">
        <f t="shared" si="0"/>
        <v>0</v>
      </c>
      <c r="G20" s="34"/>
      <c r="H20" s="41"/>
      <c r="I20" s="42"/>
      <c r="J20" s="41"/>
      <c r="K20" s="37"/>
      <c r="L20" s="37"/>
      <c r="M20" s="376"/>
      <c r="N20" s="378"/>
      <c r="O20" s="380"/>
      <c r="P20" s="6"/>
      <c r="Z20" s="20"/>
    </row>
    <row r="21" spans="1:26" ht="24.95" hidden="1" customHeight="1" thickBot="1">
      <c r="A21" s="4"/>
      <c r="B21" s="371" t="s">
        <v>41</v>
      </c>
      <c r="C21" s="31" t="s">
        <v>38</v>
      </c>
      <c r="D21" s="373" t="s">
        <v>42</v>
      </c>
      <c r="E21" s="32">
        <v>10</v>
      </c>
      <c r="F21" s="33">
        <f t="shared" ref="F21:F26" si="1">SUM(G21:J21)</f>
        <v>500000000</v>
      </c>
      <c r="G21" s="34">
        <v>500000000</v>
      </c>
      <c r="H21" s="35"/>
      <c r="I21" s="36"/>
      <c r="J21" s="35"/>
      <c r="K21" s="37">
        <v>44958</v>
      </c>
      <c r="L21" s="37">
        <v>45290</v>
      </c>
      <c r="M21" s="375">
        <f>+(E22/E21)*100</f>
        <v>0</v>
      </c>
      <c r="N21" s="377">
        <f>+(F22/F21)*100</f>
        <v>100</v>
      </c>
      <c r="O21" s="379">
        <f>+(M21+N21)/2</f>
        <v>50</v>
      </c>
      <c r="P21" s="6"/>
      <c r="V21" s="38"/>
    </row>
    <row r="22" spans="1:26" ht="31.5" hidden="1" customHeight="1" thickBot="1">
      <c r="A22" s="4"/>
      <c r="B22" s="372"/>
      <c r="C22" s="39" t="s">
        <v>40</v>
      </c>
      <c r="D22" s="374"/>
      <c r="E22" s="40">
        <v>0</v>
      </c>
      <c r="F22" s="33">
        <f t="shared" si="1"/>
        <v>500000000</v>
      </c>
      <c r="G22" s="34">
        <v>500000000</v>
      </c>
      <c r="H22" s="41"/>
      <c r="I22" s="42"/>
      <c r="J22" s="41"/>
      <c r="K22" s="37">
        <v>44958</v>
      </c>
      <c r="L22" s="37">
        <v>45290</v>
      </c>
      <c r="M22" s="376"/>
      <c r="N22" s="378"/>
      <c r="O22" s="380"/>
      <c r="P22" s="6"/>
      <c r="Z22" s="20"/>
    </row>
    <row r="23" spans="1:26" ht="24.95" hidden="1" customHeight="1" thickBot="1">
      <c r="A23" s="4"/>
      <c r="B23" s="371" t="s">
        <v>43</v>
      </c>
      <c r="C23" s="31" t="s">
        <v>38</v>
      </c>
      <c r="D23" s="373" t="s">
        <v>44</v>
      </c>
      <c r="E23" s="32">
        <v>254</v>
      </c>
      <c r="F23" s="33">
        <f t="shared" si="1"/>
        <v>500000000</v>
      </c>
      <c r="G23" s="34">
        <v>500000000</v>
      </c>
      <c r="H23" s="35"/>
      <c r="I23" s="36"/>
      <c r="J23" s="35"/>
      <c r="K23" s="37">
        <v>44958</v>
      </c>
      <c r="L23" s="37">
        <v>45290</v>
      </c>
      <c r="M23" s="375">
        <f>+(E24/E23)*100</f>
        <v>0</v>
      </c>
      <c r="N23" s="377">
        <f>+(F24/F23)*100</f>
        <v>100</v>
      </c>
      <c r="O23" s="379">
        <f>+(M23+N23)/2</f>
        <v>50</v>
      </c>
      <c r="P23" s="6"/>
      <c r="V23" s="38"/>
    </row>
    <row r="24" spans="1:26" ht="31.5" hidden="1" customHeight="1" thickBot="1">
      <c r="A24" s="4"/>
      <c r="B24" s="372"/>
      <c r="C24" s="39" t="s">
        <v>40</v>
      </c>
      <c r="D24" s="374"/>
      <c r="E24" s="40">
        <v>0</v>
      </c>
      <c r="F24" s="33">
        <f t="shared" si="1"/>
        <v>500000000</v>
      </c>
      <c r="G24" s="34">
        <v>500000000</v>
      </c>
      <c r="H24" s="41"/>
      <c r="I24" s="42"/>
      <c r="J24" s="41"/>
      <c r="K24" s="37">
        <v>44958</v>
      </c>
      <c r="L24" s="37">
        <v>45290</v>
      </c>
      <c r="M24" s="376"/>
      <c r="N24" s="378"/>
      <c r="O24" s="380"/>
      <c r="P24" s="6"/>
      <c r="Z24" s="20"/>
    </row>
    <row r="25" spans="1:26" ht="24.95" hidden="1" customHeight="1" thickBot="1">
      <c r="A25" s="4"/>
      <c r="B25" s="371" t="s">
        <v>45</v>
      </c>
      <c r="C25" s="31" t="s">
        <v>38</v>
      </c>
      <c r="D25" s="373" t="s">
        <v>46</v>
      </c>
      <c r="E25" s="32">
        <v>4</v>
      </c>
      <c r="F25" s="33">
        <f t="shared" si="1"/>
        <v>500000000</v>
      </c>
      <c r="G25" s="34">
        <v>500000000</v>
      </c>
      <c r="H25" s="35"/>
      <c r="I25" s="36"/>
      <c r="J25" s="35"/>
      <c r="K25" s="37">
        <v>44958</v>
      </c>
      <c r="L25" s="37">
        <v>45290</v>
      </c>
      <c r="M25" s="375">
        <f>+(E26/E25)*100</f>
        <v>0</v>
      </c>
      <c r="N25" s="377">
        <f>+(F26/F25)*100</f>
        <v>100</v>
      </c>
      <c r="O25" s="379">
        <f>+(M25+N25)/2</f>
        <v>50</v>
      </c>
      <c r="P25" s="6"/>
      <c r="V25" s="38"/>
    </row>
    <row r="26" spans="1:26" ht="31.5" hidden="1" customHeight="1" thickBot="1">
      <c r="A26" s="4"/>
      <c r="B26" s="372"/>
      <c r="C26" s="39" t="s">
        <v>40</v>
      </c>
      <c r="D26" s="374"/>
      <c r="E26" s="40">
        <v>0</v>
      </c>
      <c r="F26" s="33">
        <f t="shared" si="1"/>
        <v>500000000</v>
      </c>
      <c r="G26" s="34">
        <v>500000000</v>
      </c>
      <c r="H26" s="41"/>
      <c r="I26" s="42"/>
      <c r="J26" s="41"/>
      <c r="K26" s="37">
        <v>44958</v>
      </c>
      <c r="L26" s="37">
        <v>45290</v>
      </c>
      <c r="M26" s="376"/>
      <c r="N26" s="378"/>
      <c r="O26" s="380"/>
      <c r="P26" s="6"/>
      <c r="Z26" s="20"/>
    </row>
    <row r="27" spans="1:26" ht="24.95" customHeight="1" thickBot="1">
      <c r="A27" s="4"/>
      <c r="B27" s="381" t="s">
        <v>47</v>
      </c>
      <c r="C27" s="43" t="s">
        <v>38</v>
      </c>
      <c r="D27" s="44"/>
      <c r="E27" s="45"/>
      <c r="F27" s="649">
        <f>F17+F19</f>
        <v>22598763701</v>
      </c>
      <c r="G27" s="46">
        <f>G17+G19</f>
        <v>22598763701</v>
      </c>
      <c r="H27" s="47"/>
      <c r="I27" s="48"/>
      <c r="J27" s="47"/>
      <c r="K27" s="47"/>
      <c r="L27" s="49"/>
      <c r="M27" s="382"/>
      <c r="N27" s="382"/>
      <c r="O27" s="384"/>
      <c r="P27" s="6"/>
    </row>
    <row r="28" spans="1:26" ht="24.95" customHeight="1" thickBot="1">
      <c r="A28" s="4"/>
      <c r="B28" s="360"/>
      <c r="C28" s="50" t="s">
        <v>40</v>
      </c>
      <c r="D28" s="30"/>
      <c r="E28" s="30"/>
      <c r="F28" s="649">
        <f>(G28)</f>
        <v>11169962704</v>
      </c>
      <c r="G28" s="46">
        <v>11169962704</v>
      </c>
      <c r="H28" s="51"/>
      <c r="I28" s="52"/>
      <c r="J28" s="51"/>
      <c r="K28" s="51"/>
      <c r="L28" s="53"/>
      <c r="M28" s="383"/>
      <c r="N28" s="383"/>
      <c r="O28" s="385"/>
      <c r="P28" s="6"/>
    </row>
    <row r="29" spans="1:26" ht="20.100000000000001" customHeight="1" thickBot="1">
      <c r="A29" s="4"/>
      <c r="B29" s="4"/>
      <c r="F29" s="54"/>
      <c r="G29" s="55"/>
      <c r="H29" s="56"/>
      <c r="I29" s="56"/>
      <c r="J29" s="56"/>
      <c r="K29" s="57"/>
      <c r="L29" s="57"/>
      <c r="M29" s="55"/>
      <c r="N29" s="58"/>
      <c r="O29" s="59"/>
      <c r="P29" s="59"/>
    </row>
    <row r="30" spans="1:26" ht="20.100000000000001" customHeight="1" thickBot="1">
      <c r="A30" s="4"/>
      <c r="B30" s="60" t="s">
        <v>48</v>
      </c>
      <c r="C30" s="386" t="s">
        <v>49</v>
      </c>
      <c r="D30" s="387"/>
      <c r="E30" s="388"/>
      <c r="F30" s="389" t="s">
        <v>50</v>
      </c>
      <c r="G30" s="390"/>
      <c r="H30" s="390"/>
      <c r="I30" s="390"/>
      <c r="J30" s="61"/>
      <c r="K30" s="391" t="s">
        <v>51</v>
      </c>
      <c r="L30" s="392"/>
      <c r="M30" s="392"/>
      <c r="N30" s="392"/>
      <c r="O30" s="393"/>
      <c r="P30" s="6"/>
    </row>
    <row r="31" spans="1:26" ht="48" customHeight="1">
      <c r="A31" s="4"/>
      <c r="B31" s="394" t="s">
        <v>52</v>
      </c>
      <c r="C31" s="396" t="s">
        <v>53</v>
      </c>
      <c r="D31" s="397"/>
      <c r="E31" s="398"/>
      <c r="F31" s="402" t="s">
        <v>54</v>
      </c>
      <c r="G31" s="403"/>
      <c r="H31" s="404"/>
      <c r="I31" s="62" t="s">
        <v>38</v>
      </c>
      <c r="J31" s="63">
        <v>0.1</v>
      </c>
      <c r="K31" s="425" t="s">
        <v>193</v>
      </c>
      <c r="L31" s="426"/>
      <c r="M31" s="426"/>
      <c r="N31" s="426"/>
      <c r="O31" s="427"/>
      <c r="P31" s="6"/>
    </row>
    <row r="32" spans="1:26" ht="37.5" customHeight="1">
      <c r="A32" s="4"/>
      <c r="B32" s="395"/>
      <c r="C32" s="399"/>
      <c r="D32" s="400"/>
      <c r="E32" s="401"/>
      <c r="F32" s="405"/>
      <c r="G32" s="406"/>
      <c r="H32" s="407"/>
      <c r="I32" s="64" t="s">
        <v>40</v>
      </c>
      <c r="J32" s="106"/>
      <c r="K32" s="428"/>
      <c r="L32" s="429"/>
      <c r="M32" s="429"/>
      <c r="N32" s="429"/>
      <c r="O32" s="430"/>
      <c r="P32" s="6"/>
    </row>
    <row r="33" spans="1:37" ht="18.75" customHeight="1">
      <c r="A33" s="4"/>
      <c r="B33" s="408"/>
      <c r="C33" s="409"/>
      <c r="D33" s="410"/>
      <c r="E33" s="411"/>
      <c r="F33" s="409"/>
      <c r="G33" s="410"/>
      <c r="H33" s="411"/>
      <c r="I33" s="62"/>
      <c r="J33" s="65"/>
      <c r="K33" s="424"/>
      <c r="L33" s="424"/>
      <c r="M33" s="424"/>
      <c r="N33" s="424"/>
      <c r="O33" s="424"/>
      <c r="P33" s="6"/>
    </row>
    <row r="34" spans="1:37" ht="24.95" customHeight="1">
      <c r="A34" s="4"/>
      <c r="B34" s="395"/>
      <c r="C34" s="399"/>
      <c r="D34" s="400"/>
      <c r="E34" s="401"/>
      <c r="F34" s="399"/>
      <c r="G34" s="400"/>
      <c r="H34" s="401"/>
      <c r="I34" s="64"/>
      <c r="J34" s="65"/>
      <c r="K34" s="424"/>
      <c r="L34" s="424"/>
      <c r="M34" s="424"/>
      <c r="N34" s="424"/>
      <c r="O34" s="424"/>
      <c r="P34" s="6"/>
    </row>
    <row r="35" spans="1:37">
      <c r="A35" s="66"/>
      <c r="B35" s="412" t="s">
        <v>55</v>
      </c>
      <c r="C35" s="413"/>
      <c r="D35" s="413"/>
      <c r="E35" s="413"/>
      <c r="F35" s="413"/>
      <c r="G35" s="413"/>
      <c r="H35" s="413"/>
      <c r="I35" s="413"/>
      <c r="J35" s="414"/>
      <c r="K35" s="418"/>
      <c r="L35" s="419"/>
      <c r="M35" s="419"/>
      <c r="N35" s="419"/>
      <c r="O35" s="420"/>
      <c r="P35" s="6"/>
    </row>
    <row r="36" spans="1:37" ht="15" thickBot="1">
      <c r="A36" s="67"/>
      <c r="B36" s="415"/>
      <c r="C36" s="416"/>
      <c r="D36" s="416"/>
      <c r="E36" s="416"/>
      <c r="F36" s="416"/>
      <c r="G36" s="416"/>
      <c r="H36" s="416"/>
      <c r="I36" s="416"/>
      <c r="J36" s="417"/>
      <c r="K36" s="421"/>
      <c r="L36" s="422"/>
      <c r="M36" s="422"/>
      <c r="N36" s="422"/>
      <c r="O36" s="423"/>
      <c r="P36" s="68"/>
    </row>
    <row r="37" spans="1:37">
      <c r="C37" s="69"/>
      <c r="D37" s="69"/>
      <c r="E37" s="69"/>
      <c r="K37" s="70"/>
      <c r="L37" s="70"/>
    </row>
    <row r="38" spans="1:37" ht="15">
      <c r="C38" s="71"/>
      <c r="D38" s="71"/>
      <c r="E38" s="71"/>
      <c r="R38" s="73"/>
      <c r="S38" s="74"/>
      <c r="T38" s="75"/>
      <c r="U38" s="76"/>
      <c r="V38" s="75"/>
      <c r="W38" s="75"/>
      <c r="X38" s="75"/>
      <c r="Y38" s="75"/>
      <c r="Z38" s="73"/>
      <c r="AA38" s="75"/>
      <c r="AB38" s="75"/>
      <c r="AC38" s="73"/>
      <c r="AD38" s="75"/>
      <c r="AE38" s="73"/>
    </row>
    <row r="39" spans="1:37" ht="182.25" customHeight="1">
      <c r="R39" s="77"/>
      <c r="S39" s="78"/>
      <c r="T39" s="79"/>
      <c r="U39" s="80"/>
      <c r="V39" s="79"/>
      <c r="W39" s="79"/>
      <c r="X39" s="81"/>
      <c r="Y39" s="79"/>
      <c r="Z39" s="82"/>
      <c r="AA39" s="77"/>
      <c r="AB39" s="79"/>
      <c r="AC39" s="83"/>
      <c r="AD39" s="79"/>
      <c r="AE39" s="84"/>
      <c r="AF39" s="84"/>
      <c r="AG39" s="77"/>
      <c r="AH39" s="77"/>
      <c r="AI39" s="77"/>
      <c r="AJ39" s="77"/>
      <c r="AK39" s="77"/>
    </row>
    <row r="40" spans="1:37">
      <c r="Q40" s="85"/>
      <c r="R40" s="86"/>
      <c r="S40" s="87"/>
      <c r="T40" s="88"/>
      <c r="U40" s="89"/>
      <c r="V40" s="88"/>
      <c r="W40" s="88"/>
      <c r="X40" s="88"/>
      <c r="Y40" s="88"/>
      <c r="Z40" s="88"/>
      <c r="AA40" s="90"/>
      <c r="AB40" s="88"/>
      <c r="AC40" s="91"/>
      <c r="AD40" s="86"/>
      <c r="AE40" s="92"/>
      <c r="AF40" s="91"/>
      <c r="AG40" s="86"/>
      <c r="AH40" s="92"/>
      <c r="AI40" s="93"/>
      <c r="AJ40" s="93"/>
      <c r="AK40" s="93"/>
    </row>
    <row r="41" spans="1:37">
      <c r="Q41" s="94"/>
      <c r="R41" s="86"/>
      <c r="S41" s="87"/>
      <c r="T41" s="88"/>
      <c r="U41" s="89"/>
      <c r="V41" s="88"/>
      <c r="W41" s="88"/>
      <c r="X41" s="95"/>
      <c r="Y41" s="88"/>
      <c r="Z41" s="90"/>
      <c r="AA41" s="86"/>
      <c r="AB41" s="88"/>
      <c r="AC41" s="91"/>
      <c r="AD41" s="86"/>
      <c r="AE41" s="92"/>
      <c r="AF41" s="92"/>
      <c r="AG41" s="93"/>
      <c r="AH41" s="86"/>
    </row>
    <row r="42" spans="1:37">
      <c r="Q42" s="94"/>
      <c r="R42" s="96"/>
      <c r="S42" s="97"/>
      <c r="T42" s="98"/>
      <c r="U42" s="97"/>
      <c r="V42" s="97"/>
      <c r="W42" s="97"/>
      <c r="X42" s="97"/>
      <c r="Y42" s="97"/>
      <c r="Z42" s="97"/>
      <c r="AA42" s="97"/>
      <c r="AB42" s="97"/>
      <c r="AC42" s="97"/>
      <c r="AD42" s="97"/>
    </row>
    <row r="43" spans="1:37">
      <c r="Q43" s="99"/>
      <c r="R43" s="100"/>
      <c r="S43" s="97"/>
      <c r="T43" s="98"/>
      <c r="U43" s="97"/>
      <c r="V43" s="97"/>
      <c r="W43" s="97"/>
      <c r="X43" s="97"/>
      <c r="Y43" s="85"/>
      <c r="Z43" s="97"/>
      <c r="AA43" s="97"/>
      <c r="AB43" s="85"/>
      <c r="AC43" s="97"/>
      <c r="AD43" s="85"/>
    </row>
    <row r="44" spans="1:37">
      <c r="Q44" s="99"/>
      <c r="R44" s="100"/>
      <c r="S44" s="97"/>
      <c r="T44" s="98"/>
      <c r="U44" s="94"/>
      <c r="V44" s="97"/>
      <c r="W44" s="99"/>
      <c r="X44" s="97"/>
      <c r="Y44" s="85"/>
      <c r="Z44" s="97"/>
      <c r="AA44" s="99"/>
      <c r="AB44" s="99"/>
      <c r="AC44" s="97"/>
      <c r="AD44" s="85"/>
    </row>
    <row r="45" spans="1:37">
      <c r="Q45" s="99"/>
      <c r="R45" s="100"/>
      <c r="S45" s="97"/>
      <c r="T45" s="98"/>
      <c r="U45" s="97"/>
      <c r="V45" s="97"/>
      <c r="W45" s="97"/>
      <c r="X45" s="97"/>
      <c r="Y45" s="97"/>
      <c r="Z45" s="97"/>
      <c r="AA45" s="97"/>
      <c r="AB45" s="97"/>
      <c r="AC45" s="97"/>
      <c r="AD45" s="97"/>
    </row>
    <row r="46" spans="1:37">
      <c r="Q46" s="99"/>
      <c r="R46" s="100"/>
      <c r="S46" s="97"/>
      <c r="T46" s="98"/>
      <c r="U46" s="97"/>
      <c r="V46" s="97"/>
      <c r="W46" s="97"/>
      <c r="X46" s="97"/>
      <c r="Y46" s="97"/>
      <c r="Z46" s="97"/>
      <c r="AA46" s="97"/>
      <c r="AB46" s="97"/>
      <c r="AC46" s="97"/>
      <c r="AD46" s="97"/>
    </row>
    <row r="47" spans="1:37">
      <c r="Q47" s="99"/>
      <c r="R47" s="100"/>
      <c r="S47" s="97"/>
      <c r="T47" s="98"/>
      <c r="U47" s="97"/>
      <c r="V47" s="97"/>
      <c r="W47" s="97"/>
      <c r="X47" s="97"/>
      <c r="Y47" s="101"/>
      <c r="Z47" s="102"/>
      <c r="AA47" s="103"/>
      <c r="AB47" s="103"/>
      <c r="AC47" s="97"/>
      <c r="AD47" s="97"/>
    </row>
    <row r="48" spans="1:37">
      <c r="Q48" s="99"/>
      <c r="R48" s="100"/>
      <c r="S48" s="97"/>
      <c r="T48" s="98"/>
      <c r="U48" s="97"/>
      <c r="V48" s="97"/>
      <c r="W48" s="97"/>
      <c r="X48" s="97"/>
      <c r="Y48" s="101"/>
      <c r="Z48" s="102"/>
      <c r="AA48" s="103"/>
      <c r="AB48" s="103"/>
      <c r="AC48" s="97"/>
      <c r="AD48" s="97"/>
    </row>
    <row r="49" spans="17:30">
      <c r="Q49" s="99"/>
      <c r="R49" s="100"/>
      <c r="S49" s="97"/>
      <c r="T49" s="98"/>
      <c r="U49" s="97"/>
      <c r="V49" s="97"/>
      <c r="W49" s="97"/>
      <c r="X49" s="97"/>
      <c r="Y49" s="101"/>
      <c r="Z49" s="102"/>
      <c r="AA49" s="103"/>
      <c r="AB49" s="103"/>
      <c r="AC49" s="97"/>
      <c r="AD49" s="97"/>
    </row>
    <row r="50" spans="17:30">
      <c r="Q50" s="99"/>
      <c r="R50" s="100"/>
      <c r="S50" s="97"/>
      <c r="T50" s="98"/>
      <c r="U50" s="97"/>
      <c r="V50" s="97"/>
      <c r="W50" s="97"/>
      <c r="X50" s="97"/>
      <c r="Y50" s="101"/>
      <c r="Z50" s="103"/>
      <c r="AA50" s="103"/>
      <c r="AB50" s="103"/>
      <c r="AC50" s="97"/>
      <c r="AD50" s="97"/>
    </row>
    <row r="51" spans="17:30">
      <c r="Q51" s="99"/>
      <c r="R51" s="100"/>
      <c r="S51" s="97"/>
      <c r="T51" s="98"/>
      <c r="U51" s="97"/>
      <c r="V51" s="97"/>
      <c r="W51" s="97"/>
      <c r="X51" s="97"/>
      <c r="Y51" s="101"/>
      <c r="Z51" s="102"/>
      <c r="AA51" s="103"/>
      <c r="AB51" s="103"/>
      <c r="AC51" s="97"/>
      <c r="AD51" s="97"/>
    </row>
    <row r="52" spans="17:30">
      <c r="Q52" s="99"/>
      <c r="R52" s="100"/>
      <c r="S52" s="97"/>
      <c r="T52" s="98"/>
      <c r="U52" s="97"/>
      <c r="V52" s="97"/>
      <c r="W52" s="97"/>
      <c r="X52" s="97"/>
      <c r="Y52" s="101"/>
      <c r="Z52" s="102"/>
      <c r="AA52" s="103"/>
      <c r="AB52" s="103"/>
      <c r="AC52" s="97"/>
      <c r="AD52" s="97"/>
    </row>
    <row r="54" spans="17:30">
      <c r="Y54" s="104"/>
    </row>
    <row r="59" spans="17:30">
      <c r="Q59" s="16"/>
      <c r="R59" s="342"/>
      <c r="S59" s="342"/>
      <c r="T59" s="342"/>
      <c r="U59" s="17"/>
    </row>
    <row r="60" spans="17:30">
      <c r="Q60" s="16"/>
      <c r="R60" s="342"/>
      <c r="S60" s="342"/>
      <c r="T60" s="342"/>
      <c r="U60" s="17"/>
    </row>
    <row r="61" spans="17:30">
      <c r="Q61" s="16"/>
      <c r="R61" s="342"/>
      <c r="S61" s="342"/>
      <c r="T61" s="342"/>
      <c r="U61" s="17"/>
    </row>
    <row r="62" spans="17:30">
      <c r="Q62" s="25"/>
      <c r="R62" s="342"/>
      <c r="S62" s="342"/>
      <c r="T62" s="23"/>
      <c r="U62" s="17"/>
      <c r="V62" s="26"/>
    </row>
    <row r="63" spans="17:30">
      <c r="Q63" s="27"/>
      <c r="R63" s="368"/>
      <c r="S63" s="368"/>
      <c r="U63" s="17"/>
    </row>
    <row r="64" spans="17:30">
      <c r="Q64" s="26"/>
      <c r="R64" s="368"/>
      <c r="S64" s="368"/>
      <c r="U64" s="19"/>
    </row>
    <row r="65" spans="17:21">
      <c r="Q65" s="26"/>
      <c r="R65" s="368"/>
      <c r="S65" s="368"/>
      <c r="U65" s="19"/>
    </row>
    <row r="66" spans="17:21">
      <c r="Q66" s="26"/>
      <c r="R66" s="368"/>
      <c r="S66" s="368"/>
      <c r="U66" s="105"/>
    </row>
  </sheetData>
  <mergeCells count="90">
    <mergeCell ref="K33:O34"/>
    <mergeCell ref="K31:O32"/>
    <mergeCell ref="B35:J36"/>
    <mergeCell ref="K35:O36"/>
    <mergeCell ref="R65:S65"/>
    <mergeCell ref="R66:S66"/>
    <mergeCell ref="R63:S63"/>
    <mergeCell ref="R64:S64"/>
    <mergeCell ref="R59:T59"/>
    <mergeCell ref="R60:T60"/>
    <mergeCell ref="R61:T61"/>
    <mergeCell ref="R62:S62"/>
    <mergeCell ref="B31:B32"/>
    <mergeCell ref="C31:E32"/>
    <mergeCell ref="F31:H32"/>
    <mergeCell ref="B33:B34"/>
    <mergeCell ref="C33:E34"/>
    <mergeCell ref="F33:H34"/>
    <mergeCell ref="M25:M26"/>
    <mergeCell ref="N25:N26"/>
    <mergeCell ref="O25:O26"/>
    <mergeCell ref="C30:E30"/>
    <mergeCell ref="F30:I30"/>
    <mergeCell ref="K30:O30"/>
    <mergeCell ref="B27:B28"/>
    <mergeCell ref="M27:M28"/>
    <mergeCell ref="N27:N28"/>
    <mergeCell ref="O27:O28"/>
    <mergeCell ref="B21:B22"/>
    <mergeCell ref="D21:D22"/>
    <mergeCell ref="M21:M22"/>
    <mergeCell ref="N21:N22"/>
    <mergeCell ref="O21:O22"/>
    <mergeCell ref="B23:B24"/>
    <mergeCell ref="D23:D24"/>
    <mergeCell ref="M23:M24"/>
    <mergeCell ref="N23:N24"/>
    <mergeCell ref="O23:O24"/>
    <mergeCell ref="B25:B26"/>
    <mergeCell ref="D25:D26"/>
    <mergeCell ref="B17:B18"/>
    <mergeCell ref="D17:D18"/>
    <mergeCell ref="M17:M18"/>
    <mergeCell ref="N17:N18"/>
    <mergeCell ref="O17:O18"/>
    <mergeCell ref="B19:B20"/>
    <mergeCell ref="D19:D20"/>
    <mergeCell ref="M19:M20"/>
    <mergeCell ref="N19:N20"/>
    <mergeCell ref="O19:O20"/>
    <mergeCell ref="S14:T14"/>
    <mergeCell ref="M15:M16"/>
    <mergeCell ref="N15:N16"/>
    <mergeCell ref="O15:O16"/>
    <mergeCell ref="S15:T15"/>
    <mergeCell ref="S16:T16"/>
    <mergeCell ref="G14:J15"/>
    <mergeCell ref="S9:U9"/>
    <mergeCell ref="C10:G10"/>
    <mergeCell ref="K10:O13"/>
    <mergeCell ref="S10:U10"/>
    <mergeCell ref="C11:G11"/>
    <mergeCell ref="C12:G12"/>
    <mergeCell ref="B13:G13"/>
    <mergeCell ref="S13:T13"/>
    <mergeCell ref="B14:B16"/>
    <mergeCell ref="C14:C16"/>
    <mergeCell ref="D14:D16"/>
    <mergeCell ref="E14:E16"/>
    <mergeCell ref="F14:F16"/>
    <mergeCell ref="K14:L15"/>
    <mergeCell ref="M14:O14"/>
    <mergeCell ref="B5:O5"/>
    <mergeCell ref="B6:O6"/>
    <mergeCell ref="R6:V6"/>
    <mergeCell ref="C7:O7"/>
    <mergeCell ref="C8:G8"/>
    <mergeCell ref="H8:J13"/>
    <mergeCell ref="K8:O8"/>
    <mergeCell ref="S8:U8"/>
    <mergeCell ref="C9:G9"/>
    <mergeCell ref="L9:N9"/>
    <mergeCell ref="B1:B4"/>
    <mergeCell ref="C1:I2"/>
    <mergeCell ref="J1:M1"/>
    <mergeCell ref="N1:O4"/>
    <mergeCell ref="J2:M2"/>
    <mergeCell ref="C3:I4"/>
    <mergeCell ref="J3:M3"/>
    <mergeCell ref="J4:M4"/>
  </mergeCells>
  <printOptions horizontalCentered="1" verticalCentered="1"/>
  <pageMargins left="3.937007874015748E-2" right="0.19685039370078741" top="0.35433070866141736" bottom="0.35433070866141736" header="0.31496062992125984" footer="0.31496062992125984"/>
  <pageSetup scale="48" fitToHeight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1</xdr:col>
                <xdr:colOff>409575</xdr:colOff>
                <xdr:row>0</xdr:row>
                <xdr:rowOff>47625</xdr:rowOff>
              </from>
              <to>
                <xdr:col>1</xdr:col>
                <xdr:colOff>4991100</xdr:colOff>
                <xdr:row>3</xdr:row>
                <xdr:rowOff>123825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2F9C-D02E-455D-BB03-9A9B53297229}">
  <sheetPr>
    <tabColor theme="7" tint="0.59999389629810485"/>
  </sheetPr>
  <dimension ref="A1:AK93"/>
  <sheetViews>
    <sheetView view="pageBreakPreview" topLeftCell="B1" zoomScale="71" zoomScaleNormal="71" zoomScaleSheetLayoutView="71" workbookViewId="0">
      <selection activeCell="F63" sqref="F63"/>
    </sheetView>
  </sheetViews>
  <sheetFormatPr baseColWidth="10" defaultColWidth="12.5703125" defaultRowHeight="14.25"/>
  <cols>
    <col min="1" max="1" width="2.85546875" style="109" customWidth="1"/>
    <col min="2" max="2" width="82.5703125" style="109" customWidth="1"/>
    <col min="3" max="3" width="9.85546875" style="109" customWidth="1"/>
    <col min="4" max="4" width="16" style="109" customWidth="1"/>
    <col min="5" max="5" width="10.140625" style="201" customWidth="1"/>
    <col min="6" max="6" width="46.5703125" style="109" bestFit="1" customWidth="1"/>
    <col min="7" max="7" width="22.5703125" style="203" bestFit="1" customWidth="1"/>
    <col min="8" max="8" width="17.7109375" style="109" bestFit="1" customWidth="1"/>
    <col min="9" max="9" width="18.5703125" style="109" customWidth="1"/>
    <col min="10" max="10" width="10" style="116" customWidth="1"/>
    <col min="11" max="11" width="11.5703125" style="218" bestFit="1" customWidth="1"/>
    <col min="12" max="12" width="20.42578125" style="218" customWidth="1"/>
    <col min="13" max="13" width="11.28515625" style="109" customWidth="1"/>
    <col min="14" max="14" width="16.140625" style="109" customWidth="1"/>
    <col min="15" max="15" width="16.42578125" style="109" customWidth="1"/>
    <col min="16" max="16" width="2.42578125" style="109" customWidth="1"/>
    <col min="17" max="17" width="12.5703125" style="109"/>
    <col min="18" max="18" width="14.42578125" style="109" customWidth="1"/>
    <col min="19" max="19" width="18.5703125" style="109" customWidth="1"/>
    <col min="20" max="20" width="33.85546875" style="109" customWidth="1"/>
    <col min="21" max="21" width="12.5703125" style="109" hidden="1" customWidth="1"/>
    <col min="22" max="22" width="24.28515625" style="109" customWidth="1"/>
    <col min="23" max="23" width="22.5703125" style="109" customWidth="1"/>
    <col min="24" max="25" width="12.5703125" style="109"/>
    <col min="26" max="26" width="16.85546875" style="109" customWidth="1"/>
    <col min="27" max="27" width="12.5703125" style="109"/>
    <col min="28" max="28" width="30.140625" style="109" customWidth="1"/>
    <col min="29" max="29" width="15.42578125" style="109" customWidth="1"/>
    <col min="30" max="30" width="15.85546875" style="109" customWidth="1"/>
    <col min="31" max="31" width="24.42578125" style="109" customWidth="1"/>
    <col min="32" max="32" width="17.140625" style="109" customWidth="1"/>
    <col min="33" max="16384" width="12.5703125" style="109"/>
  </cols>
  <sheetData>
    <row r="1" spans="1:26" ht="27" customHeight="1">
      <c r="A1" s="107"/>
      <c r="B1" s="431"/>
      <c r="C1" s="305" t="s">
        <v>0</v>
      </c>
      <c r="D1" s="306"/>
      <c r="E1" s="306"/>
      <c r="F1" s="306"/>
      <c r="G1" s="306"/>
      <c r="H1" s="306"/>
      <c r="I1" s="307"/>
      <c r="J1" s="302" t="s">
        <v>1</v>
      </c>
      <c r="K1" s="303"/>
      <c r="L1" s="303"/>
      <c r="M1" s="304"/>
      <c r="N1" s="434"/>
      <c r="O1" s="435"/>
      <c r="P1" s="108"/>
    </row>
    <row r="2" spans="1:26" ht="23.25" customHeight="1">
      <c r="A2" s="110"/>
      <c r="B2" s="432"/>
      <c r="C2" s="290"/>
      <c r="D2" s="291"/>
      <c r="E2" s="291"/>
      <c r="F2" s="291"/>
      <c r="G2" s="291"/>
      <c r="H2" s="291"/>
      <c r="I2" s="292"/>
      <c r="J2" s="302" t="s">
        <v>2</v>
      </c>
      <c r="K2" s="303"/>
      <c r="L2" s="303"/>
      <c r="M2" s="304"/>
      <c r="N2" s="298"/>
      <c r="O2" s="436"/>
      <c r="P2" s="111"/>
    </row>
    <row r="3" spans="1:26" ht="21.75" customHeight="1">
      <c r="A3" s="110"/>
      <c r="B3" s="432"/>
      <c r="C3" s="305" t="s">
        <v>3</v>
      </c>
      <c r="D3" s="306"/>
      <c r="E3" s="306"/>
      <c r="F3" s="306"/>
      <c r="G3" s="306"/>
      <c r="H3" s="306"/>
      <c r="I3" s="307"/>
      <c r="J3" s="302" t="s">
        <v>4</v>
      </c>
      <c r="K3" s="303"/>
      <c r="L3" s="303"/>
      <c r="M3" s="304"/>
      <c r="N3" s="298"/>
      <c r="O3" s="436"/>
      <c r="P3" s="111"/>
    </row>
    <row r="4" spans="1:26" ht="24" customHeight="1">
      <c r="A4" s="110"/>
      <c r="B4" s="433"/>
      <c r="C4" s="290"/>
      <c r="D4" s="291"/>
      <c r="E4" s="291"/>
      <c r="F4" s="291"/>
      <c r="G4" s="291"/>
      <c r="H4" s="291"/>
      <c r="I4" s="292"/>
      <c r="J4" s="302" t="s">
        <v>5</v>
      </c>
      <c r="K4" s="303"/>
      <c r="L4" s="303"/>
      <c r="M4" s="304"/>
      <c r="N4" s="300"/>
      <c r="O4" s="437"/>
      <c r="P4" s="111"/>
    </row>
    <row r="5" spans="1:26" ht="24.75" customHeight="1">
      <c r="A5" s="110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112"/>
    </row>
    <row r="6" spans="1:26" ht="23.25" customHeight="1">
      <c r="A6" s="110"/>
      <c r="B6" s="310" t="s">
        <v>186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2"/>
      <c r="P6" s="113"/>
      <c r="R6" s="452"/>
      <c r="S6" s="452"/>
      <c r="T6" s="452"/>
      <c r="U6" s="452"/>
      <c r="V6" s="452"/>
    </row>
    <row r="7" spans="1:26" s="3" customFormat="1" ht="24.75" customHeight="1">
      <c r="A7" s="4"/>
      <c r="B7" s="8" t="s">
        <v>183</v>
      </c>
      <c r="C7" s="314" t="s">
        <v>184</v>
      </c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6"/>
      <c r="P7" s="7"/>
      <c r="R7" s="9"/>
      <c r="S7" s="9"/>
      <c r="T7" s="9"/>
      <c r="U7" s="9"/>
      <c r="V7" s="9"/>
    </row>
    <row r="8" spans="1:26" ht="27.75" customHeight="1">
      <c r="A8" s="110"/>
      <c r="B8" s="114" t="s">
        <v>6</v>
      </c>
      <c r="C8" s="453" t="s">
        <v>56</v>
      </c>
      <c r="D8" s="453"/>
      <c r="E8" s="453"/>
      <c r="F8" s="453"/>
      <c r="G8" s="453"/>
      <c r="H8" s="454" t="s">
        <v>57</v>
      </c>
      <c r="I8" s="455"/>
      <c r="J8" s="456"/>
      <c r="K8" s="329" t="s">
        <v>9</v>
      </c>
      <c r="L8" s="330"/>
      <c r="M8" s="330"/>
      <c r="N8" s="330"/>
      <c r="O8" s="463"/>
      <c r="P8" s="113"/>
      <c r="R8" s="115"/>
      <c r="S8" s="464"/>
      <c r="T8" s="464"/>
      <c r="U8" s="464"/>
      <c r="V8" s="115"/>
      <c r="X8" s="116"/>
      <c r="Y8" s="116"/>
    </row>
    <row r="9" spans="1:26" ht="37.5" customHeight="1">
      <c r="A9" s="110"/>
      <c r="B9" s="117" t="s">
        <v>10</v>
      </c>
      <c r="C9" s="453" t="s">
        <v>58</v>
      </c>
      <c r="D9" s="453"/>
      <c r="E9" s="453"/>
      <c r="F9" s="453"/>
      <c r="G9" s="453"/>
      <c r="H9" s="457"/>
      <c r="I9" s="458"/>
      <c r="J9" s="459"/>
      <c r="K9" s="14" t="s">
        <v>12</v>
      </c>
      <c r="L9" s="335" t="s">
        <v>13</v>
      </c>
      <c r="M9" s="335"/>
      <c r="N9" s="335"/>
      <c r="O9" s="14" t="s">
        <v>14</v>
      </c>
      <c r="P9" s="113"/>
      <c r="R9" s="118"/>
      <c r="S9" s="438"/>
      <c r="T9" s="438"/>
      <c r="U9" s="438"/>
      <c r="V9" s="17"/>
      <c r="X9" s="119"/>
      <c r="Y9" s="120"/>
      <c r="Z9" s="121"/>
    </row>
    <row r="10" spans="1:26" ht="42" customHeight="1">
      <c r="A10" s="110"/>
      <c r="B10" s="122" t="s">
        <v>59</v>
      </c>
      <c r="C10" s="439" t="s">
        <v>60</v>
      </c>
      <c r="D10" s="439"/>
      <c r="E10" s="439"/>
      <c r="F10" s="439"/>
      <c r="G10" s="439"/>
      <c r="H10" s="457"/>
      <c r="I10" s="458"/>
      <c r="J10" s="459"/>
      <c r="K10" s="440" t="s">
        <v>61</v>
      </c>
      <c r="L10" s="441"/>
      <c r="M10" s="441"/>
      <c r="N10" s="441"/>
      <c r="O10" s="442"/>
      <c r="P10" s="113"/>
      <c r="R10" s="118"/>
      <c r="S10" s="438"/>
      <c r="T10" s="438"/>
      <c r="U10" s="438"/>
      <c r="V10" s="17"/>
      <c r="X10" s="119"/>
      <c r="Y10" s="120"/>
      <c r="Z10" s="121"/>
    </row>
    <row r="11" spans="1:26" ht="78" customHeight="1">
      <c r="A11" s="110"/>
      <c r="B11" s="122" t="s">
        <v>62</v>
      </c>
      <c r="C11" s="439" t="s">
        <v>63</v>
      </c>
      <c r="D11" s="439"/>
      <c r="E11" s="439"/>
      <c r="F11" s="439"/>
      <c r="G11" s="439"/>
      <c r="H11" s="457"/>
      <c r="I11" s="458"/>
      <c r="J11" s="459"/>
      <c r="K11" s="443"/>
      <c r="L11" s="444"/>
      <c r="M11" s="444"/>
      <c r="N11" s="444"/>
      <c r="O11" s="445"/>
      <c r="P11" s="113"/>
      <c r="R11" s="118"/>
      <c r="S11" s="123"/>
      <c r="T11" s="123"/>
      <c r="U11" s="123"/>
      <c r="V11" s="17"/>
      <c r="X11" s="119"/>
      <c r="Y11" s="120"/>
      <c r="Z11" s="121"/>
    </row>
    <row r="12" spans="1:26" ht="57.75" customHeight="1">
      <c r="A12" s="110"/>
      <c r="B12" s="124" t="s">
        <v>19</v>
      </c>
      <c r="C12" s="449" t="s">
        <v>64</v>
      </c>
      <c r="D12" s="449"/>
      <c r="E12" s="449"/>
      <c r="F12" s="449"/>
      <c r="G12" s="449"/>
      <c r="H12" s="457"/>
      <c r="I12" s="458"/>
      <c r="J12" s="459"/>
      <c r="K12" s="443"/>
      <c r="L12" s="444"/>
      <c r="M12" s="444"/>
      <c r="N12" s="444"/>
      <c r="O12" s="445"/>
      <c r="P12" s="113"/>
      <c r="R12" s="118"/>
      <c r="S12" s="123"/>
      <c r="T12" s="123"/>
      <c r="U12" s="123"/>
      <c r="V12" s="17"/>
      <c r="X12" s="119"/>
      <c r="Y12" s="120"/>
      <c r="Z12" s="121"/>
    </row>
    <row r="13" spans="1:26" ht="46.5" customHeight="1" thickBot="1">
      <c r="A13" s="110"/>
      <c r="B13" s="450" t="s">
        <v>189</v>
      </c>
      <c r="C13" s="451"/>
      <c r="D13" s="451"/>
      <c r="E13" s="451"/>
      <c r="F13" s="451"/>
      <c r="G13" s="451"/>
      <c r="H13" s="460"/>
      <c r="I13" s="461"/>
      <c r="J13" s="462"/>
      <c r="K13" s="446"/>
      <c r="L13" s="447"/>
      <c r="M13" s="447"/>
      <c r="N13" s="447"/>
      <c r="O13" s="448"/>
      <c r="P13" s="113"/>
      <c r="R13" s="119"/>
      <c r="S13" s="438"/>
      <c r="T13" s="438"/>
      <c r="U13" s="123"/>
      <c r="V13" s="17"/>
      <c r="W13" s="125"/>
      <c r="X13" s="119"/>
      <c r="Y13" s="120"/>
      <c r="Z13" s="121"/>
    </row>
    <row r="14" spans="1:26" ht="23.25" customHeight="1">
      <c r="A14" s="110"/>
      <c r="B14" s="472" t="s">
        <v>20</v>
      </c>
      <c r="C14" s="475" t="s">
        <v>21</v>
      </c>
      <c r="D14" s="465" t="s">
        <v>22</v>
      </c>
      <c r="E14" s="476" t="s">
        <v>23</v>
      </c>
      <c r="F14" s="465" t="s">
        <v>24</v>
      </c>
      <c r="G14" s="480" t="s">
        <v>25</v>
      </c>
      <c r="H14" s="481"/>
      <c r="I14" s="481"/>
      <c r="J14" s="482"/>
      <c r="K14" s="465" t="s">
        <v>26</v>
      </c>
      <c r="L14" s="465"/>
      <c r="M14" s="467" t="s">
        <v>27</v>
      </c>
      <c r="N14" s="467"/>
      <c r="O14" s="468"/>
      <c r="P14" s="112"/>
      <c r="R14" s="126"/>
      <c r="S14" s="438"/>
      <c r="T14" s="438"/>
      <c r="V14" s="17"/>
      <c r="X14" s="119"/>
      <c r="Y14" s="120"/>
      <c r="Z14" s="121"/>
    </row>
    <row r="15" spans="1:26" ht="13.5" customHeight="1">
      <c r="A15" s="110"/>
      <c r="B15" s="473"/>
      <c r="C15" s="466"/>
      <c r="D15" s="466"/>
      <c r="E15" s="477"/>
      <c r="F15" s="466"/>
      <c r="G15" s="483"/>
      <c r="H15" s="484"/>
      <c r="I15" s="484"/>
      <c r="J15" s="485"/>
      <c r="K15" s="466"/>
      <c r="L15" s="466"/>
      <c r="M15" s="466" t="s">
        <v>28</v>
      </c>
      <c r="N15" s="466" t="s">
        <v>29</v>
      </c>
      <c r="O15" s="470" t="s">
        <v>30</v>
      </c>
      <c r="P15" s="112"/>
      <c r="R15" s="125"/>
      <c r="S15" s="438"/>
      <c r="T15" s="438"/>
      <c r="V15" s="120"/>
      <c r="X15" s="119"/>
      <c r="Y15" s="120"/>
      <c r="Z15" s="121"/>
    </row>
    <row r="16" spans="1:26" ht="32.25" customHeight="1" thickBot="1">
      <c r="A16" s="110"/>
      <c r="B16" s="474"/>
      <c r="C16" s="469"/>
      <c r="D16" s="469"/>
      <c r="E16" s="478"/>
      <c r="F16" s="479"/>
      <c r="G16" s="127" t="s">
        <v>31</v>
      </c>
      <c r="H16" s="128" t="s">
        <v>32</v>
      </c>
      <c r="I16" s="128" t="s">
        <v>33</v>
      </c>
      <c r="J16" s="29" t="s">
        <v>34</v>
      </c>
      <c r="K16" s="128" t="s">
        <v>35</v>
      </c>
      <c r="L16" s="129" t="s">
        <v>36</v>
      </c>
      <c r="M16" s="469"/>
      <c r="N16" s="469"/>
      <c r="O16" s="471"/>
      <c r="P16" s="112"/>
      <c r="R16" s="125"/>
      <c r="S16" s="438"/>
      <c r="T16" s="438"/>
      <c r="V16" s="120"/>
      <c r="X16" s="119"/>
      <c r="Y16" s="120"/>
      <c r="Z16" s="121"/>
    </row>
    <row r="17" spans="1:16" ht="24.95" customHeight="1" thickBot="1">
      <c r="A17" s="110"/>
      <c r="B17" s="486" t="s">
        <v>65</v>
      </c>
      <c r="C17" s="130" t="s">
        <v>38</v>
      </c>
      <c r="D17" s="488" t="s">
        <v>66</v>
      </c>
      <c r="E17" s="131">
        <v>1</v>
      </c>
      <c r="F17" s="280">
        <f>(G17)</f>
        <v>55000000</v>
      </c>
      <c r="G17" s="283">
        <v>55000000</v>
      </c>
      <c r="H17" s="132"/>
      <c r="I17" s="36"/>
      <c r="J17" s="133"/>
      <c r="K17" s="134">
        <v>45292</v>
      </c>
      <c r="L17" s="134">
        <v>45657</v>
      </c>
      <c r="M17" s="375">
        <f>+(E18/E17)*100</f>
        <v>0</v>
      </c>
      <c r="N17" s="377">
        <f>+(F18/F17)*100</f>
        <v>0</v>
      </c>
      <c r="O17" s="379">
        <f>+(M17+N17)/2</f>
        <v>0</v>
      </c>
      <c r="P17" s="112"/>
    </row>
    <row r="18" spans="1:16" ht="33.75" customHeight="1" thickBot="1">
      <c r="A18" s="110"/>
      <c r="B18" s="487"/>
      <c r="C18" s="135" t="s">
        <v>40</v>
      </c>
      <c r="D18" s="489"/>
      <c r="E18" s="136">
        <v>0</v>
      </c>
      <c r="F18" s="280">
        <f t="shared" ref="F18:F53" si="0">(G18)</f>
        <v>0</v>
      </c>
      <c r="G18" s="283">
        <v>0</v>
      </c>
      <c r="H18" s="137"/>
      <c r="I18" s="42"/>
      <c r="J18" s="138"/>
      <c r="K18" s="134">
        <v>45292</v>
      </c>
      <c r="L18" s="134">
        <v>45657</v>
      </c>
      <c r="M18" s="376"/>
      <c r="N18" s="378"/>
      <c r="O18" s="380"/>
      <c r="P18" s="112"/>
    </row>
    <row r="19" spans="1:16" ht="33.75" customHeight="1" thickBot="1">
      <c r="A19" s="110"/>
      <c r="B19" s="486" t="s">
        <v>67</v>
      </c>
      <c r="C19" s="130" t="s">
        <v>38</v>
      </c>
      <c r="D19" s="488" t="s">
        <v>68</v>
      </c>
      <c r="E19" s="139">
        <v>1</v>
      </c>
      <c r="F19" s="280">
        <f t="shared" si="0"/>
        <v>1556960000</v>
      </c>
      <c r="G19" s="283">
        <v>1556960000</v>
      </c>
      <c r="H19" s="132"/>
      <c r="I19" s="140"/>
      <c r="J19" s="133"/>
      <c r="K19" s="134">
        <v>45292</v>
      </c>
      <c r="L19" s="134">
        <v>45657</v>
      </c>
      <c r="M19" s="375">
        <f>+(E20/E19)*100</f>
        <v>0</v>
      </c>
      <c r="N19" s="377">
        <f>+(F20/F19)*100</f>
        <v>0</v>
      </c>
      <c r="O19" s="379">
        <f>+(M19+N19)/2</f>
        <v>0</v>
      </c>
      <c r="P19" s="112"/>
    </row>
    <row r="20" spans="1:16" ht="33.75" customHeight="1" thickBot="1">
      <c r="A20" s="110"/>
      <c r="B20" s="487"/>
      <c r="C20" s="135" t="s">
        <v>40</v>
      </c>
      <c r="D20" s="489"/>
      <c r="E20" s="141">
        <v>0</v>
      </c>
      <c r="F20" s="280">
        <f t="shared" si="0"/>
        <v>0</v>
      </c>
      <c r="G20" s="280">
        <v>0</v>
      </c>
      <c r="H20" s="137"/>
      <c r="I20" s="42"/>
      <c r="J20" s="138"/>
      <c r="K20" s="134">
        <v>45292</v>
      </c>
      <c r="L20" s="134">
        <v>45657</v>
      </c>
      <c r="M20" s="376"/>
      <c r="N20" s="378"/>
      <c r="O20" s="380"/>
      <c r="P20" s="112"/>
    </row>
    <row r="21" spans="1:16" ht="33.75" customHeight="1" thickBot="1">
      <c r="A21" s="110"/>
      <c r="B21" s="486" t="s">
        <v>69</v>
      </c>
      <c r="C21" s="130" t="s">
        <v>38</v>
      </c>
      <c r="D21" s="488" t="s">
        <v>70</v>
      </c>
      <c r="E21" s="142">
        <v>1</v>
      </c>
      <c r="F21" s="280">
        <f t="shared" si="0"/>
        <v>0</v>
      </c>
      <c r="G21" s="280">
        <v>0</v>
      </c>
      <c r="I21" s="143"/>
      <c r="J21" s="144"/>
      <c r="K21" s="134">
        <v>45292</v>
      </c>
      <c r="L21" s="134">
        <v>45657</v>
      </c>
      <c r="M21" s="375">
        <f>+(E22/E21)*100</f>
        <v>0</v>
      </c>
      <c r="N21" s="377" t="e">
        <f>+(F22/F21)*100</f>
        <v>#DIV/0!</v>
      </c>
      <c r="O21" s="379" t="e">
        <f>+(M21+N21)/2</f>
        <v>#DIV/0!</v>
      </c>
      <c r="P21" s="112"/>
    </row>
    <row r="22" spans="1:16" ht="33.75" customHeight="1" thickBot="1">
      <c r="A22" s="110"/>
      <c r="B22" s="487"/>
      <c r="C22" s="135" t="s">
        <v>40</v>
      </c>
      <c r="D22" s="489"/>
      <c r="E22" s="145">
        <v>0</v>
      </c>
      <c r="F22" s="280">
        <f t="shared" si="0"/>
        <v>0</v>
      </c>
      <c r="G22" s="280">
        <v>0</v>
      </c>
      <c r="H22" s="146"/>
      <c r="I22" s="143"/>
      <c r="J22" s="144"/>
      <c r="K22" s="134">
        <v>45292</v>
      </c>
      <c r="L22" s="134">
        <v>45657</v>
      </c>
      <c r="M22" s="376"/>
      <c r="N22" s="378"/>
      <c r="O22" s="380"/>
      <c r="P22" s="112"/>
    </row>
    <row r="23" spans="1:16" ht="33.75" customHeight="1" thickBot="1">
      <c r="A23" s="110"/>
      <c r="B23" s="486" t="s">
        <v>71</v>
      </c>
      <c r="C23" s="130" t="s">
        <v>38</v>
      </c>
      <c r="D23" s="488" t="s">
        <v>72</v>
      </c>
      <c r="E23" s="147">
        <v>1</v>
      </c>
      <c r="F23" s="280">
        <f t="shared" si="0"/>
        <v>55000000</v>
      </c>
      <c r="G23" s="280">
        <v>55000000</v>
      </c>
      <c r="H23" s="132"/>
      <c r="I23" s="140"/>
      <c r="J23" s="133"/>
      <c r="K23" s="134">
        <v>45292</v>
      </c>
      <c r="L23" s="134">
        <v>45657</v>
      </c>
      <c r="M23" s="375">
        <f>+(E24/E23)*100</f>
        <v>0</v>
      </c>
      <c r="N23" s="377">
        <f>+(F24/F23)*100</f>
        <v>0</v>
      </c>
      <c r="O23" s="379">
        <f>+(M23+N23)/2</f>
        <v>0</v>
      </c>
      <c r="P23" s="112"/>
    </row>
    <row r="24" spans="1:16" ht="33.75" customHeight="1" thickBot="1">
      <c r="A24" s="110"/>
      <c r="B24" s="487"/>
      <c r="C24" s="135" t="s">
        <v>40</v>
      </c>
      <c r="D24" s="489"/>
      <c r="E24" s="145">
        <v>0</v>
      </c>
      <c r="F24" s="280">
        <f t="shared" si="0"/>
        <v>0</v>
      </c>
      <c r="G24" s="280">
        <v>0</v>
      </c>
      <c r="H24" s="137"/>
      <c r="I24" s="42"/>
      <c r="J24" s="138"/>
      <c r="K24" s="134">
        <v>45292</v>
      </c>
      <c r="L24" s="134">
        <v>45657</v>
      </c>
      <c r="M24" s="376"/>
      <c r="N24" s="378"/>
      <c r="O24" s="380"/>
      <c r="P24" s="112"/>
    </row>
    <row r="25" spans="1:16" ht="33.75" customHeight="1" thickBot="1">
      <c r="A25" s="110"/>
      <c r="B25" s="486" t="s">
        <v>73</v>
      </c>
      <c r="C25" s="130" t="s">
        <v>38</v>
      </c>
      <c r="D25" s="488" t="s">
        <v>74</v>
      </c>
      <c r="E25" s="139">
        <v>2</v>
      </c>
      <c r="F25" s="280">
        <f t="shared" si="0"/>
        <v>55000000</v>
      </c>
      <c r="G25" s="280">
        <v>55000000</v>
      </c>
      <c r="H25" s="132"/>
      <c r="I25" s="140"/>
      <c r="J25" s="133"/>
      <c r="K25" s="134">
        <v>45292</v>
      </c>
      <c r="L25" s="134">
        <v>45657</v>
      </c>
      <c r="M25" s="375">
        <f>+(E26/E25)*100</f>
        <v>0</v>
      </c>
      <c r="N25" s="377">
        <f>+(F26/F25)*100</f>
        <v>0</v>
      </c>
      <c r="O25" s="379">
        <f>+(M25+N25)/2</f>
        <v>0</v>
      </c>
      <c r="P25" s="112"/>
    </row>
    <row r="26" spans="1:16" ht="33.75" customHeight="1" thickBot="1">
      <c r="A26" s="110"/>
      <c r="B26" s="487"/>
      <c r="C26" s="135" t="s">
        <v>40</v>
      </c>
      <c r="D26" s="489"/>
      <c r="E26" s="136">
        <v>0</v>
      </c>
      <c r="F26" s="280">
        <f t="shared" si="0"/>
        <v>0</v>
      </c>
      <c r="G26" s="280">
        <v>0</v>
      </c>
      <c r="H26" s="137"/>
      <c r="I26" s="42"/>
      <c r="J26" s="138"/>
      <c r="K26" s="134">
        <v>45292</v>
      </c>
      <c r="L26" s="134">
        <v>45657</v>
      </c>
      <c r="M26" s="376"/>
      <c r="N26" s="378"/>
      <c r="O26" s="380"/>
      <c r="P26" s="112"/>
    </row>
    <row r="27" spans="1:16" ht="33.75" customHeight="1" thickBot="1">
      <c r="A27" s="110"/>
      <c r="B27" s="486" t="s">
        <v>75</v>
      </c>
      <c r="C27" s="130" t="s">
        <v>38</v>
      </c>
      <c r="D27" s="488" t="s">
        <v>76</v>
      </c>
      <c r="E27" s="131">
        <v>1</v>
      </c>
      <c r="F27" s="280">
        <f t="shared" si="0"/>
        <v>90000000</v>
      </c>
      <c r="G27" s="280">
        <v>90000000</v>
      </c>
      <c r="H27" s="132"/>
      <c r="I27" s="140"/>
      <c r="J27" s="133"/>
      <c r="K27" s="134">
        <v>45292</v>
      </c>
      <c r="L27" s="134">
        <v>45657</v>
      </c>
      <c r="M27" s="375">
        <f>+(E28/E27)*100</f>
        <v>0</v>
      </c>
      <c r="N27" s="377">
        <f>+(F28/F27)*100</f>
        <v>0</v>
      </c>
      <c r="O27" s="379">
        <f>+(M27+N27)/2</f>
        <v>0</v>
      </c>
      <c r="P27" s="112"/>
    </row>
    <row r="28" spans="1:16" ht="66.75" customHeight="1" thickBot="1">
      <c r="A28" s="110"/>
      <c r="B28" s="487"/>
      <c r="C28" s="135" t="s">
        <v>40</v>
      </c>
      <c r="D28" s="489"/>
      <c r="E28" s="148">
        <v>0</v>
      </c>
      <c r="F28" s="280">
        <f t="shared" si="0"/>
        <v>0</v>
      </c>
      <c r="G28" s="280">
        <v>0</v>
      </c>
      <c r="H28" s="137"/>
      <c r="I28" s="42"/>
      <c r="J28" s="138"/>
      <c r="K28" s="134">
        <v>45292</v>
      </c>
      <c r="L28" s="134">
        <v>45657</v>
      </c>
      <c r="M28" s="376"/>
      <c r="N28" s="378"/>
      <c r="O28" s="380"/>
      <c r="P28" s="112"/>
    </row>
    <row r="29" spans="1:16" ht="33.75" customHeight="1" thickBot="1">
      <c r="A29" s="110"/>
      <c r="B29" s="486" t="s">
        <v>77</v>
      </c>
      <c r="C29" s="130" t="s">
        <v>38</v>
      </c>
      <c r="D29" s="488" t="s">
        <v>78</v>
      </c>
      <c r="E29" s="139">
        <v>1</v>
      </c>
      <c r="F29" s="280">
        <f t="shared" si="0"/>
        <v>65000000</v>
      </c>
      <c r="G29" s="280">
        <v>65000000</v>
      </c>
      <c r="H29" s="219"/>
      <c r="I29" s="220"/>
      <c r="J29" s="221"/>
      <c r="K29" s="134">
        <v>45292</v>
      </c>
      <c r="L29" s="134">
        <v>45657</v>
      </c>
      <c r="M29" s="375">
        <f>+(E30/E29)*100</f>
        <v>0</v>
      </c>
      <c r="N29" s="377">
        <f>+(F30/F29)*100</f>
        <v>0</v>
      </c>
      <c r="O29" s="379">
        <f>+(M29+N29)/2</f>
        <v>0</v>
      </c>
      <c r="P29" s="112"/>
    </row>
    <row r="30" spans="1:16" ht="42" customHeight="1" thickBot="1">
      <c r="A30" s="110"/>
      <c r="B30" s="487"/>
      <c r="C30" s="135" t="s">
        <v>40</v>
      </c>
      <c r="D30" s="489"/>
      <c r="E30" s="136">
        <v>0</v>
      </c>
      <c r="F30" s="280">
        <f t="shared" si="0"/>
        <v>0</v>
      </c>
      <c r="G30" s="280">
        <v>0</v>
      </c>
      <c r="H30" s="137"/>
      <c r="I30" s="42"/>
      <c r="J30" s="138"/>
      <c r="K30" s="134">
        <v>45292</v>
      </c>
      <c r="L30" s="134">
        <v>45657</v>
      </c>
      <c r="M30" s="376"/>
      <c r="N30" s="378"/>
      <c r="O30" s="380"/>
      <c r="P30" s="112"/>
    </row>
    <row r="31" spans="1:16" ht="51" customHeight="1" thickBot="1">
      <c r="A31" s="110"/>
      <c r="B31" s="490" t="s">
        <v>79</v>
      </c>
      <c r="C31" s="130" t="s">
        <v>38</v>
      </c>
      <c r="D31" s="488" t="s">
        <v>80</v>
      </c>
      <c r="E31" s="139">
        <v>50</v>
      </c>
      <c r="F31" s="280">
        <f t="shared" si="0"/>
        <v>302300000</v>
      </c>
      <c r="G31" s="280">
        <v>302300000</v>
      </c>
      <c r="H31" s="132"/>
      <c r="I31" s="36"/>
      <c r="J31" s="133"/>
      <c r="K31" s="134">
        <v>45292</v>
      </c>
      <c r="L31" s="134">
        <v>45657</v>
      </c>
      <c r="M31" s="375">
        <f>+(E32/E31)*100</f>
        <v>0</v>
      </c>
      <c r="N31" s="377">
        <f>+(F32/F31)*100</f>
        <v>0</v>
      </c>
      <c r="O31" s="379">
        <f>+(M31+N31)/2</f>
        <v>0</v>
      </c>
      <c r="P31" s="112"/>
    </row>
    <row r="32" spans="1:16" ht="24.95" customHeight="1" thickBot="1">
      <c r="A32" s="110"/>
      <c r="B32" s="491"/>
      <c r="C32" s="135" t="s">
        <v>40</v>
      </c>
      <c r="D32" s="489"/>
      <c r="E32" s="136">
        <v>0</v>
      </c>
      <c r="F32" s="280">
        <f t="shared" si="0"/>
        <v>0</v>
      </c>
      <c r="G32" s="280">
        <v>0</v>
      </c>
      <c r="H32" s="137"/>
      <c r="I32" s="42"/>
      <c r="J32" s="138"/>
      <c r="K32" s="134">
        <v>45292</v>
      </c>
      <c r="L32" s="134">
        <v>45657</v>
      </c>
      <c r="M32" s="376"/>
      <c r="N32" s="378"/>
      <c r="O32" s="380"/>
      <c r="P32" s="112"/>
    </row>
    <row r="33" spans="1:31" ht="24.95" customHeight="1" thickBot="1">
      <c r="A33" s="110"/>
      <c r="B33" s="486" t="s">
        <v>81</v>
      </c>
      <c r="C33" s="130" t="s">
        <v>38</v>
      </c>
      <c r="D33" s="488" t="s">
        <v>82</v>
      </c>
      <c r="E33" s="139">
        <v>370</v>
      </c>
      <c r="F33" s="280">
        <f t="shared" si="0"/>
        <v>100000000</v>
      </c>
      <c r="G33" s="280">
        <v>100000000</v>
      </c>
      <c r="H33" s="132"/>
      <c r="I33" s="36"/>
      <c r="J33" s="133"/>
      <c r="K33" s="134">
        <v>45292</v>
      </c>
      <c r="L33" s="134">
        <v>45657</v>
      </c>
      <c r="M33" s="375">
        <f>+(E34/E33)*100</f>
        <v>0</v>
      </c>
      <c r="N33" s="377">
        <f>+(F34/F33)*100</f>
        <v>0</v>
      </c>
      <c r="O33" s="379">
        <f>+(M33+N33)/2</f>
        <v>0</v>
      </c>
      <c r="P33" s="112"/>
    </row>
    <row r="34" spans="1:31" ht="39.75" customHeight="1" thickBot="1">
      <c r="A34" s="110"/>
      <c r="B34" s="487"/>
      <c r="C34" s="135" t="s">
        <v>40</v>
      </c>
      <c r="D34" s="489"/>
      <c r="E34" s="136">
        <v>0</v>
      </c>
      <c r="F34" s="280">
        <f t="shared" si="0"/>
        <v>0</v>
      </c>
      <c r="G34" s="280">
        <v>0</v>
      </c>
      <c r="H34" s="137"/>
      <c r="I34" s="42"/>
      <c r="J34" s="138"/>
      <c r="K34" s="134">
        <v>45292</v>
      </c>
      <c r="L34" s="134">
        <v>45657</v>
      </c>
      <c r="M34" s="376"/>
      <c r="N34" s="378"/>
      <c r="O34" s="380"/>
      <c r="P34" s="112"/>
    </row>
    <row r="35" spans="1:31" ht="24" customHeight="1" thickBot="1">
      <c r="A35" s="110"/>
      <c r="B35" s="486" t="s">
        <v>83</v>
      </c>
      <c r="C35" s="130" t="s">
        <v>38</v>
      </c>
      <c r="D35" s="488" t="s">
        <v>84</v>
      </c>
      <c r="E35" s="139">
        <v>30</v>
      </c>
      <c r="F35" s="280">
        <f t="shared" si="0"/>
        <v>50000000</v>
      </c>
      <c r="G35" s="280">
        <v>50000000</v>
      </c>
      <c r="H35" s="132"/>
      <c r="I35" s="36"/>
      <c r="J35" s="133"/>
      <c r="K35" s="134">
        <v>45292</v>
      </c>
      <c r="L35" s="134">
        <v>45657</v>
      </c>
      <c r="M35" s="375">
        <f>+(E36/E35)*100</f>
        <v>0</v>
      </c>
      <c r="N35" s="377">
        <f>+(F36/F35)*100</f>
        <v>0</v>
      </c>
      <c r="O35" s="379">
        <f>+(M35+N35)/2</f>
        <v>0</v>
      </c>
      <c r="P35" s="112"/>
    </row>
    <row r="36" spans="1:31" ht="44.25" customHeight="1" thickBot="1">
      <c r="A36" s="110"/>
      <c r="B36" s="487"/>
      <c r="C36" s="135" t="s">
        <v>40</v>
      </c>
      <c r="D36" s="489"/>
      <c r="E36" s="136">
        <v>0</v>
      </c>
      <c r="F36" s="280">
        <f t="shared" si="0"/>
        <v>0</v>
      </c>
      <c r="G36" s="280">
        <v>0</v>
      </c>
      <c r="H36" s="137"/>
      <c r="I36" s="42"/>
      <c r="J36" s="138"/>
      <c r="K36" s="134">
        <v>45292</v>
      </c>
      <c r="L36" s="134">
        <v>45657</v>
      </c>
      <c r="M36" s="376"/>
      <c r="N36" s="378"/>
      <c r="O36" s="380"/>
      <c r="P36" s="112"/>
    </row>
    <row r="37" spans="1:31" ht="24" customHeight="1" thickBot="1">
      <c r="A37" s="110"/>
      <c r="B37" s="492" t="s">
        <v>85</v>
      </c>
      <c r="C37" s="130" t="s">
        <v>38</v>
      </c>
      <c r="D37" s="488" t="s">
        <v>86</v>
      </c>
      <c r="E37" s="139">
        <v>3</v>
      </c>
      <c r="F37" s="280">
        <f t="shared" si="0"/>
        <v>0</v>
      </c>
      <c r="G37" s="280">
        <v>0</v>
      </c>
      <c r="H37" s="132"/>
      <c r="I37" s="36"/>
      <c r="J37" s="133"/>
      <c r="K37" s="134">
        <v>45292</v>
      </c>
      <c r="L37" s="134">
        <v>45657</v>
      </c>
      <c r="M37" s="375">
        <f>+(E38/E37)*100</f>
        <v>0</v>
      </c>
      <c r="N37" s="377" t="e">
        <f>+(F38/F37)*100</f>
        <v>#DIV/0!</v>
      </c>
      <c r="O37" s="379" t="e">
        <f>+(M37+N37)/2</f>
        <v>#DIV/0!</v>
      </c>
      <c r="P37" s="112"/>
    </row>
    <row r="38" spans="1:31" ht="37.5" customHeight="1" thickBot="1">
      <c r="A38" s="110"/>
      <c r="B38" s="493"/>
      <c r="C38" s="135" t="s">
        <v>40</v>
      </c>
      <c r="D38" s="489"/>
      <c r="E38" s="136">
        <v>0</v>
      </c>
      <c r="F38" s="280">
        <f t="shared" si="0"/>
        <v>0</v>
      </c>
      <c r="G38" s="280">
        <v>0</v>
      </c>
      <c r="H38" s="137"/>
      <c r="I38" s="42"/>
      <c r="J38" s="138"/>
      <c r="K38" s="134">
        <v>45292</v>
      </c>
      <c r="L38" s="134">
        <v>45657</v>
      </c>
      <c r="M38" s="376"/>
      <c r="N38" s="378"/>
      <c r="O38" s="380"/>
      <c r="P38" s="112"/>
    </row>
    <row r="39" spans="1:31" ht="24" customHeight="1" thickBot="1">
      <c r="A39" s="110"/>
      <c r="B39" s="486" t="s">
        <v>87</v>
      </c>
      <c r="C39" s="130" t="s">
        <v>38</v>
      </c>
      <c r="D39" s="488" t="s">
        <v>88</v>
      </c>
      <c r="E39" s="139">
        <v>94</v>
      </c>
      <c r="F39" s="280">
        <f t="shared" si="0"/>
        <v>350000000</v>
      </c>
      <c r="G39" s="280">
        <v>350000000</v>
      </c>
      <c r="I39" s="36"/>
      <c r="J39" s="133"/>
      <c r="K39" s="134">
        <v>45292</v>
      </c>
      <c r="L39" s="134">
        <v>45657</v>
      </c>
      <c r="M39" s="375">
        <f>+(E40/E39)*100</f>
        <v>0</v>
      </c>
      <c r="N39" s="377">
        <f>+(F40/F39)*100</f>
        <v>0</v>
      </c>
      <c r="O39" s="379">
        <f>+(M39+N39)/2</f>
        <v>0</v>
      </c>
      <c r="P39" s="112"/>
    </row>
    <row r="40" spans="1:31" ht="53.25" customHeight="1" thickBot="1">
      <c r="A40" s="110"/>
      <c r="B40" s="487"/>
      <c r="C40" s="135" t="s">
        <v>40</v>
      </c>
      <c r="D40" s="489"/>
      <c r="E40" s="136">
        <v>0</v>
      </c>
      <c r="F40" s="280">
        <f t="shared" si="0"/>
        <v>0</v>
      </c>
      <c r="G40" s="280">
        <v>0</v>
      </c>
      <c r="H40" s="132"/>
      <c r="I40" s="42"/>
      <c r="J40" s="138"/>
      <c r="K40" s="134">
        <v>45292</v>
      </c>
      <c r="L40" s="134">
        <v>45657</v>
      </c>
      <c r="M40" s="376"/>
      <c r="N40" s="378"/>
      <c r="O40" s="380"/>
      <c r="P40" s="112"/>
    </row>
    <row r="41" spans="1:31" ht="25.5" customHeight="1" thickBot="1">
      <c r="A41" s="110"/>
      <c r="B41" s="486" t="s">
        <v>89</v>
      </c>
      <c r="C41" s="130" t="s">
        <v>38</v>
      </c>
      <c r="D41" s="488" t="s">
        <v>90</v>
      </c>
      <c r="E41" s="139">
        <v>11</v>
      </c>
      <c r="F41" s="280">
        <f t="shared" si="0"/>
        <v>250000000</v>
      </c>
      <c r="G41" s="280">
        <v>250000000</v>
      </c>
      <c r="H41" s="132"/>
      <c r="I41" s="36"/>
      <c r="J41" s="133"/>
      <c r="K41" s="134">
        <v>45292</v>
      </c>
      <c r="L41" s="134">
        <v>45657</v>
      </c>
      <c r="M41" s="375">
        <f>+(E42/E41)*100</f>
        <v>0</v>
      </c>
      <c r="N41" s="377">
        <f>+(F42/F41)*100</f>
        <v>0</v>
      </c>
      <c r="O41" s="379">
        <f>+(M41+N41)/2</f>
        <v>0</v>
      </c>
      <c r="P41" s="112"/>
    </row>
    <row r="42" spans="1:31" ht="25.5" customHeight="1" thickBot="1">
      <c r="A42" s="110"/>
      <c r="B42" s="487"/>
      <c r="C42" s="135" t="s">
        <v>40</v>
      </c>
      <c r="D42" s="489"/>
      <c r="E42" s="148"/>
      <c r="F42" s="280">
        <f t="shared" si="0"/>
        <v>0</v>
      </c>
      <c r="G42" s="280">
        <v>0</v>
      </c>
      <c r="H42" s="137"/>
      <c r="I42" s="42"/>
      <c r="J42" s="138"/>
      <c r="K42" s="134">
        <v>45292</v>
      </c>
      <c r="L42" s="134">
        <v>45657</v>
      </c>
      <c r="M42" s="376"/>
      <c r="N42" s="378"/>
      <c r="O42" s="380"/>
      <c r="P42" s="112"/>
    </row>
    <row r="43" spans="1:31" ht="36.75" customHeight="1" thickBot="1">
      <c r="A43" s="110"/>
      <c r="B43" s="494" t="s">
        <v>91</v>
      </c>
      <c r="C43" s="130" t="s">
        <v>38</v>
      </c>
      <c r="D43" s="488" t="s">
        <v>92</v>
      </c>
      <c r="E43" s="131">
        <v>1</v>
      </c>
      <c r="F43" s="280">
        <f t="shared" si="0"/>
        <v>60047183</v>
      </c>
      <c r="G43" s="280">
        <v>60047183</v>
      </c>
      <c r="H43" s="132"/>
      <c r="I43" s="36"/>
      <c r="J43" s="133"/>
      <c r="K43" s="134">
        <v>45292</v>
      </c>
      <c r="L43" s="134">
        <v>45657</v>
      </c>
      <c r="M43" s="375">
        <f>+(E44/E43)*100</f>
        <v>0</v>
      </c>
      <c r="N43" s="377">
        <f>+(F44/F43)*100</f>
        <v>0</v>
      </c>
      <c r="O43" s="379">
        <f>+(M43+N43)/2</f>
        <v>0</v>
      </c>
      <c r="P43" s="112"/>
    </row>
    <row r="44" spans="1:31" ht="25.5" customHeight="1" thickBot="1">
      <c r="A44" s="110"/>
      <c r="B44" s="495"/>
      <c r="C44" s="135" t="s">
        <v>40</v>
      </c>
      <c r="D44" s="489"/>
      <c r="E44" s="136"/>
      <c r="F44" s="280">
        <f t="shared" si="0"/>
        <v>0</v>
      </c>
      <c r="G44" s="280">
        <v>0</v>
      </c>
      <c r="H44" s="137"/>
      <c r="I44" s="42"/>
      <c r="J44" s="138"/>
      <c r="K44" s="134">
        <v>45292</v>
      </c>
      <c r="L44" s="134">
        <v>45657</v>
      </c>
      <c r="M44" s="376"/>
      <c r="N44" s="378"/>
      <c r="O44" s="380"/>
      <c r="P44" s="112"/>
    </row>
    <row r="45" spans="1:31" ht="25.5" customHeight="1" thickBot="1">
      <c r="A45" s="110"/>
      <c r="B45" s="494" t="s">
        <v>93</v>
      </c>
      <c r="C45" s="130" t="s">
        <v>38</v>
      </c>
      <c r="D45" s="488" t="s">
        <v>94</v>
      </c>
      <c r="E45" s="131">
        <v>1</v>
      </c>
      <c r="F45" s="280">
        <f t="shared" si="0"/>
        <v>20000000</v>
      </c>
      <c r="G45" s="280">
        <v>20000000</v>
      </c>
      <c r="H45" s="132"/>
      <c r="I45" s="36"/>
      <c r="J45" s="133"/>
      <c r="K45" s="134">
        <v>45292</v>
      </c>
      <c r="L45" s="134">
        <v>45657</v>
      </c>
      <c r="M45" s="375">
        <f>+(E46/E45)*100</f>
        <v>0</v>
      </c>
      <c r="N45" s="377">
        <f>+(F46/F45)*100</f>
        <v>0</v>
      </c>
      <c r="O45" s="379">
        <f>+(M45+N45)/2</f>
        <v>0</v>
      </c>
      <c r="P45" s="112"/>
    </row>
    <row r="46" spans="1:31" ht="57.75" customHeight="1" thickBot="1">
      <c r="A46" s="110"/>
      <c r="B46" s="495"/>
      <c r="C46" s="135" t="s">
        <v>40</v>
      </c>
      <c r="D46" s="489"/>
      <c r="E46" s="136"/>
      <c r="F46" s="280">
        <f t="shared" si="0"/>
        <v>0</v>
      </c>
      <c r="G46" s="280">
        <v>0</v>
      </c>
      <c r="H46" s="137"/>
      <c r="I46" s="42"/>
      <c r="J46" s="138"/>
      <c r="K46" s="134">
        <v>45292</v>
      </c>
      <c r="L46" s="134">
        <v>45657</v>
      </c>
      <c r="M46" s="376"/>
      <c r="N46" s="378"/>
      <c r="O46" s="380"/>
      <c r="P46" s="112"/>
    </row>
    <row r="47" spans="1:31" ht="25.5" customHeight="1" thickBot="1">
      <c r="A47" s="110"/>
      <c r="B47" s="496" t="s">
        <v>95</v>
      </c>
      <c r="C47" s="130" t="s">
        <v>38</v>
      </c>
      <c r="D47" s="488" t="s">
        <v>96</v>
      </c>
      <c r="E47" s="139">
        <v>1</v>
      </c>
      <c r="F47" s="280">
        <f t="shared" si="0"/>
        <v>107652817</v>
      </c>
      <c r="G47" s="280">
        <v>107652817</v>
      </c>
      <c r="H47" s="132"/>
      <c r="I47" s="36"/>
      <c r="J47" s="133"/>
      <c r="K47" s="134">
        <v>45292</v>
      </c>
      <c r="L47" s="134">
        <v>45657</v>
      </c>
      <c r="M47" s="375">
        <f>+(E48/E47)*100</f>
        <v>0</v>
      </c>
      <c r="N47" s="377">
        <f>+(F48/F47)*100</f>
        <v>0</v>
      </c>
      <c r="O47" s="379">
        <f>+(M47+N47)/2</f>
        <v>0</v>
      </c>
      <c r="P47" s="112"/>
    </row>
    <row r="48" spans="1:31" ht="23.25" customHeight="1" thickBot="1">
      <c r="A48" s="110"/>
      <c r="B48" s="497"/>
      <c r="C48" s="135" t="s">
        <v>40</v>
      </c>
      <c r="D48" s="489"/>
      <c r="E48" s="136">
        <v>0</v>
      </c>
      <c r="F48" s="280">
        <f t="shared" si="0"/>
        <v>0</v>
      </c>
      <c r="G48" s="280">
        <v>0</v>
      </c>
      <c r="H48" s="137"/>
      <c r="I48" s="42"/>
      <c r="J48" s="138"/>
      <c r="K48" s="134">
        <v>45292</v>
      </c>
      <c r="L48" s="134">
        <v>45657</v>
      </c>
      <c r="M48" s="376"/>
      <c r="N48" s="378"/>
      <c r="O48" s="380"/>
      <c r="P48" s="112"/>
      <c r="R48" s="149"/>
      <c r="S48" s="150"/>
      <c r="T48" s="151"/>
      <c r="U48" s="152"/>
      <c r="V48" s="151"/>
      <c r="W48" s="151"/>
      <c r="X48" s="151"/>
      <c r="Y48" s="151"/>
      <c r="Z48" s="149"/>
      <c r="AA48" s="151"/>
      <c r="AB48" s="151"/>
      <c r="AC48" s="149"/>
      <c r="AD48" s="151"/>
      <c r="AE48" s="149"/>
    </row>
    <row r="49" spans="1:37" ht="23.25" customHeight="1" thickBot="1">
      <c r="A49" s="110"/>
      <c r="B49" s="496" t="s">
        <v>97</v>
      </c>
      <c r="C49" s="130" t="s">
        <v>38</v>
      </c>
      <c r="D49" s="488" t="s">
        <v>98</v>
      </c>
      <c r="E49" s="139">
        <v>1</v>
      </c>
      <c r="F49" s="280">
        <f t="shared" si="0"/>
        <v>0</v>
      </c>
      <c r="G49" s="280">
        <v>0</v>
      </c>
      <c r="H49" s="132"/>
      <c r="I49" s="36"/>
      <c r="J49" s="133"/>
      <c r="K49" s="134">
        <v>45292</v>
      </c>
      <c r="L49" s="134">
        <v>45657</v>
      </c>
      <c r="M49" s="375">
        <f>+(E50/E49)*100</f>
        <v>0</v>
      </c>
      <c r="N49" s="377" t="e">
        <f>+(F50/F49)*100</f>
        <v>#DIV/0!</v>
      </c>
      <c r="O49" s="379" t="e">
        <f>+(M49+N49)/2</f>
        <v>#DIV/0!</v>
      </c>
      <c r="P49" s="112"/>
      <c r="R49" s="149"/>
      <c r="S49" s="150"/>
      <c r="T49" s="151"/>
      <c r="U49" s="152"/>
      <c r="V49" s="151"/>
      <c r="W49" s="151"/>
      <c r="X49" s="151"/>
      <c r="Y49" s="151"/>
      <c r="Z49" s="149"/>
      <c r="AA49" s="151"/>
      <c r="AB49" s="151"/>
      <c r="AC49" s="149"/>
      <c r="AD49" s="151"/>
      <c r="AE49" s="149"/>
    </row>
    <row r="50" spans="1:37" ht="23.25" customHeight="1" thickBot="1">
      <c r="A50" s="110"/>
      <c r="B50" s="497"/>
      <c r="C50" s="135" t="s">
        <v>40</v>
      </c>
      <c r="D50" s="489"/>
      <c r="E50" s="136">
        <v>0</v>
      </c>
      <c r="F50" s="280">
        <f t="shared" si="0"/>
        <v>0</v>
      </c>
      <c r="G50" s="280">
        <v>0</v>
      </c>
      <c r="H50" s="137"/>
      <c r="I50" s="42"/>
      <c r="J50" s="138"/>
      <c r="K50" s="134">
        <v>45292</v>
      </c>
      <c r="L50" s="134">
        <v>45657</v>
      </c>
      <c r="M50" s="376"/>
      <c r="N50" s="378"/>
      <c r="O50" s="380"/>
      <c r="P50" s="112"/>
      <c r="R50" s="149"/>
      <c r="S50" s="150"/>
      <c r="T50" s="151"/>
      <c r="U50" s="152"/>
      <c r="V50" s="151"/>
      <c r="W50" s="151"/>
      <c r="X50" s="151"/>
      <c r="Y50" s="151"/>
      <c r="Z50" s="149"/>
      <c r="AA50" s="151"/>
      <c r="AB50" s="151"/>
      <c r="AC50" s="149"/>
      <c r="AD50" s="151"/>
      <c r="AE50" s="149"/>
    </row>
    <row r="51" spans="1:37" ht="25.5" customHeight="1" thickBot="1">
      <c r="A51" s="110"/>
      <c r="B51" s="498" t="s">
        <v>99</v>
      </c>
      <c r="C51" s="130" t="s">
        <v>38</v>
      </c>
      <c r="D51" s="488" t="s">
        <v>100</v>
      </c>
      <c r="E51" s="139">
        <v>1</v>
      </c>
      <c r="F51" s="280">
        <f t="shared" si="0"/>
        <v>0</v>
      </c>
      <c r="G51" s="280">
        <v>0</v>
      </c>
      <c r="H51" s="132"/>
      <c r="I51" s="140"/>
      <c r="J51" s="133"/>
      <c r="K51" s="134">
        <v>45292</v>
      </c>
      <c r="L51" s="134">
        <v>45657</v>
      </c>
      <c r="M51" s="375">
        <f>+(E52/E51)*100</f>
        <v>0</v>
      </c>
      <c r="N51" s="377" t="e">
        <f>+(F52/F51)*100</f>
        <v>#DIV/0!</v>
      </c>
      <c r="O51" s="379" t="e">
        <f>+(M51+N51)/2</f>
        <v>#DIV/0!</v>
      </c>
      <c r="P51" s="112"/>
      <c r="R51" s="116"/>
      <c r="S51" s="153"/>
      <c r="T51" s="154"/>
      <c r="U51" s="155"/>
      <c r="V51" s="154"/>
      <c r="W51" s="154"/>
      <c r="X51" s="156"/>
      <c r="Y51" s="154"/>
      <c r="Z51" s="157"/>
      <c r="AA51" s="116"/>
      <c r="AB51" s="154"/>
      <c r="AC51" s="158"/>
      <c r="AD51" s="154"/>
      <c r="AE51" s="84"/>
      <c r="AF51" s="84"/>
      <c r="AG51" s="116"/>
      <c r="AH51" s="116"/>
      <c r="AI51" s="116"/>
      <c r="AJ51" s="116"/>
      <c r="AK51" s="116"/>
    </row>
    <row r="52" spans="1:37" ht="42.75" customHeight="1" thickBot="1">
      <c r="A52" s="110"/>
      <c r="B52" s="499"/>
      <c r="C52" s="135" t="s">
        <v>40</v>
      </c>
      <c r="D52" s="489"/>
      <c r="E52" s="136">
        <v>0</v>
      </c>
      <c r="F52" s="280">
        <f t="shared" si="0"/>
        <v>0</v>
      </c>
      <c r="G52" s="280">
        <v>0</v>
      </c>
      <c r="H52" s="137"/>
      <c r="I52" s="42"/>
      <c r="J52" s="138"/>
      <c r="K52" s="134">
        <v>45292</v>
      </c>
      <c r="L52" s="134">
        <v>45657</v>
      </c>
      <c r="M52" s="376"/>
      <c r="N52" s="378"/>
      <c r="O52" s="380"/>
      <c r="P52" s="112"/>
      <c r="Q52" s="159"/>
      <c r="R52" s="160"/>
      <c r="S52" s="161"/>
      <c r="T52" s="162"/>
      <c r="U52" s="163"/>
      <c r="V52" s="162"/>
      <c r="W52" s="162"/>
      <c r="X52" s="162"/>
      <c r="Y52" s="162"/>
      <c r="Z52" s="162"/>
      <c r="AA52" s="164"/>
      <c r="AB52" s="162"/>
      <c r="AC52" s="165"/>
      <c r="AD52" s="160"/>
      <c r="AE52" s="92"/>
      <c r="AF52" s="165"/>
      <c r="AG52" s="160"/>
      <c r="AH52" s="92"/>
      <c r="AI52" s="166"/>
      <c r="AJ52" s="166"/>
      <c r="AK52" s="166"/>
    </row>
    <row r="53" spans="1:37" ht="25.5" customHeight="1" thickBot="1">
      <c r="A53" s="110"/>
      <c r="B53" s="498" t="s">
        <v>101</v>
      </c>
      <c r="C53" s="130" t="s">
        <v>38</v>
      </c>
      <c r="D53" s="488" t="s">
        <v>100</v>
      </c>
      <c r="E53" s="139">
        <v>1</v>
      </c>
      <c r="F53" s="280">
        <f t="shared" si="0"/>
        <v>30000000</v>
      </c>
      <c r="G53" s="280">
        <v>30000000</v>
      </c>
      <c r="H53" s="132"/>
      <c r="I53" s="36"/>
      <c r="J53" s="133"/>
      <c r="K53" s="134">
        <v>45292</v>
      </c>
      <c r="L53" s="134">
        <v>45657</v>
      </c>
      <c r="M53" s="375">
        <f>+(E54/E53)*100</f>
        <v>0</v>
      </c>
      <c r="N53" s="377">
        <f>+(F54/F53)*100</f>
        <v>0</v>
      </c>
      <c r="O53" s="379">
        <f>+(M53+N53)/2</f>
        <v>0</v>
      </c>
      <c r="P53" s="112"/>
      <c r="Q53" s="167"/>
      <c r="R53" s="160"/>
      <c r="S53" s="161"/>
      <c r="T53" s="162"/>
      <c r="U53" s="163"/>
      <c r="V53" s="162"/>
      <c r="W53" s="162"/>
      <c r="X53" s="168"/>
      <c r="Y53" s="162"/>
      <c r="Z53" s="164"/>
      <c r="AA53" s="160"/>
      <c r="AB53" s="162"/>
      <c r="AC53" s="165"/>
      <c r="AD53" s="160"/>
      <c r="AE53" s="92"/>
      <c r="AF53" s="92"/>
      <c r="AG53" s="166"/>
      <c r="AH53" s="160"/>
    </row>
    <row r="54" spans="1:37" ht="48" customHeight="1" thickBot="1">
      <c r="A54" s="110"/>
      <c r="B54" s="499"/>
      <c r="C54" s="135" t="s">
        <v>40</v>
      </c>
      <c r="D54" s="489"/>
      <c r="E54" s="136">
        <v>0</v>
      </c>
      <c r="F54" s="280">
        <v>0</v>
      </c>
      <c r="G54" s="280">
        <v>0</v>
      </c>
      <c r="H54" s="137"/>
      <c r="I54" s="42"/>
      <c r="J54" s="138"/>
      <c r="K54" s="134">
        <v>45292</v>
      </c>
      <c r="L54" s="134">
        <v>45657</v>
      </c>
      <c r="M54" s="376"/>
      <c r="N54" s="378"/>
      <c r="O54" s="380"/>
      <c r="P54" s="112"/>
      <c r="Q54" s="167"/>
      <c r="R54" s="169"/>
      <c r="S54" s="170"/>
      <c r="T54" s="171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</row>
    <row r="55" spans="1:37" ht="25.5" hidden="1" customHeight="1" thickBot="1">
      <c r="A55" s="110"/>
      <c r="B55" s="486" t="s">
        <v>102</v>
      </c>
      <c r="C55" s="130" t="s">
        <v>38</v>
      </c>
      <c r="D55" s="488" t="s">
        <v>103</v>
      </c>
      <c r="E55" s="139">
        <v>1</v>
      </c>
      <c r="F55" s="280">
        <v>0</v>
      </c>
      <c r="G55" s="280">
        <v>0</v>
      </c>
      <c r="H55" s="132"/>
      <c r="I55" s="36"/>
      <c r="J55" s="133"/>
      <c r="K55" s="134">
        <v>44927</v>
      </c>
      <c r="L55" s="134">
        <v>45291</v>
      </c>
      <c r="M55" s="375">
        <f>+(E56/E55)*100</f>
        <v>0</v>
      </c>
      <c r="N55" s="377" t="e">
        <f>+(F56/F55)*100</f>
        <v>#DIV/0!</v>
      </c>
      <c r="O55" s="379" t="e">
        <f>+(M55+N55)/2</f>
        <v>#DIV/0!</v>
      </c>
      <c r="P55" s="112"/>
      <c r="Q55" s="172"/>
      <c r="R55" s="173"/>
      <c r="S55" s="170"/>
      <c r="T55" s="171"/>
      <c r="U55" s="170"/>
      <c r="V55" s="170"/>
      <c r="W55" s="170"/>
      <c r="X55" s="170"/>
      <c r="Y55" s="159"/>
      <c r="Z55" s="170"/>
      <c r="AA55" s="170"/>
      <c r="AB55" s="159"/>
      <c r="AC55" s="170"/>
      <c r="AD55" s="159"/>
    </row>
    <row r="56" spans="1:37" ht="42" hidden="1" customHeight="1" thickBot="1">
      <c r="A56" s="110"/>
      <c r="B56" s="487"/>
      <c r="C56" s="135" t="s">
        <v>40</v>
      </c>
      <c r="D56" s="489"/>
      <c r="E56" s="148"/>
      <c r="F56" s="280">
        <v>0</v>
      </c>
      <c r="G56" s="280">
        <v>0</v>
      </c>
      <c r="H56" s="137"/>
      <c r="I56" s="42"/>
      <c r="J56" s="138"/>
      <c r="K56" s="134">
        <v>44927</v>
      </c>
      <c r="L56" s="134">
        <v>45291</v>
      </c>
      <c r="M56" s="376"/>
      <c r="N56" s="378"/>
      <c r="O56" s="380"/>
      <c r="P56" s="112"/>
      <c r="Q56" s="172"/>
      <c r="R56" s="173"/>
      <c r="S56" s="170"/>
      <c r="T56" s="171"/>
      <c r="U56" s="167"/>
      <c r="V56" s="170"/>
      <c r="W56" s="172"/>
      <c r="X56" s="170"/>
      <c r="Y56" s="159"/>
      <c r="Z56" s="170"/>
      <c r="AA56" s="172"/>
      <c r="AB56" s="172"/>
      <c r="AC56" s="170"/>
      <c r="AD56" s="159"/>
    </row>
    <row r="57" spans="1:37" ht="42" hidden="1" customHeight="1" thickBot="1">
      <c r="A57" s="110"/>
      <c r="B57" s="174"/>
      <c r="C57" s="175"/>
      <c r="D57" s="176"/>
      <c r="E57" s="177"/>
      <c r="F57" s="280"/>
      <c r="G57" s="280"/>
      <c r="H57" s="146"/>
      <c r="I57" s="178"/>
      <c r="J57" s="144"/>
      <c r="K57" s="134">
        <v>44927</v>
      </c>
      <c r="L57" s="134">
        <v>45291</v>
      </c>
      <c r="M57" s="179"/>
      <c r="N57" s="179"/>
      <c r="O57" s="180"/>
      <c r="P57" s="112"/>
      <c r="Q57" s="172"/>
      <c r="R57" s="173"/>
      <c r="S57" s="170"/>
      <c r="T57" s="171"/>
      <c r="U57" s="167"/>
      <c r="V57" s="170"/>
      <c r="W57" s="172"/>
      <c r="X57" s="170"/>
      <c r="Y57" s="159"/>
      <c r="Z57" s="170"/>
      <c r="AA57" s="172"/>
      <c r="AB57" s="172"/>
      <c r="AC57" s="170"/>
      <c r="AD57" s="159"/>
    </row>
    <row r="58" spans="1:37" ht="42" hidden="1" customHeight="1" thickBot="1">
      <c r="A58" s="110"/>
      <c r="B58" s="174"/>
      <c r="C58" s="175"/>
      <c r="D58" s="176"/>
      <c r="E58" s="177"/>
      <c r="F58" s="280"/>
      <c r="G58" s="280"/>
      <c r="H58" s="146"/>
      <c r="I58" s="178"/>
      <c r="J58" s="144"/>
      <c r="K58" s="134"/>
      <c r="L58" s="134"/>
      <c r="M58" s="179"/>
      <c r="N58" s="179"/>
      <c r="O58" s="180"/>
      <c r="P58" s="112"/>
      <c r="Q58" s="172"/>
      <c r="R58" s="173"/>
      <c r="S58" s="170"/>
      <c r="T58" s="171"/>
      <c r="U58" s="167"/>
      <c r="V58" s="170"/>
      <c r="W58" s="172"/>
      <c r="X58" s="170"/>
      <c r="Y58" s="159"/>
      <c r="Z58" s="170"/>
      <c r="AA58" s="172"/>
      <c r="AB58" s="172"/>
      <c r="AC58" s="170"/>
      <c r="AD58" s="159"/>
    </row>
    <row r="59" spans="1:37" ht="42" hidden="1" customHeight="1" thickBot="1">
      <c r="A59" s="110"/>
      <c r="B59" s="174"/>
      <c r="C59" s="175"/>
      <c r="D59" s="176"/>
      <c r="E59" s="177"/>
      <c r="F59" s="280"/>
      <c r="G59" s="280"/>
      <c r="H59" s="146"/>
      <c r="I59" s="178"/>
      <c r="J59" s="144"/>
      <c r="K59" s="134"/>
      <c r="L59" s="134"/>
      <c r="M59" s="179"/>
      <c r="N59" s="179"/>
      <c r="O59" s="180"/>
      <c r="P59" s="112"/>
      <c r="Q59" s="172"/>
      <c r="R59" s="173"/>
      <c r="S59" s="170"/>
      <c r="T59" s="171"/>
      <c r="U59" s="167"/>
      <c r="V59" s="170"/>
      <c r="W59" s="172"/>
      <c r="X59" s="170"/>
      <c r="Y59" s="159"/>
      <c r="Z59" s="170"/>
      <c r="AA59" s="172"/>
      <c r="AB59" s="172"/>
      <c r="AC59" s="170"/>
      <c r="AD59" s="159"/>
    </row>
    <row r="60" spans="1:37" ht="42" hidden="1" customHeight="1" thickBot="1">
      <c r="A60" s="110"/>
      <c r="B60" s="174"/>
      <c r="C60" s="175"/>
      <c r="D60" s="176"/>
      <c r="E60" s="177"/>
      <c r="F60" s="280"/>
      <c r="G60" s="280"/>
      <c r="H60" s="146"/>
      <c r="I60" s="178"/>
      <c r="J60" s="144"/>
      <c r="K60" s="134"/>
      <c r="L60" s="134"/>
      <c r="M60" s="179"/>
      <c r="N60" s="179"/>
      <c r="O60" s="180"/>
      <c r="P60" s="112"/>
      <c r="Q60" s="172"/>
      <c r="R60" s="173"/>
      <c r="S60" s="170"/>
      <c r="T60" s="171"/>
      <c r="U60" s="167"/>
      <c r="V60" s="170"/>
      <c r="W60" s="172"/>
      <c r="X60" s="170"/>
      <c r="Y60" s="159"/>
      <c r="Z60" s="170"/>
      <c r="AA60" s="172"/>
      <c r="AB60" s="172"/>
      <c r="AC60" s="170"/>
      <c r="AD60" s="159"/>
    </row>
    <row r="61" spans="1:37" ht="27.75" hidden="1" customHeight="1" thickBot="1">
      <c r="A61" s="110"/>
      <c r="B61" s="500"/>
      <c r="C61" s="130" t="s">
        <v>38</v>
      </c>
      <c r="D61" s="502" t="s">
        <v>44</v>
      </c>
      <c r="E61" s="139">
        <v>1</v>
      </c>
      <c r="F61" s="280">
        <v>0</v>
      </c>
      <c r="G61" s="280">
        <v>0</v>
      </c>
      <c r="H61" s="132"/>
      <c r="I61" s="36"/>
      <c r="J61" s="133"/>
      <c r="K61" s="134">
        <v>44927</v>
      </c>
      <c r="L61" s="134">
        <v>45291</v>
      </c>
      <c r="M61" s="504">
        <f>+(E62/E61)*100</f>
        <v>0</v>
      </c>
      <c r="N61" s="504" t="e">
        <f>+(F62/F61)*100</f>
        <v>#DIV/0!</v>
      </c>
      <c r="O61" s="506" t="e">
        <f>+(M61+N61)/2</f>
        <v>#DIV/0!</v>
      </c>
      <c r="P61" s="112"/>
      <c r="Q61" s="172"/>
      <c r="R61" s="173"/>
      <c r="S61" s="170"/>
      <c r="T61" s="171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</row>
    <row r="62" spans="1:37" ht="39" hidden="1" customHeight="1" thickBot="1">
      <c r="A62" s="110"/>
      <c r="B62" s="501"/>
      <c r="C62" s="181" t="s">
        <v>40</v>
      </c>
      <c r="D62" s="503"/>
      <c r="E62" s="182"/>
      <c r="F62" s="280">
        <v>0</v>
      </c>
      <c r="G62" s="280">
        <v>0</v>
      </c>
      <c r="H62" s="183"/>
      <c r="I62" s="184"/>
      <c r="J62" s="185"/>
      <c r="K62" s="134">
        <v>44927</v>
      </c>
      <c r="L62" s="134">
        <v>45291</v>
      </c>
      <c r="M62" s="505"/>
      <c r="N62" s="505"/>
      <c r="O62" s="507"/>
      <c r="P62" s="112"/>
      <c r="Q62" s="172"/>
      <c r="R62" s="173"/>
      <c r="S62" s="170"/>
      <c r="T62" s="171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</row>
    <row r="63" spans="1:37" ht="16.5" thickBot="1">
      <c r="A63" s="110"/>
      <c r="B63" s="508" t="s">
        <v>47</v>
      </c>
      <c r="C63" s="130" t="s">
        <v>38</v>
      </c>
      <c r="D63" s="186"/>
      <c r="E63" s="187"/>
      <c r="F63" s="650">
        <f>SUM(F17:F62)</f>
        <v>3146960000</v>
      </c>
      <c r="G63" s="280">
        <f>SUM(G17:G62)</f>
        <v>3146960000</v>
      </c>
      <c r="H63" s="189"/>
      <c r="I63" s="190"/>
      <c r="J63" s="191"/>
      <c r="K63" s="192"/>
      <c r="L63" s="193"/>
      <c r="M63" s="509"/>
      <c r="N63" s="509"/>
      <c r="O63" s="509"/>
      <c r="P63" s="112"/>
      <c r="Q63" s="172"/>
      <c r="R63" s="173"/>
      <c r="S63" s="170"/>
      <c r="T63" s="171"/>
      <c r="U63" s="170"/>
      <c r="V63" s="170"/>
      <c r="W63" s="170"/>
      <c r="X63" s="170"/>
      <c r="Y63" s="194"/>
      <c r="Z63" s="195"/>
      <c r="AA63" s="196"/>
      <c r="AB63" s="196"/>
      <c r="AC63" s="170"/>
      <c r="AD63" s="170"/>
    </row>
    <row r="64" spans="1:37" ht="15.75" thickBot="1">
      <c r="A64" s="110"/>
      <c r="B64" s="474"/>
      <c r="C64" s="135" t="s">
        <v>40</v>
      </c>
      <c r="D64" s="129"/>
      <c r="E64" s="197"/>
      <c r="F64" s="279">
        <f>G64+H64+I64+J64</f>
        <v>1525169646</v>
      </c>
      <c r="G64" s="188">
        <v>1525169646</v>
      </c>
      <c r="H64" s="198"/>
      <c r="I64" s="199"/>
      <c r="J64" s="138"/>
      <c r="K64" s="137"/>
      <c r="L64" s="200"/>
      <c r="M64" s="509"/>
      <c r="N64" s="509"/>
      <c r="O64" s="509"/>
      <c r="P64" s="112"/>
      <c r="Q64" s="172"/>
      <c r="R64" s="173"/>
      <c r="S64" s="170"/>
      <c r="T64" s="171"/>
      <c r="U64" s="170"/>
      <c r="V64" s="170"/>
      <c r="W64" s="170"/>
      <c r="X64" s="170"/>
      <c r="Y64" s="194"/>
      <c r="Z64" s="195"/>
      <c r="AA64" s="196"/>
      <c r="AB64" s="196"/>
      <c r="AC64" s="170"/>
      <c r="AD64" s="170"/>
    </row>
    <row r="65" spans="1:30" ht="15.75" thickBot="1">
      <c r="A65" s="110"/>
      <c r="B65" s="110"/>
      <c r="F65" s="202"/>
      <c r="H65" s="204"/>
      <c r="I65" s="204"/>
      <c r="J65" s="115"/>
      <c r="K65" s="205"/>
      <c r="L65" s="205"/>
      <c r="M65" s="206"/>
      <c r="N65" s="207"/>
      <c r="O65" s="208"/>
      <c r="P65" s="112"/>
      <c r="Q65" s="172"/>
      <c r="R65" s="173"/>
      <c r="S65" s="170"/>
      <c r="T65" s="171"/>
      <c r="U65" s="170"/>
      <c r="V65" s="170"/>
      <c r="W65" s="170"/>
      <c r="X65" s="170"/>
      <c r="Y65" s="194"/>
      <c r="Z65" s="195"/>
      <c r="AA65" s="196"/>
      <c r="AB65" s="196"/>
      <c r="AC65" s="170"/>
      <c r="AD65" s="170"/>
    </row>
    <row r="66" spans="1:30" ht="16.5" thickBot="1">
      <c r="A66" s="110"/>
      <c r="B66" s="209" t="s">
        <v>48</v>
      </c>
      <c r="C66" s="530" t="s">
        <v>49</v>
      </c>
      <c r="D66" s="531"/>
      <c r="E66" s="532"/>
      <c r="F66" s="533" t="s">
        <v>50</v>
      </c>
      <c r="G66" s="534"/>
      <c r="H66" s="534"/>
      <c r="I66" s="534"/>
      <c r="J66" s="210"/>
      <c r="K66" s="535" t="s">
        <v>51</v>
      </c>
      <c r="L66" s="536"/>
      <c r="M66" s="536"/>
      <c r="N66" s="536"/>
      <c r="O66" s="537"/>
      <c r="P66" s="112"/>
      <c r="Q66" s="172"/>
      <c r="R66" s="173"/>
      <c r="S66" s="170"/>
      <c r="T66" s="171"/>
      <c r="U66" s="170"/>
      <c r="V66" s="170"/>
      <c r="W66" s="170"/>
      <c r="X66" s="170"/>
      <c r="Y66" s="194"/>
      <c r="Z66" s="196"/>
      <c r="AA66" s="196"/>
      <c r="AB66" s="196"/>
      <c r="AC66" s="170"/>
      <c r="AD66" s="170"/>
    </row>
    <row r="67" spans="1:30" ht="31.5" customHeight="1">
      <c r="A67" s="110"/>
      <c r="B67" s="538" t="s">
        <v>104</v>
      </c>
      <c r="C67" s="512" t="s">
        <v>105</v>
      </c>
      <c r="D67" s="513"/>
      <c r="E67" s="514"/>
      <c r="F67" s="539" t="s">
        <v>106</v>
      </c>
      <c r="G67" s="513"/>
      <c r="H67" s="514"/>
      <c r="I67" s="211" t="s">
        <v>38</v>
      </c>
      <c r="J67" s="212">
        <v>2</v>
      </c>
      <c r="K67" s="540" t="s">
        <v>192</v>
      </c>
      <c r="L67" s="541"/>
      <c r="M67" s="541"/>
      <c r="N67" s="541"/>
      <c r="O67" s="542"/>
      <c r="P67" s="112"/>
    </row>
    <row r="68" spans="1:30" ht="21" customHeight="1">
      <c r="A68" s="110"/>
      <c r="B68" s="511"/>
      <c r="C68" s="515"/>
      <c r="D68" s="516"/>
      <c r="E68" s="517"/>
      <c r="F68" s="515"/>
      <c r="G68" s="516"/>
      <c r="H68" s="517"/>
      <c r="I68" s="211" t="s">
        <v>40</v>
      </c>
      <c r="J68" s="212"/>
      <c r="K68" s="543"/>
      <c r="L68" s="544"/>
      <c r="M68" s="544"/>
      <c r="N68" s="544"/>
      <c r="O68" s="545"/>
      <c r="P68" s="112"/>
    </row>
    <row r="69" spans="1:30" ht="53.25" customHeight="1">
      <c r="A69" s="110"/>
      <c r="B69" s="510" t="s">
        <v>107</v>
      </c>
      <c r="C69" s="512" t="s">
        <v>108</v>
      </c>
      <c r="D69" s="513"/>
      <c r="E69" s="514"/>
      <c r="F69" s="518" t="s">
        <v>109</v>
      </c>
      <c r="G69" s="519"/>
      <c r="H69" s="520"/>
      <c r="I69" s="211" t="s">
        <v>38</v>
      </c>
      <c r="J69" s="212">
        <v>50</v>
      </c>
      <c r="K69" s="524" t="s">
        <v>110</v>
      </c>
      <c r="L69" s="525"/>
      <c r="M69" s="525"/>
      <c r="N69" s="525"/>
      <c r="O69" s="526"/>
      <c r="P69" s="112"/>
    </row>
    <row r="70" spans="1:30" ht="45" customHeight="1">
      <c r="A70" s="110"/>
      <c r="B70" s="511"/>
      <c r="C70" s="515"/>
      <c r="D70" s="516"/>
      <c r="E70" s="517"/>
      <c r="F70" s="521"/>
      <c r="G70" s="522"/>
      <c r="H70" s="523"/>
      <c r="I70" s="211" t="s">
        <v>40</v>
      </c>
      <c r="J70" s="212">
        <v>0</v>
      </c>
      <c r="K70" s="527"/>
      <c r="L70" s="528"/>
      <c r="M70" s="528"/>
      <c r="N70" s="528"/>
      <c r="O70" s="529"/>
      <c r="P70" s="112"/>
    </row>
    <row r="71" spans="1:30" ht="34.5" customHeight="1">
      <c r="A71" s="110"/>
      <c r="B71" s="546"/>
      <c r="C71" s="512" t="s">
        <v>111</v>
      </c>
      <c r="D71" s="513"/>
      <c r="E71" s="514"/>
      <c r="F71" s="539" t="s">
        <v>112</v>
      </c>
      <c r="G71" s="513"/>
      <c r="H71" s="514"/>
      <c r="I71" s="211" t="s">
        <v>38</v>
      </c>
      <c r="J71" s="213">
        <v>300</v>
      </c>
      <c r="K71" s="551" t="s">
        <v>180</v>
      </c>
      <c r="L71" s="552"/>
      <c r="M71" s="552"/>
      <c r="N71" s="552"/>
      <c r="O71" s="553"/>
      <c r="P71" s="112"/>
      <c r="Q71" s="125"/>
      <c r="R71" s="438"/>
      <c r="S71" s="438"/>
      <c r="U71" s="120"/>
    </row>
    <row r="72" spans="1:30" ht="35.25" customHeight="1">
      <c r="A72" s="110"/>
      <c r="B72" s="547"/>
      <c r="C72" s="515"/>
      <c r="D72" s="516"/>
      <c r="E72" s="517"/>
      <c r="F72" s="515"/>
      <c r="G72" s="516"/>
      <c r="H72" s="517"/>
      <c r="I72" s="211" t="s">
        <v>40</v>
      </c>
      <c r="J72" s="214"/>
      <c r="K72" s="554"/>
      <c r="L72" s="555"/>
      <c r="M72" s="555"/>
      <c r="N72" s="555"/>
      <c r="O72" s="556"/>
      <c r="P72" s="112"/>
      <c r="Q72" s="125"/>
      <c r="R72" s="438"/>
      <c r="S72" s="438"/>
      <c r="U72" s="105"/>
    </row>
    <row r="73" spans="1:30" ht="30.75" customHeight="1">
      <c r="A73" s="110"/>
      <c r="B73" s="546"/>
      <c r="C73" s="512" t="s">
        <v>113</v>
      </c>
      <c r="D73" s="513"/>
      <c r="E73" s="514"/>
      <c r="F73" s="539" t="s">
        <v>114</v>
      </c>
      <c r="G73" s="513"/>
      <c r="H73" s="514"/>
      <c r="I73" s="211" t="s">
        <v>38</v>
      </c>
      <c r="J73" s="213">
        <v>1</v>
      </c>
      <c r="K73" s="524" t="s">
        <v>110</v>
      </c>
      <c r="L73" s="525"/>
      <c r="M73" s="525"/>
      <c r="N73" s="525"/>
      <c r="O73" s="526"/>
      <c r="P73" s="112"/>
    </row>
    <row r="74" spans="1:30" ht="67.5" customHeight="1">
      <c r="A74" s="110"/>
      <c r="B74" s="547"/>
      <c r="C74" s="515"/>
      <c r="D74" s="516"/>
      <c r="E74" s="517"/>
      <c r="F74" s="515"/>
      <c r="G74" s="516"/>
      <c r="H74" s="517"/>
      <c r="I74" s="211" t="s">
        <v>40</v>
      </c>
      <c r="J74" s="212">
        <v>0.25</v>
      </c>
      <c r="K74" s="527"/>
      <c r="L74" s="528"/>
      <c r="M74" s="528"/>
      <c r="N74" s="528"/>
      <c r="O74" s="529"/>
      <c r="P74" s="112"/>
    </row>
    <row r="75" spans="1:30" ht="27" customHeight="1">
      <c r="A75" s="110"/>
      <c r="B75" s="546"/>
      <c r="C75" s="512" t="s">
        <v>115</v>
      </c>
      <c r="D75" s="513"/>
      <c r="E75" s="514"/>
      <c r="F75" s="539" t="s">
        <v>116</v>
      </c>
      <c r="G75" s="513"/>
      <c r="H75" s="514"/>
      <c r="I75" s="211" t="s">
        <v>38</v>
      </c>
      <c r="J75" s="212">
        <v>1</v>
      </c>
      <c r="K75" s="527"/>
      <c r="L75" s="528"/>
      <c r="M75" s="528"/>
      <c r="N75" s="528"/>
      <c r="O75" s="529"/>
      <c r="P75" s="112"/>
    </row>
    <row r="76" spans="1:30" ht="29.25" customHeight="1">
      <c r="A76" s="110"/>
      <c r="B76" s="547"/>
      <c r="C76" s="515"/>
      <c r="D76" s="516"/>
      <c r="E76" s="517"/>
      <c r="F76" s="515"/>
      <c r="G76" s="516"/>
      <c r="H76" s="517"/>
      <c r="I76" s="211" t="s">
        <v>40</v>
      </c>
      <c r="J76" s="212">
        <v>0.25</v>
      </c>
      <c r="K76" s="548"/>
      <c r="L76" s="549"/>
      <c r="M76" s="549"/>
      <c r="N76" s="549"/>
      <c r="O76" s="550"/>
      <c r="P76" s="112"/>
    </row>
    <row r="77" spans="1:30" ht="27" customHeight="1">
      <c r="A77" s="110"/>
      <c r="B77" s="546"/>
      <c r="C77" s="512" t="s">
        <v>117</v>
      </c>
      <c r="D77" s="513"/>
      <c r="E77" s="514"/>
      <c r="F77" s="539" t="s">
        <v>118</v>
      </c>
      <c r="G77" s="513"/>
      <c r="H77" s="514"/>
      <c r="I77" s="211" t="s">
        <v>38</v>
      </c>
      <c r="J77" s="212">
        <v>94</v>
      </c>
      <c r="K77" s="557"/>
      <c r="L77" s="557"/>
      <c r="M77" s="557"/>
      <c r="N77" s="557"/>
      <c r="O77" s="558"/>
      <c r="P77" s="112"/>
    </row>
    <row r="78" spans="1:30" ht="29.25" customHeight="1">
      <c r="A78" s="110"/>
      <c r="B78" s="547"/>
      <c r="C78" s="515"/>
      <c r="D78" s="516"/>
      <c r="E78" s="517"/>
      <c r="F78" s="515"/>
      <c r="G78" s="516"/>
      <c r="H78" s="517"/>
      <c r="I78" s="211" t="s">
        <v>40</v>
      </c>
      <c r="J78" s="212">
        <v>0</v>
      </c>
      <c r="K78" s="557"/>
      <c r="L78" s="557"/>
      <c r="M78" s="557"/>
      <c r="N78" s="557"/>
      <c r="O78" s="558"/>
      <c r="P78" s="112"/>
    </row>
    <row r="79" spans="1:30" ht="29.25" customHeight="1">
      <c r="A79" s="110"/>
      <c r="B79" s="546"/>
      <c r="C79" s="512" t="s">
        <v>119</v>
      </c>
      <c r="D79" s="513"/>
      <c r="E79" s="514"/>
      <c r="F79" s="539" t="s">
        <v>120</v>
      </c>
      <c r="G79" s="513"/>
      <c r="H79" s="514"/>
      <c r="I79" s="211" t="s">
        <v>38</v>
      </c>
      <c r="J79" s="212">
        <v>3</v>
      </c>
      <c r="K79" s="557"/>
      <c r="L79" s="557"/>
      <c r="M79" s="557"/>
      <c r="N79" s="557"/>
      <c r="O79" s="558"/>
      <c r="P79" s="112"/>
    </row>
    <row r="80" spans="1:30" ht="27" customHeight="1">
      <c r="A80" s="110"/>
      <c r="B80" s="547"/>
      <c r="C80" s="515"/>
      <c r="D80" s="516"/>
      <c r="E80" s="517"/>
      <c r="F80" s="515"/>
      <c r="G80" s="516"/>
      <c r="H80" s="517"/>
      <c r="I80" s="211" t="s">
        <v>40</v>
      </c>
      <c r="J80" s="212">
        <v>0</v>
      </c>
      <c r="K80" s="557"/>
      <c r="L80" s="557"/>
      <c r="M80" s="557"/>
      <c r="N80" s="557"/>
      <c r="O80" s="558"/>
      <c r="P80" s="112"/>
    </row>
    <row r="81" spans="1:16" ht="24.75" customHeight="1">
      <c r="A81" s="110"/>
      <c r="B81" s="546"/>
      <c r="C81" s="512" t="s">
        <v>121</v>
      </c>
      <c r="D81" s="513"/>
      <c r="E81" s="514"/>
      <c r="F81" s="539" t="s">
        <v>122</v>
      </c>
      <c r="G81" s="513"/>
      <c r="H81" s="514"/>
      <c r="I81" s="211" t="s">
        <v>38</v>
      </c>
      <c r="J81" s="212">
        <v>1</v>
      </c>
      <c r="K81" s="557"/>
      <c r="L81" s="557"/>
      <c r="M81" s="557"/>
      <c r="N81" s="557"/>
      <c r="O81" s="558"/>
      <c r="P81" s="112"/>
    </row>
    <row r="82" spans="1:16" ht="29.25" customHeight="1">
      <c r="A82" s="110"/>
      <c r="B82" s="547"/>
      <c r="C82" s="515"/>
      <c r="D82" s="516"/>
      <c r="E82" s="517"/>
      <c r="F82" s="515"/>
      <c r="G82" s="516"/>
      <c r="H82" s="517"/>
      <c r="I82" s="211" t="s">
        <v>40</v>
      </c>
      <c r="J82" s="212">
        <v>0</v>
      </c>
      <c r="K82" s="557"/>
      <c r="L82" s="557"/>
      <c r="M82" s="557"/>
      <c r="N82" s="557"/>
      <c r="O82" s="558"/>
      <c r="P82" s="112"/>
    </row>
    <row r="83" spans="1:16" ht="23.25" customHeight="1">
      <c r="A83" s="110"/>
      <c r="B83" s="546"/>
      <c r="C83" s="512" t="s">
        <v>123</v>
      </c>
      <c r="D83" s="513"/>
      <c r="E83" s="514"/>
      <c r="F83" s="539" t="s">
        <v>124</v>
      </c>
      <c r="G83" s="513"/>
      <c r="H83" s="514"/>
      <c r="I83" s="211" t="s">
        <v>38</v>
      </c>
      <c r="J83" s="212">
        <v>1</v>
      </c>
      <c r="K83" s="557"/>
      <c r="L83" s="557"/>
      <c r="M83" s="557"/>
      <c r="N83" s="557"/>
      <c r="O83" s="558"/>
      <c r="P83" s="112"/>
    </row>
    <row r="84" spans="1:16" ht="27.75" customHeight="1">
      <c r="A84" s="110"/>
      <c r="B84" s="547"/>
      <c r="C84" s="515"/>
      <c r="D84" s="516"/>
      <c r="E84" s="517"/>
      <c r="F84" s="515"/>
      <c r="G84" s="516"/>
      <c r="H84" s="517"/>
      <c r="I84" s="211" t="s">
        <v>40</v>
      </c>
      <c r="J84" s="212">
        <v>0</v>
      </c>
      <c r="K84" s="557"/>
      <c r="L84" s="557"/>
      <c r="M84" s="557"/>
      <c r="N84" s="557"/>
      <c r="O84" s="558"/>
      <c r="P84" s="112"/>
    </row>
    <row r="85" spans="1:16" ht="25.5" customHeight="1">
      <c r="A85" s="110"/>
      <c r="B85" s="546"/>
      <c r="C85" s="512" t="s">
        <v>125</v>
      </c>
      <c r="D85" s="513"/>
      <c r="E85" s="514"/>
      <c r="F85" s="539" t="s">
        <v>126</v>
      </c>
      <c r="G85" s="513"/>
      <c r="H85" s="514"/>
      <c r="I85" s="211" t="s">
        <v>38</v>
      </c>
      <c r="J85" s="212">
        <v>1</v>
      </c>
      <c r="K85" s="557"/>
      <c r="L85" s="557"/>
      <c r="M85" s="557"/>
      <c r="N85" s="557"/>
      <c r="O85" s="558"/>
      <c r="P85" s="112"/>
    </row>
    <row r="86" spans="1:16" ht="37.5" customHeight="1">
      <c r="A86" s="110"/>
      <c r="B86" s="547"/>
      <c r="C86" s="515"/>
      <c r="D86" s="516"/>
      <c r="E86" s="517"/>
      <c r="F86" s="515"/>
      <c r="G86" s="516"/>
      <c r="H86" s="517"/>
      <c r="I86" s="211" t="s">
        <v>40</v>
      </c>
      <c r="J86" s="212">
        <v>0</v>
      </c>
      <c r="K86" s="557"/>
      <c r="L86" s="557"/>
      <c r="M86" s="557"/>
      <c r="N86" s="557"/>
      <c r="O86" s="558"/>
      <c r="P86" s="112"/>
    </row>
    <row r="87" spans="1:16" ht="23.25" customHeight="1">
      <c r="A87" s="110"/>
      <c r="B87" s="546"/>
      <c r="C87" s="512" t="s">
        <v>127</v>
      </c>
      <c r="D87" s="513"/>
      <c r="E87" s="514"/>
      <c r="F87" s="539" t="s">
        <v>128</v>
      </c>
      <c r="G87" s="513"/>
      <c r="H87" s="514"/>
      <c r="I87" s="211" t="s">
        <v>38</v>
      </c>
      <c r="J87" s="212">
        <v>30</v>
      </c>
      <c r="K87" s="557"/>
      <c r="L87" s="557"/>
      <c r="M87" s="557"/>
      <c r="N87" s="557"/>
      <c r="O87" s="558"/>
      <c r="P87" s="112"/>
    </row>
    <row r="88" spans="1:16" ht="38.25" customHeight="1">
      <c r="A88" s="110"/>
      <c r="B88" s="547"/>
      <c r="C88" s="515"/>
      <c r="D88" s="516"/>
      <c r="E88" s="517"/>
      <c r="F88" s="515"/>
      <c r="G88" s="516"/>
      <c r="H88" s="517"/>
      <c r="I88" s="211" t="s">
        <v>40</v>
      </c>
      <c r="J88" s="212">
        <v>0</v>
      </c>
      <c r="K88" s="557"/>
      <c r="L88" s="557"/>
      <c r="M88" s="557"/>
      <c r="N88" s="557"/>
      <c r="O88" s="558"/>
      <c r="P88" s="112"/>
    </row>
    <row r="89" spans="1:16" ht="27.75" customHeight="1">
      <c r="A89" s="110"/>
      <c r="B89" s="546"/>
      <c r="C89" s="512" t="s">
        <v>129</v>
      </c>
      <c r="D89" s="513"/>
      <c r="E89" s="514"/>
      <c r="F89" s="539" t="s">
        <v>130</v>
      </c>
      <c r="G89" s="513"/>
      <c r="H89" s="514"/>
      <c r="I89" s="211" t="s">
        <v>38</v>
      </c>
      <c r="J89" s="212">
        <v>1</v>
      </c>
      <c r="K89" s="557"/>
      <c r="L89" s="557"/>
      <c r="M89" s="557"/>
      <c r="N89" s="557"/>
      <c r="O89" s="558"/>
      <c r="P89" s="112"/>
    </row>
    <row r="90" spans="1:16" ht="27.75" customHeight="1">
      <c r="A90" s="110"/>
      <c r="B90" s="547"/>
      <c r="C90" s="515"/>
      <c r="D90" s="516"/>
      <c r="E90" s="517"/>
      <c r="F90" s="515"/>
      <c r="G90" s="516"/>
      <c r="H90" s="517"/>
      <c r="I90" s="211" t="s">
        <v>40</v>
      </c>
      <c r="J90" s="212">
        <v>0</v>
      </c>
      <c r="K90" s="557"/>
      <c r="L90" s="557"/>
      <c r="M90" s="557"/>
      <c r="N90" s="557"/>
      <c r="O90" s="558"/>
      <c r="P90" s="112"/>
    </row>
    <row r="91" spans="1:16" ht="46.5" customHeight="1">
      <c r="A91" s="110"/>
      <c r="B91" s="559" t="s">
        <v>55</v>
      </c>
      <c r="C91" s="560"/>
      <c r="D91" s="560"/>
      <c r="E91" s="560"/>
      <c r="F91" s="560"/>
      <c r="G91" s="560"/>
      <c r="H91" s="560"/>
      <c r="I91" s="560"/>
      <c r="J91" s="561"/>
      <c r="K91" s="565"/>
      <c r="L91" s="565"/>
      <c r="M91" s="565"/>
      <c r="N91" s="565"/>
      <c r="O91" s="566"/>
      <c r="P91" s="112"/>
    </row>
    <row r="92" spans="1:16" ht="41.25" customHeight="1" thickBot="1">
      <c r="A92" s="215"/>
      <c r="B92" s="562"/>
      <c r="C92" s="563"/>
      <c r="D92" s="563"/>
      <c r="E92" s="563"/>
      <c r="F92" s="563"/>
      <c r="G92" s="563"/>
      <c r="H92" s="563"/>
      <c r="I92" s="563"/>
      <c r="J92" s="564"/>
      <c r="K92" s="567"/>
      <c r="L92" s="567"/>
      <c r="M92" s="567"/>
      <c r="N92" s="567"/>
      <c r="O92" s="568"/>
      <c r="P92" s="216"/>
    </row>
    <row r="93" spans="1:16">
      <c r="K93" s="217"/>
      <c r="L93" s="217"/>
    </row>
  </sheetData>
  <mergeCells count="203">
    <mergeCell ref="B89:B90"/>
    <mergeCell ref="C89:E90"/>
    <mergeCell ref="F89:H90"/>
    <mergeCell ref="K89:O90"/>
    <mergeCell ref="B91:J92"/>
    <mergeCell ref="K91:O92"/>
    <mergeCell ref="B85:B86"/>
    <mergeCell ref="C85:E86"/>
    <mergeCell ref="F85:H86"/>
    <mergeCell ref="K85:O86"/>
    <mergeCell ref="B87:B88"/>
    <mergeCell ref="C87:E88"/>
    <mergeCell ref="F87:H88"/>
    <mergeCell ref="K87:O88"/>
    <mergeCell ref="B81:B82"/>
    <mergeCell ref="C81:E82"/>
    <mergeCell ref="F81:H82"/>
    <mergeCell ref="K81:O82"/>
    <mergeCell ref="B83:B84"/>
    <mergeCell ref="C83:E84"/>
    <mergeCell ref="F83:H84"/>
    <mergeCell ref="K83:O84"/>
    <mergeCell ref="B77:B78"/>
    <mergeCell ref="C77:E78"/>
    <mergeCell ref="F77:H78"/>
    <mergeCell ref="K77:O78"/>
    <mergeCell ref="B79:B80"/>
    <mergeCell ref="C79:E80"/>
    <mergeCell ref="F79:H80"/>
    <mergeCell ref="K79:O80"/>
    <mergeCell ref="B73:B74"/>
    <mergeCell ref="C73:E74"/>
    <mergeCell ref="F73:H74"/>
    <mergeCell ref="K73:O76"/>
    <mergeCell ref="B75:B76"/>
    <mergeCell ref="C75:E76"/>
    <mergeCell ref="F75:H76"/>
    <mergeCell ref="B71:B72"/>
    <mergeCell ref="C71:E72"/>
    <mergeCell ref="F71:H72"/>
    <mergeCell ref="K71:O72"/>
    <mergeCell ref="R71:S71"/>
    <mergeCell ref="R72:S72"/>
    <mergeCell ref="B69:B70"/>
    <mergeCell ref="C69:E70"/>
    <mergeCell ref="F69:H70"/>
    <mergeCell ref="K69:O70"/>
    <mergeCell ref="C66:E66"/>
    <mergeCell ref="F66:I66"/>
    <mergeCell ref="K66:O66"/>
    <mergeCell ref="B67:B68"/>
    <mergeCell ref="C67:E68"/>
    <mergeCell ref="F67:H68"/>
    <mergeCell ref="K67:O68"/>
    <mergeCell ref="B61:B62"/>
    <mergeCell ref="D61:D62"/>
    <mergeCell ref="M61:M62"/>
    <mergeCell ref="N61:N62"/>
    <mergeCell ref="O61:O62"/>
    <mergeCell ref="B63:B64"/>
    <mergeCell ref="M63:M64"/>
    <mergeCell ref="N63:N64"/>
    <mergeCell ref="O63:O64"/>
    <mergeCell ref="B53:B54"/>
    <mergeCell ref="D53:D54"/>
    <mergeCell ref="M53:M54"/>
    <mergeCell ref="N53:N54"/>
    <mergeCell ref="O53:O54"/>
    <mergeCell ref="B55:B56"/>
    <mergeCell ref="D55:D56"/>
    <mergeCell ref="M55:M56"/>
    <mergeCell ref="N55:N56"/>
    <mergeCell ref="O55:O56"/>
    <mergeCell ref="B49:B50"/>
    <mergeCell ref="D49:D50"/>
    <mergeCell ref="M49:M50"/>
    <mergeCell ref="N49:N50"/>
    <mergeCell ref="O49:O50"/>
    <mergeCell ref="B51:B52"/>
    <mergeCell ref="D51:D52"/>
    <mergeCell ref="M51:M52"/>
    <mergeCell ref="N51:N52"/>
    <mergeCell ref="O51:O52"/>
    <mergeCell ref="B45:B46"/>
    <mergeCell ref="D45:D46"/>
    <mergeCell ref="M45:M46"/>
    <mergeCell ref="N45:N46"/>
    <mergeCell ref="O45:O46"/>
    <mergeCell ref="B47:B48"/>
    <mergeCell ref="D47:D48"/>
    <mergeCell ref="M47:M48"/>
    <mergeCell ref="N47:N48"/>
    <mergeCell ref="O47:O48"/>
    <mergeCell ref="B41:B42"/>
    <mergeCell ref="D41:D42"/>
    <mergeCell ref="M41:M42"/>
    <mergeCell ref="N41:N42"/>
    <mergeCell ref="O41:O42"/>
    <mergeCell ref="B43:B44"/>
    <mergeCell ref="D43:D44"/>
    <mergeCell ref="M43:M44"/>
    <mergeCell ref="N43:N44"/>
    <mergeCell ref="O43:O44"/>
    <mergeCell ref="B37:B38"/>
    <mergeCell ref="D37:D38"/>
    <mergeCell ref="M37:M38"/>
    <mergeCell ref="N37:N38"/>
    <mergeCell ref="O37:O38"/>
    <mergeCell ref="B39:B40"/>
    <mergeCell ref="D39:D40"/>
    <mergeCell ref="M39:M40"/>
    <mergeCell ref="N39:N40"/>
    <mergeCell ref="O39:O40"/>
    <mergeCell ref="B33:B34"/>
    <mergeCell ref="D33:D34"/>
    <mergeCell ref="M33:M34"/>
    <mergeCell ref="N33:N34"/>
    <mergeCell ref="O33:O34"/>
    <mergeCell ref="B35:B36"/>
    <mergeCell ref="D35:D36"/>
    <mergeCell ref="M35:M36"/>
    <mergeCell ref="N35:N36"/>
    <mergeCell ref="O35:O36"/>
    <mergeCell ref="B29:B30"/>
    <mergeCell ref="D29:D30"/>
    <mergeCell ref="M29:M30"/>
    <mergeCell ref="N29:N30"/>
    <mergeCell ref="O29:O30"/>
    <mergeCell ref="B31:B32"/>
    <mergeCell ref="D31:D32"/>
    <mergeCell ref="M31:M32"/>
    <mergeCell ref="N31:N32"/>
    <mergeCell ref="O31:O32"/>
    <mergeCell ref="B25:B26"/>
    <mergeCell ref="D25:D26"/>
    <mergeCell ref="M25:M26"/>
    <mergeCell ref="N25:N26"/>
    <mergeCell ref="O25:O26"/>
    <mergeCell ref="B27:B28"/>
    <mergeCell ref="D27:D28"/>
    <mergeCell ref="M27:M28"/>
    <mergeCell ref="N27:N28"/>
    <mergeCell ref="O27:O28"/>
    <mergeCell ref="B21:B22"/>
    <mergeCell ref="D21:D22"/>
    <mergeCell ref="M21:M22"/>
    <mergeCell ref="N21:N22"/>
    <mergeCell ref="O21:O22"/>
    <mergeCell ref="B23:B24"/>
    <mergeCell ref="D23:D24"/>
    <mergeCell ref="M23:M24"/>
    <mergeCell ref="N23:N24"/>
    <mergeCell ref="O23:O24"/>
    <mergeCell ref="B17:B18"/>
    <mergeCell ref="D17:D18"/>
    <mergeCell ref="M17:M18"/>
    <mergeCell ref="N17:N18"/>
    <mergeCell ref="O17:O18"/>
    <mergeCell ref="B19:B20"/>
    <mergeCell ref="D19:D20"/>
    <mergeCell ref="M19:M20"/>
    <mergeCell ref="N19:N20"/>
    <mergeCell ref="O19:O20"/>
    <mergeCell ref="K14:L15"/>
    <mergeCell ref="M14:O14"/>
    <mergeCell ref="S14:T14"/>
    <mergeCell ref="M15:M16"/>
    <mergeCell ref="N15:N16"/>
    <mergeCell ref="O15:O16"/>
    <mergeCell ref="S15:T15"/>
    <mergeCell ref="S16:T16"/>
    <mergeCell ref="B14:B16"/>
    <mergeCell ref="C14:C16"/>
    <mergeCell ref="D14:D16"/>
    <mergeCell ref="E14:E16"/>
    <mergeCell ref="F14:F16"/>
    <mergeCell ref="G14:J15"/>
    <mergeCell ref="C10:G10"/>
    <mergeCell ref="K10:O13"/>
    <mergeCell ref="S10:U10"/>
    <mergeCell ref="C11:G11"/>
    <mergeCell ref="C12:G12"/>
    <mergeCell ref="B13:G13"/>
    <mergeCell ref="S13:T13"/>
    <mergeCell ref="B5:O5"/>
    <mergeCell ref="B6:O6"/>
    <mergeCell ref="R6:V6"/>
    <mergeCell ref="C7:O7"/>
    <mergeCell ref="C8:G8"/>
    <mergeCell ref="H8:J13"/>
    <mergeCell ref="K8:O8"/>
    <mergeCell ref="S8:U8"/>
    <mergeCell ref="C9:G9"/>
    <mergeCell ref="L9:N9"/>
    <mergeCell ref="B1:B4"/>
    <mergeCell ref="C1:I2"/>
    <mergeCell ref="J1:M1"/>
    <mergeCell ref="N1:O4"/>
    <mergeCell ref="J2:M2"/>
    <mergeCell ref="C3:I4"/>
    <mergeCell ref="J3:M3"/>
    <mergeCell ref="J4:M4"/>
    <mergeCell ref="S9:U9"/>
  </mergeCells>
  <printOptions horizontalCentered="1" verticalCentered="1"/>
  <pageMargins left="0" right="0" top="0.35433070866141736" bottom="0.35433070866141736" header="0.31496062992125984" footer="0.19685039370078741"/>
  <pageSetup scale="40" fitToHeight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1</xdr:col>
                <xdr:colOff>409575</xdr:colOff>
                <xdr:row>0</xdr:row>
                <xdr:rowOff>47625</xdr:rowOff>
              </from>
              <to>
                <xdr:col>1</xdr:col>
                <xdr:colOff>4991100</xdr:colOff>
                <xdr:row>4</xdr:row>
                <xdr:rowOff>0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A7B93-2FA0-481E-B188-8CF046910700}">
  <sheetPr>
    <tabColor theme="5" tint="0.59999389629810485"/>
  </sheetPr>
  <dimension ref="A1:AK66"/>
  <sheetViews>
    <sheetView view="pageBreakPreview" zoomScale="71" zoomScaleNormal="71" zoomScaleSheetLayoutView="71" workbookViewId="0">
      <selection activeCell="F25" sqref="F25"/>
    </sheetView>
  </sheetViews>
  <sheetFormatPr baseColWidth="10" defaultColWidth="11.42578125" defaultRowHeight="14.25"/>
  <cols>
    <col min="1" max="1" width="3.5703125" style="3" customWidth="1"/>
    <col min="2" max="2" width="83.5703125" style="3" customWidth="1"/>
    <col min="3" max="3" width="10.28515625" style="3" customWidth="1"/>
    <col min="4" max="4" width="17.7109375" style="3" customWidth="1"/>
    <col min="5" max="5" width="10.85546875" style="3" customWidth="1"/>
    <col min="6" max="6" width="22.42578125" style="3" customWidth="1"/>
    <col min="7" max="7" width="20.42578125" style="3" bestFit="1" customWidth="1"/>
    <col min="8" max="8" width="7.5703125" style="3" bestFit="1" customWidth="1"/>
    <col min="9" max="9" width="15.140625" style="3" bestFit="1" customWidth="1"/>
    <col min="10" max="10" width="14.7109375" style="3" customWidth="1"/>
    <col min="11" max="11" width="13.85546875" style="72" customWidth="1"/>
    <col min="12" max="12" width="15.28515625" style="72" customWidth="1"/>
    <col min="13" max="13" width="10.5703125" style="3" customWidth="1"/>
    <col min="14" max="14" width="16.28515625" style="3" customWidth="1"/>
    <col min="15" max="15" width="13.28515625" style="3" customWidth="1"/>
    <col min="16" max="16" width="3.28515625" style="3" customWidth="1"/>
    <col min="17" max="17" width="11.42578125" style="3"/>
    <col min="18" max="18" width="14.42578125" style="3" customWidth="1"/>
    <col min="19" max="19" width="18.5703125" style="3" customWidth="1"/>
    <col min="20" max="20" width="33.85546875" style="3" customWidth="1"/>
    <col min="21" max="21" width="12.5703125" style="3" hidden="1" customWidth="1"/>
    <col min="22" max="22" width="24.28515625" style="3" customWidth="1"/>
    <col min="23" max="23" width="22.5703125" style="3" customWidth="1"/>
    <col min="24" max="25" width="11.42578125" style="3"/>
    <col min="26" max="26" width="16.85546875" style="3" customWidth="1"/>
    <col min="27" max="27" width="11.42578125" style="3"/>
    <col min="28" max="28" width="30.140625" style="3" customWidth="1"/>
    <col min="29" max="29" width="15.42578125" style="3" customWidth="1"/>
    <col min="30" max="30" width="15.85546875" style="3" customWidth="1"/>
    <col min="31" max="31" width="24.42578125" style="3" customWidth="1"/>
    <col min="32" max="32" width="17.140625" style="3" customWidth="1"/>
    <col min="33" max="16384" width="11.42578125" style="3"/>
  </cols>
  <sheetData>
    <row r="1" spans="1:26" ht="23.25" customHeight="1">
      <c r="A1" s="1"/>
      <c r="B1" s="284"/>
      <c r="C1" s="287" t="s">
        <v>0</v>
      </c>
      <c r="D1" s="288"/>
      <c r="E1" s="288"/>
      <c r="F1" s="288"/>
      <c r="G1" s="288"/>
      <c r="H1" s="288"/>
      <c r="I1" s="289"/>
      <c r="J1" s="293" t="s">
        <v>1</v>
      </c>
      <c r="K1" s="294"/>
      <c r="L1" s="294"/>
      <c r="M1" s="295"/>
      <c r="N1" s="296"/>
      <c r="O1" s="297"/>
      <c r="P1" s="2"/>
    </row>
    <row r="2" spans="1:26" ht="24.75" customHeight="1">
      <c r="A2" s="4"/>
      <c r="B2" s="285"/>
      <c r="C2" s="290"/>
      <c r="D2" s="291"/>
      <c r="E2" s="291"/>
      <c r="F2" s="291"/>
      <c r="G2" s="291"/>
      <c r="H2" s="291"/>
      <c r="I2" s="292"/>
      <c r="J2" s="302" t="s">
        <v>2</v>
      </c>
      <c r="K2" s="303"/>
      <c r="L2" s="303"/>
      <c r="M2" s="304"/>
      <c r="N2" s="298"/>
      <c r="O2" s="299"/>
      <c r="P2" s="5"/>
    </row>
    <row r="3" spans="1:26" ht="25.5" customHeight="1">
      <c r="A3" s="4"/>
      <c r="B3" s="285"/>
      <c r="C3" s="305" t="s">
        <v>3</v>
      </c>
      <c r="D3" s="306"/>
      <c r="E3" s="306"/>
      <c r="F3" s="306"/>
      <c r="G3" s="306"/>
      <c r="H3" s="306"/>
      <c r="I3" s="307"/>
      <c r="J3" s="302" t="s">
        <v>4</v>
      </c>
      <c r="K3" s="303"/>
      <c r="L3" s="303"/>
      <c r="M3" s="304"/>
      <c r="N3" s="298"/>
      <c r="O3" s="299"/>
      <c r="P3" s="5"/>
    </row>
    <row r="4" spans="1:26" ht="17.25" customHeight="1">
      <c r="A4" s="4"/>
      <c r="B4" s="286"/>
      <c r="C4" s="290"/>
      <c r="D4" s="291"/>
      <c r="E4" s="291"/>
      <c r="F4" s="291"/>
      <c r="G4" s="291"/>
      <c r="H4" s="291"/>
      <c r="I4" s="292"/>
      <c r="J4" s="302" t="s">
        <v>5</v>
      </c>
      <c r="K4" s="303"/>
      <c r="L4" s="303"/>
      <c r="M4" s="304"/>
      <c r="N4" s="300"/>
      <c r="O4" s="301"/>
      <c r="P4" s="5"/>
    </row>
    <row r="5" spans="1:26" ht="15" customHeight="1">
      <c r="A5" s="4"/>
      <c r="B5" s="308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299"/>
      <c r="P5" s="6"/>
    </row>
    <row r="6" spans="1:26" ht="27" customHeight="1">
      <c r="A6" s="4"/>
      <c r="B6" s="310" t="s">
        <v>188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2"/>
      <c r="P6" s="7"/>
      <c r="R6" s="313"/>
      <c r="S6" s="313"/>
      <c r="T6" s="313"/>
      <c r="U6" s="313"/>
      <c r="V6" s="313"/>
    </row>
    <row r="7" spans="1:26" ht="24.75" customHeight="1">
      <c r="A7" s="4"/>
      <c r="B7" s="8" t="s">
        <v>183</v>
      </c>
      <c r="C7" s="314" t="s">
        <v>184</v>
      </c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6"/>
      <c r="P7" s="7"/>
      <c r="R7" s="9"/>
      <c r="S7" s="9"/>
      <c r="T7" s="9"/>
      <c r="U7" s="9"/>
      <c r="V7" s="9"/>
    </row>
    <row r="8" spans="1:26" ht="18">
      <c r="A8" s="4"/>
      <c r="B8" s="10" t="s">
        <v>6</v>
      </c>
      <c r="C8" s="453" t="s">
        <v>56</v>
      </c>
      <c r="D8" s="453"/>
      <c r="E8" s="453"/>
      <c r="F8" s="453"/>
      <c r="G8" s="453"/>
      <c r="H8" s="320" t="s">
        <v>8</v>
      </c>
      <c r="I8" s="321"/>
      <c r="J8" s="322"/>
      <c r="K8" s="329" t="s">
        <v>9</v>
      </c>
      <c r="L8" s="330"/>
      <c r="M8" s="330"/>
      <c r="N8" s="330"/>
      <c r="O8" s="331"/>
      <c r="P8" s="7"/>
      <c r="R8" s="11"/>
      <c r="S8" s="332"/>
      <c r="T8" s="332"/>
      <c r="U8" s="332"/>
      <c r="V8" s="11"/>
      <c r="X8" s="12"/>
      <c r="Y8" s="12"/>
    </row>
    <row r="9" spans="1:26" ht="41.25" customHeight="1">
      <c r="A9" s="4"/>
      <c r="B9" s="13" t="s">
        <v>10</v>
      </c>
      <c r="C9" s="453" t="s">
        <v>58</v>
      </c>
      <c r="D9" s="453"/>
      <c r="E9" s="453"/>
      <c r="F9" s="453"/>
      <c r="G9" s="453"/>
      <c r="H9" s="323"/>
      <c r="I9" s="324"/>
      <c r="J9" s="325"/>
      <c r="K9" s="14" t="s">
        <v>12</v>
      </c>
      <c r="L9" s="335" t="s">
        <v>13</v>
      </c>
      <c r="M9" s="335"/>
      <c r="N9" s="335"/>
      <c r="O9" s="15" t="s">
        <v>14</v>
      </c>
      <c r="P9" s="7"/>
      <c r="R9" s="16"/>
      <c r="S9" s="342"/>
      <c r="T9" s="342"/>
      <c r="U9" s="342"/>
      <c r="V9" s="17"/>
      <c r="X9" s="18"/>
      <c r="Y9" s="19"/>
      <c r="Z9" s="20"/>
    </row>
    <row r="10" spans="1:26" ht="42" customHeight="1">
      <c r="A10" s="4"/>
      <c r="B10" s="21" t="s">
        <v>15</v>
      </c>
      <c r="C10" s="569" t="s">
        <v>131</v>
      </c>
      <c r="D10" s="569"/>
      <c r="E10" s="569"/>
      <c r="F10" s="569"/>
      <c r="G10" s="569"/>
      <c r="H10" s="323"/>
      <c r="I10" s="324"/>
      <c r="J10" s="325"/>
      <c r="K10" s="440" t="s">
        <v>132</v>
      </c>
      <c r="L10" s="441"/>
      <c r="M10" s="441"/>
      <c r="N10" s="441"/>
      <c r="O10" s="570"/>
      <c r="P10" s="7"/>
      <c r="R10" s="16"/>
      <c r="S10" s="342"/>
      <c r="T10" s="342"/>
      <c r="U10" s="342"/>
      <c r="V10" s="17"/>
      <c r="X10" s="18"/>
      <c r="Y10" s="19"/>
      <c r="Z10" s="20"/>
    </row>
    <row r="11" spans="1:26" ht="52.5" customHeight="1">
      <c r="A11" s="4"/>
      <c r="B11" s="22" t="s">
        <v>17</v>
      </c>
      <c r="C11" s="569" t="s">
        <v>133</v>
      </c>
      <c r="D11" s="569"/>
      <c r="E11" s="569"/>
      <c r="F11" s="569"/>
      <c r="G11" s="569"/>
      <c r="H11" s="323"/>
      <c r="I11" s="324"/>
      <c r="J11" s="325"/>
      <c r="K11" s="443"/>
      <c r="L11" s="444"/>
      <c r="M11" s="444"/>
      <c r="N11" s="444"/>
      <c r="O11" s="571"/>
      <c r="P11" s="7"/>
      <c r="R11" s="16"/>
      <c r="S11" s="23"/>
      <c r="T11" s="23"/>
      <c r="U11" s="23"/>
      <c r="V11" s="17"/>
      <c r="X11" s="18"/>
      <c r="Y11" s="19"/>
      <c r="Z11" s="20"/>
    </row>
    <row r="12" spans="1:26" ht="22.5" customHeight="1">
      <c r="A12" s="4"/>
      <c r="B12" s="24" t="s">
        <v>19</v>
      </c>
      <c r="C12" s="573">
        <v>2020730010062</v>
      </c>
      <c r="D12" s="573"/>
      <c r="E12" s="573"/>
      <c r="F12" s="573"/>
      <c r="G12" s="573"/>
      <c r="H12" s="323"/>
      <c r="I12" s="324"/>
      <c r="J12" s="325"/>
      <c r="K12" s="443"/>
      <c r="L12" s="444"/>
      <c r="M12" s="444"/>
      <c r="N12" s="444"/>
      <c r="O12" s="571"/>
      <c r="P12" s="7"/>
      <c r="R12" s="16"/>
      <c r="S12" s="23"/>
      <c r="T12" s="23"/>
      <c r="U12" s="23"/>
      <c r="V12" s="17"/>
      <c r="X12" s="18"/>
      <c r="Y12" s="19"/>
      <c r="Z12" s="20"/>
    </row>
    <row r="13" spans="1:26" ht="24" customHeight="1" thickBot="1">
      <c r="A13" s="4"/>
      <c r="B13" s="574" t="s">
        <v>175</v>
      </c>
      <c r="C13" s="357"/>
      <c r="D13" s="357"/>
      <c r="E13" s="357"/>
      <c r="F13" s="357"/>
      <c r="G13" s="357"/>
      <c r="H13" s="326"/>
      <c r="I13" s="327"/>
      <c r="J13" s="328"/>
      <c r="K13" s="446"/>
      <c r="L13" s="447"/>
      <c r="M13" s="447"/>
      <c r="N13" s="447"/>
      <c r="O13" s="572"/>
      <c r="P13" s="7"/>
      <c r="R13" s="25"/>
      <c r="S13" s="342"/>
      <c r="T13" s="342"/>
      <c r="U13" s="23"/>
      <c r="V13" s="17"/>
      <c r="W13" s="26"/>
      <c r="X13" s="18"/>
      <c r="Y13" s="19"/>
      <c r="Z13" s="20"/>
    </row>
    <row r="14" spans="1:26" ht="23.25" customHeight="1">
      <c r="A14" s="4"/>
      <c r="B14" s="358" t="s">
        <v>20</v>
      </c>
      <c r="C14" s="361" t="s">
        <v>21</v>
      </c>
      <c r="D14" s="364" t="s">
        <v>22</v>
      </c>
      <c r="E14" s="364" t="s">
        <v>23</v>
      </c>
      <c r="F14" s="364" t="s">
        <v>24</v>
      </c>
      <c r="G14" s="336" t="s">
        <v>25</v>
      </c>
      <c r="H14" s="337"/>
      <c r="I14" s="337"/>
      <c r="J14" s="338"/>
      <c r="K14" s="365" t="s">
        <v>26</v>
      </c>
      <c r="L14" s="365"/>
      <c r="M14" s="366" t="s">
        <v>27</v>
      </c>
      <c r="N14" s="366"/>
      <c r="O14" s="367"/>
      <c r="P14" s="6"/>
      <c r="R14" s="27"/>
      <c r="S14" s="368"/>
      <c r="T14" s="368"/>
      <c r="V14" s="17"/>
      <c r="X14" s="18"/>
      <c r="Y14" s="19"/>
      <c r="Z14" s="20"/>
    </row>
    <row r="15" spans="1:26" ht="18.75" customHeight="1">
      <c r="A15" s="4"/>
      <c r="B15" s="359"/>
      <c r="C15" s="362"/>
      <c r="D15" s="362"/>
      <c r="E15" s="362"/>
      <c r="F15" s="362"/>
      <c r="G15" s="339"/>
      <c r="H15" s="340"/>
      <c r="I15" s="340"/>
      <c r="J15" s="341"/>
      <c r="K15" s="362"/>
      <c r="L15" s="362"/>
      <c r="M15" s="362" t="s">
        <v>28</v>
      </c>
      <c r="N15" s="362" t="s">
        <v>29</v>
      </c>
      <c r="O15" s="369" t="s">
        <v>30</v>
      </c>
      <c r="P15" s="6"/>
      <c r="R15" s="26"/>
      <c r="S15" s="368"/>
      <c r="T15" s="368"/>
      <c r="V15" s="19"/>
      <c r="X15" s="18"/>
      <c r="Y15" s="19"/>
      <c r="Z15" s="20"/>
    </row>
    <row r="16" spans="1:26" ht="28.5" customHeight="1" thickBot="1">
      <c r="A16" s="4"/>
      <c r="B16" s="360"/>
      <c r="C16" s="363"/>
      <c r="D16" s="363"/>
      <c r="E16" s="363"/>
      <c r="F16" s="363"/>
      <c r="G16" s="28" t="s">
        <v>31</v>
      </c>
      <c r="H16" s="28" t="s">
        <v>32</v>
      </c>
      <c r="I16" s="28" t="s">
        <v>33</v>
      </c>
      <c r="J16" s="29" t="s">
        <v>34</v>
      </c>
      <c r="K16" s="28" t="s">
        <v>35</v>
      </c>
      <c r="L16" s="30" t="s">
        <v>36</v>
      </c>
      <c r="M16" s="363"/>
      <c r="N16" s="363"/>
      <c r="O16" s="370"/>
      <c r="P16" s="6"/>
      <c r="R16" s="26"/>
      <c r="S16" s="368"/>
      <c r="T16" s="368"/>
      <c r="V16" s="19"/>
      <c r="X16" s="18"/>
      <c r="Y16" s="19"/>
      <c r="Z16" s="20"/>
    </row>
    <row r="17" spans="1:26" ht="28.5" hidden="1" customHeight="1" thickBot="1">
      <c r="A17" s="4"/>
      <c r="B17" s="371" t="s">
        <v>176</v>
      </c>
      <c r="C17" s="31" t="s">
        <v>38</v>
      </c>
      <c r="D17" s="575" t="s">
        <v>134</v>
      </c>
      <c r="E17" s="32">
        <v>1</v>
      </c>
      <c r="F17" s="33">
        <f>SUM(G17:J17)</f>
        <v>0</v>
      </c>
      <c r="G17" s="34">
        <v>0</v>
      </c>
      <c r="H17" s="35"/>
      <c r="I17" s="36"/>
      <c r="J17" s="35"/>
      <c r="K17" s="134">
        <v>44927</v>
      </c>
      <c r="L17" s="134">
        <v>45291</v>
      </c>
      <c r="M17" s="375">
        <f>+(E18/E17)*100</f>
        <v>100</v>
      </c>
      <c r="N17" s="377" t="e">
        <f>+(F18/F17)*100</f>
        <v>#DIV/0!</v>
      </c>
      <c r="O17" s="379" t="e">
        <f>+(M17+N17)/2</f>
        <v>#DIV/0!</v>
      </c>
      <c r="P17" s="6"/>
      <c r="R17" s="26"/>
      <c r="S17" s="222"/>
      <c r="T17" s="222"/>
      <c r="V17" s="19"/>
      <c r="X17" s="18"/>
      <c r="Y17" s="19"/>
      <c r="Z17" s="20"/>
    </row>
    <row r="18" spans="1:26" ht="28.5" hidden="1" customHeight="1" thickBot="1">
      <c r="A18" s="4"/>
      <c r="B18" s="372"/>
      <c r="C18" s="39" t="s">
        <v>40</v>
      </c>
      <c r="D18" s="576"/>
      <c r="E18" s="40">
        <v>1</v>
      </c>
      <c r="F18" s="33">
        <f t="shared" ref="F18:F26" si="0">SUM(G18:J18)</f>
        <v>0</v>
      </c>
      <c r="G18" s="223"/>
      <c r="H18" s="41"/>
      <c r="I18" s="42"/>
      <c r="J18" s="41"/>
      <c r="K18" s="224"/>
      <c r="L18" s="224"/>
      <c r="M18" s="376"/>
      <c r="N18" s="378"/>
      <c r="O18" s="380"/>
      <c r="P18" s="6"/>
      <c r="R18" s="26"/>
      <c r="S18" s="222"/>
      <c r="T18" s="222"/>
      <c r="V18" s="19"/>
      <c r="X18" s="18"/>
      <c r="Y18" s="19"/>
      <c r="Z18" s="20"/>
    </row>
    <row r="19" spans="1:26" ht="28.5" customHeight="1" thickBot="1">
      <c r="A19" s="4"/>
      <c r="B19" s="371" t="s">
        <v>135</v>
      </c>
      <c r="C19" s="31" t="s">
        <v>38</v>
      </c>
      <c r="D19" s="575" t="s">
        <v>136</v>
      </c>
      <c r="E19" s="32">
        <v>1</v>
      </c>
      <c r="F19" s="226">
        <v>200000000</v>
      </c>
      <c r="G19" s="226">
        <v>200000000</v>
      </c>
      <c r="H19" s="35"/>
      <c r="I19" s="36"/>
      <c r="J19" s="35"/>
      <c r="K19" s="134">
        <v>44927</v>
      </c>
      <c r="L19" s="134">
        <v>45291</v>
      </c>
      <c r="M19" s="375">
        <f t="shared" ref="M19" si="1">+(E20/E19)*100</f>
        <v>0</v>
      </c>
      <c r="N19" s="377">
        <f t="shared" ref="N19" si="2">+(F20/F19)*100</f>
        <v>0</v>
      </c>
      <c r="O19" s="379">
        <f t="shared" ref="O19" si="3">+(M19+N19)/2</f>
        <v>0</v>
      </c>
      <c r="P19" s="6"/>
      <c r="R19" s="26"/>
      <c r="S19" s="222"/>
      <c r="T19" s="222"/>
      <c r="V19" s="19"/>
      <c r="X19" s="18"/>
      <c r="Y19" s="19"/>
      <c r="Z19" s="20"/>
    </row>
    <row r="20" spans="1:26" ht="28.5" customHeight="1" thickBot="1">
      <c r="A20" s="4"/>
      <c r="B20" s="372"/>
      <c r="C20" s="39" t="s">
        <v>40</v>
      </c>
      <c r="D20" s="576"/>
      <c r="E20" s="40">
        <v>0</v>
      </c>
      <c r="F20" s="226">
        <f t="shared" si="0"/>
        <v>0</v>
      </c>
      <c r="G20" s="281"/>
      <c r="H20" s="41"/>
      <c r="I20" s="42"/>
      <c r="J20" s="41"/>
      <c r="K20" s="224"/>
      <c r="L20" s="224"/>
      <c r="M20" s="376"/>
      <c r="N20" s="378"/>
      <c r="O20" s="380"/>
      <c r="P20" s="6"/>
      <c r="R20" s="26"/>
      <c r="S20" s="222"/>
      <c r="T20" s="222"/>
      <c r="V20" s="19"/>
      <c r="X20" s="18"/>
      <c r="Y20" s="19"/>
      <c r="Z20" s="20"/>
    </row>
    <row r="21" spans="1:26" ht="49.5" customHeight="1" thickBot="1">
      <c r="A21" s="4"/>
      <c r="B21" s="371" t="s">
        <v>137</v>
      </c>
      <c r="C21" s="31" t="s">
        <v>38</v>
      </c>
      <c r="D21" s="575" t="s">
        <v>138</v>
      </c>
      <c r="E21" s="32">
        <v>1</v>
      </c>
      <c r="F21" s="226">
        <f t="shared" si="0"/>
        <v>44000000</v>
      </c>
      <c r="G21" s="282">
        <v>44000000</v>
      </c>
      <c r="H21" s="35"/>
      <c r="I21" s="36"/>
      <c r="J21" s="35"/>
      <c r="K21" s="134">
        <v>44927</v>
      </c>
      <c r="L21" s="134">
        <v>45291</v>
      </c>
      <c r="M21" s="375">
        <f t="shared" ref="M21" si="4">+(E22/E21)*100</f>
        <v>0</v>
      </c>
      <c r="N21" s="377">
        <f t="shared" ref="N21" si="5">+(F22/F21)*100</f>
        <v>0</v>
      </c>
      <c r="O21" s="379">
        <f t="shared" ref="O21" si="6">+(M21+N21)/2</f>
        <v>0</v>
      </c>
      <c r="P21" s="6"/>
      <c r="R21" s="26"/>
      <c r="S21" s="222"/>
      <c r="T21" s="222"/>
      <c r="V21" s="19"/>
      <c r="X21" s="18"/>
      <c r="Y21" s="19"/>
      <c r="Z21" s="20"/>
    </row>
    <row r="22" spans="1:26" ht="49.5" customHeight="1" thickBot="1">
      <c r="A22" s="4"/>
      <c r="B22" s="372"/>
      <c r="C22" s="39" t="s">
        <v>40</v>
      </c>
      <c r="D22" s="576"/>
      <c r="E22" s="225">
        <v>0</v>
      </c>
      <c r="F22" s="226">
        <f t="shared" si="0"/>
        <v>0</v>
      </c>
      <c r="G22" s="281"/>
      <c r="H22" s="41"/>
      <c r="I22" s="42"/>
      <c r="J22" s="41"/>
      <c r="K22" s="224"/>
      <c r="L22" s="224"/>
      <c r="M22" s="376"/>
      <c r="N22" s="378"/>
      <c r="O22" s="380"/>
      <c r="P22" s="6"/>
      <c r="R22" s="26"/>
      <c r="S22" s="222"/>
      <c r="T22" s="222"/>
      <c r="V22" s="19"/>
      <c r="X22" s="18"/>
      <c r="Y22" s="19"/>
      <c r="Z22" s="20"/>
    </row>
    <row r="23" spans="1:26" ht="49.5" customHeight="1" thickBot="1">
      <c r="A23" s="4"/>
      <c r="B23" s="371" t="s">
        <v>139</v>
      </c>
      <c r="C23" s="31" t="s">
        <v>38</v>
      </c>
      <c r="D23" s="575" t="s">
        <v>140</v>
      </c>
      <c r="E23" s="32">
        <v>1</v>
      </c>
      <c r="F23" s="226">
        <f t="shared" si="0"/>
        <v>121000000</v>
      </c>
      <c r="G23" s="282">
        <v>121000000</v>
      </c>
      <c r="H23" s="35"/>
      <c r="I23" s="36"/>
      <c r="J23" s="35"/>
      <c r="K23" s="134">
        <v>44927</v>
      </c>
      <c r="L23" s="134">
        <v>45291</v>
      </c>
      <c r="M23" s="375">
        <f t="shared" ref="M23" si="7">+(E24/E23)*100</f>
        <v>0</v>
      </c>
      <c r="N23" s="377">
        <f t="shared" ref="N23" si="8">+(F24/F23)*100</f>
        <v>0</v>
      </c>
      <c r="O23" s="379">
        <f t="shared" ref="O23" si="9">+(M23+N23)/2</f>
        <v>0</v>
      </c>
      <c r="P23" s="6"/>
      <c r="R23" s="26"/>
      <c r="S23" s="222"/>
      <c r="T23" s="222"/>
      <c r="V23" s="19"/>
      <c r="X23" s="18"/>
      <c r="Y23" s="19"/>
      <c r="Z23" s="20"/>
    </row>
    <row r="24" spans="1:26" ht="49.5" customHeight="1" thickBot="1">
      <c r="A24" s="4"/>
      <c r="B24" s="372"/>
      <c r="C24" s="39" t="s">
        <v>40</v>
      </c>
      <c r="D24" s="576"/>
      <c r="E24" s="40">
        <v>0</v>
      </c>
      <c r="F24" s="226">
        <f t="shared" si="0"/>
        <v>0</v>
      </c>
      <c r="G24" s="281"/>
      <c r="H24" s="41"/>
      <c r="I24" s="42"/>
      <c r="J24" s="41"/>
      <c r="K24" s="224"/>
      <c r="L24" s="224"/>
      <c r="M24" s="376"/>
      <c r="N24" s="378"/>
      <c r="O24" s="380"/>
      <c r="P24" s="6"/>
      <c r="R24" s="26"/>
      <c r="S24" s="222"/>
      <c r="T24" s="222"/>
      <c r="V24" s="19"/>
      <c r="X24" s="18"/>
      <c r="Y24" s="19"/>
      <c r="Z24" s="20"/>
    </row>
    <row r="25" spans="1:26" ht="24.95" customHeight="1" thickBot="1">
      <c r="A25" s="4"/>
      <c r="B25" s="381" t="s">
        <v>47</v>
      </c>
      <c r="C25" s="43" t="s">
        <v>38</v>
      </c>
      <c r="D25" s="44"/>
      <c r="E25" s="45"/>
      <c r="F25" s="648">
        <f>SUM(G25:J25)</f>
        <v>365000000</v>
      </c>
      <c r="G25" s="46">
        <f>+G21+G19+G17+G23</f>
        <v>365000000</v>
      </c>
      <c r="H25" s="47"/>
      <c r="I25" s="48"/>
      <c r="J25" s="47"/>
      <c r="K25" s="134">
        <v>44927</v>
      </c>
      <c r="L25" s="134">
        <v>45291</v>
      </c>
      <c r="M25" s="375"/>
      <c r="N25" s="377"/>
      <c r="O25" s="379"/>
      <c r="P25" s="6"/>
    </row>
    <row r="26" spans="1:26" ht="24.95" customHeight="1" thickBot="1">
      <c r="A26" s="4"/>
      <c r="B26" s="360"/>
      <c r="C26" s="50" t="s">
        <v>40</v>
      </c>
      <c r="D26" s="30"/>
      <c r="E26" s="30"/>
      <c r="F26" s="226">
        <f t="shared" si="0"/>
        <v>0</v>
      </c>
      <c r="G26" s="227">
        <f>G18+G20+G22</f>
        <v>0</v>
      </c>
      <c r="H26" s="51"/>
      <c r="I26" s="52"/>
      <c r="J26" s="51"/>
      <c r="K26" s="51"/>
      <c r="L26" s="53"/>
      <c r="M26" s="376"/>
      <c r="N26" s="378"/>
      <c r="O26" s="380"/>
      <c r="P26" s="6"/>
    </row>
    <row r="27" spans="1:26" ht="20.100000000000001" customHeight="1" thickBot="1">
      <c r="A27" s="4"/>
      <c r="B27" s="4"/>
      <c r="F27" s="54"/>
      <c r="G27" s="55"/>
      <c r="H27" s="56"/>
      <c r="I27" s="56"/>
      <c r="J27" s="56"/>
      <c r="K27" s="57"/>
      <c r="L27" s="57"/>
      <c r="M27" s="55"/>
      <c r="N27" s="58"/>
      <c r="O27" s="59"/>
      <c r="P27" s="59"/>
    </row>
    <row r="28" spans="1:26" ht="20.100000000000001" customHeight="1" thickBot="1">
      <c r="A28" s="4"/>
      <c r="B28" s="60" t="s">
        <v>48</v>
      </c>
      <c r="C28" s="386" t="s">
        <v>49</v>
      </c>
      <c r="D28" s="387"/>
      <c r="E28" s="388"/>
      <c r="F28" s="389" t="s">
        <v>50</v>
      </c>
      <c r="G28" s="390"/>
      <c r="H28" s="390"/>
      <c r="I28" s="390"/>
      <c r="J28" s="228"/>
      <c r="K28" s="391" t="s">
        <v>51</v>
      </c>
      <c r="L28" s="392"/>
      <c r="M28" s="392"/>
      <c r="N28" s="392"/>
      <c r="O28" s="393"/>
      <c r="P28" s="6"/>
    </row>
    <row r="29" spans="1:26" ht="30" customHeight="1">
      <c r="A29" s="4"/>
      <c r="B29" s="577" t="s">
        <v>104</v>
      </c>
      <c r="C29" s="396" t="s">
        <v>141</v>
      </c>
      <c r="D29" s="397"/>
      <c r="E29" s="398"/>
      <c r="F29" s="409" t="s">
        <v>142</v>
      </c>
      <c r="G29" s="410"/>
      <c r="H29" s="411"/>
      <c r="I29" s="62" t="s">
        <v>38</v>
      </c>
      <c r="J29" s="229">
        <v>0</v>
      </c>
      <c r="K29" s="579" t="s">
        <v>191</v>
      </c>
      <c r="L29" s="580"/>
      <c r="M29" s="580"/>
      <c r="N29" s="580"/>
      <c r="O29" s="581"/>
      <c r="P29" s="6"/>
    </row>
    <row r="30" spans="1:26" ht="30" customHeight="1">
      <c r="A30" s="4"/>
      <c r="B30" s="578"/>
      <c r="C30" s="399"/>
      <c r="D30" s="400"/>
      <c r="E30" s="401"/>
      <c r="F30" s="399"/>
      <c r="G30" s="400"/>
      <c r="H30" s="401"/>
      <c r="I30" s="64" t="s">
        <v>40</v>
      </c>
      <c r="J30" s="230"/>
      <c r="K30" s="582"/>
      <c r="L30" s="580"/>
      <c r="M30" s="580"/>
      <c r="N30" s="580"/>
      <c r="O30" s="581"/>
      <c r="P30" s="6"/>
    </row>
    <row r="31" spans="1:26" ht="32.25" customHeight="1">
      <c r="A31" s="4"/>
      <c r="B31" s="583" t="s">
        <v>107</v>
      </c>
      <c r="C31" s="409" t="s">
        <v>143</v>
      </c>
      <c r="D31" s="410"/>
      <c r="E31" s="411"/>
      <c r="F31" s="409" t="s">
        <v>144</v>
      </c>
      <c r="G31" s="410"/>
      <c r="H31" s="411"/>
      <c r="I31" s="62" t="s">
        <v>38</v>
      </c>
      <c r="J31" s="65">
        <v>1</v>
      </c>
      <c r="K31" s="584" t="s">
        <v>110</v>
      </c>
      <c r="L31" s="585"/>
      <c r="M31" s="585"/>
      <c r="N31" s="585"/>
      <c r="O31" s="586"/>
      <c r="P31" s="6"/>
    </row>
    <row r="32" spans="1:26" ht="32.25" customHeight="1">
      <c r="A32" s="4"/>
      <c r="B32" s="578"/>
      <c r="C32" s="399"/>
      <c r="D32" s="400"/>
      <c r="E32" s="401"/>
      <c r="F32" s="399"/>
      <c r="G32" s="400"/>
      <c r="H32" s="401"/>
      <c r="I32" s="64" t="s">
        <v>40</v>
      </c>
      <c r="J32" s="65">
        <v>0</v>
      </c>
      <c r="K32" s="584"/>
      <c r="L32" s="585"/>
      <c r="M32" s="585"/>
      <c r="N32" s="585"/>
      <c r="O32" s="586"/>
      <c r="P32" s="6"/>
    </row>
    <row r="33" spans="1:37" ht="49.5" customHeight="1">
      <c r="A33" s="4"/>
      <c r="B33" s="408"/>
      <c r="C33" s="587" t="s">
        <v>145</v>
      </c>
      <c r="D33" s="410"/>
      <c r="E33" s="411"/>
      <c r="F33" s="409" t="s">
        <v>146</v>
      </c>
      <c r="G33" s="410"/>
      <c r="H33" s="411"/>
      <c r="I33" s="64" t="s">
        <v>38</v>
      </c>
      <c r="J33" s="231">
        <v>1</v>
      </c>
      <c r="K33" s="588" t="s">
        <v>181</v>
      </c>
      <c r="L33" s="589"/>
      <c r="M33" s="589"/>
      <c r="N33" s="589"/>
      <c r="O33" s="590"/>
      <c r="P33" s="6"/>
    </row>
    <row r="34" spans="1:37" ht="61.5" customHeight="1" thickBot="1">
      <c r="A34" s="4"/>
      <c r="B34" s="395"/>
      <c r="C34" s="399"/>
      <c r="D34" s="400"/>
      <c r="E34" s="401"/>
      <c r="F34" s="399"/>
      <c r="G34" s="400"/>
      <c r="H34" s="401"/>
      <c r="I34" s="64" t="s">
        <v>40</v>
      </c>
      <c r="J34" s="232">
        <v>0</v>
      </c>
      <c r="K34" s="591" t="s">
        <v>110</v>
      </c>
      <c r="L34" s="592"/>
      <c r="M34" s="592"/>
      <c r="N34" s="592"/>
      <c r="O34" s="593"/>
      <c r="P34" s="6"/>
    </row>
    <row r="35" spans="1:37">
      <c r="A35" s="66"/>
      <c r="B35" s="412" t="s">
        <v>55</v>
      </c>
      <c r="C35" s="413"/>
      <c r="D35" s="413"/>
      <c r="E35" s="413"/>
      <c r="F35" s="413"/>
      <c r="G35" s="413"/>
      <c r="H35" s="413"/>
      <c r="I35" s="413"/>
      <c r="J35" s="414"/>
      <c r="K35" s="418"/>
      <c r="L35" s="419"/>
      <c r="M35" s="419"/>
      <c r="N35" s="419"/>
      <c r="O35" s="420"/>
      <c r="P35" s="6"/>
    </row>
    <row r="36" spans="1:37" ht="15" thickBot="1">
      <c r="A36" s="67"/>
      <c r="B36" s="415"/>
      <c r="C36" s="416"/>
      <c r="D36" s="416"/>
      <c r="E36" s="416"/>
      <c r="F36" s="416"/>
      <c r="G36" s="416"/>
      <c r="H36" s="416"/>
      <c r="I36" s="416"/>
      <c r="J36" s="417"/>
      <c r="K36" s="421"/>
      <c r="L36" s="422"/>
      <c r="M36" s="422"/>
      <c r="N36" s="422"/>
      <c r="O36" s="423"/>
      <c r="P36" s="68"/>
    </row>
    <row r="37" spans="1:37">
      <c r="C37" s="69"/>
      <c r="D37" s="69"/>
      <c r="E37" s="69"/>
      <c r="K37" s="70"/>
      <c r="L37" s="70"/>
    </row>
    <row r="38" spans="1:37" ht="15">
      <c r="C38" s="71"/>
      <c r="D38" s="71"/>
      <c r="E38" s="71"/>
      <c r="R38" s="73"/>
      <c r="S38" s="74"/>
      <c r="T38" s="75"/>
      <c r="U38" s="76"/>
      <c r="V38" s="75"/>
      <c r="W38" s="75"/>
      <c r="X38" s="75"/>
      <c r="Y38" s="75"/>
      <c r="Z38" s="73"/>
      <c r="AA38" s="75"/>
      <c r="AB38" s="75"/>
      <c r="AC38" s="73"/>
      <c r="AD38" s="75"/>
      <c r="AE38" s="73"/>
    </row>
    <row r="39" spans="1:37" ht="182.25" customHeight="1">
      <c r="R39" s="77"/>
      <c r="S39" s="78"/>
      <c r="T39" s="79"/>
      <c r="U39" s="80"/>
      <c r="V39" s="79"/>
      <c r="W39" s="79"/>
      <c r="X39" s="81"/>
      <c r="Y39" s="79"/>
      <c r="Z39" s="82"/>
      <c r="AA39" s="77"/>
      <c r="AB39" s="79"/>
      <c r="AC39" s="83"/>
      <c r="AD39" s="79"/>
      <c r="AE39" s="84"/>
      <c r="AF39" s="84"/>
      <c r="AG39" s="77"/>
      <c r="AH39" s="77"/>
      <c r="AI39" s="77"/>
      <c r="AJ39" s="77"/>
      <c r="AK39" s="77"/>
    </row>
    <row r="40" spans="1:37">
      <c r="Q40" s="85"/>
      <c r="R40" s="86"/>
      <c r="S40" s="87"/>
      <c r="T40" s="88"/>
      <c r="U40" s="89"/>
      <c r="V40" s="88"/>
      <c r="W40" s="88"/>
      <c r="X40" s="88"/>
      <c r="Y40" s="88"/>
      <c r="Z40" s="88"/>
      <c r="AA40" s="90"/>
      <c r="AB40" s="88"/>
      <c r="AC40" s="91"/>
      <c r="AD40" s="86"/>
      <c r="AE40" s="92"/>
      <c r="AF40" s="91"/>
      <c r="AG40" s="86"/>
      <c r="AH40" s="92"/>
      <c r="AI40" s="93"/>
      <c r="AJ40" s="93"/>
      <c r="AK40" s="93"/>
    </row>
    <row r="41" spans="1:37">
      <c r="Q41" s="94"/>
      <c r="R41" s="86"/>
      <c r="S41" s="87"/>
      <c r="T41" s="88"/>
      <c r="U41" s="89"/>
      <c r="V41" s="88"/>
      <c r="W41" s="88"/>
      <c r="X41" s="95"/>
      <c r="Y41" s="88"/>
      <c r="Z41" s="90"/>
      <c r="AA41" s="86"/>
      <c r="AB41" s="88"/>
      <c r="AC41" s="91"/>
      <c r="AD41" s="86"/>
      <c r="AE41" s="92"/>
      <c r="AF41" s="92"/>
      <c r="AG41" s="93"/>
      <c r="AH41" s="86"/>
    </row>
    <row r="42" spans="1:37">
      <c r="Q42" s="94"/>
      <c r="R42" s="96"/>
      <c r="S42" s="97"/>
      <c r="T42" s="98"/>
      <c r="U42" s="97"/>
      <c r="V42" s="97"/>
      <c r="W42" s="97"/>
      <c r="X42" s="97"/>
      <c r="Y42" s="97"/>
      <c r="Z42" s="97"/>
      <c r="AA42" s="97"/>
      <c r="AB42" s="97"/>
      <c r="AC42" s="97"/>
      <c r="AD42" s="97"/>
    </row>
    <row r="43" spans="1:37">
      <c r="Q43" s="99"/>
      <c r="R43" s="100"/>
      <c r="S43" s="97"/>
      <c r="T43" s="98"/>
      <c r="U43" s="97"/>
      <c r="V43" s="97"/>
      <c r="W43" s="97"/>
      <c r="X43" s="97"/>
      <c r="Y43" s="85"/>
      <c r="Z43" s="97"/>
      <c r="AA43" s="97"/>
      <c r="AB43" s="85"/>
      <c r="AC43" s="97"/>
      <c r="AD43" s="85"/>
    </row>
    <row r="44" spans="1:37">
      <c r="Q44" s="99"/>
      <c r="R44" s="100"/>
      <c r="S44" s="97"/>
      <c r="T44" s="98"/>
      <c r="U44" s="94"/>
      <c r="V44" s="97"/>
      <c r="W44" s="99"/>
      <c r="X44" s="97"/>
      <c r="Y44" s="85"/>
      <c r="Z44" s="97"/>
      <c r="AA44" s="99"/>
      <c r="AB44" s="99"/>
      <c r="AC44" s="97"/>
      <c r="AD44" s="85"/>
    </row>
    <row r="45" spans="1:37">
      <c r="Q45" s="99"/>
      <c r="R45" s="100"/>
      <c r="S45" s="97"/>
      <c r="T45" s="98"/>
      <c r="U45" s="97"/>
      <c r="V45" s="97"/>
      <c r="W45" s="97"/>
      <c r="X45" s="97"/>
      <c r="Y45" s="97"/>
      <c r="Z45" s="97"/>
      <c r="AA45" s="97"/>
      <c r="AB45" s="97"/>
      <c r="AC45" s="97"/>
      <c r="AD45" s="97"/>
    </row>
    <row r="46" spans="1:37">
      <c r="Q46" s="99"/>
      <c r="R46" s="100"/>
      <c r="S46" s="97"/>
      <c r="T46" s="98"/>
      <c r="U46" s="97"/>
      <c r="V46" s="97"/>
      <c r="W46" s="97"/>
      <c r="X46" s="97"/>
      <c r="Y46" s="97"/>
      <c r="Z46" s="97"/>
      <c r="AA46" s="97"/>
      <c r="AB46" s="97"/>
      <c r="AC46" s="97"/>
      <c r="AD46" s="97"/>
    </row>
    <row r="47" spans="1:37">
      <c r="Q47" s="99"/>
      <c r="R47" s="100"/>
      <c r="S47" s="97"/>
      <c r="T47" s="98"/>
      <c r="U47" s="97"/>
      <c r="V47" s="97"/>
      <c r="W47" s="97"/>
      <c r="X47" s="97"/>
      <c r="Y47" s="101"/>
      <c r="Z47" s="102"/>
      <c r="AA47" s="103"/>
      <c r="AB47" s="103"/>
      <c r="AC47" s="97"/>
      <c r="AD47" s="97"/>
    </row>
    <row r="48" spans="1:37">
      <c r="Q48" s="99"/>
      <c r="R48" s="100"/>
      <c r="S48" s="97"/>
      <c r="T48" s="98"/>
      <c r="U48" s="97"/>
      <c r="V48" s="97"/>
      <c r="W48" s="97"/>
      <c r="X48" s="97"/>
      <c r="Y48" s="101"/>
      <c r="Z48" s="102"/>
      <c r="AA48" s="103"/>
      <c r="AB48" s="103"/>
      <c r="AC48" s="97"/>
      <c r="AD48" s="97"/>
    </row>
    <row r="49" spans="17:30">
      <c r="Q49" s="99"/>
      <c r="R49" s="100"/>
      <c r="S49" s="97"/>
      <c r="T49" s="98"/>
      <c r="U49" s="97"/>
      <c r="V49" s="97"/>
      <c r="W49" s="97"/>
      <c r="X49" s="97"/>
      <c r="Y49" s="101"/>
      <c r="Z49" s="102"/>
      <c r="AA49" s="103"/>
      <c r="AB49" s="103"/>
      <c r="AC49" s="97"/>
      <c r="AD49" s="97"/>
    </row>
    <row r="50" spans="17:30">
      <c r="Q50" s="99"/>
      <c r="R50" s="100"/>
      <c r="S50" s="97"/>
      <c r="T50" s="98"/>
      <c r="U50" s="97"/>
      <c r="V50" s="97"/>
      <c r="W50" s="97"/>
      <c r="X50" s="97"/>
      <c r="Y50" s="101"/>
      <c r="Z50" s="103"/>
      <c r="AA50" s="103"/>
      <c r="AB50" s="103"/>
      <c r="AC50" s="97"/>
      <c r="AD50" s="97"/>
    </row>
    <row r="51" spans="17:30">
      <c r="Q51" s="99"/>
      <c r="R51" s="100"/>
      <c r="S51" s="97"/>
      <c r="T51" s="98"/>
      <c r="U51" s="97"/>
      <c r="V51" s="97"/>
      <c r="W51" s="97"/>
      <c r="X51" s="97"/>
      <c r="Y51" s="101"/>
      <c r="Z51" s="102"/>
      <c r="AA51" s="103"/>
      <c r="AB51" s="103"/>
      <c r="AC51" s="97"/>
      <c r="AD51" s="97"/>
    </row>
    <row r="52" spans="17:30">
      <c r="Q52" s="99"/>
      <c r="R52" s="100"/>
      <c r="S52" s="97"/>
      <c r="T52" s="98"/>
      <c r="U52" s="97"/>
      <c r="V52" s="97"/>
      <c r="W52" s="97"/>
      <c r="X52" s="97"/>
      <c r="Y52" s="101"/>
      <c r="Z52" s="102"/>
      <c r="AA52" s="103"/>
      <c r="AB52" s="103"/>
      <c r="AC52" s="97"/>
      <c r="AD52" s="97"/>
    </row>
    <row r="54" spans="17:30">
      <c r="Y54" s="104"/>
    </row>
    <row r="59" spans="17:30">
      <c r="Q59" s="16"/>
      <c r="R59" s="342"/>
      <c r="S59" s="342"/>
      <c r="T59" s="342"/>
      <c r="U59" s="17"/>
    </row>
    <row r="60" spans="17:30">
      <c r="Q60" s="16"/>
      <c r="R60" s="342"/>
      <c r="S60" s="342"/>
      <c r="T60" s="342"/>
      <c r="U60" s="17"/>
    </row>
    <row r="61" spans="17:30">
      <c r="Q61" s="16"/>
      <c r="R61" s="342"/>
      <c r="S61" s="342"/>
      <c r="T61" s="342"/>
      <c r="U61" s="17"/>
    </row>
    <row r="62" spans="17:30">
      <c r="Q62" s="25"/>
      <c r="R62" s="342"/>
      <c r="S62" s="342"/>
      <c r="T62" s="23"/>
      <c r="U62" s="17"/>
      <c r="V62" s="26"/>
    </row>
    <row r="63" spans="17:30">
      <c r="Q63" s="27"/>
      <c r="R63" s="368"/>
      <c r="S63" s="368"/>
      <c r="U63" s="17"/>
    </row>
    <row r="64" spans="17:30">
      <c r="Q64" s="26"/>
      <c r="R64" s="368"/>
      <c r="S64" s="368"/>
      <c r="U64" s="19"/>
    </row>
    <row r="65" spans="17:21">
      <c r="Q65" s="26"/>
      <c r="R65" s="368"/>
      <c r="S65" s="368"/>
      <c r="U65" s="19"/>
    </row>
    <row r="66" spans="17:21">
      <c r="Q66" s="26"/>
      <c r="R66" s="368"/>
      <c r="S66" s="368"/>
      <c r="U66" s="105"/>
    </row>
  </sheetData>
  <mergeCells count="90">
    <mergeCell ref="R63:S63"/>
    <mergeCell ref="R64:S64"/>
    <mergeCell ref="R65:S65"/>
    <mergeCell ref="R66:S66"/>
    <mergeCell ref="B35:J36"/>
    <mergeCell ref="K35:O36"/>
    <mergeCell ref="R59:T59"/>
    <mergeCell ref="R60:T60"/>
    <mergeCell ref="R61:T61"/>
    <mergeCell ref="R62:S62"/>
    <mergeCell ref="B33:B34"/>
    <mergeCell ref="C33:E34"/>
    <mergeCell ref="F33:H34"/>
    <mergeCell ref="K33:O33"/>
    <mergeCell ref="K34:O34"/>
    <mergeCell ref="B29:B30"/>
    <mergeCell ref="C29:E30"/>
    <mergeCell ref="F29:H30"/>
    <mergeCell ref="K29:O30"/>
    <mergeCell ref="B31:B32"/>
    <mergeCell ref="C31:E32"/>
    <mergeCell ref="F31:H32"/>
    <mergeCell ref="K31:O32"/>
    <mergeCell ref="C28:E28"/>
    <mergeCell ref="F28:I28"/>
    <mergeCell ref="K28:O28"/>
    <mergeCell ref="B25:B26"/>
    <mergeCell ref="M25:M26"/>
    <mergeCell ref="N25:N26"/>
    <mergeCell ref="O25:O26"/>
    <mergeCell ref="B21:B22"/>
    <mergeCell ref="D21:D22"/>
    <mergeCell ref="M21:M22"/>
    <mergeCell ref="N21:N22"/>
    <mergeCell ref="O21:O22"/>
    <mergeCell ref="B23:B24"/>
    <mergeCell ref="D23:D24"/>
    <mergeCell ref="M23:M24"/>
    <mergeCell ref="N23:N24"/>
    <mergeCell ref="O23:O24"/>
    <mergeCell ref="B17:B18"/>
    <mergeCell ref="D17:D18"/>
    <mergeCell ref="M17:M18"/>
    <mergeCell ref="N17:N18"/>
    <mergeCell ref="O17:O18"/>
    <mergeCell ref="B19:B20"/>
    <mergeCell ref="D19:D20"/>
    <mergeCell ref="M19:M20"/>
    <mergeCell ref="N19:N20"/>
    <mergeCell ref="O19:O20"/>
    <mergeCell ref="S14:T14"/>
    <mergeCell ref="M15:M16"/>
    <mergeCell ref="N15:N16"/>
    <mergeCell ref="O15:O16"/>
    <mergeCell ref="S15:T15"/>
    <mergeCell ref="S16:T16"/>
    <mergeCell ref="G14:J15"/>
    <mergeCell ref="S9:U9"/>
    <mergeCell ref="C10:G10"/>
    <mergeCell ref="K10:O13"/>
    <mergeCell ref="S10:U10"/>
    <mergeCell ref="C11:G11"/>
    <mergeCell ref="C12:G12"/>
    <mergeCell ref="B13:G13"/>
    <mergeCell ref="S13:T13"/>
    <mergeCell ref="B14:B16"/>
    <mergeCell ref="C14:C16"/>
    <mergeCell ref="D14:D16"/>
    <mergeCell ref="E14:E16"/>
    <mergeCell ref="F14:F16"/>
    <mergeCell ref="K14:L15"/>
    <mergeCell ref="M14:O14"/>
    <mergeCell ref="B5:O5"/>
    <mergeCell ref="B6:O6"/>
    <mergeCell ref="R6:V6"/>
    <mergeCell ref="C7:O7"/>
    <mergeCell ref="C8:G8"/>
    <mergeCell ref="H8:J13"/>
    <mergeCell ref="K8:O8"/>
    <mergeCell ref="S8:U8"/>
    <mergeCell ref="C9:G9"/>
    <mergeCell ref="L9:N9"/>
    <mergeCell ref="B1:B4"/>
    <mergeCell ref="C1:I2"/>
    <mergeCell ref="J1:M1"/>
    <mergeCell ref="N1:O4"/>
    <mergeCell ref="J2:M2"/>
    <mergeCell ref="C3:I4"/>
    <mergeCell ref="J3:M3"/>
    <mergeCell ref="J4:M4"/>
  </mergeCells>
  <printOptions horizontalCentered="1" verticalCentered="1"/>
  <pageMargins left="3.937007874015748E-2" right="0.19685039370078741" top="0.35433070866141736" bottom="0.35433070866141736" header="0.31496062992125984" footer="0.31496062992125984"/>
  <pageSetup scale="4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1</xdr:col>
                <xdr:colOff>409575</xdr:colOff>
                <xdr:row>0</xdr:row>
                <xdr:rowOff>47625</xdr:rowOff>
              </from>
              <to>
                <xdr:col>1</xdr:col>
                <xdr:colOff>4991100</xdr:colOff>
                <xdr:row>3</xdr:row>
                <xdr:rowOff>123825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5125A-A1AD-49BA-92F9-9D61DA1A35D3}">
  <sheetPr>
    <tabColor theme="8" tint="0.59999389629810485"/>
  </sheetPr>
  <dimension ref="A1:AK72"/>
  <sheetViews>
    <sheetView tabSelected="1" view="pageBreakPreview" zoomScale="71" zoomScaleNormal="71" zoomScaleSheetLayoutView="71" workbookViewId="0">
      <selection activeCell="F31" sqref="F31"/>
    </sheetView>
  </sheetViews>
  <sheetFormatPr baseColWidth="10" defaultColWidth="12.5703125" defaultRowHeight="14.25"/>
  <cols>
    <col min="1" max="1" width="4" style="3" customWidth="1"/>
    <col min="2" max="2" width="86.85546875" style="3" customWidth="1"/>
    <col min="3" max="3" width="10.28515625" style="3" customWidth="1"/>
    <col min="4" max="4" width="17.140625" style="3" customWidth="1"/>
    <col min="5" max="5" width="10.140625" style="3" bestFit="1" customWidth="1"/>
    <col min="6" max="6" width="22" style="3" customWidth="1"/>
    <col min="7" max="7" width="23.7109375" style="3" customWidth="1"/>
    <col min="8" max="8" width="7.5703125" style="3" bestFit="1" customWidth="1"/>
    <col min="9" max="9" width="33.5703125" style="3" customWidth="1"/>
    <col min="10" max="10" width="12" style="3" customWidth="1"/>
    <col min="11" max="11" width="15.140625" style="72" bestFit="1" customWidth="1"/>
    <col min="12" max="12" width="15.28515625" style="72" customWidth="1"/>
    <col min="13" max="13" width="15" style="3" customWidth="1"/>
    <col min="14" max="14" width="16.28515625" style="3" customWidth="1"/>
    <col min="15" max="15" width="16.140625" style="3" customWidth="1"/>
    <col min="16" max="16" width="4.5703125" style="3" customWidth="1"/>
    <col min="17" max="17" width="12.5703125" style="3"/>
    <col min="18" max="18" width="14.42578125" style="3" customWidth="1"/>
    <col min="19" max="19" width="18.5703125" style="3" customWidth="1"/>
    <col min="20" max="20" width="33.85546875" style="3" customWidth="1"/>
    <col min="21" max="21" width="12.5703125" style="3" hidden="1" customWidth="1"/>
    <col min="22" max="22" width="24.28515625" style="3" customWidth="1"/>
    <col min="23" max="23" width="22.5703125" style="3" customWidth="1"/>
    <col min="24" max="25" width="12.5703125" style="3"/>
    <col min="26" max="26" width="16.85546875" style="3" customWidth="1"/>
    <col min="27" max="27" width="12.5703125" style="3"/>
    <col min="28" max="28" width="30.140625" style="3" customWidth="1"/>
    <col min="29" max="29" width="15.42578125" style="3" customWidth="1"/>
    <col min="30" max="30" width="15.85546875" style="3" customWidth="1"/>
    <col min="31" max="31" width="24.42578125" style="3" customWidth="1"/>
    <col min="32" max="32" width="17.140625" style="3" customWidth="1"/>
    <col min="33" max="16384" width="12.5703125" style="3"/>
  </cols>
  <sheetData>
    <row r="1" spans="1:26" ht="27" customHeight="1">
      <c r="A1" s="1"/>
      <c r="B1" s="431"/>
      <c r="C1" s="305" t="s">
        <v>0</v>
      </c>
      <c r="D1" s="306"/>
      <c r="E1" s="306"/>
      <c r="F1" s="306"/>
      <c r="G1" s="306"/>
      <c r="H1" s="306"/>
      <c r="I1" s="307"/>
      <c r="J1" s="302" t="s">
        <v>1</v>
      </c>
      <c r="K1" s="303"/>
      <c r="L1" s="303"/>
      <c r="M1" s="304"/>
      <c r="N1" s="434"/>
      <c r="O1" s="435"/>
      <c r="P1" s="2"/>
    </row>
    <row r="2" spans="1:26" ht="23.25" customHeight="1">
      <c r="A2" s="4"/>
      <c r="B2" s="432"/>
      <c r="C2" s="290"/>
      <c r="D2" s="291"/>
      <c r="E2" s="291"/>
      <c r="F2" s="291"/>
      <c r="G2" s="291"/>
      <c r="H2" s="291"/>
      <c r="I2" s="292"/>
      <c r="J2" s="302" t="s">
        <v>2</v>
      </c>
      <c r="K2" s="303"/>
      <c r="L2" s="303"/>
      <c r="M2" s="304"/>
      <c r="N2" s="298"/>
      <c r="O2" s="436"/>
      <c r="P2" s="5"/>
    </row>
    <row r="3" spans="1:26" ht="21.75" customHeight="1">
      <c r="A3" s="4"/>
      <c r="B3" s="432"/>
      <c r="C3" s="305" t="s">
        <v>3</v>
      </c>
      <c r="D3" s="306"/>
      <c r="E3" s="306"/>
      <c r="F3" s="306"/>
      <c r="G3" s="306"/>
      <c r="H3" s="306"/>
      <c r="I3" s="307"/>
      <c r="J3" s="302" t="s">
        <v>4</v>
      </c>
      <c r="K3" s="303"/>
      <c r="L3" s="303"/>
      <c r="M3" s="304"/>
      <c r="N3" s="298"/>
      <c r="O3" s="436"/>
      <c r="P3" s="5"/>
    </row>
    <row r="4" spans="1:26" ht="18.75" customHeight="1">
      <c r="A4" s="4"/>
      <c r="B4" s="433"/>
      <c r="C4" s="290"/>
      <c r="D4" s="291"/>
      <c r="E4" s="291"/>
      <c r="F4" s="291"/>
      <c r="G4" s="291"/>
      <c r="H4" s="291"/>
      <c r="I4" s="292"/>
      <c r="J4" s="302" t="s">
        <v>5</v>
      </c>
      <c r="K4" s="303"/>
      <c r="L4" s="303"/>
      <c r="M4" s="304"/>
      <c r="N4" s="300"/>
      <c r="O4" s="437"/>
      <c r="P4" s="5"/>
    </row>
    <row r="5" spans="1:26" ht="17.25" customHeight="1">
      <c r="A5" s="4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6"/>
    </row>
    <row r="6" spans="1:26" ht="36" customHeight="1">
      <c r="A6" s="4"/>
      <c r="B6" s="310" t="s">
        <v>187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2"/>
      <c r="P6" s="7"/>
      <c r="R6" s="313"/>
      <c r="S6" s="313"/>
      <c r="T6" s="313"/>
      <c r="U6" s="313"/>
      <c r="V6" s="313"/>
    </row>
    <row r="7" spans="1:26" ht="24.75" customHeight="1">
      <c r="A7" s="4"/>
      <c r="B7" s="8" t="s">
        <v>183</v>
      </c>
      <c r="C7" s="314" t="s">
        <v>184</v>
      </c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6"/>
      <c r="P7" s="7"/>
      <c r="R7" s="9"/>
      <c r="S7" s="9"/>
      <c r="T7" s="9"/>
      <c r="U7" s="9"/>
      <c r="V7" s="9"/>
    </row>
    <row r="8" spans="1:26" ht="31.5" customHeight="1">
      <c r="A8" s="4"/>
      <c r="B8" s="114" t="s">
        <v>6</v>
      </c>
      <c r="C8" s="453" t="s">
        <v>56</v>
      </c>
      <c r="D8" s="453"/>
      <c r="E8" s="453"/>
      <c r="F8" s="453"/>
      <c r="G8" s="453"/>
      <c r="H8" s="454" t="s">
        <v>147</v>
      </c>
      <c r="I8" s="455"/>
      <c r="J8" s="456"/>
      <c r="K8" s="329" t="s">
        <v>9</v>
      </c>
      <c r="L8" s="330"/>
      <c r="M8" s="330"/>
      <c r="N8" s="330"/>
      <c r="O8" s="463"/>
      <c r="P8" s="7"/>
      <c r="R8" s="11"/>
      <c r="S8" s="332"/>
      <c r="T8" s="332"/>
      <c r="U8" s="332"/>
      <c r="V8" s="11"/>
      <c r="X8" s="12"/>
      <c r="Y8" s="12"/>
    </row>
    <row r="9" spans="1:26" ht="47.25" customHeight="1">
      <c r="A9" s="4"/>
      <c r="B9" s="117" t="s">
        <v>10</v>
      </c>
      <c r="C9" s="453" t="s">
        <v>58</v>
      </c>
      <c r="D9" s="453"/>
      <c r="E9" s="453"/>
      <c r="F9" s="453"/>
      <c r="G9" s="453"/>
      <c r="H9" s="457"/>
      <c r="I9" s="458"/>
      <c r="J9" s="459"/>
      <c r="K9" s="14" t="s">
        <v>12</v>
      </c>
      <c r="L9" s="335" t="s">
        <v>13</v>
      </c>
      <c r="M9" s="335"/>
      <c r="N9" s="335"/>
      <c r="O9" s="14" t="s">
        <v>14</v>
      </c>
      <c r="P9" s="7"/>
      <c r="R9" s="16"/>
      <c r="S9" s="342"/>
      <c r="T9" s="342"/>
      <c r="U9" s="342"/>
      <c r="V9" s="17"/>
      <c r="X9" s="18"/>
      <c r="Y9" s="19"/>
      <c r="Z9" s="20"/>
    </row>
    <row r="10" spans="1:26" ht="41.25" customHeight="1">
      <c r="A10" s="4"/>
      <c r="B10" s="21" t="s">
        <v>59</v>
      </c>
      <c r="C10" s="569" t="s">
        <v>131</v>
      </c>
      <c r="D10" s="569"/>
      <c r="E10" s="569"/>
      <c r="F10" s="569"/>
      <c r="G10" s="569"/>
      <c r="H10" s="457"/>
      <c r="I10" s="458"/>
      <c r="J10" s="459"/>
      <c r="K10" s="440" t="s">
        <v>148</v>
      </c>
      <c r="L10" s="441"/>
      <c r="M10" s="441"/>
      <c r="N10" s="441"/>
      <c r="O10" s="442"/>
      <c r="P10" s="7"/>
      <c r="R10" s="16"/>
      <c r="S10" s="342"/>
      <c r="T10" s="342"/>
      <c r="U10" s="342"/>
      <c r="V10" s="17"/>
      <c r="X10" s="18"/>
      <c r="Y10" s="19"/>
      <c r="Z10" s="20"/>
    </row>
    <row r="11" spans="1:26" ht="61.5" customHeight="1">
      <c r="A11" s="4"/>
      <c r="B11" s="21" t="s">
        <v>62</v>
      </c>
      <c r="C11" s="569" t="s">
        <v>149</v>
      </c>
      <c r="D11" s="569"/>
      <c r="E11" s="569"/>
      <c r="F11" s="569"/>
      <c r="G11" s="569"/>
      <c r="H11" s="457"/>
      <c r="I11" s="458"/>
      <c r="J11" s="459"/>
      <c r="K11" s="443"/>
      <c r="L11" s="444"/>
      <c r="M11" s="444"/>
      <c r="N11" s="444"/>
      <c r="O11" s="445"/>
      <c r="P11" s="7"/>
      <c r="R11" s="16"/>
      <c r="S11" s="23"/>
      <c r="T11" s="23"/>
      <c r="U11" s="23"/>
      <c r="V11" s="17"/>
      <c r="X11" s="18"/>
      <c r="Y11" s="19"/>
      <c r="Z11" s="20"/>
    </row>
    <row r="12" spans="1:26" ht="28.5" customHeight="1">
      <c r="A12" s="4"/>
      <c r="B12" s="117" t="s">
        <v>19</v>
      </c>
      <c r="C12" s="573">
        <v>2020730010061</v>
      </c>
      <c r="D12" s="573"/>
      <c r="E12" s="573"/>
      <c r="F12" s="573"/>
      <c r="G12" s="573"/>
      <c r="H12" s="457"/>
      <c r="I12" s="458"/>
      <c r="J12" s="459"/>
      <c r="K12" s="443"/>
      <c r="L12" s="444"/>
      <c r="M12" s="444"/>
      <c r="N12" s="444"/>
      <c r="O12" s="445"/>
      <c r="P12" s="7"/>
      <c r="R12" s="16"/>
      <c r="S12" s="23"/>
      <c r="T12" s="23"/>
      <c r="U12" s="23"/>
      <c r="V12" s="17"/>
      <c r="X12" s="18"/>
      <c r="Y12" s="19"/>
      <c r="Z12" s="20"/>
    </row>
    <row r="13" spans="1:26" ht="43.5" customHeight="1" thickBot="1">
      <c r="A13" s="4"/>
      <c r="B13" s="594" t="s">
        <v>190</v>
      </c>
      <c r="C13" s="595"/>
      <c r="D13" s="595"/>
      <c r="E13" s="595"/>
      <c r="F13" s="595"/>
      <c r="G13" s="595"/>
      <c r="H13" s="596"/>
      <c r="I13" s="597"/>
      <c r="J13" s="598"/>
      <c r="K13" s="446"/>
      <c r="L13" s="447"/>
      <c r="M13" s="447"/>
      <c r="N13" s="447"/>
      <c r="O13" s="448"/>
      <c r="P13" s="7"/>
      <c r="R13" s="25"/>
      <c r="S13" s="342"/>
      <c r="T13" s="342"/>
      <c r="U13" s="23"/>
      <c r="V13" s="17"/>
      <c r="W13" s="26"/>
      <c r="X13" s="18"/>
      <c r="Y13" s="19"/>
      <c r="Z13" s="20"/>
    </row>
    <row r="14" spans="1:26" ht="23.25" customHeight="1">
      <c r="A14" s="4"/>
      <c r="B14" s="358" t="s">
        <v>20</v>
      </c>
      <c r="C14" s="361" t="s">
        <v>21</v>
      </c>
      <c r="D14" s="364" t="s">
        <v>22</v>
      </c>
      <c r="E14" s="364" t="s">
        <v>23</v>
      </c>
      <c r="F14" s="364" t="s">
        <v>24</v>
      </c>
      <c r="G14" s="336" t="s">
        <v>25</v>
      </c>
      <c r="H14" s="337"/>
      <c r="I14" s="337"/>
      <c r="J14" s="338"/>
      <c r="K14" s="365" t="s">
        <v>26</v>
      </c>
      <c r="L14" s="365"/>
      <c r="M14" s="366" t="s">
        <v>27</v>
      </c>
      <c r="N14" s="366"/>
      <c r="O14" s="367"/>
      <c r="P14" s="6"/>
      <c r="R14" s="27"/>
      <c r="S14" s="368"/>
      <c r="T14" s="368"/>
      <c r="V14" s="17"/>
      <c r="X14" s="18"/>
      <c r="Y14" s="19"/>
      <c r="Z14" s="20"/>
    </row>
    <row r="15" spans="1:26" ht="21" customHeight="1">
      <c r="A15" s="4"/>
      <c r="B15" s="359"/>
      <c r="C15" s="362"/>
      <c r="D15" s="362"/>
      <c r="E15" s="362"/>
      <c r="F15" s="362"/>
      <c r="G15" s="339"/>
      <c r="H15" s="340"/>
      <c r="I15" s="340"/>
      <c r="J15" s="341"/>
      <c r="K15" s="362"/>
      <c r="L15" s="362"/>
      <c r="M15" s="362" t="s">
        <v>28</v>
      </c>
      <c r="N15" s="362" t="s">
        <v>29</v>
      </c>
      <c r="O15" s="599" t="s">
        <v>30</v>
      </c>
      <c r="P15" s="6"/>
      <c r="R15" s="26"/>
      <c r="S15" s="368"/>
      <c r="T15" s="368"/>
      <c r="V15" s="19"/>
      <c r="X15" s="18"/>
      <c r="Y15" s="19"/>
      <c r="Z15" s="20"/>
    </row>
    <row r="16" spans="1:26" ht="39.75" customHeight="1" thickBot="1">
      <c r="A16" s="4"/>
      <c r="B16" s="360"/>
      <c r="C16" s="363"/>
      <c r="D16" s="363"/>
      <c r="E16" s="363"/>
      <c r="F16" s="363"/>
      <c r="G16" s="28" t="s">
        <v>31</v>
      </c>
      <c r="H16" s="28" t="s">
        <v>32</v>
      </c>
      <c r="I16" s="28" t="s">
        <v>33</v>
      </c>
      <c r="J16" s="29" t="s">
        <v>34</v>
      </c>
      <c r="K16" s="28" t="s">
        <v>35</v>
      </c>
      <c r="L16" s="30" t="s">
        <v>36</v>
      </c>
      <c r="M16" s="363"/>
      <c r="N16" s="363"/>
      <c r="O16" s="600"/>
      <c r="P16" s="6"/>
      <c r="R16" s="26"/>
      <c r="S16" s="368"/>
      <c r="T16" s="368"/>
      <c r="V16" s="19"/>
      <c r="X16" s="18"/>
      <c r="Y16" s="19"/>
      <c r="Z16" s="20"/>
    </row>
    <row r="17" spans="1:26" ht="26.25" customHeight="1">
      <c r="A17" s="4"/>
      <c r="B17" s="371" t="s">
        <v>150</v>
      </c>
      <c r="C17" s="233" t="s">
        <v>38</v>
      </c>
      <c r="D17" s="601" t="s">
        <v>151</v>
      </c>
      <c r="E17" s="234">
        <v>1</v>
      </c>
      <c r="F17" s="235">
        <f>(G17)</f>
        <v>795000000</v>
      </c>
      <c r="G17" s="235">
        <v>795000000</v>
      </c>
      <c r="H17" s="236"/>
      <c r="I17" s="237"/>
      <c r="J17" s="236"/>
      <c r="K17" s="134">
        <v>44927</v>
      </c>
      <c r="L17" s="134">
        <v>45291</v>
      </c>
      <c r="M17" s="375">
        <f>+(E18/E17)*100</f>
        <v>0</v>
      </c>
      <c r="N17" s="377">
        <f>+(F18/F17)*100</f>
        <v>0</v>
      </c>
      <c r="O17" s="379">
        <f>+(M17+N17)/2</f>
        <v>0</v>
      </c>
      <c r="P17" s="6"/>
      <c r="R17" s="26"/>
      <c r="S17" s="222"/>
      <c r="T17" s="222"/>
      <c r="V17" s="19"/>
      <c r="X17" s="18"/>
      <c r="Y17" s="19"/>
      <c r="Z17" s="20"/>
    </row>
    <row r="18" spans="1:26" ht="26.25" customHeight="1" thickBot="1">
      <c r="A18" s="4"/>
      <c r="B18" s="372"/>
      <c r="C18" s="233" t="s">
        <v>40</v>
      </c>
      <c r="D18" s="602"/>
      <c r="E18" s="238"/>
      <c r="F18" s="235">
        <f t="shared" ref="F18:F29" si="0">(G18)</f>
        <v>0</v>
      </c>
      <c r="G18" s="235">
        <v>0</v>
      </c>
      <c r="H18" s="239"/>
      <c r="I18" s="240"/>
      <c r="J18" s="239"/>
      <c r="K18" s="241"/>
      <c r="L18" s="242"/>
      <c r="M18" s="376"/>
      <c r="N18" s="378"/>
      <c r="O18" s="380"/>
      <c r="P18" s="6"/>
      <c r="R18" s="26"/>
      <c r="S18" s="222"/>
      <c r="T18" s="222"/>
      <c r="V18" s="19"/>
      <c r="X18" s="18"/>
      <c r="Y18" s="19"/>
      <c r="Z18" s="20"/>
    </row>
    <row r="19" spans="1:26" ht="26.25" customHeight="1">
      <c r="A19" s="4"/>
      <c r="B19" s="371" t="s">
        <v>152</v>
      </c>
      <c r="C19" s="233" t="s">
        <v>38</v>
      </c>
      <c r="D19" s="601" t="s">
        <v>153</v>
      </c>
      <c r="E19" s="234">
        <v>1</v>
      </c>
      <c r="F19" s="235">
        <f t="shared" si="0"/>
        <v>200000000</v>
      </c>
      <c r="G19" s="235">
        <v>200000000</v>
      </c>
      <c r="H19" s="236"/>
      <c r="I19" s="646">
        <f>F17+F19+F21</f>
        <v>1025900000</v>
      </c>
      <c r="J19" s="236"/>
      <c r="K19" s="134">
        <v>44927</v>
      </c>
      <c r="L19" s="134">
        <v>45291</v>
      </c>
      <c r="M19" s="375">
        <f t="shared" ref="M19" si="1">+(E20/E19)*100</f>
        <v>0</v>
      </c>
      <c r="N19" s="377">
        <f t="shared" ref="N19" si="2">+(F20/F19)*100</f>
        <v>0</v>
      </c>
      <c r="O19" s="379">
        <f t="shared" ref="O19" si="3">+(M19+N19)/2</f>
        <v>0</v>
      </c>
      <c r="P19" s="6"/>
      <c r="R19" s="26"/>
      <c r="S19" s="222"/>
      <c r="T19" s="222"/>
      <c r="V19" s="19"/>
      <c r="X19" s="18"/>
      <c r="Y19" s="19"/>
      <c r="Z19" s="20"/>
    </row>
    <row r="20" spans="1:26" ht="26.25" customHeight="1" thickBot="1">
      <c r="A20" s="4"/>
      <c r="B20" s="372"/>
      <c r="C20" s="233" t="s">
        <v>40</v>
      </c>
      <c r="D20" s="602"/>
      <c r="E20" s="234"/>
      <c r="F20" s="235">
        <f t="shared" si="0"/>
        <v>0</v>
      </c>
      <c r="G20" s="235">
        <v>0</v>
      </c>
      <c r="H20" s="239"/>
      <c r="I20" s="240"/>
      <c r="J20" s="239"/>
      <c r="K20" s="241"/>
      <c r="L20" s="242"/>
      <c r="M20" s="376"/>
      <c r="N20" s="378"/>
      <c r="O20" s="380"/>
      <c r="P20" s="6"/>
      <c r="R20" s="26"/>
      <c r="S20" s="222"/>
      <c r="T20" s="222"/>
      <c r="V20" s="19"/>
      <c r="X20" s="18"/>
      <c r="Y20" s="19"/>
      <c r="Z20" s="20"/>
    </row>
    <row r="21" spans="1:26" ht="26.25" customHeight="1">
      <c r="A21" s="4"/>
      <c r="B21" s="371" t="s">
        <v>154</v>
      </c>
      <c r="C21" s="233" t="s">
        <v>38</v>
      </c>
      <c r="D21" s="601" t="s">
        <v>153</v>
      </c>
      <c r="E21" s="234">
        <v>1</v>
      </c>
      <c r="F21" s="235">
        <f t="shared" si="0"/>
        <v>30900000</v>
      </c>
      <c r="G21" s="235">
        <v>30900000</v>
      </c>
      <c r="H21" s="236"/>
      <c r="I21" s="237"/>
      <c r="J21" s="236"/>
      <c r="K21" s="37"/>
      <c r="L21" s="37"/>
      <c r="M21" s="375">
        <f t="shared" ref="M21" si="4">+(E22/E21)*100</f>
        <v>0</v>
      </c>
      <c r="N21" s="377">
        <f t="shared" ref="N21" si="5">+(F22/F21)*100</f>
        <v>0</v>
      </c>
      <c r="O21" s="379">
        <f t="shared" ref="O21" si="6">+(M21+N21)/2</f>
        <v>0</v>
      </c>
      <c r="P21" s="6"/>
      <c r="R21" s="26"/>
      <c r="S21" s="222"/>
      <c r="T21" s="222"/>
      <c r="V21" s="19"/>
      <c r="X21" s="18"/>
      <c r="Y21" s="19"/>
      <c r="Z21" s="20"/>
    </row>
    <row r="22" spans="1:26" ht="26.25" customHeight="1" thickBot="1">
      <c r="A22" s="4"/>
      <c r="B22" s="372"/>
      <c r="C22" s="233" t="s">
        <v>40</v>
      </c>
      <c r="D22" s="602"/>
      <c r="E22" s="234"/>
      <c r="F22" s="235">
        <f t="shared" si="0"/>
        <v>0</v>
      </c>
      <c r="G22" s="235">
        <v>0</v>
      </c>
      <c r="H22" s="239"/>
      <c r="I22" s="240"/>
      <c r="J22" s="239"/>
      <c r="K22" s="241"/>
      <c r="L22" s="242"/>
      <c r="M22" s="376"/>
      <c r="N22" s="378"/>
      <c r="O22" s="380"/>
      <c r="P22" s="6"/>
      <c r="R22" s="26"/>
      <c r="S22" s="222"/>
      <c r="T22" s="222"/>
      <c r="V22" s="19"/>
      <c r="X22" s="18"/>
      <c r="Y22" s="19"/>
      <c r="Z22" s="20"/>
    </row>
    <row r="23" spans="1:26" ht="26.25" customHeight="1">
      <c r="A23" s="4"/>
      <c r="B23" s="371" t="s">
        <v>178</v>
      </c>
      <c r="C23" s="233" t="s">
        <v>38</v>
      </c>
      <c r="D23" s="601" t="s">
        <v>179</v>
      </c>
      <c r="E23" s="234">
        <v>1</v>
      </c>
      <c r="F23" s="235">
        <f t="shared" si="0"/>
        <v>580000000</v>
      </c>
      <c r="G23" s="235">
        <v>580000000</v>
      </c>
      <c r="H23" s="236"/>
      <c r="I23" s="646">
        <f>F23+F25</f>
        <v>755130824</v>
      </c>
      <c r="J23" s="236"/>
      <c r="K23" s="37"/>
      <c r="L23" s="37"/>
      <c r="M23" s="375">
        <f>+(E24/E23)*100</f>
        <v>0</v>
      </c>
      <c r="N23" s="377">
        <f>+(F24/F23)*100</f>
        <v>0</v>
      </c>
      <c r="O23" s="379">
        <f>+(M23+N23)/2</f>
        <v>0</v>
      </c>
      <c r="P23" s="6"/>
      <c r="R23" s="26"/>
      <c r="S23" s="222"/>
      <c r="T23" s="222"/>
      <c r="V23" s="19"/>
      <c r="X23" s="18"/>
      <c r="Y23" s="19"/>
      <c r="Z23" s="20"/>
    </row>
    <row r="24" spans="1:26" ht="26.25" customHeight="1" thickBot="1">
      <c r="A24" s="4"/>
      <c r="B24" s="372"/>
      <c r="C24" s="233" t="s">
        <v>40</v>
      </c>
      <c r="D24" s="602"/>
      <c r="E24" s="234"/>
      <c r="F24" s="235">
        <f t="shared" si="0"/>
        <v>0</v>
      </c>
      <c r="G24" s="235">
        <v>0</v>
      </c>
      <c r="H24" s="236"/>
      <c r="I24" s="276"/>
      <c r="J24" s="236"/>
      <c r="K24" s="277"/>
      <c r="L24" s="278"/>
      <c r="M24" s="376"/>
      <c r="N24" s="378"/>
      <c r="O24" s="380"/>
      <c r="P24" s="6"/>
      <c r="R24" s="26"/>
      <c r="S24" s="222"/>
      <c r="T24" s="222"/>
      <c r="V24" s="19"/>
      <c r="X24" s="18"/>
      <c r="Y24" s="19"/>
      <c r="Z24" s="20"/>
    </row>
    <row r="25" spans="1:26" ht="26.25" customHeight="1">
      <c r="A25" s="4"/>
      <c r="B25" s="371" t="s">
        <v>155</v>
      </c>
      <c r="C25" s="233" t="s">
        <v>38</v>
      </c>
      <c r="D25" s="601" t="s">
        <v>156</v>
      </c>
      <c r="E25" s="243">
        <v>1</v>
      </c>
      <c r="F25" s="235">
        <f t="shared" si="0"/>
        <v>175130824</v>
      </c>
      <c r="G25" s="235">
        <v>175130824</v>
      </c>
      <c r="H25" s="236"/>
      <c r="I25" s="237"/>
      <c r="J25" s="236"/>
      <c r="K25" s="134">
        <v>44927</v>
      </c>
      <c r="L25" s="134">
        <v>45291</v>
      </c>
      <c r="M25" s="375">
        <f t="shared" ref="M25" si="7">+(E26/E25)*100</f>
        <v>0</v>
      </c>
      <c r="N25" s="377">
        <f t="shared" ref="N25" si="8">+(F26/F25)*100</f>
        <v>0</v>
      </c>
      <c r="O25" s="379">
        <f t="shared" ref="O25" si="9">+(M25+N25)/2</f>
        <v>0</v>
      </c>
      <c r="P25" s="6"/>
      <c r="R25" s="26"/>
      <c r="S25" s="368"/>
      <c r="T25" s="368"/>
      <c r="V25" s="105"/>
      <c r="X25" s="18"/>
      <c r="Y25" s="19"/>
      <c r="Z25" s="20"/>
    </row>
    <row r="26" spans="1:26" ht="37.5" customHeight="1" thickBot="1">
      <c r="A26" s="4"/>
      <c r="B26" s="372"/>
      <c r="C26" s="233" t="s">
        <v>40</v>
      </c>
      <c r="D26" s="602"/>
      <c r="E26" s="234"/>
      <c r="F26" s="235">
        <f t="shared" si="0"/>
        <v>0</v>
      </c>
      <c r="G26" s="235">
        <v>0</v>
      </c>
      <c r="H26" s="239"/>
      <c r="I26" s="240"/>
      <c r="J26" s="239"/>
      <c r="K26" s="241"/>
      <c r="L26" s="242"/>
      <c r="M26" s="376"/>
      <c r="N26" s="378"/>
      <c r="O26" s="380"/>
      <c r="P26" s="6"/>
      <c r="V26" s="38"/>
      <c r="X26" s="18"/>
      <c r="Y26" s="19"/>
      <c r="Z26" s="20"/>
    </row>
    <row r="27" spans="1:26" s="248" customFormat="1" ht="26.25" customHeight="1">
      <c r="A27" s="66"/>
      <c r="B27" s="603" t="s">
        <v>169</v>
      </c>
      <c r="C27" s="244" t="s">
        <v>38</v>
      </c>
      <c r="D27" s="601" t="s">
        <v>157</v>
      </c>
      <c r="E27" s="243">
        <v>1</v>
      </c>
      <c r="F27" s="235">
        <f t="shared" si="0"/>
        <v>170000000</v>
      </c>
      <c r="G27" s="235">
        <v>170000000</v>
      </c>
      <c r="H27" s="245"/>
      <c r="I27" s="647">
        <f>F27+F29</f>
        <v>246469176</v>
      </c>
      <c r="J27" s="245"/>
      <c r="K27" s="134">
        <v>44927</v>
      </c>
      <c r="L27" s="134">
        <v>45291</v>
      </c>
      <c r="M27" s="375">
        <f t="shared" ref="M27" si="10">+(E28/E27)*100</f>
        <v>0</v>
      </c>
      <c r="N27" s="377">
        <f t="shared" ref="N27" si="11">+(F28/F27)*100</f>
        <v>0</v>
      </c>
      <c r="O27" s="379">
        <f t="shared" ref="O27" si="12">+(M27+N27)/2</f>
        <v>0</v>
      </c>
      <c r="P27" s="247"/>
      <c r="V27" s="249"/>
      <c r="X27" s="250"/>
      <c r="Y27" s="251"/>
      <c r="Z27" s="252"/>
    </row>
    <row r="28" spans="1:26" s="248" customFormat="1" ht="26.25" customHeight="1" thickBot="1">
      <c r="A28" s="66"/>
      <c r="B28" s="604"/>
      <c r="C28" s="244" t="s">
        <v>40</v>
      </c>
      <c r="D28" s="602"/>
      <c r="E28" s="243"/>
      <c r="F28" s="235">
        <f t="shared" si="0"/>
        <v>0</v>
      </c>
      <c r="G28" s="235">
        <v>0</v>
      </c>
      <c r="H28" s="245"/>
      <c r="I28" s="246"/>
      <c r="J28" s="245"/>
      <c r="K28" s="253"/>
      <c r="L28" s="254"/>
      <c r="M28" s="376"/>
      <c r="N28" s="378"/>
      <c r="O28" s="380"/>
      <c r="P28" s="247"/>
      <c r="V28" s="249"/>
      <c r="X28" s="250"/>
      <c r="Y28" s="251"/>
      <c r="Z28" s="252"/>
    </row>
    <row r="29" spans="1:26" ht="26.25" customHeight="1">
      <c r="A29" s="4"/>
      <c r="B29" s="371" t="s">
        <v>158</v>
      </c>
      <c r="C29" s="233" t="s">
        <v>38</v>
      </c>
      <c r="D29" s="601" t="s">
        <v>159</v>
      </c>
      <c r="E29" s="234">
        <v>1</v>
      </c>
      <c r="F29" s="235">
        <f t="shared" si="0"/>
        <v>76469176</v>
      </c>
      <c r="G29" s="235">
        <v>76469176</v>
      </c>
      <c r="H29" s="255"/>
      <c r="I29" s="240"/>
      <c r="J29" s="255"/>
      <c r="K29" s="134">
        <v>44927</v>
      </c>
      <c r="L29" s="134">
        <v>45291</v>
      </c>
      <c r="M29" s="375">
        <f t="shared" ref="M29" si="13">+(E30/E29)*100</f>
        <v>0</v>
      </c>
      <c r="N29" s="377">
        <f t="shared" ref="N29" si="14">+(F30/F29)*100</f>
        <v>0</v>
      </c>
      <c r="O29" s="379">
        <f t="shared" ref="O29" si="15">+(M29+N29)/2</f>
        <v>0</v>
      </c>
      <c r="P29" s="6"/>
    </row>
    <row r="30" spans="1:26" ht="26.25" customHeight="1" thickBot="1">
      <c r="A30" s="4"/>
      <c r="B30" s="372"/>
      <c r="C30" s="233" t="s">
        <v>40</v>
      </c>
      <c r="D30" s="602"/>
      <c r="E30" s="256"/>
      <c r="F30" s="235">
        <v>0</v>
      </c>
      <c r="G30" s="235">
        <v>0</v>
      </c>
      <c r="H30" s="255"/>
      <c r="I30" s="240"/>
      <c r="J30" s="255"/>
      <c r="K30" s="241"/>
      <c r="L30" s="242"/>
      <c r="M30" s="376"/>
      <c r="N30" s="378"/>
      <c r="O30" s="380"/>
      <c r="P30" s="6"/>
    </row>
    <row r="31" spans="1:26" ht="26.25" customHeight="1">
      <c r="A31" s="4"/>
      <c r="B31" s="381" t="s">
        <v>47</v>
      </c>
      <c r="C31" s="43" t="s">
        <v>38</v>
      </c>
      <c r="D31" s="44"/>
      <c r="E31" s="44"/>
      <c r="F31" s="263">
        <f>SUM(F17:F30)</f>
        <v>2027500000</v>
      </c>
      <c r="G31" s="263">
        <f>SUM(G17:G30)</f>
        <v>2027500000</v>
      </c>
      <c r="H31" s="263">
        <f>H17+H19+H21+H25+H27+H29</f>
        <v>0</v>
      </c>
      <c r="I31" s="263">
        <f t="shared" ref="I31:J31" si="16">I17+I19+I21+I25+I27+I29</f>
        <v>1272369176</v>
      </c>
      <c r="J31" s="263">
        <f t="shared" si="16"/>
        <v>0</v>
      </c>
      <c r="K31" s="257"/>
      <c r="L31" s="257"/>
      <c r="M31" s="382"/>
      <c r="N31" s="382"/>
      <c r="O31" s="384"/>
      <c r="P31" s="6"/>
    </row>
    <row r="32" spans="1:26" ht="24.95" customHeight="1" thickBot="1">
      <c r="A32" s="4"/>
      <c r="B32" s="360"/>
      <c r="C32" s="50" t="s">
        <v>40</v>
      </c>
      <c r="D32" s="30"/>
      <c r="E32" s="30"/>
      <c r="F32" s="263">
        <f>(G32)</f>
        <v>1308200000</v>
      </c>
      <c r="G32" s="263">
        <v>1308200000</v>
      </c>
      <c r="H32" s="263">
        <f>H18+H20+H22+H26+H28+H30</f>
        <v>0</v>
      </c>
      <c r="I32" s="263">
        <f t="shared" ref="I32:J32" si="17">I18+I20+I22+I26+I28+I30</f>
        <v>0</v>
      </c>
      <c r="J32" s="263">
        <f t="shared" si="17"/>
        <v>0</v>
      </c>
      <c r="K32" s="51"/>
      <c r="L32" s="53"/>
      <c r="M32" s="383"/>
      <c r="N32" s="383"/>
      <c r="O32" s="385"/>
      <c r="P32" s="6"/>
    </row>
    <row r="33" spans="1:37" ht="20.100000000000001" customHeight="1" thickBot="1">
      <c r="A33" s="4"/>
      <c r="B33" s="4"/>
      <c r="C33" s="12"/>
      <c r="F33" s="54"/>
      <c r="G33" s="55"/>
      <c r="H33" s="56"/>
      <c r="I33" s="56"/>
      <c r="J33" s="56"/>
      <c r="K33" s="57"/>
      <c r="L33" s="57"/>
      <c r="M33" s="55"/>
      <c r="N33" s="58"/>
      <c r="O33" s="59"/>
      <c r="P33" s="59"/>
    </row>
    <row r="34" spans="1:37" ht="20.100000000000001" customHeight="1" thickBot="1">
      <c r="A34" s="4"/>
      <c r="B34" s="60" t="s">
        <v>48</v>
      </c>
      <c r="C34" s="386" t="s">
        <v>49</v>
      </c>
      <c r="D34" s="387"/>
      <c r="E34" s="388"/>
      <c r="F34" s="389" t="s">
        <v>50</v>
      </c>
      <c r="G34" s="390"/>
      <c r="H34" s="390"/>
      <c r="I34" s="390"/>
      <c r="J34" s="61"/>
      <c r="K34" s="605" t="s">
        <v>51</v>
      </c>
      <c r="L34" s="392"/>
      <c r="M34" s="392"/>
      <c r="N34" s="392"/>
      <c r="O34" s="393"/>
      <c r="P34" s="6"/>
    </row>
    <row r="35" spans="1:37" ht="24.95" customHeight="1">
      <c r="A35" s="4"/>
      <c r="B35" s="394" t="s">
        <v>160</v>
      </c>
      <c r="C35" s="624" t="s">
        <v>161</v>
      </c>
      <c r="D35" s="625"/>
      <c r="E35" s="626"/>
      <c r="F35" s="396" t="s">
        <v>162</v>
      </c>
      <c r="G35" s="397"/>
      <c r="H35" s="398"/>
      <c r="I35" s="62" t="s">
        <v>38</v>
      </c>
      <c r="J35" s="258">
        <v>1</v>
      </c>
      <c r="K35" s="627" t="s">
        <v>191</v>
      </c>
      <c r="L35" s="306"/>
      <c r="M35" s="306"/>
      <c r="N35" s="306"/>
      <c r="O35" s="628"/>
      <c r="P35" s="6"/>
    </row>
    <row r="36" spans="1:37" ht="42" customHeight="1">
      <c r="A36" s="4"/>
      <c r="B36" s="606"/>
      <c r="C36" s="610"/>
      <c r="D36" s="611"/>
      <c r="E36" s="612"/>
      <c r="F36" s="399"/>
      <c r="G36" s="400"/>
      <c r="H36" s="401"/>
      <c r="I36" s="64" t="s">
        <v>40</v>
      </c>
      <c r="J36" s="259"/>
      <c r="K36" s="290"/>
      <c r="L36" s="291"/>
      <c r="M36" s="291"/>
      <c r="N36" s="291"/>
      <c r="O36" s="629"/>
      <c r="P36" s="6"/>
    </row>
    <row r="37" spans="1:37" ht="19.5" customHeight="1">
      <c r="A37" s="4"/>
      <c r="B37" s="408"/>
      <c r="C37" s="607" t="s">
        <v>163</v>
      </c>
      <c r="D37" s="608"/>
      <c r="E37" s="609"/>
      <c r="F37" s="409" t="s">
        <v>164</v>
      </c>
      <c r="G37" s="410"/>
      <c r="H37" s="411"/>
      <c r="I37" s="64" t="s">
        <v>38</v>
      </c>
      <c r="J37" s="259">
        <v>1</v>
      </c>
      <c r="K37" s="618" t="s">
        <v>110</v>
      </c>
      <c r="L37" s="619"/>
      <c r="M37" s="619"/>
      <c r="N37" s="619"/>
      <c r="O37" s="620"/>
      <c r="P37" s="6"/>
    </row>
    <row r="38" spans="1:37" ht="42.75" customHeight="1">
      <c r="A38" s="4"/>
      <c r="B38" s="606"/>
      <c r="C38" s="610"/>
      <c r="D38" s="611"/>
      <c r="E38" s="612"/>
      <c r="F38" s="399"/>
      <c r="G38" s="400"/>
      <c r="H38" s="401"/>
      <c r="I38" s="64" t="s">
        <v>40</v>
      </c>
      <c r="J38" s="260"/>
      <c r="K38" s="621"/>
      <c r="L38" s="622"/>
      <c r="M38" s="622"/>
      <c r="N38" s="622"/>
      <c r="O38" s="623"/>
      <c r="P38" s="6"/>
    </row>
    <row r="39" spans="1:37" ht="19.5" customHeight="1">
      <c r="A39" s="4"/>
      <c r="B39" s="408"/>
      <c r="C39" s="607" t="s">
        <v>165</v>
      </c>
      <c r="D39" s="608"/>
      <c r="E39" s="609"/>
      <c r="F39" s="409" t="s">
        <v>166</v>
      </c>
      <c r="G39" s="410"/>
      <c r="H39" s="411"/>
      <c r="I39" s="64" t="s">
        <v>38</v>
      </c>
      <c r="J39" s="259">
        <v>1</v>
      </c>
      <c r="K39" s="440" t="s">
        <v>182</v>
      </c>
      <c r="L39" s="613"/>
      <c r="M39" s="613"/>
      <c r="N39" s="613"/>
      <c r="O39" s="614"/>
      <c r="P39" s="261"/>
    </row>
    <row r="40" spans="1:37" ht="19.5" customHeight="1">
      <c r="A40" s="4"/>
      <c r="B40" s="606"/>
      <c r="C40" s="610"/>
      <c r="D40" s="611"/>
      <c r="E40" s="612"/>
      <c r="F40" s="399"/>
      <c r="G40" s="400"/>
      <c r="H40" s="401"/>
      <c r="I40" s="64" t="s">
        <v>40</v>
      </c>
      <c r="J40" s="260">
        <v>0</v>
      </c>
      <c r="K40" s="615"/>
      <c r="L40" s="616"/>
      <c r="M40" s="616"/>
      <c r="N40" s="616"/>
      <c r="O40" s="617"/>
      <c r="P40" s="261"/>
    </row>
    <row r="41" spans="1:37" ht="19.5" customHeight="1">
      <c r="A41" s="4"/>
      <c r="B41" s="408"/>
      <c r="C41" s="607" t="s">
        <v>167</v>
      </c>
      <c r="D41" s="608"/>
      <c r="E41" s="609"/>
      <c r="F41" s="409" t="s">
        <v>168</v>
      </c>
      <c r="G41" s="410"/>
      <c r="H41" s="411"/>
      <c r="I41" s="64" t="s">
        <v>38</v>
      </c>
      <c r="J41" s="259">
        <v>1</v>
      </c>
      <c r="K41" s="618" t="s">
        <v>110</v>
      </c>
      <c r="L41" s="619"/>
      <c r="M41" s="619"/>
      <c r="N41" s="619"/>
      <c r="O41" s="620"/>
      <c r="P41" s="6"/>
    </row>
    <row r="42" spans="1:37" ht="45" customHeight="1">
      <c r="A42" s="4"/>
      <c r="B42" s="606"/>
      <c r="C42" s="610"/>
      <c r="D42" s="611"/>
      <c r="E42" s="612"/>
      <c r="F42" s="399"/>
      <c r="G42" s="400"/>
      <c r="H42" s="401"/>
      <c r="I42" s="64" t="s">
        <v>40</v>
      </c>
      <c r="J42" s="259"/>
      <c r="K42" s="621"/>
      <c r="L42" s="622"/>
      <c r="M42" s="622"/>
      <c r="N42" s="622"/>
      <c r="O42" s="623"/>
      <c r="P42" s="6"/>
    </row>
    <row r="43" spans="1:37" ht="21" customHeight="1">
      <c r="A43" s="4"/>
      <c r="B43" s="630"/>
      <c r="C43" s="631"/>
      <c r="D43" s="631"/>
      <c r="E43" s="631"/>
      <c r="F43" s="631"/>
      <c r="G43" s="631"/>
      <c r="H43" s="631"/>
      <c r="I43" s="631"/>
      <c r="J43" s="632"/>
      <c r="K43" s="636"/>
      <c r="L43" s="636"/>
      <c r="M43" s="636"/>
      <c r="N43" s="636"/>
      <c r="O43" s="637"/>
      <c r="P43" s="6"/>
    </row>
    <row r="44" spans="1:37" ht="29.25" customHeight="1" thickBot="1">
      <c r="A44" s="262"/>
      <c r="B44" s="633"/>
      <c r="C44" s="634"/>
      <c r="D44" s="634"/>
      <c r="E44" s="634"/>
      <c r="F44" s="634"/>
      <c r="G44" s="634"/>
      <c r="H44" s="634"/>
      <c r="I44" s="634"/>
      <c r="J44" s="635"/>
      <c r="K44" s="638"/>
      <c r="L44" s="638"/>
      <c r="M44" s="638"/>
      <c r="N44" s="638"/>
      <c r="O44" s="639"/>
      <c r="P44" s="68"/>
      <c r="R44" s="73"/>
      <c r="S44" s="74"/>
      <c r="T44" s="75"/>
      <c r="U44" s="76"/>
      <c r="V44" s="75"/>
      <c r="W44" s="75"/>
      <c r="X44" s="75"/>
      <c r="Y44" s="75"/>
      <c r="Z44" s="73"/>
      <c r="AA44" s="75"/>
      <c r="AB44" s="75"/>
      <c r="AC44" s="73"/>
      <c r="AD44" s="75"/>
      <c r="AE44" s="73"/>
    </row>
    <row r="45" spans="1:37" ht="182.25" customHeight="1">
      <c r="K45" s="70"/>
      <c r="L45" s="70"/>
      <c r="R45" s="77"/>
      <c r="S45" s="78"/>
      <c r="T45" s="79"/>
      <c r="U45" s="80"/>
      <c r="V45" s="79"/>
      <c r="W45" s="79"/>
      <c r="X45" s="81"/>
      <c r="Y45" s="79"/>
      <c r="Z45" s="82"/>
      <c r="AA45" s="77"/>
      <c r="AB45" s="79"/>
      <c r="AC45" s="83"/>
      <c r="AD45" s="79"/>
      <c r="AE45" s="84"/>
      <c r="AF45" s="84"/>
      <c r="AG45" s="77"/>
      <c r="AH45" s="77"/>
      <c r="AI45" s="77"/>
      <c r="AJ45" s="77"/>
      <c r="AK45" s="77"/>
    </row>
    <row r="46" spans="1:37">
      <c r="Q46" s="85"/>
      <c r="R46" s="86"/>
      <c r="S46" s="87"/>
      <c r="T46" s="88"/>
      <c r="U46" s="89"/>
      <c r="V46" s="88"/>
      <c r="W46" s="88"/>
      <c r="X46" s="88"/>
      <c r="Y46" s="88"/>
      <c r="Z46" s="88"/>
      <c r="AA46" s="90"/>
      <c r="AB46" s="88"/>
      <c r="AC46" s="91"/>
      <c r="AD46" s="86"/>
      <c r="AE46" s="92"/>
      <c r="AF46" s="91"/>
      <c r="AG46" s="86"/>
      <c r="AH46" s="92"/>
      <c r="AI46" s="93"/>
      <c r="AJ46" s="93"/>
      <c r="AK46" s="93"/>
    </row>
    <row r="47" spans="1:37">
      <c r="Q47" s="94"/>
      <c r="R47" s="86"/>
      <c r="S47" s="87"/>
      <c r="T47" s="88"/>
      <c r="U47" s="89"/>
      <c r="V47" s="88"/>
      <c r="W47" s="88"/>
      <c r="X47" s="95"/>
      <c r="Y47" s="88"/>
      <c r="Z47" s="90"/>
      <c r="AA47" s="86"/>
      <c r="AB47" s="88"/>
      <c r="AC47" s="91"/>
      <c r="AD47" s="86"/>
      <c r="AE47" s="92"/>
      <c r="AF47" s="92"/>
      <c r="AG47" s="93"/>
      <c r="AH47" s="86"/>
    </row>
    <row r="48" spans="1:37">
      <c r="Q48" s="94"/>
      <c r="R48" s="96"/>
      <c r="S48" s="97"/>
      <c r="T48" s="98"/>
      <c r="U48" s="97"/>
      <c r="V48" s="97"/>
      <c r="W48" s="97"/>
      <c r="X48" s="97"/>
      <c r="Y48" s="97"/>
      <c r="Z48" s="97"/>
      <c r="AA48" s="97"/>
      <c r="AB48" s="97"/>
      <c r="AC48" s="97"/>
      <c r="AD48" s="97"/>
    </row>
    <row r="49" spans="17:30">
      <c r="Q49" s="99"/>
      <c r="R49" s="100"/>
      <c r="S49" s="97"/>
      <c r="T49" s="98"/>
      <c r="U49" s="97"/>
      <c r="V49" s="97"/>
      <c r="W49" s="97"/>
      <c r="X49" s="97"/>
      <c r="Y49" s="85"/>
      <c r="Z49" s="97"/>
      <c r="AA49" s="97"/>
      <c r="AB49" s="85"/>
      <c r="AC49" s="97"/>
      <c r="AD49" s="85"/>
    </row>
    <row r="50" spans="17:30">
      <c r="Q50" s="99"/>
      <c r="R50" s="100"/>
      <c r="S50" s="97"/>
      <c r="T50" s="98"/>
      <c r="U50" s="94"/>
      <c r="V50" s="97"/>
      <c r="W50" s="99"/>
      <c r="X50" s="97"/>
      <c r="Y50" s="85"/>
      <c r="Z50" s="97"/>
      <c r="AA50" s="99"/>
      <c r="AB50" s="99"/>
      <c r="AC50" s="97"/>
      <c r="AD50" s="85"/>
    </row>
    <row r="51" spans="17:30">
      <c r="Q51" s="99"/>
      <c r="R51" s="100"/>
      <c r="S51" s="97"/>
      <c r="T51" s="98"/>
      <c r="U51" s="97"/>
      <c r="V51" s="97"/>
      <c r="W51" s="97"/>
      <c r="X51" s="97"/>
      <c r="Y51" s="97"/>
      <c r="Z51" s="97"/>
      <c r="AA51" s="97"/>
      <c r="AB51" s="97"/>
      <c r="AC51" s="97"/>
      <c r="AD51" s="97"/>
    </row>
    <row r="52" spans="17:30">
      <c r="Q52" s="99"/>
      <c r="R52" s="100"/>
      <c r="S52" s="97"/>
      <c r="T52" s="98"/>
      <c r="U52" s="97"/>
      <c r="V52" s="97"/>
      <c r="W52" s="97"/>
      <c r="X52" s="97"/>
      <c r="Y52" s="97"/>
      <c r="Z52" s="97"/>
      <c r="AA52" s="97"/>
      <c r="AB52" s="97"/>
      <c r="AC52" s="97"/>
      <c r="AD52" s="97"/>
    </row>
    <row r="53" spans="17:30">
      <c r="Q53" s="99"/>
      <c r="R53" s="100"/>
      <c r="S53" s="97"/>
      <c r="T53" s="98"/>
      <c r="U53" s="97"/>
      <c r="V53" s="97"/>
      <c r="W53" s="97"/>
      <c r="X53" s="97"/>
      <c r="Y53" s="101"/>
      <c r="Z53" s="102"/>
      <c r="AA53" s="103"/>
      <c r="AB53" s="103"/>
      <c r="AC53" s="97"/>
      <c r="AD53" s="97"/>
    </row>
    <row r="54" spans="17:30">
      <c r="Q54" s="99"/>
      <c r="R54" s="100"/>
      <c r="S54" s="97"/>
      <c r="T54" s="98"/>
      <c r="U54" s="97"/>
      <c r="V54" s="97"/>
      <c r="W54" s="97"/>
      <c r="X54" s="97"/>
      <c r="Y54" s="101"/>
      <c r="Z54" s="102"/>
      <c r="AA54" s="103"/>
      <c r="AB54" s="103"/>
      <c r="AC54" s="97"/>
      <c r="AD54" s="97"/>
    </row>
    <row r="55" spans="17:30">
      <c r="Q55" s="99"/>
      <c r="R55" s="100"/>
      <c r="S55" s="97"/>
      <c r="T55" s="98"/>
      <c r="U55" s="97"/>
      <c r="V55" s="97"/>
      <c r="W55" s="97"/>
      <c r="X55" s="97"/>
      <c r="Y55" s="101"/>
      <c r="Z55" s="102"/>
      <c r="AA55" s="103"/>
      <c r="AB55" s="103"/>
      <c r="AC55" s="97"/>
      <c r="AD55" s="97"/>
    </row>
    <row r="56" spans="17:30">
      <c r="Q56" s="99"/>
      <c r="R56" s="100"/>
      <c r="S56" s="97"/>
      <c r="T56" s="98"/>
      <c r="U56" s="97"/>
      <c r="V56" s="97"/>
      <c r="W56" s="97"/>
      <c r="X56" s="97"/>
      <c r="Y56" s="101"/>
      <c r="Z56" s="103"/>
      <c r="AA56" s="103"/>
      <c r="AB56" s="103"/>
      <c r="AC56" s="97"/>
      <c r="AD56" s="97"/>
    </row>
    <row r="57" spans="17:30">
      <c r="Q57" s="99"/>
      <c r="R57" s="100"/>
      <c r="S57" s="97"/>
      <c r="T57" s="98"/>
      <c r="U57" s="97"/>
      <c r="V57" s="97"/>
      <c r="W57" s="97"/>
      <c r="X57" s="97"/>
      <c r="Y57" s="101"/>
      <c r="Z57" s="102"/>
      <c r="AA57" s="103"/>
      <c r="AB57" s="103"/>
      <c r="AC57" s="97"/>
      <c r="AD57" s="97"/>
    </row>
    <row r="58" spans="17:30">
      <c r="Q58" s="99"/>
      <c r="R58" s="100"/>
      <c r="S58" s="97"/>
      <c r="T58" s="98"/>
      <c r="U58" s="97"/>
      <c r="V58" s="97"/>
      <c r="W58" s="97"/>
      <c r="X58" s="97"/>
      <c r="Y58" s="101"/>
      <c r="Z58" s="102"/>
      <c r="AA58" s="103"/>
      <c r="AB58" s="103"/>
      <c r="AC58" s="97"/>
      <c r="AD58" s="97"/>
    </row>
    <row r="60" spans="17:30">
      <c r="Y60" s="104"/>
    </row>
    <row r="65" spans="17:22">
      <c r="Q65" s="16"/>
      <c r="R65" s="342"/>
      <c r="S65" s="342"/>
      <c r="T65" s="342"/>
      <c r="U65" s="17"/>
    </row>
    <row r="66" spans="17:22">
      <c r="Q66" s="16"/>
      <c r="R66" s="342"/>
      <c r="S66" s="342"/>
      <c r="T66" s="342"/>
      <c r="U66" s="17"/>
    </row>
    <row r="67" spans="17:22">
      <c r="Q67" s="16"/>
      <c r="R67" s="342"/>
      <c r="S67" s="342"/>
      <c r="T67" s="342"/>
      <c r="U67" s="17"/>
    </row>
    <row r="68" spans="17:22">
      <c r="Q68" s="25"/>
      <c r="R68" s="342"/>
      <c r="S68" s="342"/>
      <c r="T68" s="23"/>
      <c r="U68" s="17"/>
      <c r="V68" s="26"/>
    </row>
    <row r="69" spans="17:22">
      <c r="Q69" s="27"/>
      <c r="R69" s="368"/>
      <c r="S69" s="368"/>
      <c r="U69" s="17"/>
    </row>
    <row r="70" spans="17:22">
      <c r="Q70" s="26"/>
      <c r="R70" s="368"/>
      <c r="S70" s="368"/>
      <c r="U70" s="19"/>
    </row>
    <row r="71" spans="17:22">
      <c r="Q71" s="26"/>
      <c r="R71" s="368"/>
      <c r="S71" s="368"/>
      <c r="U71" s="19"/>
    </row>
    <row r="72" spans="17:22">
      <c r="Q72" s="26"/>
      <c r="R72" s="368"/>
      <c r="S72" s="368"/>
      <c r="U72" s="105"/>
    </row>
  </sheetData>
  <mergeCells count="109">
    <mergeCell ref="R69:S69"/>
    <mergeCell ref="R70:S70"/>
    <mergeCell ref="R71:S71"/>
    <mergeCell ref="R72:S72"/>
    <mergeCell ref="B43:J44"/>
    <mergeCell ref="K43:O44"/>
    <mergeCell ref="R65:T65"/>
    <mergeCell ref="R66:T66"/>
    <mergeCell ref="R67:T67"/>
    <mergeCell ref="R68:S68"/>
    <mergeCell ref="B39:B40"/>
    <mergeCell ref="C39:E40"/>
    <mergeCell ref="F39:H40"/>
    <mergeCell ref="K39:O40"/>
    <mergeCell ref="B41:B42"/>
    <mergeCell ref="C41:E42"/>
    <mergeCell ref="F41:H42"/>
    <mergeCell ref="K41:O42"/>
    <mergeCell ref="B35:B36"/>
    <mergeCell ref="C35:E36"/>
    <mergeCell ref="F35:H36"/>
    <mergeCell ref="K35:O36"/>
    <mergeCell ref="B37:B38"/>
    <mergeCell ref="C37:E38"/>
    <mergeCell ref="F37:H38"/>
    <mergeCell ref="K37:O38"/>
    <mergeCell ref="B31:B32"/>
    <mergeCell ref="M31:M32"/>
    <mergeCell ref="N31:N32"/>
    <mergeCell ref="O31:O32"/>
    <mergeCell ref="C34:E34"/>
    <mergeCell ref="F34:I34"/>
    <mergeCell ref="K34:O34"/>
    <mergeCell ref="B29:B30"/>
    <mergeCell ref="D29:D30"/>
    <mergeCell ref="M29:M30"/>
    <mergeCell ref="N29:N30"/>
    <mergeCell ref="O29:O30"/>
    <mergeCell ref="S25:T25"/>
    <mergeCell ref="B27:B28"/>
    <mergeCell ref="D27:D28"/>
    <mergeCell ref="M27:M28"/>
    <mergeCell ref="N27:N28"/>
    <mergeCell ref="O27:O28"/>
    <mergeCell ref="B21:B22"/>
    <mergeCell ref="D21:D22"/>
    <mergeCell ref="M21:M22"/>
    <mergeCell ref="N21:N22"/>
    <mergeCell ref="O21:O22"/>
    <mergeCell ref="B25:B26"/>
    <mergeCell ref="D25:D26"/>
    <mergeCell ref="M25:M26"/>
    <mergeCell ref="N25:N26"/>
    <mergeCell ref="O25:O26"/>
    <mergeCell ref="B23:B24"/>
    <mergeCell ref="D23:D24"/>
    <mergeCell ref="M23:M24"/>
    <mergeCell ref="N23:N24"/>
    <mergeCell ref="O23:O24"/>
    <mergeCell ref="B17:B18"/>
    <mergeCell ref="D17:D18"/>
    <mergeCell ref="M17:M18"/>
    <mergeCell ref="N17:N18"/>
    <mergeCell ref="O17:O18"/>
    <mergeCell ref="B19:B20"/>
    <mergeCell ref="D19:D20"/>
    <mergeCell ref="M19:M20"/>
    <mergeCell ref="N19:N20"/>
    <mergeCell ref="O19:O20"/>
    <mergeCell ref="K14:L15"/>
    <mergeCell ref="M14:O14"/>
    <mergeCell ref="S14:T14"/>
    <mergeCell ref="M15:M16"/>
    <mergeCell ref="N15:N16"/>
    <mergeCell ref="O15:O16"/>
    <mergeCell ref="S15:T15"/>
    <mergeCell ref="S16:T16"/>
    <mergeCell ref="B14:B16"/>
    <mergeCell ref="C14:C16"/>
    <mergeCell ref="D14:D16"/>
    <mergeCell ref="E14:E16"/>
    <mergeCell ref="F14:F16"/>
    <mergeCell ref="G14:J15"/>
    <mergeCell ref="C10:G10"/>
    <mergeCell ref="K10:O13"/>
    <mergeCell ref="S10:U10"/>
    <mergeCell ref="C11:G11"/>
    <mergeCell ref="C12:G12"/>
    <mergeCell ref="B13:G13"/>
    <mergeCell ref="S13:T13"/>
    <mergeCell ref="B5:O5"/>
    <mergeCell ref="B6:O6"/>
    <mergeCell ref="R6:V6"/>
    <mergeCell ref="C7:O7"/>
    <mergeCell ref="C8:G8"/>
    <mergeCell ref="H8:J13"/>
    <mergeCell ref="K8:O8"/>
    <mergeCell ref="S8:U8"/>
    <mergeCell ref="C9:G9"/>
    <mergeCell ref="L9:N9"/>
    <mergeCell ref="B1:B4"/>
    <mergeCell ref="C1:I2"/>
    <mergeCell ref="J1:M1"/>
    <mergeCell ref="N1:O4"/>
    <mergeCell ref="J2:M2"/>
    <mergeCell ref="C3:I4"/>
    <mergeCell ref="J3:M3"/>
    <mergeCell ref="J4:M4"/>
    <mergeCell ref="S9:U9"/>
  </mergeCells>
  <printOptions horizontalCentered="1" verticalCentered="1"/>
  <pageMargins left="3.937007874015748E-2" right="3.937007874015748E-2" top="0.35433070866141736" bottom="0.35433070866141736" header="0.31496062992125984" footer="0.11811023622047245"/>
  <pageSetup scale="4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1</xdr:col>
                <xdr:colOff>409575</xdr:colOff>
                <xdr:row>0</xdr:row>
                <xdr:rowOff>47625</xdr:rowOff>
              </from>
              <to>
                <xdr:col>1</xdr:col>
                <xdr:colOff>4991100</xdr:colOff>
                <xdr:row>4</xdr:row>
                <xdr:rowOff>0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0B524-6108-4601-9BEF-8D7611016C5B}">
  <dimension ref="A1:E12"/>
  <sheetViews>
    <sheetView workbookViewId="0">
      <selection activeCell="E12" sqref="E12"/>
    </sheetView>
  </sheetViews>
  <sheetFormatPr baseColWidth="10" defaultColWidth="11.42578125" defaultRowHeight="14.25"/>
  <cols>
    <col min="1" max="1" width="20.7109375" style="264" bestFit="1" customWidth="1"/>
    <col min="2" max="2" width="2.42578125" style="264" bestFit="1" customWidth="1"/>
    <col min="3" max="3" width="18.28515625" style="265" bestFit="1" customWidth="1"/>
    <col min="4" max="4" width="11.42578125" style="264"/>
    <col min="5" max="5" width="21.28515625" style="264" bestFit="1" customWidth="1"/>
    <col min="6" max="16384" width="11.42578125" style="264"/>
  </cols>
  <sheetData>
    <row r="1" spans="1:5">
      <c r="A1" s="264" t="s">
        <v>170</v>
      </c>
    </row>
    <row r="2" spans="1:5">
      <c r="A2" s="640" t="s">
        <v>171</v>
      </c>
      <c r="B2" s="268" t="s">
        <v>38</v>
      </c>
      <c r="C2" s="269">
        <f>'SETP '!F27</f>
        <v>22598763701</v>
      </c>
    </row>
    <row r="3" spans="1:5">
      <c r="A3" s="640"/>
      <c r="B3" s="268" t="s">
        <v>40</v>
      </c>
      <c r="C3" s="269"/>
    </row>
    <row r="4" spans="1:5">
      <c r="A4" s="641" t="s">
        <v>172</v>
      </c>
      <c r="B4" s="270" t="s">
        <v>38</v>
      </c>
      <c r="C4" s="271">
        <f>FORTALECIMIENTO!F63</f>
        <v>3146960000</v>
      </c>
    </row>
    <row r="5" spans="1:5">
      <c r="A5" s="641"/>
      <c r="B5" s="270" t="s">
        <v>40</v>
      </c>
      <c r="C5" s="271">
        <f>FORTALECIMIENTO!G64</f>
        <v>1525169646</v>
      </c>
    </row>
    <row r="6" spans="1:5">
      <c r="A6" s="642" t="s">
        <v>173</v>
      </c>
      <c r="B6" s="272" t="s">
        <v>38</v>
      </c>
      <c r="C6" s="273">
        <f>'MOVILIDAD SOST'!F25</f>
        <v>365000000</v>
      </c>
    </row>
    <row r="7" spans="1:5">
      <c r="A7" s="642"/>
      <c r="B7" s="272" t="s">
        <v>40</v>
      </c>
      <c r="C7" s="273">
        <f>'MOVILIDAD SOST'!F26</f>
        <v>0</v>
      </c>
    </row>
    <row r="8" spans="1:5">
      <c r="A8" s="643" t="s">
        <v>174</v>
      </c>
      <c r="B8" s="274" t="s">
        <v>38</v>
      </c>
      <c r="C8" s="275">
        <f>'MODERNIZACION TECNOLOGICA'!F31</f>
        <v>2027500000</v>
      </c>
    </row>
    <row r="9" spans="1:5">
      <c r="A9" s="643"/>
      <c r="B9" s="274" t="s">
        <v>40</v>
      </c>
      <c r="C9" s="275">
        <f>'MODERNIZACION TECNOLOGICA'!F32</f>
        <v>1308200000</v>
      </c>
    </row>
    <row r="10" spans="1:5" ht="15">
      <c r="A10" s="644" t="s">
        <v>170</v>
      </c>
      <c r="B10" s="266" t="s">
        <v>38</v>
      </c>
      <c r="C10" s="267">
        <f>C2+C4+C6+C8</f>
        <v>28138223701</v>
      </c>
    </row>
    <row r="11" spans="1:5" ht="15">
      <c r="A11" s="645"/>
      <c r="B11" s="266" t="s">
        <v>40</v>
      </c>
      <c r="C11" s="267">
        <f>C3+C5+C7+C9</f>
        <v>2833369646</v>
      </c>
    </row>
    <row r="12" spans="1:5">
      <c r="E12" s="265"/>
    </row>
  </sheetData>
  <mergeCells count="5">
    <mergeCell ref="A2:A3"/>
    <mergeCell ref="A4:A5"/>
    <mergeCell ref="A6:A7"/>
    <mergeCell ref="A8:A9"/>
    <mergeCell ref="A10:A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SETP </vt:lpstr>
      <vt:lpstr>FORTALECIMIENTO</vt:lpstr>
      <vt:lpstr>MOVILIDAD SOST</vt:lpstr>
      <vt:lpstr>MODERNIZACION TECNOLOGICA</vt:lpstr>
      <vt:lpstr>Hoja6</vt:lpstr>
      <vt:lpstr>FORTALECIMIENTO!Área_de_impresión</vt:lpstr>
      <vt:lpstr>'MODERNIZACION TECNOLOGICA'!Área_de_impresión</vt:lpstr>
      <vt:lpstr>'MOVILIDAD SOST'!Área_de_impresión</vt:lpstr>
      <vt:lpstr>'SETP '!Área_de_impresión</vt:lpstr>
      <vt:lpstr>FORTALECIMIENTO!Títulos_a_imprimir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 Rojas villalba</dc:creator>
  <cp:lastModifiedBy>HP</cp:lastModifiedBy>
  <cp:lastPrinted>2023-04-18T16:05:34Z</cp:lastPrinted>
  <dcterms:created xsi:type="dcterms:W3CDTF">2021-12-29T19:44:11Z</dcterms:created>
  <dcterms:modified xsi:type="dcterms:W3CDTF">2024-07-31T16:14:04Z</dcterms:modified>
</cp:coreProperties>
</file>