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drawings/drawing10.xml" ContentType="application/vnd.openxmlformats-officedocument.drawing+xml"/>
  <Override PartName="/xl/tables/table2.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https://d.docs.live.net/8ed9c3e3b75d16b0/Escritorio/"/>
    </mc:Choice>
  </mc:AlternateContent>
  <xr:revisionPtr revIDLastSave="0" documentId="8_{B1BFBAB6-9AA7-4390-A946-DD4CEA2B88A1}" xr6:coauthVersionLast="47" xr6:coauthVersionMax="47" xr10:uidLastSave="{00000000-0000-0000-0000-000000000000}"/>
  <bookViews>
    <workbookView xWindow="-108" yWindow="-108" windowWidth="23256" windowHeight="12456" tabRatio="810" activeTab="3" xr2:uid="{00000000-000D-0000-FFFF-FFFF00000000}"/>
  </bookViews>
  <sheets>
    <sheet name="1, SEGUIMIENTO " sheetId="39" r:id="rId1"/>
    <sheet name="1, TABLERO" sheetId="56" r:id="rId2"/>
    <sheet name="IRRADIADOR" sheetId="55" state="hidden" r:id="rId3"/>
    <sheet name="1, PLAN DE TRABAJO" sheetId="33" r:id="rId4"/>
    <sheet name="SEGUIMIENTO" sheetId="54" r:id="rId5"/>
    <sheet name="INSPECCIONES " sheetId="52" state="hidden" r:id="rId6"/>
    <sheet name="CRONOGRAMA SIMULACRO" sheetId="53" r:id="rId7"/>
    <sheet name="FORMACION BRIGADAS" sheetId="60" r:id="rId8"/>
    <sheet name="FORMACION SVE PARA DME" sheetId="57" r:id="rId9"/>
    <sheet name="FORMACION SVE PSICOSOCIAL" sheetId="58" r:id="rId10"/>
    <sheet name="JORNADASDESALUDYBIENESTARLABOR" sheetId="59" r:id="rId11"/>
    <sheet name="2, INSPECCION SEDES ALCALDÍA" sheetId="61" r:id="rId12"/>
    <sheet name="3, FORTALECIMIENTO EQUIPO SST" sheetId="62" r:id="rId13"/>
    <sheet name="Hoja2" sheetId="51" state="hidden" r:id="rId14"/>
    <sheet name="Hoja1" sheetId="50" state="hidden" r:id="rId15"/>
    <sheet name="SG-AMBIENTE" sheetId="48" state="hidden" r:id="rId16"/>
    <sheet name="SG-CALIDAD" sheetId="49" state="hidden" r:id="rId17"/>
    <sheet name="ACCIONES CORRECTIVAS" sheetId="44" state="hidden" r:id="rId18"/>
    <sheet name="SIMULACROS" sheetId="45" state="hidden" r:id="rId19"/>
    <sheet name="PROGRAMA DE INSPECCIONES DE SEG" sheetId="31" state="hidden" r:id="rId20"/>
  </sheets>
  <externalReferences>
    <externalReference r:id="rId21"/>
  </externalReferences>
  <definedNames>
    <definedName name="_xlnm._FilterDatabase" localSheetId="3" hidden="1">'1, PLAN DE TRABAJO'!$B$1:$AH$8</definedName>
    <definedName name="_xlnm._FilterDatabase" localSheetId="5" hidden="1">'INSPECCIONES '!$A$2:$D$29</definedName>
    <definedName name="_xlnm._FilterDatabase" localSheetId="19" hidden="1">'PROGRAMA DE INSPECCIONES DE SEG'!$A$6:$BI$198</definedName>
    <definedName name="_xlnm._FilterDatabase" localSheetId="15" hidden="1">'SG-AMBIENTE'!$B$1:$BE$9</definedName>
    <definedName name="_xlnm._FilterDatabase" localSheetId="16" hidden="1">'SG-CALIDAD'!$B$1:$BE$9</definedName>
    <definedName name="_xlnm._FilterDatabase" localSheetId="18" hidden="1">SIMULACROS!$A$2:$F$17</definedName>
    <definedName name="agosto" localSheetId="3">#REF!</definedName>
    <definedName name="agosto" localSheetId="1">#REF!</definedName>
    <definedName name="agosto" localSheetId="19">#REF!</definedName>
    <definedName name="agosto" localSheetId="15">#REF!</definedName>
    <definedName name="agosto" localSheetId="16">#REF!</definedName>
    <definedName name="agosto">#REF!</definedName>
    <definedName name="_xlnm.Print_Area" localSheetId="3">'1, PLAN DE TRABAJO'!$A$1:$AI$124</definedName>
    <definedName name="_xlnm.Print_Area" localSheetId="0">'1, SEGUIMIENTO '!$A$1:$F$19</definedName>
    <definedName name="_xlnm.Print_Area" localSheetId="1">'1, TABLERO'!$A$1:$N$71</definedName>
    <definedName name="_xlnm.Print_Area" localSheetId="15">'SG-AMBIENTE'!$A$1:$BF$72</definedName>
    <definedName name="_xlnm.Print_Area" localSheetId="16">'SG-CALIDAD'!$A$1:$BF$72</definedName>
    <definedName name="_xlnm.Print_Area" localSheetId="18">SIMULACROS!$A$1:$F$17</definedName>
    <definedName name="eee" localSheetId="3">#REF!</definedName>
    <definedName name="eee" localSheetId="1">#REF!</definedName>
    <definedName name="eee" localSheetId="19">#REF!</definedName>
    <definedName name="eee" localSheetId="15">#REF!</definedName>
    <definedName name="eee" localSheetId="16">#REF!</definedName>
    <definedName name="eee">#REF!</definedName>
    <definedName name="enero" localSheetId="3">#REF!</definedName>
    <definedName name="enero" localSheetId="1">#REF!</definedName>
    <definedName name="enero" localSheetId="19">#REF!</definedName>
    <definedName name="enero" localSheetId="15">#REF!</definedName>
    <definedName name="enero" localSheetId="16">#REF!</definedName>
    <definedName name="enero">#REF!</definedName>
    <definedName name="Primera_Dat" localSheetId="3">#REF!</definedName>
    <definedName name="Primera_Dat" localSheetId="1">#REF!</definedName>
    <definedName name="Primera_Dat" localSheetId="19">#REF!</definedName>
    <definedName name="Primera_Dat" localSheetId="15">#REF!</definedName>
    <definedName name="Primera_Dat" localSheetId="16">#REF!</definedName>
    <definedName name="Primera_Dat">#REF!</definedName>
    <definedName name="Primera_GRD" localSheetId="3">#REF!</definedName>
    <definedName name="Primera_GRD" localSheetId="1">#REF!</definedName>
    <definedName name="Primera_GRD" localSheetId="19">#REF!</definedName>
    <definedName name="Primera_GRD" localSheetId="15">#REF!</definedName>
    <definedName name="Primera_GRD" localSheetId="16">#REF!</definedName>
    <definedName name="Primera_GRD">#REF!</definedName>
    <definedName name="ProxDias" localSheetId="3">[1]HojAux!$F$5:$F$10</definedName>
    <definedName name="ProxDias" localSheetId="1">#REF!</definedName>
    <definedName name="ProxDias" localSheetId="19">[1]HojAux!$F$5:$F$10</definedName>
    <definedName name="ProxDias" localSheetId="15">[1]HojAux!$F$5:$F$10</definedName>
    <definedName name="ProxDias" localSheetId="16">[1]HojAux!$F$5:$F$10</definedName>
    <definedName name="ProxDias">#REF!</definedName>
    <definedName name="SegmentaciónDeDatos_RESPONSABLES">#N/A</definedName>
    <definedName name="_xlnm.Print_Titles" localSheetId="3">'1, PLAN DE TRABAJO'!$1:$8</definedName>
    <definedName name="_xlnm.Print_Titles" localSheetId="19">'PROGRAMA DE INSPECCIONES DE SEG'!$1:$6</definedName>
    <definedName name="_xlnm.Print_Titles" localSheetId="15">'SG-AMBIENTE'!$1:$9</definedName>
    <definedName name="_xlnm.Print_Titles" localSheetId="16">'SG-CALIDAD'!$1:$9</definedName>
    <definedName name="w" localSheetId="3">#REF!</definedName>
    <definedName name="w" localSheetId="1">#REF!</definedName>
    <definedName name="w" localSheetId="15">#REF!</definedName>
    <definedName name="w" localSheetId="16">#REF!</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3" l="1"/>
  <c r="E7" i="53" s="1"/>
  <c r="D9" i="53"/>
  <c r="E9" i="53" s="1"/>
  <c r="B31" i="54" l="1"/>
  <c r="D8" i="53" l="1"/>
  <c r="E8" i="53" s="1"/>
  <c r="G15" i="33" l="1"/>
  <c r="G102" i="33" l="1"/>
  <c r="G101" i="33"/>
  <c r="F101" i="33" l="1"/>
  <c r="D12" i="53"/>
  <c r="E12" i="53" s="1"/>
  <c r="G7" i="39"/>
  <c r="G6" i="39"/>
  <c r="G118" i="33" l="1"/>
  <c r="G117" i="33"/>
  <c r="G100" i="33"/>
  <c r="G99" i="33"/>
  <c r="G69" i="33"/>
  <c r="G70" i="33"/>
  <c r="F117" i="33" l="1"/>
  <c r="F99" i="33"/>
  <c r="F69" i="33"/>
  <c r="B56" i="54"/>
  <c r="B57" i="54"/>
  <c r="B53" i="54"/>
  <c r="B54" i="54"/>
  <c r="B55" i="54"/>
  <c r="G98" i="33"/>
  <c r="G97" i="33"/>
  <c r="G116" i="33"/>
  <c r="F115" i="33" s="1"/>
  <c r="G114" i="33"/>
  <c r="G113" i="33"/>
  <c r="G96" i="33"/>
  <c r="G95" i="33"/>
  <c r="G94" i="33"/>
  <c r="G93" i="33"/>
  <c r="G92" i="33"/>
  <c r="G91" i="33"/>
  <c r="G112" i="33"/>
  <c r="G111" i="33"/>
  <c r="G66" i="33"/>
  <c r="F65" i="33" s="1"/>
  <c r="G62" i="33"/>
  <c r="G61" i="33"/>
  <c r="G60" i="33"/>
  <c r="G59" i="33"/>
  <c r="G58" i="33"/>
  <c r="G57" i="33"/>
  <c r="G56" i="33"/>
  <c r="G55" i="33"/>
  <c r="G119" i="33"/>
  <c r="G120" i="33"/>
  <c r="G90" i="33"/>
  <c r="G89" i="33"/>
  <c r="G82" i="33"/>
  <c r="G81" i="33"/>
  <c r="G80" i="33"/>
  <c r="G79" i="33"/>
  <c r="G106" i="33"/>
  <c r="G105" i="33"/>
  <c r="G54" i="33"/>
  <c r="G53" i="33"/>
  <c r="G52" i="33"/>
  <c r="G51" i="33"/>
  <c r="G50" i="33"/>
  <c r="G49" i="33"/>
  <c r="G44" i="33"/>
  <c r="G43" i="33"/>
  <c r="G88" i="33"/>
  <c r="G87" i="33"/>
  <c r="G86" i="33"/>
  <c r="G85" i="33"/>
  <c r="G84" i="33"/>
  <c r="G83" i="33"/>
  <c r="G78" i="33"/>
  <c r="G77" i="33"/>
  <c r="G76" i="33"/>
  <c r="G75" i="33"/>
  <c r="G74" i="33"/>
  <c r="G73" i="33"/>
  <c r="G72" i="33"/>
  <c r="G71" i="33"/>
  <c r="G68" i="33"/>
  <c r="G67" i="33"/>
  <c r="G64" i="33"/>
  <c r="G63" i="33"/>
  <c r="G46" i="33"/>
  <c r="G45" i="33"/>
  <c r="G48" i="33"/>
  <c r="G47" i="33"/>
  <c r="G34" i="33"/>
  <c r="G33" i="33"/>
  <c r="G32" i="33"/>
  <c r="G31" i="33"/>
  <c r="G30" i="33"/>
  <c r="G29" i="33"/>
  <c r="B52" i="54"/>
  <c r="G36" i="33"/>
  <c r="G35" i="33"/>
  <c r="G20" i="33"/>
  <c r="G19" i="33"/>
  <c r="G28" i="33"/>
  <c r="G27" i="33"/>
  <c r="G26" i="33"/>
  <c r="G25" i="33"/>
  <c r="G24" i="33"/>
  <c r="G23" i="33"/>
  <c r="G22" i="33"/>
  <c r="G21" i="33"/>
  <c r="G18" i="33"/>
  <c r="G17" i="33"/>
  <c r="G16" i="33"/>
  <c r="G110" i="33"/>
  <c r="G109" i="33"/>
  <c r="G108" i="33"/>
  <c r="G107" i="33"/>
  <c r="G104" i="33"/>
  <c r="G103" i="33"/>
  <c r="G42" i="33"/>
  <c r="G41" i="33"/>
  <c r="G40" i="33"/>
  <c r="G39" i="33"/>
  <c r="G38" i="33"/>
  <c r="G37" i="33"/>
  <c r="G14" i="33"/>
  <c r="G13" i="33"/>
  <c r="G12" i="33"/>
  <c r="G11" i="33"/>
  <c r="G10" i="33"/>
  <c r="G9" i="33"/>
  <c r="D138" i="33" l="1"/>
  <c r="D136" i="33"/>
  <c r="D19" i="55" s="1"/>
  <c r="D137" i="33"/>
  <c r="D134" i="33"/>
  <c r="D139" i="33"/>
  <c r="D135" i="33"/>
  <c r="F97" i="33"/>
  <c r="F113" i="33"/>
  <c r="F61" i="33"/>
  <c r="F95" i="33"/>
  <c r="F93" i="33"/>
  <c r="F91" i="33"/>
  <c r="F111" i="33"/>
  <c r="F59" i="33"/>
  <c r="F57" i="33"/>
  <c r="F55" i="33"/>
  <c r="F89" i="33"/>
  <c r="F119" i="33"/>
  <c r="F79" i="33"/>
  <c r="F81" i="33"/>
  <c r="F105" i="33"/>
  <c r="F53" i="33"/>
  <c r="F51" i="33"/>
  <c r="F49" i="33"/>
  <c r="F43" i="33"/>
  <c r="F83" i="33"/>
  <c r="F87" i="33"/>
  <c r="F85" i="33"/>
  <c r="F75" i="33"/>
  <c r="F71" i="33"/>
  <c r="F77" i="33"/>
  <c r="F63" i="33"/>
  <c r="F73" i="33"/>
  <c r="F67" i="33"/>
  <c r="F45" i="33"/>
  <c r="F47" i="33"/>
  <c r="F29" i="33"/>
  <c r="F33" i="33"/>
  <c r="F31" i="33"/>
  <c r="F19" i="33"/>
  <c r="F35" i="33"/>
  <c r="F25" i="33"/>
  <c r="F23" i="33"/>
  <c r="F27" i="33"/>
  <c r="F21" i="33"/>
  <c r="F17" i="33"/>
  <c r="F15" i="33"/>
  <c r="F37" i="33"/>
  <c r="F39" i="33"/>
  <c r="G19" i="55" l="1"/>
  <c r="P10" i="56"/>
  <c r="A16" i="55"/>
  <c r="B19" i="55"/>
  <c r="P5" i="56"/>
  <c r="H19" i="55"/>
  <c r="G16" i="55"/>
  <c r="P11" i="56"/>
  <c r="A19" i="55"/>
  <c r="P4" i="56"/>
  <c r="P7" i="56"/>
  <c r="D16" i="55"/>
  <c r="P9" i="56"/>
  <c r="E19" i="55"/>
  <c r="B4" i="54"/>
  <c r="B5" i="54"/>
  <c r="B6" i="54"/>
  <c r="B7" i="54"/>
  <c r="B8" i="54"/>
  <c r="B9" i="54"/>
  <c r="B10" i="54"/>
  <c r="B11" i="54"/>
  <c r="B12" i="54"/>
  <c r="B13" i="54"/>
  <c r="B14" i="54"/>
  <c r="B15" i="54"/>
  <c r="B16" i="54"/>
  <c r="B17" i="54"/>
  <c r="B18" i="54"/>
  <c r="B19" i="54"/>
  <c r="B20" i="54"/>
  <c r="B21" i="54"/>
  <c r="B22" i="54"/>
  <c r="B23" i="54"/>
  <c r="B24" i="54"/>
  <c r="B25" i="54"/>
  <c r="B26" i="54"/>
  <c r="B27" i="54"/>
  <c r="B28" i="54"/>
  <c r="B29" i="54"/>
  <c r="B30" i="54"/>
  <c r="B32" i="54"/>
  <c r="B33" i="54"/>
  <c r="B34" i="54"/>
  <c r="B35" i="54"/>
  <c r="B36" i="54"/>
  <c r="B37" i="54"/>
  <c r="B38" i="54"/>
  <c r="B39" i="54"/>
  <c r="B40" i="54"/>
  <c r="B41" i="54"/>
  <c r="B42" i="54"/>
  <c r="B43" i="54"/>
  <c r="B44" i="54"/>
  <c r="B45" i="54"/>
  <c r="B46" i="54"/>
  <c r="B47" i="54"/>
  <c r="B48" i="54"/>
  <c r="B49" i="54"/>
  <c r="B50" i="54"/>
  <c r="B51" i="54"/>
  <c r="B3" i="54"/>
  <c r="F11" i="33"/>
  <c r="J54" i="56" l="1"/>
  <c r="J20" i="56"/>
  <c r="J36" i="56"/>
  <c r="F41" i="33"/>
  <c r="D13" i="53"/>
  <c r="E13" i="53" s="1"/>
  <c r="D11" i="53"/>
  <c r="E11" i="53" s="1"/>
  <c r="D10" i="53"/>
  <c r="E10" i="53" s="1"/>
  <c r="E6" i="53"/>
  <c r="F11" i="45" l="1"/>
  <c r="I3" i="44" l="1"/>
  <c r="J3" i="44" s="1"/>
  <c r="I4" i="44"/>
  <c r="J4" i="44" s="1"/>
  <c r="I5" i="44"/>
  <c r="I6" i="44"/>
  <c r="J6" i="44" s="1"/>
  <c r="K6" i="44" s="1"/>
  <c r="I7" i="44"/>
  <c r="J7" i="44" s="1"/>
  <c r="I8" i="44"/>
  <c r="J8" i="44" s="1"/>
  <c r="I9" i="44"/>
  <c r="J9" i="44" s="1"/>
  <c r="I10" i="44"/>
  <c r="J10" i="44" s="1"/>
  <c r="K10" i="44" s="1"/>
  <c r="I11" i="44"/>
  <c r="J11" i="44" s="1"/>
  <c r="I12" i="44"/>
  <c r="J12" i="44" s="1"/>
  <c r="I13" i="44"/>
  <c r="I14" i="44"/>
  <c r="J14" i="44" s="1"/>
  <c r="K14" i="44" s="1"/>
  <c r="I15" i="44"/>
  <c r="J15" i="44" s="1"/>
  <c r="I16" i="44"/>
  <c r="J16" i="44" s="1"/>
  <c r="I17" i="44"/>
  <c r="J17" i="44" s="1"/>
  <c r="I18" i="44"/>
  <c r="J18" i="44" s="1"/>
  <c r="K18" i="44" s="1"/>
  <c r="I19" i="44"/>
  <c r="J19" i="44" s="1"/>
  <c r="I20" i="44"/>
  <c r="J20" i="44" s="1"/>
  <c r="I21" i="44"/>
  <c r="I22" i="44"/>
  <c r="J22" i="44" s="1"/>
  <c r="K22" i="44" s="1"/>
  <c r="I23" i="44"/>
  <c r="J23" i="44" s="1"/>
  <c r="I24" i="44"/>
  <c r="J24" i="44" s="1"/>
  <c r="I25" i="44"/>
  <c r="J25" i="44" s="1"/>
  <c r="I26" i="44"/>
  <c r="J26" i="44" s="1"/>
  <c r="K26" i="44" s="1"/>
  <c r="I27" i="44"/>
  <c r="J27" i="44" s="1"/>
  <c r="I28" i="44"/>
  <c r="J28" i="44" s="1"/>
  <c r="I29" i="44"/>
  <c r="I30" i="44"/>
  <c r="J30" i="44" s="1"/>
  <c r="K30" i="44" s="1"/>
  <c r="I31" i="44"/>
  <c r="J31" i="44" s="1"/>
  <c r="I32" i="44"/>
  <c r="J32" i="44" s="1"/>
  <c r="I33" i="44"/>
  <c r="J33" i="44" s="1"/>
  <c r="I34" i="44"/>
  <c r="J34" i="44" s="1"/>
  <c r="K34" i="44" s="1"/>
  <c r="I35" i="44"/>
  <c r="J35" i="44" s="1"/>
  <c r="I36" i="44"/>
  <c r="J36" i="44" s="1"/>
  <c r="I37" i="44"/>
  <c r="I38" i="44"/>
  <c r="J38" i="44" s="1"/>
  <c r="K38" i="44" s="1"/>
  <c r="I39" i="44"/>
  <c r="J39" i="44" s="1"/>
  <c r="I40" i="44"/>
  <c r="J40" i="44" s="1"/>
  <c r="I41" i="44"/>
  <c r="J41" i="44" s="1"/>
  <c r="I42" i="44"/>
  <c r="J42" i="44" s="1"/>
  <c r="K42" i="44" s="1"/>
  <c r="I43" i="44"/>
  <c r="J43" i="44" s="1"/>
  <c r="I44" i="44"/>
  <c r="J44" i="44" s="1"/>
  <c r="I45" i="44"/>
  <c r="I46" i="44"/>
  <c r="J46" i="44" s="1"/>
  <c r="K46" i="44" s="1"/>
  <c r="I47" i="44"/>
  <c r="J47" i="44" s="1"/>
  <c r="I48" i="44"/>
  <c r="J48" i="44" s="1"/>
  <c r="I49" i="44"/>
  <c r="J49" i="44" s="1"/>
  <c r="I50" i="44"/>
  <c r="J50" i="44" s="1"/>
  <c r="K50" i="44" s="1"/>
  <c r="I51" i="44"/>
  <c r="J51" i="44" s="1"/>
  <c r="I52" i="44"/>
  <c r="J52" i="44" s="1"/>
  <c r="I53" i="44"/>
  <c r="I54" i="44"/>
  <c r="J54" i="44" s="1"/>
  <c r="K54" i="44" s="1"/>
  <c r="I55" i="44"/>
  <c r="J55" i="44" s="1"/>
  <c r="I56" i="44"/>
  <c r="J56" i="44" s="1"/>
  <c r="I57" i="44"/>
  <c r="J57" i="44" s="1"/>
  <c r="I58" i="44"/>
  <c r="J58" i="44" s="1"/>
  <c r="K58" i="44" s="1"/>
  <c r="I59" i="44"/>
  <c r="J59" i="44" s="1"/>
  <c r="I60" i="44"/>
  <c r="J60" i="44" s="1"/>
  <c r="I61" i="44"/>
  <c r="I62" i="44"/>
  <c r="J62" i="44" s="1"/>
  <c r="K62" i="44" s="1"/>
  <c r="I63" i="44"/>
  <c r="J63" i="44" s="1"/>
  <c r="I64" i="44"/>
  <c r="J64" i="44" s="1"/>
  <c r="I65" i="44"/>
  <c r="J65" i="44" s="1"/>
  <c r="I66" i="44"/>
  <c r="J66" i="44" s="1"/>
  <c r="K66" i="44" s="1"/>
  <c r="I67" i="44"/>
  <c r="J67" i="44" s="1"/>
  <c r="I68" i="44"/>
  <c r="J68" i="44" s="1"/>
  <c r="I69" i="44"/>
  <c r="J69" i="44" s="1"/>
  <c r="I70" i="44"/>
  <c r="J70" i="44" s="1"/>
  <c r="K70" i="44" s="1"/>
  <c r="I71" i="44"/>
  <c r="J71" i="44" s="1"/>
  <c r="I72" i="44"/>
  <c r="J72" i="44" s="1"/>
  <c r="I73" i="44"/>
  <c r="J73" i="44" s="1"/>
  <c r="I74" i="44"/>
  <c r="J74" i="44" s="1"/>
  <c r="K74" i="44" s="1"/>
  <c r="I75" i="44"/>
  <c r="J75" i="44" s="1"/>
  <c r="I76" i="44"/>
  <c r="J76" i="44" s="1"/>
  <c r="I77" i="44"/>
  <c r="J77" i="44" s="1"/>
  <c r="I78" i="44"/>
  <c r="J78" i="44" s="1"/>
  <c r="K78" i="44" s="1"/>
  <c r="I79" i="44"/>
  <c r="J79" i="44" s="1"/>
  <c r="I80" i="44"/>
  <c r="J80" i="44" s="1"/>
  <c r="I81" i="44"/>
  <c r="J81" i="44" s="1"/>
  <c r="I82" i="44"/>
  <c r="J82" i="44" s="1"/>
  <c r="K82" i="44" s="1"/>
  <c r="I83" i="44"/>
  <c r="J83" i="44" s="1"/>
  <c r="I84" i="44"/>
  <c r="J84" i="44" s="1"/>
  <c r="I2" i="44"/>
  <c r="J61" i="44" l="1"/>
  <c r="K61" i="44" s="1"/>
  <c r="J53" i="44"/>
  <c r="K53" i="44" s="1"/>
  <c r="J45" i="44"/>
  <c r="K45" i="44" s="1"/>
  <c r="J37" i="44"/>
  <c r="K37" i="44" s="1"/>
  <c r="J29" i="44"/>
  <c r="K29" i="44" s="1"/>
  <c r="J21" i="44"/>
  <c r="K21" i="44" s="1"/>
  <c r="J13" i="44"/>
  <c r="K13" i="44" s="1"/>
  <c r="J5" i="44"/>
  <c r="K5" i="44" s="1"/>
  <c r="K81" i="44"/>
  <c r="K77" i="44"/>
  <c r="K73" i="44"/>
  <c r="K69" i="44"/>
  <c r="K65" i="44"/>
  <c r="K57" i="44"/>
  <c r="K49" i="44"/>
  <c r="K41" i="44"/>
  <c r="K33" i="44"/>
  <c r="K25" i="44"/>
  <c r="K17" i="44"/>
  <c r="K9" i="44"/>
  <c r="K84" i="44"/>
  <c r="K80" i="44"/>
  <c r="K76" i="44"/>
  <c r="K72" i="44"/>
  <c r="K68" i="44"/>
  <c r="K64" i="44"/>
  <c r="K60" i="44"/>
  <c r="K56" i="44"/>
  <c r="K52" i="44"/>
  <c r="K48" i="44"/>
  <c r="K44" i="44"/>
  <c r="K40" i="44"/>
  <c r="K36" i="44"/>
  <c r="K32" i="44"/>
  <c r="K28" i="44"/>
  <c r="K24" i="44"/>
  <c r="K20" i="44"/>
  <c r="K16" i="44"/>
  <c r="K12" i="44"/>
  <c r="K8" i="44"/>
  <c r="K4" i="44"/>
  <c r="K83" i="44"/>
  <c r="K79" i="44"/>
  <c r="K75" i="44"/>
  <c r="K71" i="44"/>
  <c r="K67" i="44"/>
  <c r="K63" i="44"/>
  <c r="K59" i="44"/>
  <c r="K55" i="44"/>
  <c r="K51" i="44"/>
  <c r="K47" i="44"/>
  <c r="K43" i="44"/>
  <c r="K39" i="44"/>
  <c r="K35" i="44"/>
  <c r="K31" i="44"/>
  <c r="K27" i="44"/>
  <c r="K23" i="44"/>
  <c r="K19" i="44"/>
  <c r="K15" i="44"/>
  <c r="K11" i="44"/>
  <c r="K7" i="44"/>
  <c r="K3" i="44"/>
  <c r="J2" i="44"/>
  <c r="K2" i="44" s="1"/>
  <c r="D17" i="45" l="1"/>
  <c r="D16" i="45"/>
  <c r="D15" i="45"/>
  <c r="D14" i="45"/>
  <c r="D13" i="45"/>
  <c r="D12" i="45"/>
  <c r="F9" i="45" l="1"/>
  <c r="E14" i="45"/>
  <c r="F14" i="45" s="1"/>
  <c r="E16" i="45"/>
  <c r="F16" i="45" s="1"/>
  <c r="E12" i="45"/>
  <c r="F12" i="45" s="1"/>
  <c r="E15" i="45"/>
  <c r="F15" i="45" s="1"/>
  <c r="F10" i="45"/>
  <c r="E13" i="45"/>
  <c r="F13" i="45" s="1"/>
  <c r="E17" i="45"/>
  <c r="F17" i="45" s="1"/>
  <c r="F63" i="49" l="1"/>
  <c r="F62" i="49"/>
  <c r="F61" i="49"/>
  <c r="F60" i="49"/>
  <c r="F59" i="49"/>
  <c r="F58" i="49"/>
  <c r="F57" i="49"/>
  <c r="F56" i="49"/>
  <c r="F55" i="49"/>
  <c r="F54" i="49"/>
  <c r="F53" i="49"/>
  <c r="F52" i="49"/>
  <c r="F51" i="49"/>
  <c r="F50" i="49"/>
  <c r="F49" i="49"/>
  <c r="F48" i="49"/>
  <c r="F47" i="49"/>
  <c r="F46" i="49"/>
  <c r="F45" i="49"/>
  <c r="F44" i="49"/>
  <c r="F43" i="49"/>
  <c r="F42" i="49"/>
  <c r="F41" i="49"/>
  <c r="F40" i="49"/>
  <c r="F39" i="49"/>
  <c r="F38" i="49"/>
  <c r="F37" i="49"/>
  <c r="F36" i="49"/>
  <c r="F35" i="49"/>
  <c r="F34" i="49"/>
  <c r="F33" i="49"/>
  <c r="F32" i="49"/>
  <c r="F31" i="49"/>
  <c r="F30" i="49"/>
  <c r="F29" i="49"/>
  <c r="F28" i="49"/>
  <c r="F27" i="49"/>
  <c r="F26" i="49"/>
  <c r="F25" i="49"/>
  <c r="F24" i="49"/>
  <c r="F23" i="49"/>
  <c r="F22" i="49"/>
  <c r="F21" i="49"/>
  <c r="F20" i="49"/>
  <c r="F19" i="49"/>
  <c r="F18" i="49"/>
  <c r="F16" i="49"/>
  <c r="E16" i="49" s="1"/>
  <c r="F15" i="49"/>
  <c r="F14" i="49"/>
  <c r="F13" i="49"/>
  <c r="F12" i="49"/>
  <c r="F11" i="49"/>
  <c r="F10" i="49"/>
  <c r="F63" i="48"/>
  <c r="F62" i="48"/>
  <c r="F61" i="48"/>
  <c r="F60" i="48"/>
  <c r="F59" i="48"/>
  <c r="F58" i="48"/>
  <c r="F57" i="48"/>
  <c r="F56" i="48"/>
  <c r="F55" i="48"/>
  <c r="F54" i="48"/>
  <c r="F53" i="48"/>
  <c r="F52" i="48"/>
  <c r="F51" i="48"/>
  <c r="F50" i="48"/>
  <c r="F49" i="48"/>
  <c r="F48" i="48"/>
  <c r="F47" i="48"/>
  <c r="F46" i="48"/>
  <c r="F45" i="48"/>
  <c r="F44" i="48"/>
  <c r="F43" i="48"/>
  <c r="F42" i="48"/>
  <c r="F41" i="48"/>
  <c r="F40" i="48"/>
  <c r="F39" i="48"/>
  <c r="F38" i="48"/>
  <c r="F37" i="48"/>
  <c r="F36" i="48"/>
  <c r="F35" i="48"/>
  <c r="F34" i="48"/>
  <c r="F33" i="48"/>
  <c r="F32" i="48"/>
  <c r="F31" i="48"/>
  <c r="F30" i="48"/>
  <c r="F29" i="48"/>
  <c r="F28" i="48"/>
  <c r="F27" i="48"/>
  <c r="F26" i="48"/>
  <c r="F25" i="48"/>
  <c r="F24" i="48"/>
  <c r="F23" i="48"/>
  <c r="F22" i="48"/>
  <c r="F21" i="48"/>
  <c r="F20" i="48"/>
  <c r="F19" i="48"/>
  <c r="F18" i="48"/>
  <c r="F16" i="48"/>
  <c r="E16" i="48" s="1"/>
  <c r="F15" i="48"/>
  <c r="F14" i="48"/>
  <c r="F13" i="48"/>
  <c r="F12" i="48"/>
  <c r="F11" i="48"/>
  <c r="F10" i="48"/>
  <c r="E20" i="48" l="1"/>
  <c r="E46" i="48"/>
  <c r="E54" i="48"/>
  <c r="E62" i="48"/>
  <c r="E36" i="48"/>
  <c r="E22" i="48"/>
  <c r="E30" i="48"/>
  <c r="E52" i="48"/>
  <c r="E60" i="48"/>
  <c r="E40" i="49"/>
  <c r="E28" i="48"/>
  <c r="E18" i="49"/>
  <c r="E54" i="49"/>
  <c r="E42" i="48"/>
  <c r="E60" i="49"/>
  <c r="E34" i="48"/>
  <c r="E14" i="49"/>
  <c r="E28" i="49"/>
  <c r="E44" i="48"/>
  <c r="E14" i="48"/>
  <c r="E26" i="49"/>
  <c r="E62" i="49"/>
  <c r="E52" i="49"/>
  <c r="E32" i="48"/>
  <c r="E24" i="48"/>
  <c r="E38" i="49"/>
  <c r="E50" i="48"/>
  <c r="E40" i="48"/>
  <c r="E22" i="49"/>
  <c r="E38" i="48"/>
  <c r="E46" i="49"/>
  <c r="E12" i="48"/>
  <c r="E30" i="49"/>
  <c r="E26" i="48"/>
  <c r="E50" i="49"/>
  <c r="E20" i="49"/>
  <c r="E42" i="49"/>
  <c r="E48" i="48"/>
  <c r="E32" i="49"/>
  <c r="E44" i="49"/>
  <c r="E24" i="49"/>
  <c r="E36" i="49"/>
  <c r="E18" i="48"/>
  <c r="E56" i="48"/>
  <c r="E48" i="49"/>
  <c r="E34" i="49"/>
  <c r="E58" i="48"/>
  <c r="E10" i="48"/>
  <c r="E58" i="49"/>
  <c r="E10" i="49"/>
  <c r="E56" i="49"/>
  <c r="E12" i="49"/>
  <c r="E64" i="48" l="1"/>
  <c r="E64" i="49"/>
  <c r="F9" i="33" l="1"/>
  <c r="G124" i="33" l="1"/>
  <c r="G123" i="33"/>
  <c r="G122" i="33"/>
  <c r="G121" i="33"/>
  <c r="F106" i="31"/>
  <c r="F105" i="31"/>
  <c r="F104" i="31"/>
  <c r="F103" i="31"/>
  <c r="F102" i="31"/>
  <c r="F101" i="31"/>
  <c r="F100" i="31"/>
  <c r="F99" i="31"/>
  <c r="F98" i="31"/>
  <c r="F97" i="31"/>
  <c r="F96" i="31"/>
  <c r="F95" i="31"/>
  <c r="F94" i="31"/>
  <c r="F93" i="31"/>
  <c r="F92" i="31"/>
  <c r="F91" i="31"/>
  <c r="F90" i="31"/>
  <c r="F89" i="31"/>
  <c r="F88" i="31"/>
  <c r="F87" i="31"/>
  <c r="F86" i="31"/>
  <c r="F85" i="31"/>
  <c r="F84" i="31"/>
  <c r="F83" i="31"/>
  <c r="F82" i="31"/>
  <c r="F81" i="31"/>
  <c r="F80" i="31"/>
  <c r="F79" i="31"/>
  <c r="F78" i="31"/>
  <c r="F77" i="31"/>
  <c r="F76" i="31"/>
  <c r="F75" i="31"/>
  <c r="F74" i="31"/>
  <c r="F73" i="31"/>
  <c r="F72" i="31"/>
  <c r="F71" i="31"/>
  <c r="F70" i="31"/>
  <c r="F69" i="31"/>
  <c r="F68" i="31"/>
  <c r="F67" i="31"/>
  <c r="F66" i="31"/>
  <c r="F65" i="31"/>
  <c r="F64" i="31"/>
  <c r="F63" i="31"/>
  <c r="F62" i="31"/>
  <c r="F61" i="31"/>
  <c r="F60" i="31"/>
  <c r="F59" i="31"/>
  <c r="F58" i="31"/>
  <c r="F57" i="31"/>
  <c r="F56" i="31"/>
  <c r="F55" i="31"/>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BE183" i="31"/>
  <c r="BA183" i="31"/>
  <c r="AW183" i="31"/>
  <c r="AS183" i="31"/>
  <c r="AO183" i="31"/>
  <c r="AK183" i="31"/>
  <c r="AG183" i="31"/>
  <c r="AC183" i="31"/>
  <c r="Y183" i="31"/>
  <c r="U183" i="31"/>
  <c r="Q183" i="31"/>
  <c r="M183" i="31"/>
  <c r="I183" i="31"/>
  <c r="BF183" i="31" s="1"/>
  <c r="BA182" i="31"/>
  <c r="AW182" i="31"/>
  <c r="AS182" i="31"/>
  <c r="AO182" i="31"/>
  <c r="AK182" i="31"/>
  <c r="AG182" i="31"/>
  <c r="AC182" i="31"/>
  <c r="Y182" i="31"/>
  <c r="U182" i="31"/>
  <c r="U184" i="31" s="1"/>
  <c r="Q182" i="31"/>
  <c r="M182" i="31"/>
  <c r="I182" i="31"/>
  <c r="BF182" i="31" s="1"/>
  <c r="BE179" i="31"/>
  <c r="BA179" i="31"/>
  <c r="AW179" i="31"/>
  <c r="AS179" i="31"/>
  <c r="AO179" i="31"/>
  <c r="AK179" i="31"/>
  <c r="AG179" i="31"/>
  <c r="AC179" i="31"/>
  <c r="Y179" i="31"/>
  <c r="U179" i="31"/>
  <c r="Q179" i="31"/>
  <c r="M179" i="31"/>
  <c r="I179" i="31"/>
  <c r="BF179" i="31" s="1"/>
  <c r="BA178" i="31"/>
  <c r="AW178" i="31"/>
  <c r="AS178" i="31"/>
  <c r="AO178" i="31"/>
  <c r="AK178" i="31"/>
  <c r="AG178" i="31"/>
  <c r="AG180" i="31" s="1"/>
  <c r="AC178" i="31"/>
  <c r="Y178" i="31"/>
  <c r="Y180" i="31" s="1"/>
  <c r="U178" i="31"/>
  <c r="Q178" i="31"/>
  <c r="M178" i="31"/>
  <c r="I178" i="31"/>
  <c r="BF178" i="31" s="1"/>
  <c r="BA175" i="31"/>
  <c r="AW175" i="31"/>
  <c r="AS175" i="31"/>
  <c r="AO175" i="31"/>
  <c r="AK175" i="31"/>
  <c r="AG175" i="31"/>
  <c r="AC175" i="31"/>
  <c r="Y175" i="31"/>
  <c r="U175" i="31"/>
  <c r="Q175" i="31"/>
  <c r="M175" i="31"/>
  <c r="BA174" i="31"/>
  <c r="AW174" i="31"/>
  <c r="AS174" i="31"/>
  <c r="AO174" i="31"/>
  <c r="AK174" i="31"/>
  <c r="AG174" i="31"/>
  <c r="AC174" i="31"/>
  <c r="Y174" i="31"/>
  <c r="U174" i="31"/>
  <c r="Q174" i="31"/>
  <c r="M174" i="31"/>
  <c r="I174" i="31"/>
  <c r="I176" i="31" s="1"/>
  <c r="F170" i="31"/>
  <c r="F169" i="31"/>
  <c r="F168" i="31"/>
  <c r="F167" i="31"/>
  <c r="F166" i="31"/>
  <c r="F165" i="31"/>
  <c r="F164" i="31"/>
  <c r="F163" i="31"/>
  <c r="F162" i="31"/>
  <c r="F161" i="31"/>
  <c r="F160" i="31"/>
  <c r="F159" i="31"/>
  <c r="F158" i="31"/>
  <c r="F157" i="31"/>
  <c r="F156" i="31"/>
  <c r="F155" i="31"/>
  <c r="F154" i="31"/>
  <c r="F153" i="31"/>
  <c r="F152" i="31"/>
  <c r="F151" i="31"/>
  <c r="F150" i="31"/>
  <c r="F149" i="31"/>
  <c r="F148" i="31"/>
  <c r="F147" i="31"/>
  <c r="F146" i="31"/>
  <c r="F145" i="31"/>
  <c r="F144" i="31"/>
  <c r="F143" i="31"/>
  <c r="F142" i="31"/>
  <c r="F141" i="31"/>
  <c r="F140" i="31"/>
  <c r="F139" i="31"/>
  <c r="F138" i="31"/>
  <c r="F137" i="31"/>
  <c r="F136" i="31"/>
  <c r="F135" i="31"/>
  <c r="F134" i="31"/>
  <c r="F133" i="31"/>
  <c r="F132" i="31"/>
  <c r="F131" i="31"/>
  <c r="F130" i="31"/>
  <c r="F129" i="31"/>
  <c r="F128" i="31"/>
  <c r="F127" i="31"/>
  <c r="F126" i="31"/>
  <c r="F125" i="31"/>
  <c r="F124" i="31"/>
  <c r="F123" i="31"/>
  <c r="F122" i="31"/>
  <c r="F121" i="31"/>
  <c r="F120" i="31"/>
  <c r="F119" i="31"/>
  <c r="F118" i="31"/>
  <c r="F117" i="31"/>
  <c r="F116" i="31"/>
  <c r="F115" i="31"/>
  <c r="F114" i="31"/>
  <c r="F113" i="31"/>
  <c r="F112" i="31"/>
  <c r="F111" i="31"/>
  <c r="F110" i="31"/>
  <c r="F109" i="31"/>
  <c r="F108" i="31"/>
  <c r="F107" i="31"/>
  <c r="F16" i="31"/>
  <c r="F15" i="31"/>
  <c r="F14" i="31"/>
  <c r="F13" i="31"/>
  <c r="F12" i="31"/>
  <c r="F11" i="31"/>
  <c r="F10" i="31"/>
  <c r="F9" i="31"/>
  <c r="F8" i="31"/>
  <c r="F7" i="31"/>
  <c r="D140" i="33" l="1"/>
  <c r="P12" i="56" s="1"/>
  <c r="D141" i="33"/>
  <c r="J16" i="55" s="1"/>
  <c r="AO180" i="31"/>
  <c r="E159" i="31"/>
  <c r="E167" i="31"/>
  <c r="M184" i="31"/>
  <c r="E137" i="31"/>
  <c r="E151" i="31"/>
  <c r="E121" i="31"/>
  <c r="AG184" i="31"/>
  <c r="AO184" i="31"/>
  <c r="AW184" i="31"/>
  <c r="E133" i="31"/>
  <c r="E141" i="31"/>
  <c r="AK184" i="31"/>
  <c r="E31" i="31"/>
  <c r="I184" i="31"/>
  <c r="E21" i="31"/>
  <c r="E37" i="31"/>
  <c r="E65" i="31"/>
  <c r="E103" i="31"/>
  <c r="E73" i="31"/>
  <c r="M180" i="31"/>
  <c r="E23" i="31"/>
  <c r="E63" i="31"/>
  <c r="E11" i="31"/>
  <c r="Q176" i="31"/>
  <c r="AO176" i="31"/>
  <c r="M176" i="31"/>
  <c r="E51" i="31"/>
  <c r="E77" i="31"/>
  <c r="E81" i="31"/>
  <c r="E89" i="31"/>
  <c r="F107" i="33"/>
  <c r="E109" i="31"/>
  <c r="E129" i="31"/>
  <c r="BF184" i="31"/>
  <c r="E27" i="31"/>
  <c r="E67" i="31"/>
  <c r="E71" i="31"/>
  <c r="E145" i="31"/>
  <c r="U176" i="31"/>
  <c r="AK176" i="31"/>
  <c r="E45" i="31"/>
  <c r="E57" i="31"/>
  <c r="F123" i="33"/>
  <c r="AC180" i="31"/>
  <c r="E15" i="31"/>
  <c r="E117" i="31"/>
  <c r="E169" i="31"/>
  <c r="BF180" i="31"/>
  <c r="AS184" i="31"/>
  <c r="E49" i="31"/>
  <c r="E75" i="31"/>
  <c r="E79" i="31"/>
  <c r="E95" i="31"/>
  <c r="E99" i="31"/>
  <c r="F13" i="33"/>
  <c r="E13" i="31"/>
  <c r="E115" i="31"/>
  <c r="E123" i="31"/>
  <c r="AG176" i="31"/>
  <c r="E43" i="31"/>
  <c r="E47" i="31"/>
  <c r="E55" i="31"/>
  <c r="E97" i="31"/>
  <c r="E101" i="31"/>
  <c r="U180" i="31"/>
  <c r="AK180" i="31"/>
  <c r="BA180" i="31"/>
  <c r="AC176" i="31"/>
  <c r="AS176" i="31"/>
  <c r="E53" i="31"/>
  <c r="E59" i="31"/>
  <c r="E87" i="31"/>
  <c r="BF174" i="31"/>
  <c r="E17" i="31"/>
  <c r="E33" i="31"/>
  <c r="E41" i="31"/>
  <c r="E69" i="31"/>
  <c r="E83" i="31"/>
  <c r="E91" i="31"/>
  <c r="I180" i="31"/>
  <c r="E9" i="31"/>
  <c r="E107" i="31"/>
  <c r="E113" i="31"/>
  <c r="E125" i="31"/>
  <c r="E135" i="31"/>
  <c r="E139" i="31"/>
  <c r="E149" i="31"/>
  <c r="E153" i="31"/>
  <c r="E161" i="31"/>
  <c r="AW176" i="31"/>
  <c r="AS180" i="31"/>
  <c r="Y184" i="31"/>
  <c r="BA184" i="31"/>
  <c r="E7" i="31"/>
  <c r="E111" i="31"/>
  <c r="E119" i="31"/>
  <c r="E127" i="31"/>
  <c r="E131" i="31"/>
  <c r="E143" i="31"/>
  <c r="E147" i="31"/>
  <c r="E155" i="31"/>
  <c r="E163" i="31"/>
  <c r="BA176" i="31"/>
  <c r="Y176" i="31"/>
  <c r="AW180" i="31"/>
  <c r="E19" i="31"/>
  <c r="E25" i="31"/>
  <c r="E29" i="31"/>
  <c r="E39" i="31"/>
  <c r="E61" i="31"/>
  <c r="E85" i="31"/>
  <c r="E93" i="31"/>
  <c r="F103" i="33"/>
  <c r="F109" i="33"/>
  <c r="Q184" i="31"/>
  <c r="E157" i="31"/>
  <c r="E35" i="31"/>
  <c r="F121" i="33"/>
  <c r="E105" i="31"/>
  <c r="E165" i="31"/>
  <c r="BF175" i="31"/>
  <c r="Q180" i="31"/>
  <c r="AC184" i="31"/>
  <c r="P13" i="56" l="1"/>
  <c r="D143" i="33"/>
  <c r="H6" i="39" s="1"/>
  <c r="J19" i="55"/>
  <c r="J71" i="56"/>
  <c r="D144" i="33"/>
  <c r="H7" i="39" s="1"/>
  <c r="K19" i="55"/>
  <c r="F125" i="33"/>
  <c r="BF176" i="31"/>
  <c r="F143" i="33" l="1"/>
  <c r="C1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maira</author>
    <author>ADMINISTRADOR SISTEM</author>
  </authors>
  <commentList>
    <comment ref="Q6" authorId="0" shapeId="0" xr:uid="{00000000-0006-0000-1300-000001000000}">
      <text>
        <r>
          <rPr>
            <b/>
            <sz val="9"/>
            <color indexed="81"/>
            <rFont val="Tahoma"/>
            <family val="2"/>
          </rPr>
          <t xml:space="preserve">En la mañana </t>
        </r>
      </text>
    </comment>
    <comment ref="H109" authorId="1" shapeId="0" xr:uid="{00000000-0006-0000-1300-000002000000}">
      <text>
        <r>
          <rPr>
            <b/>
            <sz val="9"/>
            <color indexed="81"/>
            <rFont val="Tahoma"/>
            <family val="2"/>
          </rPr>
          <t>Solos 
Revisar informe</t>
        </r>
      </text>
    </comment>
    <comment ref="H111" authorId="1" shapeId="0" xr:uid="{00000000-0006-0000-1300-000003000000}">
      <text>
        <r>
          <rPr>
            <b/>
            <sz val="9"/>
            <color indexed="81"/>
            <rFont val="Tahoma"/>
            <family val="2"/>
          </rPr>
          <t>Solos 
Revisar informe</t>
        </r>
      </text>
    </comment>
    <comment ref="H113" authorId="1" shapeId="0" xr:uid="{00000000-0006-0000-1300-000004000000}">
      <text>
        <r>
          <rPr>
            <b/>
            <sz val="9"/>
            <color indexed="81"/>
            <rFont val="Tahoma"/>
            <family val="2"/>
          </rPr>
          <t>Solos 
Revisar informe</t>
        </r>
      </text>
    </comment>
    <comment ref="H115" authorId="1" shapeId="0" xr:uid="{00000000-0006-0000-1300-000005000000}">
      <text>
        <r>
          <rPr>
            <b/>
            <sz val="9"/>
            <color indexed="81"/>
            <rFont val="Tahoma"/>
            <family val="2"/>
          </rPr>
          <t>Solos 
Revisar informe</t>
        </r>
      </text>
    </comment>
    <comment ref="H117" authorId="1" shapeId="0" xr:uid="{00000000-0006-0000-1300-000006000000}">
      <text>
        <r>
          <rPr>
            <b/>
            <sz val="9"/>
            <color indexed="81"/>
            <rFont val="Tahoma"/>
            <family val="2"/>
          </rPr>
          <t>Solos 
Revisar informe</t>
        </r>
      </text>
    </comment>
    <comment ref="H119" authorId="1" shapeId="0" xr:uid="{00000000-0006-0000-1300-000007000000}">
      <text>
        <r>
          <rPr>
            <b/>
            <sz val="9"/>
            <color indexed="81"/>
            <rFont val="Tahoma"/>
            <family val="2"/>
          </rPr>
          <t>Solos 
Revisar informe</t>
        </r>
      </text>
    </comment>
    <comment ref="H121" authorId="1" shapeId="0" xr:uid="{00000000-0006-0000-1300-000008000000}">
      <text>
        <r>
          <rPr>
            <b/>
            <sz val="9"/>
            <color indexed="81"/>
            <rFont val="Tahoma"/>
            <family val="2"/>
          </rPr>
          <t>Solos 
Revisar informe</t>
        </r>
      </text>
    </comment>
    <comment ref="H123" authorId="1" shapeId="0" xr:uid="{00000000-0006-0000-1300-000009000000}">
      <text>
        <r>
          <rPr>
            <b/>
            <sz val="9"/>
            <color indexed="81"/>
            <rFont val="Tahoma"/>
            <family val="2"/>
          </rPr>
          <t>Con Andrea 
informe pendiente</t>
        </r>
      </text>
    </comment>
    <comment ref="H149" authorId="1" shapeId="0" xr:uid="{00000000-0006-0000-1300-00000A000000}">
      <text>
        <r>
          <rPr>
            <b/>
            <sz val="9"/>
            <color indexed="81"/>
            <rFont val="Tahoma"/>
            <family val="2"/>
          </rPr>
          <t>Solos 
Revisar informe</t>
        </r>
      </text>
    </comment>
    <comment ref="H151" authorId="1" shapeId="0" xr:uid="{00000000-0006-0000-1300-00000B000000}">
      <text>
        <r>
          <rPr>
            <b/>
            <sz val="9"/>
            <color indexed="81"/>
            <rFont val="Tahoma"/>
            <family val="2"/>
          </rPr>
          <t>Solos 
Revisar informe</t>
        </r>
      </text>
    </comment>
    <comment ref="H153" authorId="1" shapeId="0" xr:uid="{00000000-0006-0000-1300-00000C000000}">
      <text>
        <r>
          <rPr>
            <b/>
            <sz val="9"/>
            <color indexed="81"/>
            <rFont val="Tahoma"/>
            <family val="2"/>
          </rPr>
          <t>Solos 
Revisar informe</t>
        </r>
      </text>
    </comment>
    <comment ref="H155" authorId="1" shapeId="0" xr:uid="{00000000-0006-0000-1300-00000D000000}">
      <text>
        <r>
          <rPr>
            <b/>
            <sz val="9"/>
            <color indexed="81"/>
            <rFont val="Tahoma"/>
            <family val="2"/>
          </rPr>
          <t>Solos 
Revisar informe</t>
        </r>
      </text>
    </comment>
    <comment ref="H161" authorId="1" shapeId="0" xr:uid="{00000000-0006-0000-1300-00000E000000}">
      <text>
        <r>
          <rPr>
            <b/>
            <sz val="9"/>
            <color indexed="81"/>
            <rFont val="Tahoma"/>
            <family val="2"/>
          </rPr>
          <t>Solos 
Revisar informe</t>
        </r>
      </text>
    </comment>
  </commentList>
</comments>
</file>

<file path=xl/sharedStrings.xml><?xml version="1.0" encoding="utf-8"?>
<sst xmlns="http://schemas.openxmlformats.org/spreadsheetml/2006/main" count="2635" uniqueCount="936">
  <si>
    <t>ÁREA:</t>
  </si>
  <si>
    <t xml:space="preserve">RESPONSABLE: </t>
  </si>
  <si>
    <t>Enero</t>
  </si>
  <si>
    <t>Febrero</t>
  </si>
  <si>
    <t>Marzo</t>
  </si>
  <si>
    <t>Abril</t>
  </si>
  <si>
    <t>Junio</t>
  </si>
  <si>
    <t>Julio</t>
  </si>
  <si>
    <t>Agosto</t>
  </si>
  <si>
    <t>Septiembre</t>
  </si>
  <si>
    <t>Diciembre</t>
  </si>
  <si>
    <t>Ciclo PHVA</t>
  </si>
  <si>
    <t>Actividades</t>
  </si>
  <si>
    <t>Estado</t>
  </si>
  <si>
    <t>Medición de cumplimiento</t>
  </si>
  <si>
    <t xml:space="preserve">Recursos </t>
  </si>
  <si>
    <t>Responsable</t>
  </si>
  <si>
    <t>Verificar</t>
  </si>
  <si>
    <t xml:space="preserve">Programado </t>
  </si>
  <si>
    <t>Ejecutado</t>
  </si>
  <si>
    <t xml:space="preserve">Hacer </t>
  </si>
  <si>
    <t xml:space="preserve">Planear </t>
  </si>
  <si>
    <t xml:space="preserve">Capacitaciones </t>
  </si>
  <si>
    <t>Hacer</t>
  </si>
  <si>
    <t>Mayo</t>
  </si>
  <si>
    <t>Octubre</t>
  </si>
  <si>
    <t>Noviembre</t>
  </si>
  <si>
    <t xml:space="preserve">Actividades generales del Plan de Trabajo anual </t>
  </si>
  <si>
    <t>_______________________________________</t>
  </si>
  <si>
    <t xml:space="preserve">Firma Profesional responsable del SGSST </t>
  </si>
  <si>
    <t>PROMEDIO ANUAL</t>
  </si>
  <si>
    <t>Martha Moreno</t>
  </si>
  <si>
    <t xml:space="preserve">Casa del consumidor </t>
  </si>
  <si>
    <t>PATRICIA CARO</t>
  </si>
  <si>
    <t xml:space="preserve">AGENTES DE TRANSITO </t>
  </si>
  <si>
    <t>CONTROL UNICO DISCIPLINARTIO  (PISO 5)</t>
  </si>
  <si>
    <t xml:space="preserve">CAMILO RIVIER </t>
  </si>
  <si>
    <r>
      <t xml:space="preserve">PROCESO: </t>
    </r>
    <r>
      <rPr>
        <sz val="15"/>
        <color indexed="8"/>
        <rFont val="Arial"/>
        <family val="2"/>
      </rPr>
      <t>SISTEMA INTEGRADO DE GESTION</t>
    </r>
  </si>
  <si>
    <t>Código:FOR-224-PRO-SIG-02
Versión: 02
Fecha:2019/04/25
Página:   1</t>
  </si>
  <si>
    <t>Firma Secretaria administrativa</t>
  </si>
  <si>
    <t xml:space="preserve"> Firma Directora de Talento Humano</t>
  </si>
  <si>
    <t xml:space="preserve">Inspecciones de seguridad y seguimientos </t>
  </si>
  <si>
    <t>Claudia Rita Ruiz Alvis</t>
  </si>
  <si>
    <t>Profesional especializado de SST</t>
  </si>
  <si>
    <t>Talento Humano - Seguridad y Salud en el Trabajo</t>
  </si>
  <si>
    <t>MARIA FERNANDA BECERRA</t>
  </si>
  <si>
    <t>JESUS PRECIADO</t>
  </si>
  <si>
    <t>PATRICIA EUGENIA CARO</t>
  </si>
  <si>
    <t>MARIA NELCY MOSQUERA</t>
  </si>
  <si>
    <r>
      <t xml:space="preserve">FORMATO:  
</t>
    </r>
    <r>
      <rPr>
        <sz val="15"/>
        <color indexed="8"/>
        <rFont val="Arial"/>
        <family val="2"/>
      </rPr>
      <t>"PROGRAMA DE INSPECCIONES"</t>
    </r>
  </si>
  <si>
    <t>CENTROS DE TRABAJO</t>
  </si>
  <si>
    <t>TIPO DE INSPECCIÓN</t>
  </si>
  <si>
    <t>OBJETIVO</t>
  </si>
  <si>
    <t>INSPECCIÓN GENERAL DE ÁREAS</t>
  </si>
  <si>
    <t>INSPECCIÓN DE EXTINTORES Y EQUIPOS DE EMERGENCIAS</t>
  </si>
  <si>
    <t>INSPECCIÓN DE BOTIQUIN</t>
  </si>
  <si>
    <t>CONTROL DE USO DE EPP</t>
  </si>
  <si>
    <t>OBSERVACIONES</t>
  </si>
  <si>
    <t xml:space="preserve">INSPECCIÓN PREOPERACIONAL </t>
  </si>
  <si>
    <t>EDIFICIO PRINCIPAL</t>
  </si>
  <si>
    <t>NO APLICA</t>
  </si>
  <si>
    <t>EDIFICIO LA 10</t>
  </si>
  <si>
    <t>OFICINA DE TITULACIONES</t>
  </si>
  <si>
    <t xml:space="preserve">OFICINA DE CONTRATACIÓN </t>
  </si>
  <si>
    <t>CAM GALARZA LA 17</t>
  </si>
  <si>
    <t>SISBEN</t>
  </si>
  <si>
    <t>COBRO COACTIVO LA 4TA</t>
  </si>
  <si>
    <t>S1</t>
  </si>
  <si>
    <t>S2</t>
  </si>
  <si>
    <t>S3</t>
  </si>
  <si>
    <t>S4</t>
  </si>
  <si>
    <t>Actuar</t>
  </si>
  <si>
    <t>Medición de cumplimiento de la META</t>
  </si>
  <si>
    <t>Código:FOR-224-PRO-SIG-02
Versión: 03
Fecha:2020/11/20</t>
  </si>
  <si>
    <t>CRONOGRAMA 2023</t>
  </si>
  <si>
    <t>ESTADO DE LA ACTIVIDAD</t>
  </si>
  <si>
    <t>PROGRAMADO</t>
  </si>
  <si>
    <t>EJECUTADO</t>
  </si>
  <si>
    <t>Equipo HSEQ</t>
  </si>
  <si>
    <r>
      <t>*</t>
    </r>
    <r>
      <rPr>
        <b/>
        <sz val="7"/>
        <color theme="1"/>
        <rFont val="Arial"/>
        <family val="2"/>
      </rPr>
      <t>Humanos: Equipo HSEQ</t>
    </r>
    <r>
      <rPr>
        <sz val="7"/>
        <color theme="1"/>
        <rFont val="Arial"/>
        <family val="2"/>
      </rPr>
      <t xml:space="preserve">
*</t>
    </r>
    <r>
      <rPr>
        <b/>
        <sz val="7"/>
        <color theme="1"/>
        <rFont val="Arial"/>
        <family val="2"/>
      </rPr>
      <t xml:space="preserve">Economicos: </t>
    </r>
    <r>
      <rPr>
        <sz val="7"/>
        <color theme="1"/>
        <rFont val="Arial"/>
        <family val="2"/>
      </rPr>
      <t>No aplica
*</t>
    </r>
    <r>
      <rPr>
        <b/>
        <sz val="7"/>
        <color theme="1"/>
        <rFont val="Arial"/>
        <family val="2"/>
      </rPr>
      <t xml:space="preserve">Tecnologicos: </t>
    </r>
    <r>
      <rPr>
        <sz val="7"/>
        <color theme="1"/>
        <rFont val="Arial"/>
        <family val="2"/>
      </rPr>
      <t>Equipos de computo</t>
    </r>
  </si>
  <si>
    <r>
      <t xml:space="preserve">Revisión y actualización del manual HSEQ
Revisión del alcance del SIG. </t>
    </r>
    <r>
      <rPr>
        <b/>
        <sz val="7"/>
        <color theme="1"/>
        <rFont val="Arial"/>
        <family val="2"/>
      </rPr>
      <t>(Objetivo No. 5)</t>
    </r>
  </si>
  <si>
    <r>
      <t xml:space="preserve">Revisión y Actualización Contexto de la Organización (DOFA) </t>
    </r>
    <r>
      <rPr>
        <b/>
        <sz val="7"/>
        <color theme="1"/>
        <rFont val="Arial"/>
        <family val="2"/>
      </rPr>
      <t>(Objetivo No. 5)</t>
    </r>
  </si>
  <si>
    <t xml:space="preserve">OBJETIVO 1. Reducir la vulnerabilidad, la desigualdad y la exclusión social, garantizando el acceso a educación, salud, ecreación y deporte, cultura, inclusión social social y diversidad, infancia, adolesencia y juventud.
OBJETIVO 2. Generar estrategias que permitan potenciar el desarrollo económico, para la consolidación de una ciudad productiva, competitiva e innovadora.
OBJETIVO 3. Implementar estrategias en materia de Gestión ambiental que contribuyan al desarrollo sostenible, la protección y conservación de los recursos naturales.
OBJETIVO 4. Promover y garantizar la gestión pública democratica fortaleciendo la insitucionalidad y optimizando el uso de los recursos públicos al igual que mejorando la condiciones de seguridad y convivencia pacífica.  
OBJETIVO 5. Promover el mejoramiento continuo del Sistema Integrado de Gestión “SIGAMI”.
OBJETIVO 6. Cumplir con la normatividad vigente como entidad territorial y la relacionada con el desarrollo de los sistemas de Gestión de Calidad, Gestión Ambiental y Gestión de Seguridad y Salud en el Trabajo, así como con todos aquellos otros requisitos y/o necesidades que determinen los ciudadanos y demás grupos de valor.
OBJETIVO 7. Fortalecer las competencias, habilidades, capacidades, conocimientos y condiciones de trabajo del talento humano al servicio de la entidad, en función de la calidad en la prestación de los servicios.
OBJETIVO 8.  Generar acciones de mejora continua que aumenten los niveles de satisfacción del ciudadano y/o usuario, en el marco de sus requisitos y necesidades.
OBJETIVO 9. Fortalecer la Gestión Ambiental mediante instrumentos de planeación, seguimiento, evaluación, control y  mejora, con el compromiso institucional de reducir los impactos ambientales en la prestación de los servicios.
OBJETIVO 10. Identificar los factores que afectan o puedan afectar la salud y seguridad del personal, para garantizar las codiciones y un ambiente adecuado de trabajo. 
</t>
  </si>
  <si>
    <r>
      <t xml:space="preserve">Revisión por la alta dirección  </t>
    </r>
    <r>
      <rPr>
        <b/>
        <sz val="7"/>
        <color theme="1"/>
        <rFont val="Arial"/>
        <family val="2"/>
      </rPr>
      <t>(Objetivo No. 5 )</t>
    </r>
  </si>
  <si>
    <t xml:space="preserve">INSPECCIÓN PALACIO MUNICIPAL </t>
  </si>
  <si>
    <t xml:space="preserve">INSPECCIÓN EDIFICIO LA 17 </t>
  </si>
  <si>
    <t xml:space="preserve">INSPECCIÓN CAM LA POLA ( Desarrollo Rural, Infraestructura, WAO, Inspección de policia 1 y 2 Comisaria Permanente de Familia) </t>
  </si>
  <si>
    <t xml:space="preserve">INSPECCIÓN CAM LA 60 ( Archivo Central, GPAD, Bomberos Norte ) </t>
  </si>
  <si>
    <t xml:space="preserve">INSPECCIÓN SECRETARIA DE MOVILIDAD </t>
  </si>
  <si>
    <t>NO CONFORMIDAD / OPORTUNIDAD DE MEJORA (NC / OM)</t>
  </si>
  <si>
    <t xml:space="preserve">DESCRIPCION </t>
  </si>
  <si>
    <t>RESPONSABLE</t>
  </si>
  <si>
    <t>FECHA DE CIERRE</t>
  </si>
  <si>
    <t xml:space="preserve">EVIDENCIAS
</t>
  </si>
  <si>
    <t>ANALISIS  Y RECOMENDACIONES (CUMPLE / NO CUMPLE)</t>
  </si>
  <si>
    <t>NORMA APLICABLE</t>
  </si>
  <si>
    <t xml:space="preserve">LUGAR </t>
  </si>
  <si>
    <t xml:space="preserve">Simulacro </t>
  </si>
  <si>
    <t xml:space="preserve">Secretaria de Movilidad </t>
  </si>
  <si>
    <t xml:space="preserve">Edificio de la 10 </t>
  </si>
  <si>
    <t xml:space="preserve">Secretaria de Salud </t>
  </si>
  <si>
    <t xml:space="preserve">CAM la Pola </t>
  </si>
  <si>
    <t xml:space="preserve">Palacio Municipal </t>
  </si>
  <si>
    <t xml:space="preserve">Simulacro Nacional </t>
  </si>
  <si>
    <t xml:space="preserve">Edificio Dulima </t>
  </si>
  <si>
    <t xml:space="preserve">Edificio Blue Center </t>
  </si>
  <si>
    <t xml:space="preserve">CAM de la 17 </t>
  </si>
  <si>
    <r>
      <t xml:space="preserve">Revisión y actualización de las Política HSEQ </t>
    </r>
    <r>
      <rPr>
        <b/>
        <sz val="7"/>
        <color theme="1"/>
        <rFont val="Arial"/>
        <family val="2"/>
      </rPr>
      <t xml:space="preserve"> (Objetivo No. 5)</t>
    </r>
  </si>
  <si>
    <r>
      <t xml:space="preserve">Revisión y actualización de planes, programas y procedimientos (Matriz de Aspectos e impactos ambientales, PIGA, PGIRS Institucional) </t>
    </r>
    <r>
      <rPr>
        <b/>
        <sz val="7"/>
        <color theme="1"/>
        <rFont val="Arial"/>
        <family val="2"/>
      </rPr>
      <t>(Objetivo No. 5, 9, 10)</t>
    </r>
  </si>
  <si>
    <r>
      <t>*</t>
    </r>
    <r>
      <rPr>
        <b/>
        <sz val="7"/>
        <color theme="1"/>
        <rFont val="Arial"/>
        <family val="2"/>
      </rPr>
      <t>Humanos: Equipo SGA</t>
    </r>
    <r>
      <rPr>
        <sz val="7"/>
        <color theme="1"/>
        <rFont val="Arial"/>
        <family val="2"/>
      </rPr>
      <t xml:space="preserve">
*</t>
    </r>
    <r>
      <rPr>
        <b/>
        <sz val="7"/>
        <color theme="1"/>
        <rFont val="Arial"/>
        <family val="2"/>
      </rPr>
      <t xml:space="preserve">Economicos: </t>
    </r>
    <r>
      <rPr>
        <sz val="7"/>
        <color theme="1"/>
        <rFont val="Arial"/>
        <family val="2"/>
      </rPr>
      <t>No aplica
*</t>
    </r>
    <r>
      <rPr>
        <b/>
        <sz val="7"/>
        <color theme="1"/>
        <rFont val="Arial"/>
        <family val="2"/>
      </rPr>
      <t xml:space="preserve">Tecnologicos: </t>
    </r>
    <r>
      <rPr>
        <sz val="7"/>
        <color theme="1"/>
        <rFont val="Arial"/>
        <family val="2"/>
      </rPr>
      <t>Equipos de computo</t>
    </r>
  </si>
  <si>
    <t>Equipo SGA</t>
  </si>
  <si>
    <r>
      <t xml:space="preserve">Diseño y Actualización Matrices de Aspectos e Impactos Ambientales </t>
    </r>
    <r>
      <rPr>
        <b/>
        <sz val="7"/>
        <color theme="1"/>
        <rFont val="Arial"/>
        <family val="2"/>
      </rPr>
      <t>(Objetivo No. 5, 9, 10)</t>
    </r>
  </si>
  <si>
    <r>
      <t xml:space="preserve">Proyecto de adquisición de canecas con el nuevo código de colores para dar cumplimiento a la Resolución No. 2184 de 2019. </t>
    </r>
    <r>
      <rPr>
        <b/>
        <sz val="7"/>
        <color theme="1"/>
        <rFont val="Arial"/>
        <family val="2"/>
      </rPr>
      <t xml:space="preserve"> (Objetivo No. 6)</t>
    </r>
  </si>
  <si>
    <r>
      <t xml:space="preserve">Revisión y actualización del Plan prevención, preparación y respuesta ante Emergencias </t>
    </r>
    <r>
      <rPr>
        <b/>
        <sz val="7"/>
        <color theme="1"/>
        <rFont val="Arial"/>
        <family val="2"/>
      </rPr>
      <t>(Objetivo No. 5, 10)</t>
    </r>
  </si>
  <si>
    <r>
      <t xml:space="preserve">Inducción y reinducción del HSEQ </t>
    </r>
    <r>
      <rPr>
        <b/>
        <sz val="7"/>
        <color theme="1"/>
        <rFont val="Arial"/>
        <family val="2"/>
      </rPr>
      <t>(Objetivo No. 5 )</t>
    </r>
  </si>
  <si>
    <r>
      <t xml:space="preserve">Medición y seguimiento de los Indicadores de desempeño. </t>
    </r>
    <r>
      <rPr>
        <b/>
        <sz val="7"/>
        <color theme="1"/>
        <rFont val="Arial"/>
        <family val="2"/>
      </rPr>
      <t xml:space="preserve"> (Objetivo No. 5 )</t>
    </r>
    <r>
      <rPr>
        <sz val="7"/>
        <color theme="1"/>
        <rFont val="Arial"/>
        <family val="2"/>
      </rPr>
      <t xml:space="preserve">
</t>
    </r>
  </si>
  <si>
    <r>
      <t xml:space="preserve">Realización de auditoría interna al HSEQ </t>
    </r>
    <r>
      <rPr>
        <b/>
        <sz val="7"/>
        <color theme="1"/>
        <rFont val="Arial"/>
        <family val="2"/>
      </rPr>
      <t xml:space="preserve"> (Objetivo No. 5 )</t>
    </r>
  </si>
  <si>
    <r>
      <t xml:space="preserve">Seguimiento a los indicadores de los Programas del PIGA. </t>
    </r>
    <r>
      <rPr>
        <b/>
        <sz val="7"/>
        <color theme="1"/>
        <rFont val="Arial"/>
        <family val="2"/>
      </rPr>
      <t>(Objetivo No. 9, 10)</t>
    </r>
  </si>
  <si>
    <r>
      <t xml:space="preserve">Realizar inspecciones a las sedes de la administración con el EQUIPO HSEQ para el diagnóstico de energía, agua y condiciones ambientales. </t>
    </r>
    <r>
      <rPr>
        <b/>
        <sz val="7"/>
        <color theme="1"/>
        <rFont val="Arial"/>
        <family val="2"/>
      </rPr>
      <t>(Objetivo No. 9, 10)</t>
    </r>
  </si>
  <si>
    <r>
      <t xml:space="preserve">Realizar visitas de inspección a los Insumos de Aseo y Cafetería. </t>
    </r>
    <r>
      <rPr>
        <b/>
        <sz val="7"/>
        <color theme="1"/>
        <rFont val="Arial"/>
        <family val="2"/>
      </rPr>
      <t>(Objetivo No. 9, 10)</t>
    </r>
  </si>
  <si>
    <r>
      <t xml:space="preserve">Realización de sensibilización Ambiental en las sedes de la Administración. </t>
    </r>
    <r>
      <rPr>
        <b/>
        <sz val="7"/>
        <color theme="1"/>
        <rFont val="Arial"/>
        <family val="2"/>
      </rPr>
      <t>(Objetivo No. 9, 10)</t>
    </r>
  </si>
  <si>
    <r>
      <t xml:space="preserve">Revisión y Actualización del Plan Estratégico de Comunicaciones. </t>
    </r>
    <r>
      <rPr>
        <b/>
        <sz val="7"/>
        <color theme="1"/>
        <rFont val="Arial"/>
        <family val="2"/>
      </rPr>
      <t>(Objetivo No. 1,4 y 8)</t>
    </r>
  </si>
  <si>
    <r>
      <t xml:space="preserve">Realización Comités de Gestión Ambiental. </t>
    </r>
    <r>
      <rPr>
        <b/>
        <sz val="7"/>
        <color theme="1"/>
        <rFont val="Arial"/>
        <family val="2"/>
      </rPr>
      <t>(Objetivo No. 9, 10)</t>
    </r>
  </si>
  <si>
    <t>Realizar la Evaluación del HSEQ 2023</t>
  </si>
  <si>
    <t>Seguimiento Plan de Acción Hallazgos Auditoria de Seguimiento ICONTEC. (Objetivo No. 5).</t>
  </si>
  <si>
    <r>
      <t xml:space="preserve">Actualización y evaluación  de la matriz de requisitos legales aplicables y del normograma. </t>
    </r>
    <r>
      <rPr>
        <b/>
        <sz val="7"/>
        <color theme="1"/>
        <rFont val="Arial"/>
        <family val="2"/>
      </rPr>
      <t>(Objetivo No. 6)</t>
    </r>
  </si>
  <si>
    <r>
      <t>Socialización de los planes de emergencias y PON.</t>
    </r>
    <r>
      <rPr>
        <b/>
        <sz val="7"/>
        <color theme="1"/>
        <rFont val="Arial"/>
        <family val="2"/>
      </rPr>
      <t xml:space="preserve"> (Objetivos No. 6,7,9 y 10)</t>
    </r>
  </si>
  <si>
    <t>Simulacros de Emergencias (SST-Ambientales) (Objetivos No. 8, 9 y 10)</t>
  </si>
  <si>
    <t>SIMULACROS HSEQ</t>
  </si>
  <si>
    <t>FECHA PROGRAMADA</t>
  </si>
  <si>
    <t>DIAS PARA VENCIMIENTO</t>
  </si>
  <si>
    <t>ALERTA</t>
  </si>
  <si>
    <t>ESTADO</t>
  </si>
  <si>
    <t>DIAS PARA ALERTA</t>
  </si>
  <si>
    <t>ACTIVIDADES</t>
  </si>
  <si>
    <t>CORRECCION -ACCIÓN CORRECTIVA</t>
  </si>
  <si>
    <t xml:space="preserve"> ISO 9001:2015 ; ISO 14001:2015;  ISO 45001:2018</t>
  </si>
  <si>
    <t>NO CONFORMIDAD 1</t>
  </si>
  <si>
    <t xml:space="preserve"> No se evidencia que la alta dirección revise su sistema de gestión integral (calidad, ambiente y SST) incluyendo las consideraciones sobre la eficacia de las acciones tomadas para abordar los riesgos y las oportunidades en sus entradas ni las salidas que incluyan las decisiones y acciones.</t>
  </si>
  <si>
    <t>Complementar la revisión por la dirección con todas las entradas y salidas</t>
  </si>
  <si>
    <t>EQUIPO HSEQ</t>
  </si>
  <si>
    <t>Revisión por la dirección 2022</t>
  </si>
  <si>
    <t>Planear los diferentes espacios de revisión por la dirección que se realizarán en la vigencia 2023</t>
  </si>
  <si>
    <t>Plan de trabajo</t>
  </si>
  <si>
    <t>Actualizar el procedimiento de revisión por la dirección incluyendo en las entradas la eficacia de las acciones tomadas para abordar riesgos y oportunidades y en las salidas las decisiones y acciones a tomar</t>
  </si>
  <si>
    <t>FORTALECIMIENTO INSTITUCIONAL</t>
  </si>
  <si>
    <t>Procedimiento Actualizado</t>
  </si>
  <si>
    <t>Realizar la revisión por dirección articulada entre los tres sistemas de gestión HSEQ, acorde con el plan y con las directrices determinadas en el procedimiento de revisión por la dirección</t>
  </si>
  <si>
    <t>Acta</t>
  </si>
  <si>
    <t>Realizar evaluación del proceso de revisión por la dirección, teniendo en cuenta los lineamientos de las normas y los legales establecidos</t>
  </si>
  <si>
    <t>Matriz de cumplimiento de Lineamientos</t>
  </si>
  <si>
    <t>Desarrollar los otros espacios de revisión por la dirección tales como Comité de coordinación de control interno y Comité institucional de gestión y desempeño</t>
  </si>
  <si>
    <t>Actas</t>
  </si>
  <si>
    <t>ISO 45001:2018</t>
  </si>
  <si>
    <t>NO CONFORMIDAD 2</t>
  </si>
  <si>
    <t>La organización no tiene en cuenta en su identificación de peligros los relacionados con las personas, incluyendo la consideración de aquéllas con acceso al lugar de trabajo y sus actividades, incluyendo trabajadores, contratistas, visitantes y otras personas y aquéllas en las inmediaciones del lugar de trabajo que pueden verse afectadas por las actividades de la organización;</t>
  </si>
  <si>
    <t>Actualizar de la matriz de peligros del proceso de gestión de Obras Publicas</t>
  </si>
  <si>
    <t>SGSST - INFRAESTRUCTURA</t>
  </si>
  <si>
    <t>Matriz de peligros actualizada</t>
  </si>
  <si>
    <t>Actualizar matriz de peligros de la obra de la construcción de “La Piscina”</t>
  </si>
  <si>
    <t>Realizar mesa de trabajo entre el sistema HSEQ de la entidad y la Secretaría de Infraestructura para establecer los lineamientos según lo establecido por la legislación</t>
  </si>
  <si>
    <t>EQUIPO HSEQ - INFRAESTRUCTURA</t>
  </si>
  <si>
    <t>Elaborar cronograma de actividades para la revisión e implementación documental</t>
  </si>
  <si>
    <t>INFRAESTRUCTURA</t>
  </si>
  <si>
    <t>Cronograma</t>
  </si>
  <si>
    <t>Revisar y actualizar de ser necesario los procedimientos y manuales de gestión de obras públicas</t>
  </si>
  <si>
    <t>INFRAESTRUCTURA - FORTALECIMIENTO INSTITUCIONAL</t>
  </si>
  <si>
    <t>Acta de revisión y/o actualización de procedimientos y manuales</t>
  </si>
  <si>
    <t>Generar un formato de autorización integral para el ingreso de todo tipo de persona jurídica o natural e intervenciones operativas de obra, que cumpla con los requisitos mínimos HSEQ</t>
  </si>
  <si>
    <t>Formato generado</t>
  </si>
  <si>
    <t>Revisar y ajustar de ser necesario el procedimiento IPEVR</t>
  </si>
  <si>
    <t>SGSST</t>
  </si>
  <si>
    <t>Procedimiento Revisado o ajustado</t>
  </si>
  <si>
    <t>Actualización y divulgación de las matrices IPEVR en todos los procesos</t>
  </si>
  <si>
    <t>Matriz actualizada-Acta</t>
  </si>
  <si>
    <t>Realizar comités de obras mensuales para seguimiento, incluyendo el componente HSEQ</t>
  </si>
  <si>
    <t>Realizar seguimiento del avance de la actualización de la matriz IPEVR en comités mensuales de SST</t>
  </si>
  <si>
    <t>Llevar el cumplimiento de las acciones correctivas al comité institucional de gestión y desempeño</t>
  </si>
  <si>
    <t>NO CONFORMIDAD 3</t>
  </si>
  <si>
    <t>No se evidencia que la Organización haya establecido los procesos para la implementación y el control de los cambios que impactan el desempeño de la SST incluyendo los cambios en los requisitos legales relacionados con la realización de la Batería de Riesgo Psicosocial.</t>
  </si>
  <si>
    <t xml:space="preserve">Estructuración, validación y adjudicación del proceso para la realización de la batería de riesgo psicosocial, presentado a la oficina de contratación </t>
  </si>
  <si>
    <t>SGSST - ADMINISTRATVIA</t>
  </si>
  <si>
    <t xml:space="preserve">Proceso estructurado, validado y adjudicado </t>
  </si>
  <si>
    <t xml:space="preserve">Actualización del plan anual de adquisiciones </t>
  </si>
  <si>
    <t>Plan de adquisiciones actualizado</t>
  </si>
  <si>
    <t>Elaborar una política o acto administrativo que de los lineamientos para la periodicidad de la aplicación de la batería de riesgos psicosociales</t>
  </si>
  <si>
    <t>SGSST- ADMINISTRATIVA</t>
  </si>
  <si>
    <t>Politica o acto administrativo</t>
  </si>
  <si>
    <t>Seguimiento a las medidas de intervención del resultado del estudio del informe de riesgos psicosocial</t>
  </si>
  <si>
    <t>Programa de vigilancia epidemiológica de riesgo psicosocial</t>
  </si>
  <si>
    <t>ISO 14001: 2015
ISO 45001:2018</t>
  </si>
  <si>
    <t>NO CONFORMIDAD 4</t>
  </si>
  <si>
    <t>Se evidencian desviaciones en control operacional de AA (Aspectos Ambientales) e IA (Impactos ambientales) y P/R (Peligros y Riesgos)</t>
  </si>
  <si>
    <t xml:space="preserve">Etiquetado de todos los envases utilizados para el servicio de aseo y desinfección </t>
  </si>
  <si>
    <t>EQUIPO HSEQ - RECURSOS FÍSICOS</t>
  </si>
  <si>
    <t>Entrega de etiquetados a cada una de las sedes</t>
  </si>
  <si>
    <t>Entrega de las hojas de seguridad actualizadas en cada sede</t>
  </si>
  <si>
    <t>Hojas de seguridad actualizadas</t>
  </si>
  <si>
    <t>Medidas de contención en almacén de pinturas en la secretaría de cultura</t>
  </si>
  <si>
    <t>SGSST- SGA- CULTURA</t>
  </si>
  <si>
    <t>Informe y registro fotográfico de las medidas de contención</t>
  </si>
  <si>
    <t>Identificación, suspensión y/o eliminación de cajas eléctricas e hidráulicas en las sedes de cultura, salud y movilidad</t>
  </si>
  <si>
    <t>RECURSOS FÍSICOS- CULTURA-SALUD-MOVILIDAD Y SGSST</t>
  </si>
  <si>
    <t>Informe y registro fotográfico de las medidas tomadas con las cajas eléctricas</t>
  </si>
  <si>
    <t>Arreglo humeades en la secretaría de cultura</t>
  </si>
  <si>
    <t>RECURSOS FISICOS - CULTURA - SGSST</t>
  </si>
  <si>
    <t>Informe y registro fotográfico del arreglo de las humedades</t>
  </si>
  <si>
    <t>Validar, solicitar y/o dotar de sillas ergonómicas a los contratistas de digitalización de la secretaría de movilidad</t>
  </si>
  <si>
    <t xml:space="preserve">MOVILIDAD-RRFF- SGSST </t>
  </si>
  <si>
    <t>Informe y registro fotográfico de la dotación</t>
  </si>
  <si>
    <t>Capacitar en las disposición adecuada de residuos y código de colores en la secretaría de movilidad</t>
  </si>
  <si>
    <t>AMBIENTE</t>
  </si>
  <si>
    <t>Realizar jornada de orden y aseo en la sede de movilidad y cultura</t>
  </si>
  <si>
    <t>Informe y registro fotográfico de las jornadas</t>
  </si>
  <si>
    <t xml:space="preserve">Hacer inspección pre operacional vehículos </t>
  </si>
  <si>
    <t>RECURSOS FISICOS - SGSST</t>
  </si>
  <si>
    <t xml:space="preserve">Registro preo operacional vehículos  </t>
  </si>
  <si>
    <t xml:space="preserve">Análisis de recursos y responsables de adecuaciones y correcciones en comité de gestión institucional </t>
  </si>
  <si>
    <t>EQUIPO HSEQ-SECRETARIO DE PLANEACIÓN</t>
  </si>
  <si>
    <t>Acta y registro de asistencia</t>
  </si>
  <si>
    <t>Mesa técnica directora de recursos físicos y fortalecimiento institucional para establecer lineamientos en el manejo de sustancias químicas. (Sistema Globalmente Armonizado)</t>
  </si>
  <si>
    <t>FORTALECIMIENTO INSTITUCIONAL - RECURSOS FÍSICOS - EQUIPO HESQ</t>
  </si>
  <si>
    <t xml:space="preserve">Memorando de convocatoria
Acta de reunión 
Registro de asistencia 
</t>
  </si>
  <si>
    <t xml:space="preserve">Revisión y ajustes programa de orden y aseo </t>
  </si>
  <si>
    <t>SGSST-SGA</t>
  </si>
  <si>
    <t xml:space="preserve">Programa ajustado
Acta de revisión
Registro de asistencia 
</t>
  </si>
  <si>
    <t>Campañas de orden y aseo, en conjunto con la empresa de servicios generales  - incluido en el programa de orden de aseo</t>
  </si>
  <si>
    <t>Programa de orden y aseo ajustado e informe de ejecución de la campaña</t>
  </si>
  <si>
    <t xml:space="preserve">Visitas de inspección, para la verificación condiciones locativas y de orden y aseos , por parte del SIG- incluido en el documento de inspecciones </t>
  </si>
  <si>
    <t xml:space="preserve">Informe de inspección 
Documento de Inspección actualizado 
</t>
  </si>
  <si>
    <t>Revisar y validar las acciones correctivas en comité Institucional de gestión y desempeño.</t>
  </si>
  <si>
    <t>Acta de reunion Registro de asistencia</t>
  </si>
  <si>
    <t xml:space="preserve"> ISO 14001: 2015
ISO 45001:2018</t>
  </si>
  <si>
    <t>NO CONFORMIDAD 5</t>
  </si>
  <si>
    <t>Se evidencia  desviaciones en Preparación y Respuesta ante emergencias, relacionadas en la evidencia.</t>
  </si>
  <si>
    <t xml:space="preserve">Realizar simulacro en la secretaria de cultura </t>
  </si>
  <si>
    <t>SGSST-AMBIENTE</t>
  </si>
  <si>
    <t xml:space="preserve">Plan de emergencias actualizado, Matriz de amenazas y análisis de vulnerabilidad actualizados    </t>
  </si>
  <si>
    <t>Actualizar análisis de amenazas y vulnerabilidad CAM La Pola</t>
  </si>
  <si>
    <t xml:space="preserve">Informe simulacro </t>
  </si>
  <si>
    <t xml:space="preserve">Actualizar el número de brigadistas, según requerimientos de la Administración Municipal </t>
  </si>
  <si>
    <t>Matriz de análisis de amenazas y vulnerabilidad actualizada</t>
  </si>
  <si>
    <t xml:space="preserve">Recarga de extintor  Secretaria de salud, y Planeación </t>
  </si>
  <si>
    <t xml:space="preserve">Brigada actualizada y capacitada </t>
  </si>
  <si>
    <t>Revisar y actualizar plan de emergencia y matriz de amenazas, análisis y vulnerabilidad para todas las sedes</t>
  </si>
  <si>
    <t xml:space="preserve">Registro fotográfica de extintores </t>
  </si>
  <si>
    <t xml:space="preserve">Definición de cronograma de simulacros </t>
  </si>
  <si>
    <t>Cronograma de simulacros</t>
  </si>
  <si>
    <t>Aprobación   Comité de gestión documental cambios de matriz de amenazas, análisis y vulnerabilidad</t>
  </si>
  <si>
    <t xml:space="preserve">Correo electrónico con aprobación de formato  </t>
  </si>
  <si>
    <t>Realizar campaña de sensibilización, motivación y capacitación para pertenecer a las brigadas</t>
  </si>
  <si>
    <t>Campaña elaborada</t>
  </si>
  <si>
    <t xml:space="preserve">Divulgación al Grupo SIGAMI, Análisis de amenazas y vulnerabilidad </t>
  </si>
  <si>
    <t>Acta de comité y registros de asistencia</t>
  </si>
  <si>
    <t>Socialización a líderes de procesos del Análisis de amenazas y vulnerabilidad</t>
  </si>
  <si>
    <t xml:space="preserve">Registros de asistencia y registros fotograficos </t>
  </si>
  <si>
    <t>14001: 2015
ISO 45001:2018</t>
  </si>
  <si>
    <t>NO CONFORMIDAD 6</t>
  </si>
  <si>
    <t xml:space="preserve">ISO 14001: No se cuenta con metas medibles y cuantificables dentro de los programas de ahorro y uso eficiente de agua, energía, Gestión integral de Residuos Sólidos, que permitan evidenciar cumplimiento de indicadores y el desempeño ambiental de la Organización.                                                                                                                                                ISO 45001: Aunque se cuenta con indicadores establecidos en la legislación pertinente, no se cuenta con indicadores de gestión en Programas tales como: PVE PSICOSOCIAL, PROGRAMA ESTILOS DE TRABAJO Y VIDA SALUDABLE, que permitan evaluar el desempeño en SST de la Entidad.                    </t>
  </si>
  <si>
    <t>Revisar y ajustar los indicadores para los programas de ahorro y uso eficiente de agua, energía, gestión integral de residuos del sistema de gestión ambiental</t>
  </si>
  <si>
    <t>SGA</t>
  </si>
  <si>
    <t xml:space="preserve">Indicadores ajustados  </t>
  </si>
  <si>
    <t>Revisar y ajustar los indicadores para los programas PVE PSICOSOCIAL, estilos de trabajo y vida saludable del Sistema de Seguridad y Salud en el Trabajo</t>
  </si>
  <si>
    <t>Indicadores ajustados</t>
  </si>
  <si>
    <t>Capacitación a los enlaces SIGAMI  para el fortalecimiento en la construcción y seguimiento de los indicadores de gestión y desempeño.</t>
  </si>
  <si>
    <t>FORTALECIMIENTO</t>
  </si>
  <si>
    <t>Registro de asistencia y acta de capacitación</t>
  </si>
  <si>
    <t xml:space="preserve">Actualización del manual HSEQ , Numeral  9 - evaluación del desempeño y formulación de la metodología de seguimiento de los indicadores </t>
  </si>
  <si>
    <t>EQUIPO HSEQ - FORTALECIMIENTO</t>
  </si>
  <si>
    <t>Manual HSEQ actualizado</t>
  </si>
  <si>
    <t>Construcción del Balance Score Card para monitorear y controlar los indicadores</t>
  </si>
  <si>
    <t>Balance Score Card</t>
  </si>
  <si>
    <t>Socialización en comité  SIGAMI del manual e instrumento matriz del seguimiento a indicadores Balance Score Card</t>
  </si>
  <si>
    <t>Reporte trimestral a SIGAMI del cumplimiento de indicadores y consolidación en el balance score card</t>
  </si>
  <si>
    <t>Balance Score Card actualizado</t>
  </si>
  <si>
    <t>ISO 9001:2015; ISO 14001: 2015;  ISO 45001:2018</t>
  </si>
  <si>
    <t>NO CONFORMIDAD 7</t>
  </si>
  <si>
    <t xml:space="preserve">No se evidencia que se aseguren los controles operacionales para la producción y prestación del servicio que permitan cumplir con el uso de la infraestructura y el entorno adecuados para la operación de los procesos, así como el cumplimiento de los controles asociados a los peligros y riesgos y a los impactos ambientales.
</t>
  </si>
  <si>
    <t xml:space="preserve">Delimitar y proteger la propiedad del cliente de la obra unidad deportiva de la 42 </t>
  </si>
  <si>
    <t>Informe inspección y registro fotografico</t>
  </si>
  <si>
    <t>Realizar adecuación para el almacenamiento del acero de acuerdo a las normas técnicas y legales</t>
  </si>
  <si>
    <t>Realiza la señalización adecuada de vacíos de acuerdo a los requerimientos</t>
  </si>
  <si>
    <t>Realizar inducción a trabajadores</t>
  </si>
  <si>
    <t>Asistencia</t>
  </si>
  <si>
    <t>Consolidar las evidencias del soporte de disposición final de material vegetal</t>
  </si>
  <si>
    <t>Consolidado de los certificados de disposición final</t>
  </si>
  <si>
    <t>Actualizar la documentación del proceso de Gestión de Infraestructura y Obras públicas, especialmente el plan de control de calidad y la guía socio ambiental.</t>
  </si>
  <si>
    <t>Documentos Actualizados</t>
  </si>
  <si>
    <t>Realizar socialización de los documentos actualizados del proceso al personal de planta y contratistas de la secretaría de infraestructura</t>
  </si>
  <si>
    <t>Darle aplicabilidad a las exigencias HSEQ en los proyectos de infraestructura que realiza la secretaría</t>
  </si>
  <si>
    <t>Comités y mesas de trabajo</t>
  </si>
  <si>
    <t>Realizar seguimiento mensual al cumplimiento de las exigencias HSEQ</t>
  </si>
  <si>
    <t>Llevar las evidencias de las acciones correctivas al comité institucional de gestión y desempeño</t>
  </si>
  <si>
    <t>FOTALECIMIENTO</t>
  </si>
  <si>
    <t xml:space="preserve"> ISO 9001:2015</t>
  </si>
  <si>
    <t>NO CONFORMIDAD 8</t>
  </si>
  <si>
    <t xml:space="preserve">La organización no trata las consultas, ni los contratos en el tiempo establecido.
</t>
  </si>
  <si>
    <t xml:space="preserve">
Realizar plan de choque para responder las PQRS vencidas
</t>
  </si>
  <si>
    <t>MOVILIDAD</t>
  </si>
  <si>
    <t xml:space="preserve">Circular de la secretaria de movilidad dando las directrices para el plan de choque
Acta de comités técnico de la dirección de trámites para hacer seguimiento a los PQRS
</t>
  </si>
  <si>
    <t>Seguimiento por parte de la Dirección de Atención al Ciudadano a los PQRS</t>
  </si>
  <si>
    <t>ATENCIÓN AL CIUDADANO</t>
  </si>
  <si>
    <t>Acta de seguimiento</t>
  </si>
  <si>
    <t>Identificar las necesidades de personal para la elaboración del plan anual de adquisiciones de la secretaría de movilidad teniendo en cuenta las actividades a realizar y perfiles de los contratistas requeridos para su ejecución</t>
  </si>
  <si>
    <t>Plan Anual de adquisiciones actualizado</t>
  </si>
  <si>
    <t>Realizar requerimiento a Talento humano sobre la necesidad de personal de planta en la Dependencia</t>
  </si>
  <si>
    <t xml:space="preserve">Memorando  
</t>
  </si>
  <si>
    <t>Realizar actualización del Procedimiento de PQRS incluyendo la periodicidad en el seguimiento interno que todas las dependencias deben realizar a sus PQRS vencidos o prontos a vencerse</t>
  </si>
  <si>
    <t>Procedimiento Actualizar</t>
  </si>
  <si>
    <t>Realizar comité institucional de gestión y desempeño para tomar decisiones de fondo en relación a la respuesta oportuna de las solicitudes de los ciudadanos en la secretaría de movilidad</t>
  </si>
  <si>
    <t>PLANEACIÓN-ATENCIÓN AL CIUDADANO</t>
  </si>
  <si>
    <t xml:space="preserve">Realizar seguimiento de respuesta oportuna de PQRS de manera mensual a través de los comités técnicos de la dirección de tramites </t>
  </si>
  <si>
    <t>MOVILIDAD - DIRECCIÓN DE TRÁMITES</t>
  </si>
  <si>
    <t>Llevar a comité institucional de gestión y desempeño los resultados de las acciones correctivas</t>
  </si>
  <si>
    <t>ISO 9001:2015;
ISO 14001: 2015; ISO 45001:2018</t>
  </si>
  <si>
    <t>NO CONFORMIDAD 9</t>
  </si>
  <si>
    <t xml:space="preserve"> No se evidencia que la organización se asegure que se realizan las correcciones y tomar las acciones correctivas adecuadas sin demora injustificada para las no conformidades de auditoría interna.
</t>
  </si>
  <si>
    <t>Realizar mesa de trabajo con los procesos de Gestión ambiental, Desarrollo Económico e Innovación y TIC, para capacitarlos en metodología de acciones correctivas y plantear actividades acordes con la causa raíz identificada en las auditorías internas del año 2022</t>
  </si>
  <si>
    <t>Acta – Acciones correctivas desarrolladas</t>
  </si>
  <si>
    <t>Consolidar las acciones correctivas del primer y segundo ciclo de auditorías internas del año 2022 y validar el cierre de las mismas por parte de la dirección de fortalecimiento institucional</t>
  </si>
  <si>
    <t>Matriz de consolidación y cierre de las acciones correctivas en el formato establecido</t>
  </si>
  <si>
    <t xml:space="preserve">Retroalimentar a los procesos en las acciones correctivas reportadas </t>
  </si>
  <si>
    <t>Correo de retroalimentación</t>
  </si>
  <si>
    <t>Definir en el plan institucional de capacitaciones, formación relacionada con las diferentes metodologías de análisis de causa raíz</t>
  </si>
  <si>
    <t>Plan Institucional de capacitación</t>
  </si>
  <si>
    <t>Realizar la capacitación a todas las personas que elaboran las acciones correctivas en los diferentes procesos</t>
  </si>
  <si>
    <t>Asistencias</t>
  </si>
  <si>
    <t>Actualizar el procedimiento de acciones correctivas, incluyendo la metodología a utilizar y la forma de seguimiento al cierre de las mismas</t>
  </si>
  <si>
    <t>Procedimiento actualizado</t>
  </si>
  <si>
    <t xml:space="preserve">Hacer seguimiento continuo a las acciones correctivas para prevenir que se venzan los tiempos establecidos en el formato </t>
  </si>
  <si>
    <t>Correos y/o memorandos</t>
  </si>
  <si>
    <t>Realizar el cierre de las no conformidades por parte de los auditores internos y/o dirección de fortalecimiento institucional</t>
  </si>
  <si>
    <t>Formato de acciones correctivas</t>
  </si>
  <si>
    <t xml:space="preserve">Simulacro Municipal </t>
  </si>
  <si>
    <t xml:space="preserve">EJECUTADO </t>
  </si>
  <si>
    <t xml:space="preserve">Secretaria de salud </t>
  </si>
  <si>
    <t xml:space="preserve">Secretaria de Cultura </t>
  </si>
  <si>
    <t xml:space="preserve">CAM la 17 </t>
  </si>
  <si>
    <t xml:space="preserve"> </t>
  </si>
  <si>
    <t>CRONOGRAMA 2024</t>
  </si>
  <si>
    <t xml:space="preserve">INSPECCIONES DE HIGIENE Y SEGURIDAD </t>
  </si>
  <si>
    <t xml:space="preserve">SEDE </t>
  </si>
  <si>
    <t xml:space="preserve">FECHA </t>
  </si>
  <si>
    <t xml:space="preserve">DESCRIPCION DE INSPECCION </t>
  </si>
  <si>
    <t xml:space="preserve">RESPONSABLE </t>
  </si>
  <si>
    <t xml:space="preserve">Marzo </t>
  </si>
  <si>
    <t xml:space="preserve">Abril </t>
  </si>
  <si>
    <t xml:space="preserve">Secretaria de hacienda </t>
  </si>
  <si>
    <t xml:space="preserve">Mayo </t>
  </si>
  <si>
    <t xml:space="preserve">Centro dia la cima- barrio la cima </t>
  </si>
  <si>
    <t>Biblioteca Combayma - juntas</t>
  </si>
  <si>
    <t xml:space="preserve">Biblioteca caños del combeima - Villarestrepo </t>
  </si>
  <si>
    <t>EFAC</t>
  </si>
  <si>
    <t>Simulacros (Objetivo No. 6 y  10)</t>
  </si>
  <si>
    <t xml:space="preserve">Inspeccion de higiene y seguridad, orden y aseo, elementos de emergencia (botiquin, extintores, camillas, señalizacion, alarma), Inspeccion de quimicos, orden y aseo, actos y condiciones de inseguras  </t>
  </si>
  <si>
    <t xml:space="preserve">Secretaria de movilidad </t>
  </si>
  <si>
    <t>Biblioteca Germana Uribe - cra 4 sur diagonal 106 la cima centro integral comunitario</t>
  </si>
  <si>
    <t>Palacio Municipal - centro cra 9# 2-59</t>
  </si>
  <si>
    <t xml:space="preserve">CAM la 10 - Centro- frente iglesia catedral </t>
  </si>
  <si>
    <t xml:space="preserve">Secretaria de cultura - EFAC cra 10 centro </t>
  </si>
  <si>
    <t xml:space="preserve">Secretaria de salud - Car 15 con 7 centro </t>
  </si>
  <si>
    <t xml:space="preserve">Casa de justicia - Barrio Simon Bolivar </t>
  </si>
  <si>
    <t xml:space="preserve">Cam la pola - Centro </t>
  </si>
  <si>
    <t xml:space="preserve">Control interno- control disciplinario- Desarrollo economico - Cra 7 # 5-93 Belen </t>
  </si>
  <si>
    <t xml:space="preserve">Casa de la juventud sede pola - centro </t>
  </si>
  <si>
    <t xml:space="preserve">Casa social - Barrio cadiz </t>
  </si>
  <si>
    <t xml:space="preserve">Inspeccion de policia quinta y novena - Jordan 2da etapa </t>
  </si>
  <si>
    <t xml:space="preserve">Secretaria de planeacion estrategica Cra 7 # 5-93 Belen 
Sisben </t>
  </si>
  <si>
    <t xml:space="preserve">Casa del consumidor-Cr 19 con 3 Centro </t>
  </si>
  <si>
    <t xml:space="preserve">Inspeccion de policia once y   doce Cra 1 sur # 27 C 83 </t>
  </si>
  <si>
    <t xml:space="preserve">Bomberos estacion del centro cra 19 con 3 </t>
  </si>
  <si>
    <t>Bomberos estacion del Ricaurte - Cra 11 Bis Sur 202</t>
  </si>
  <si>
    <t xml:space="preserve">Bomberos estacion del jardin Cra 5ta oriente </t>
  </si>
  <si>
    <t>Bomberos estacion calle 60 # 3 - 100</t>
  </si>
  <si>
    <t xml:space="preserve">Biblioteca Alvaro Mutis 1era etapa ciudadela simon bolivar - calle 86 con cra 3 sur </t>
  </si>
  <si>
    <t xml:space="preserve">Biblioteca Ines Rojas Luna mz 1 casa 1 Barrio nuevo armero - frente a la plaza del jardin  </t>
  </si>
  <si>
    <t xml:space="preserve">Inspeccion 3- Parque viveros frente a la normal </t>
  </si>
  <si>
    <t xml:space="preserve">Vivel digital- edificio avianca centro </t>
  </si>
  <si>
    <t>ITEM</t>
  </si>
  <si>
    <t>ENERO</t>
  </si>
  <si>
    <t>FEBRERO</t>
  </si>
  <si>
    <t xml:space="preserve">MARZO </t>
  </si>
  <si>
    <t>ABRIL</t>
  </si>
  <si>
    <t>MAYO</t>
  </si>
  <si>
    <t>JUNIO</t>
  </si>
  <si>
    <t>JULIO</t>
  </si>
  <si>
    <t>AGOSTO</t>
  </si>
  <si>
    <t>SEPTIEMBRE</t>
  </si>
  <si>
    <t>OCTUBRE</t>
  </si>
  <si>
    <t>NOVIEMBRE</t>
  </si>
  <si>
    <t>DICIEMBRE</t>
  </si>
  <si>
    <t>Se realizo la matriz de amenzas y vulnerabilidad sede BELEN</t>
  </si>
  <si>
    <t xml:space="preserve">1Revisión Política Integral HSEQ Mancomunada con SIGAMA
</t>
  </si>
  <si>
    <t>Se realizo la actualización del PROFESIOGRAMA</t>
  </si>
  <si>
    <r>
      <rPr>
        <b/>
        <sz val="7"/>
        <color theme="1"/>
        <rFont val="Arial"/>
        <family val="2"/>
      </rPr>
      <t xml:space="preserve">PROCESO CONTRACTUAL
</t>
    </r>
    <r>
      <rPr>
        <sz val="7"/>
        <color theme="1"/>
        <rFont val="Arial"/>
        <family val="2"/>
      </rPr>
      <t xml:space="preserve">
EXÁMENES MÉDICOS PERIODICOS.
Entrega Ficha Técnica
</t>
    </r>
    <r>
      <rPr>
        <b/>
        <sz val="7"/>
        <color theme="1"/>
        <rFont val="Arial"/>
        <family val="2"/>
      </rPr>
      <t>(Objetivo No. 6, 10)</t>
    </r>
  </si>
  <si>
    <r>
      <rPr>
        <b/>
        <sz val="7"/>
        <color theme="1"/>
        <rFont val="Arial"/>
        <family val="2"/>
      </rPr>
      <t xml:space="preserve">PROCESO CONTRACTUAL
</t>
    </r>
    <r>
      <rPr>
        <sz val="7"/>
        <color theme="1"/>
        <rFont val="Arial"/>
        <family val="2"/>
      </rPr>
      <t xml:space="preserve">ELEMENTOS DE SEGURIDAD INDUSTRIAL Y RECARGA EXTINTORES.
Entrega Ficha Técnica
</t>
    </r>
    <r>
      <rPr>
        <b/>
        <sz val="7"/>
        <color theme="1"/>
        <rFont val="Arial"/>
        <family val="2"/>
      </rPr>
      <t>(Objetivo No. 6, 10)</t>
    </r>
  </si>
  <si>
    <r>
      <rPr>
        <b/>
        <sz val="7"/>
        <color theme="1"/>
        <rFont val="Arial"/>
        <family val="2"/>
      </rPr>
      <t xml:space="preserve">PVE DESORDENES MUSCULOESQUELÉTICOS. </t>
    </r>
    <r>
      <rPr>
        <sz val="7"/>
        <color theme="1"/>
        <rFont val="Arial"/>
        <family val="2"/>
      </rPr>
      <t xml:space="preserve">
Revisión, actualizacion 
1  Biomecánico
2, Ergonómico
3, Actividad Física.
</t>
    </r>
    <r>
      <rPr>
        <b/>
        <sz val="7"/>
        <color theme="1"/>
        <rFont val="Arial"/>
        <family val="2"/>
      </rPr>
      <t>(Objetivo No. 5, 10)</t>
    </r>
  </si>
  <si>
    <r>
      <rPr>
        <b/>
        <sz val="7"/>
        <color theme="1"/>
        <rFont val="Arial"/>
        <family val="2"/>
      </rPr>
      <t xml:space="preserve">DECRETO 
REGLAMENTO DE HIGIENE Y SEGURIDAD INDUSTRIAL
</t>
    </r>
    <r>
      <rPr>
        <sz val="7"/>
        <color theme="1"/>
        <rFont val="Arial"/>
        <family val="2"/>
      </rPr>
      <t xml:space="preserve">
Revisión y acutalización Decreto
</t>
    </r>
    <r>
      <rPr>
        <b/>
        <sz val="7"/>
        <color theme="1"/>
        <rFont val="Arial"/>
        <family val="2"/>
      </rPr>
      <t>(Objetivo No. 6, 10)</t>
    </r>
  </si>
  <si>
    <r>
      <rPr>
        <b/>
        <sz val="7"/>
        <color theme="1"/>
        <rFont val="Arial"/>
        <family val="2"/>
      </rPr>
      <t xml:space="preserve">DECRETO 
COMITÉ PLAN ESTRATÉGICO DE SEGURIDAD VIAL
</t>
    </r>
    <r>
      <rPr>
        <sz val="7"/>
        <color theme="1"/>
        <rFont val="Arial"/>
        <family val="2"/>
      </rPr>
      <t xml:space="preserve">
Revisión y acutalización Decreto
</t>
    </r>
    <r>
      <rPr>
        <b/>
        <sz val="7"/>
        <color theme="1"/>
        <rFont val="Arial"/>
        <family val="2"/>
      </rPr>
      <t>(Objetivo No. 6, 10)</t>
    </r>
  </si>
  <si>
    <r>
      <rPr>
        <b/>
        <sz val="7"/>
        <color theme="1"/>
        <rFont val="Arial"/>
        <family val="2"/>
      </rPr>
      <t xml:space="preserve">DECRETO 
CONFORMACIÓN COPASST 2024-2026
</t>
    </r>
    <r>
      <rPr>
        <sz val="7"/>
        <color theme="1"/>
        <rFont val="Arial"/>
        <family val="2"/>
      </rPr>
      <t xml:space="preserve">
Revisión y acutalización Decreto
</t>
    </r>
    <r>
      <rPr>
        <b/>
        <sz val="7"/>
        <color theme="1"/>
        <rFont val="Arial"/>
        <family val="2"/>
      </rPr>
      <t>(Objetivo No. 6, 10)</t>
    </r>
  </si>
  <si>
    <r>
      <rPr>
        <b/>
        <sz val="7"/>
        <color theme="1"/>
        <rFont val="Arial"/>
        <family val="2"/>
      </rPr>
      <t xml:space="preserve">DECRETO 
CONFORMACIÓN COCOLA 2024-2026
</t>
    </r>
    <r>
      <rPr>
        <sz val="7"/>
        <color theme="1"/>
        <rFont val="Arial"/>
        <family val="2"/>
      </rPr>
      <t xml:space="preserve">
Revisión y acutalización Decreto
</t>
    </r>
    <r>
      <rPr>
        <b/>
        <sz val="7"/>
        <color theme="1"/>
        <rFont val="Arial"/>
        <family val="2"/>
      </rPr>
      <t>(Objetivo No. 6, 10)</t>
    </r>
  </si>
  <si>
    <r>
      <rPr>
        <b/>
        <sz val="7"/>
        <color theme="1"/>
        <rFont val="Arial"/>
        <family val="2"/>
      </rPr>
      <t xml:space="preserve">PLAN DE EMERGENCIAS
</t>
    </r>
    <r>
      <rPr>
        <sz val="7"/>
        <color theme="1"/>
        <rFont val="Arial"/>
        <family val="2"/>
      </rPr>
      <t xml:space="preserve">
Revisón y actualización del plan, PONs y matriz de amanezas y vulnerabilidad .
</t>
    </r>
    <r>
      <rPr>
        <b/>
        <sz val="7"/>
        <color theme="1"/>
        <rFont val="Arial"/>
        <family val="2"/>
      </rPr>
      <t>(Objetivo No. 5, 10)</t>
    </r>
  </si>
  <si>
    <r>
      <rPr>
        <b/>
        <sz val="7"/>
        <color theme="1"/>
        <rFont val="Arial"/>
        <family val="2"/>
      </rPr>
      <t>BRIGADAS DE EMERGENCIA</t>
    </r>
    <r>
      <rPr>
        <sz val="7"/>
        <color theme="1"/>
        <rFont val="Arial"/>
        <family val="2"/>
      </rPr>
      <t xml:space="preserve">
Convocatoria  de brigadas de emergencias (Por centros de trabajo)
</t>
    </r>
    <r>
      <rPr>
        <b/>
        <sz val="7"/>
        <color theme="1"/>
        <rFont val="Arial"/>
        <family val="2"/>
      </rPr>
      <t xml:space="preserve"> (Objetivo No. 10)</t>
    </r>
  </si>
  <si>
    <r>
      <rPr>
        <b/>
        <sz val="7"/>
        <color theme="1"/>
        <rFont val="Arial"/>
        <family val="2"/>
      </rPr>
      <t>INDICADORES DE GESTIÓN</t>
    </r>
    <r>
      <rPr>
        <sz val="7"/>
        <color theme="1"/>
        <rFont val="Arial"/>
        <family val="2"/>
      </rPr>
      <t xml:space="preserve">
Medición y seguimiento
</t>
    </r>
    <r>
      <rPr>
        <b/>
        <sz val="7"/>
        <color theme="1"/>
        <rFont val="Arial"/>
        <family val="2"/>
      </rPr>
      <t>(Objetivo No. 5 )</t>
    </r>
    <r>
      <rPr>
        <sz val="7"/>
        <color theme="1"/>
        <rFont val="Arial"/>
        <family val="2"/>
      </rPr>
      <t xml:space="preserve">
</t>
    </r>
  </si>
  <si>
    <r>
      <rPr>
        <b/>
        <sz val="7"/>
        <color theme="1"/>
        <rFont val="Arial"/>
        <family val="2"/>
      </rPr>
      <t>REVISIÓN POR LA ALTA DIRECCIÓN</t>
    </r>
    <r>
      <rPr>
        <sz val="7"/>
        <color theme="1"/>
        <rFont val="Arial"/>
        <family val="2"/>
      </rPr>
      <t xml:space="preserve">
</t>
    </r>
    <r>
      <rPr>
        <b/>
        <sz val="7"/>
        <color theme="1"/>
        <rFont val="Arial"/>
        <family val="2"/>
      </rPr>
      <t>(Objetivo No. 5 )</t>
    </r>
  </si>
  <si>
    <r>
      <rPr>
        <b/>
        <sz val="7"/>
        <color theme="1"/>
        <rFont val="Arial"/>
        <family val="2"/>
      </rPr>
      <t>AUDITORIA INTERNA SG-SST</t>
    </r>
    <r>
      <rPr>
        <sz val="7"/>
        <color theme="1"/>
        <rFont val="Arial"/>
        <family val="2"/>
      </rPr>
      <t xml:space="preserve">
Realización
</t>
    </r>
    <r>
      <rPr>
        <b/>
        <sz val="7"/>
        <color theme="1"/>
        <rFont val="Arial"/>
        <family val="2"/>
      </rPr>
      <t>(Objetivo No. 5 )</t>
    </r>
  </si>
  <si>
    <r>
      <rPr>
        <b/>
        <sz val="7"/>
        <color theme="1"/>
        <rFont val="Arial"/>
        <family val="2"/>
      </rPr>
      <t xml:space="preserve">PVE DESORDENES MUSCULOESQUELÉTICOS. </t>
    </r>
    <r>
      <rPr>
        <sz val="7"/>
        <color theme="1"/>
        <rFont val="Arial"/>
        <family val="2"/>
      </rPr>
      <t xml:space="preserve">
Realizar seguimiento a recomendaciones dadas en inspecciones de puestos de trabajo a los servidores publicos con sintomatologia osteomuscular sentida y resultados de diagnostico examenes medicos </t>
    </r>
    <r>
      <rPr>
        <b/>
        <sz val="7"/>
        <color theme="1"/>
        <rFont val="Arial"/>
        <family val="2"/>
      </rPr>
      <t>(Objetivo No. 10 )</t>
    </r>
  </si>
  <si>
    <r>
      <rPr>
        <b/>
        <sz val="7"/>
        <rFont val="Arial"/>
        <family val="2"/>
      </rPr>
      <t>MEDICINA PREVENTIVA Y DEL TRABAJO.</t>
    </r>
    <r>
      <rPr>
        <sz val="7"/>
        <rFont val="Arial"/>
        <family val="2"/>
      </rPr>
      <t xml:space="preserve">
</t>
    </r>
    <r>
      <rPr>
        <b/>
        <sz val="7"/>
        <rFont val="Arial"/>
        <family val="2"/>
      </rPr>
      <t>MEDICINA LABORAL</t>
    </r>
    <r>
      <rPr>
        <sz val="7"/>
        <rFont val="Arial"/>
        <family val="2"/>
      </rPr>
      <t xml:space="preserve">
Realizacion de los exámenes médicos ( Ingreso y egreso). Laborales y posincapacidad de acuerdo a la resolución 2346 de 2012examenes ocupacionales  </t>
    </r>
    <r>
      <rPr>
        <b/>
        <sz val="7"/>
        <rFont val="Arial"/>
        <family val="2"/>
      </rPr>
      <t>(Objetivo No. 10)</t>
    </r>
  </si>
  <si>
    <r>
      <rPr>
        <b/>
        <sz val="7"/>
        <color theme="1"/>
        <rFont val="Arial"/>
        <family val="2"/>
      </rPr>
      <t>BATERÍA DE RIESGO PSICOSOCIAL</t>
    </r>
    <r>
      <rPr>
        <sz val="7"/>
        <color theme="1"/>
        <rFont val="Arial"/>
        <family val="2"/>
      </rPr>
      <t xml:space="preserve">
Analisis de resultados de la evaluacion de los factores de riesgo psicosocial.
</t>
    </r>
    <r>
      <rPr>
        <b/>
        <sz val="7"/>
        <color theme="1"/>
        <rFont val="Arial"/>
        <family val="2"/>
      </rPr>
      <t>(Objetivo No. 10 )</t>
    </r>
  </si>
  <si>
    <r>
      <rPr>
        <b/>
        <sz val="7"/>
        <rFont val="Arial"/>
        <family val="2"/>
      </rPr>
      <t xml:space="preserve">MEDICINA PREVENTIVA Y DEL TRABAJO.
MEDICINA LABORAL
</t>
    </r>
    <r>
      <rPr>
        <sz val="7"/>
        <rFont val="Arial"/>
        <family val="2"/>
      </rPr>
      <t xml:space="preserve">
Emisión de recomendaciones y restrinciones de medicina laboral
</t>
    </r>
    <r>
      <rPr>
        <b/>
        <sz val="7"/>
        <rFont val="Arial"/>
        <family val="2"/>
      </rPr>
      <t>(Objetivo No. 10)</t>
    </r>
  </si>
  <si>
    <r>
      <rPr>
        <b/>
        <sz val="7"/>
        <color theme="1"/>
        <rFont val="Arial"/>
        <family val="2"/>
      </rPr>
      <t>MEDICINA PREVENTIVA Y DEL TRABAJO.
PSICOLOGÍA LABORAL</t>
    </r>
    <r>
      <rPr>
        <sz val="7"/>
        <color theme="1"/>
        <rFont val="Arial"/>
        <family val="2"/>
      </rPr>
      <t xml:space="preserve">
Emisión de recomendaciones y restrinciones de psicología laboral
</t>
    </r>
    <r>
      <rPr>
        <b/>
        <sz val="7"/>
        <color theme="1"/>
        <rFont val="Arial"/>
        <family val="2"/>
      </rPr>
      <t>(Objetivo No. 10 )</t>
    </r>
  </si>
  <si>
    <r>
      <rPr>
        <b/>
        <sz val="7"/>
        <color theme="1"/>
        <rFont val="Arial"/>
        <family val="2"/>
      </rPr>
      <t>MEDICINA PREVENTIVA Y DEL TRABAJO.
PSICOLOGÍA LABORAL</t>
    </r>
    <r>
      <rPr>
        <sz val="7"/>
        <color theme="1"/>
        <rFont val="Arial"/>
        <family val="2"/>
      </rPr>
      <t xml:space="preserve">
Atención psicología laboral - primeros auxilios psicologicos individuales
</t>
    </r>
    <r>
      <rPr>
        <b/>
        <sz val="7"/>
        <color theme="1"/>
        <rFont val="Arial"/>
        <family val="2"/>
      </rPr>
      <t>(Objetivo No. 10 )</t>
    </r>
  </si>
  <si>
    <r>
      <rPr>
        <b/>
        <sz val="7"/>
        <color theme="1"/>
        <rFont val="Arial"/>
        <family val="2"/>
      </rPr>
      <t>MEDICINA PREVENTIVA Y DEL TRABAJO.
FISIOTERAPIA LABORAL</t>
    </r>
    <r>
      <rPr>
        <sz val="7"/>
        <color theme="1"/>
        <rFont val="Arial"/>
        <family val="2"/>
      </rPr>
      <t xml:space="preserve">
Atención fisioterapia laboral. Ergonomia y Biomecánico
</t>
    </r>
    <r>
      <rPr>
        <b/>
        <sz val="7"/>
        <color theme="1"/>
        <rFont val="Arial"/>
        <family val="2"/>
      </rPr>
      <t>(Objetivo No. 10 )</t>
    </r>
  </si>
  <si>
    <r>
      <rPr>
        <b/>
        <sz val="7"/>
        <color theme="1"/>
        <rFont val="Arial"/>
        <family val="2"/>
      </rPr>
      <t>MEDICINA PREVENTIVA Y DEL TRABAJO.
FISIOTERAPIA LABORAL</t>
    </r>
    <r>
      <rPr>
        <sz val="7"/>
        <color theme="1"/>
        <rFont val="Arial"/>
        <family val="2"/>
      </rPr>
      <t xml:space="preserve">
Emisión de recomendaciones y restrinciones fisioterapia laboral
</t>
    </r>
    <r>
      <rPr>
        <b/>
        <sz val="7"/>
        <color theme="1"/>
        <rFont val="Arial"/>
        <family val="2"/>
      </rPr>
      <t>(Objetivo No. 10 )</t>
    </r>
  </si>
  <si>
    <r>
      <rPr>
        <b/>
        <sz val="7"/>
        <color theme="1"/>
        <rFont val="Arial"/>
        <family val="2"/>
      </rPr>
      <t>DIAGNÓSTICO DE SALUD</t>
    </r>
    <r>
      <rPr>
        <sz val="7"/>
        <color theme="1"/>
        <rFont val="Arial"/>
        <family val="2"/>
      </rPr>
      <t xml:space="preserve">
Analisis de resultados examenes médicos ocupacionales periódicos Diagnóstico de Salud.
</t>
    </r>
    <r>
      <rPr>
        <b/>
        <sz val="7"/>
        <color theme="1"/>
        <rFont val="Arial"/>
        <family val="2"/>
      </rPr>
      <t>(Objetivo No. 10 )</t>
    </r>
  </si>
  <si>
    <r>
      <rPr>
        <b/>
        <sz val="7"/>
        <color theme="1"/>
        <rFont val="Arial"/>
        <family val="2"/>
      </rPr>
      <t xml:space="preserve">MATRIZ IPEVR
</t>
    </r>
    <r>
      <rPr>
        <sz val="7"/>
        <color theme="1"/>
        <rFont val="Arial"/>
        <family val="2"/>
      </rPr>
      <t>Revisión y actualización. 
Actividades Rutinarias
Actividades No Rutinarias
PESV.</t>
    </r>
    <r>
      <rPr>
        <b/>
        <sz val="7"/>
        <color theme="1"/>
        <rFont val="Arial"/>
        <family val="2"/>
      </rPr>
      <t xml:space="preserve">
(Objetivo No. 5 10)</t>
    </r>
  </si>
  <si>
    <r>
      <rPr>
        <b/>
        <sz val="7"/>
        <color theme="1"/>
        <rFont val="Arial"/>
        <family val="2"/>
      </rPr>
      <t>COMITÉ</t>
    </r>
    <r>
      <rPr>
        <sz val="7"/>
        <color theme="1"/>
        <rFont val="Arial"/>
        <family val="2"/>
      </rPr>
      <t xml:space="preserve">
</t>
    </r>
    <r>
      <rPr>
        <b/>
        <sz val="7"/>
        <color theme="1"/>
        <rFont val="Arial"/>
        <family val="2"/>
      </rPr>
      <t>PESV</t>
    </r>
    <r>
      <rPr>
        <sz val="7"/>
        <color theme="1"/>
        <rFont val="Arial"/>
        <family val="2"/>
      </rPr>
      <t xml:space="preserve">
Acompañamiento a Reuniones del comité de seguridad via</t>
    </r>
    <r>
      <rPr>
        <b/>
        <sz val="7"/>
        <color theme="1"/>
        <rFont val="Arial"/>
        <family val="2"/>
      </rPr>
      <t>l 
(Objetivo No. 6 y 10)</t>
    </r>
  </si>
  <si>
    <r>
      <rPr>
        <b/>
        <sz val="7"/>
        <color theme="1"/>
        <rFont val="Arial"/>
        <family val="2"/>
      </rPr>
      <t>COMITÉ
COPASST</t>
    </r>
    <r>
      <rPr>
        <sz val="7"/>
        <color theme="1"/>
        <rFont val="Arial"/>
        <family val="2"/>
      </rPr>
      <t xml:space="preserve">
Acompañamiento y seguimiento a las reuniones mensuales
</t>
    </r>
    <r>
      <rPr>
        <b/>
        <sz val="7"/>
        <color theme="1"/>
        <rFont val="Arial"/>
        <family val="2"/>
      </rPr>
      <t>(Objetivo No. 6 y 10)</t>
    </r>
  </si>
  <si>
    <r>
      <rPr>
        <b/>
        <sz val="7"/>
        <color theme="1"/>
        <rFont val="Arial"/>
        <family val="2"/>
      </rPr>
      <t>COMITÉ
COCOLA</t>
    </r>
    <r>
      <rPr>
        <sz val="7"/>
        <color theme="1"/>
        <rFont val="Arial"/>
        <family val="2"/>
      </rPr>
      <t xml:space="preserve">
Seguimiento al funcionamiento del Comité 
(Objetivo No. 6 y 10)</t>
    </r>
  </si>
  <si>
    <r>
      <rPr>
        <b/>
        <sz val="7"/>
        <color theme="1"/>
        <rFont val="Arial"/>
        <family val="2"/>
      </rPr>
      <t>PVE PARA RIESGO PSICOSOCIAL.</t>
    </r>
    <r>
      <rPr>
        <sz val="7"/>
        <color theme="1"/>
        <rFont val="Arial"/>
        <family val="2"/>
      </rPr>
      <t xml:space="preserve">
Revisión, actualizacion 
1  Salud Mental
2,. Primero Auxilios Psicológicos.
3, Sustancias Psicoactivas.
4, Acoso Laboral.
</t>
    </r>
    <r>
      <rPr>
        <b/>
        <sz val="7"/>
        <color theme="1"/>
        <rFont val="Arial"/>
        <family val="2"/>
      </rPr>
      <t>(Objetivo No. 5, 10)</t>
    </r>
  </si>
  <si>
    <r>
      <rPr>
        <b/>
        <sz val="7"/>
        <color theme="1"/>
        <rFont val="Arial"/>
        <family val="2"/>
      </rPr>
      <t xml:space="preserve">PROCESO CONTRACTUAL
</t>
    </r>
    <r>
      <rPr>
        <sz val="7"/>
        <color theme="1"/>
        <rFont val="Arial"/>
        <family val="2"/>
      </rPr>
      <t xml:space="preserve">
</t>
    </r>
    <r>
      <rPr>
        <b/>
        <sz val="7"/>
        <color theme="1"/>
        <rFont val="Arial"/>
        <family val="2"/>
      </rPr>
      <t>BATERIA DE RIESGO PSICOSOCIAL</t>
    </r>
    <r>
      <rPr>
        <sz val="7"/>
        <color theme="1"/>
        <rFont val="Arial"/>
        <family val="2"/>
      </rPr>
      <t xml:space="preserve">
Entrega Ficha Técnica
.</t>
    </r>
    <r>
      <rPr>
        <b/>
        <sz val="7"/>
        <color theme="1"/>
        <rFont val="Arial"/>
        <family val="2"/>
      </rPr>
      <t>(Objetivo No. 6, 10)</t>
    </r>
  </si>
  <si>
    <r>
      <rPr>
        <b/>
        <sz val="7"/>
        <color theme="1"/>
        <rFont val="Arial"/>
        <family val="2"/>
      </rPr>
      <t>FORMACIÓN
INDUCCIÓN Y REINDUCCIÓN AL SG-SST</t>
    </r>
    <r>
      <rPr>
        <sz val="7"/>
        <color theme="1"/>
        <rFont val="Arial"/>
        <family val="2"/>
      </rPr>
      <t xml:space="preserve">
Socialización:
Políticas, planes, programas, procedimientos, instructivos, estándares del SG-SST.
</t>
    </r>
    <r>
      <rPr>
        <b/>
        <sz val="7"/>
        <color theme="1"/>
        <rFont val="Arial"/>
        <family val="2"/>
      </rPr>
      <t>(Objetivo No. 10)</t>
    </r>
  </si>
  <si>
    <r>
      <rPr>
        <b/>
        <sz val="7"/>
        <color theme="1"/>
        <rFont val="Arial"/>
        <family val="2"/>
      </rPr>
      <t>FORMACIÓN
PROGRAMA ESTILOS DE VIDA SALUDABLE</t>
    </r>
    <r>
      <rPr>
        <sz val="7"/>
        <color theme="1"/>
        <rFont val="Arial"/>
        <family val="2"/>
      </rPr>
      <t xml:space="preserve">
Capacitaciones y Charlas
 </t>
    </r>
    <r>
      <rPr>
        <b/>
        <sz val="7"/>
        <color theme="1"/>
        <rFont val="Arial"/>
        <family val="2"/>
      </rPr>
      <t>(Objetivo No. 10 )</t>
    </r>
  </si>
  <si>
    <r>
      <rPr>
        <b/>
        <sz val="7"/>
        <color theme="1"/>
        <rFont val="Arial"/>
        <family val="2"/>
      </rPr>
      <t xml:space="preserve">INSPECCIONES
PVE DESORDENES MUSCULOESQUELÉTICOS. </t>
    </r>
    <r>
      <rPr>
        <sz val="7"/>
        <color theme="1"/>
        <rFont val="Arial"/>
        <family val="2"/>
      </rPr>
      <t xml:space="preserve">
Realizar las inspecciones de los puestos de trabajo de los servidores públicos de la administración, con sintomatologia osteomuscular sentida y resultados de diagnostico examenes medicos </t>
    </r>
    <r>
      <rPr>
        <b/>
        <sz val="7"/>
        <color theme="1"/>
        <rFont val="Arial"/>
        <family val="2"/>
      </rPr>
      <t>(Objetivo No. 10 )</t>
    </r>
  </si>
  <si>
    <r>
      <rPr>
        <b/>
        <sz val="7"/>
        <color theme="1"/>
        <rFont val="Arial"/>
        <family val="2"/>
      </rPr>
      <t>ACCIDENTES DE TRABAJO</t>
    </r>
    <r>
      <rPr>
        <sz val="7"/>
        <color theme="1"/>
        <rFont val="Arial"/>
        <family val="2"/>
      </rPr>
      <t xml:space="preserve">
Investigaciones de accidentes de trabajo
</t>
    </r>
    <r>
      <rPr>
        <b/>
        <sz val="7"/>
        <color theme="1"/>
        <rFont val="Arial"/>
        <family val="2"/>
      </rPr>
      <t>(Objetivo No. 6 y 10)</t>
    </r>
  </si>
  <si>
    <r>
      <rPr>
        <b/>
        <sz val="7"/>
        <color theme="1"/>
        <rFont val="Arial"/>
        <family val="2"/>
      </rPr>
      <t>NO CONFORMIDADES - HALLAZGOS</t>
    </r>
    <r>
      <rPr>
        <sz val="7"/>
        <color theme="1"/>
        <rFont val="Arial"/>
        <family val="2"/>
      </rPr>
      <t xml:space="preserve">
Seguimiento a las acciones preventivas y correctivas </t>
    </r>
    <r>
      <rPr>
        <b/>
        <sz val="7"/>
        <color theme="1"/>
        <rFont val="Arial"/>
        <family val="2"/>
      </rPr>
      <t xml:space="preserve"> (Objetivo No. 5 )</t>
    </r>
  </si>
  <si>
    <r>
      <rPr>
        <b/>
        <sz val="7"/>
        <color theme="1"/>
        <rFont val="Arial"/>
        <family val="2"/>
      </rPr>
      <t>ACCIDENTE DE TRABAJO</t>
    </r>
    <r>
      <rPr>
        <sz val="7"/>
        <color theme="1"/>
        <rFont val="Arial"/>
        <family val="2"/>
      </rPr>
      <t xml:space="preserve">
Seguimiento al plan de acción de las investigaciones de Incidentes y accidentes de trabajo </t>
    </r>
    <r>
      <rPr>
        <b/>
        <sz val="7"/>
        <color theme="1"/>
        <rFont val="Arial"/>
        <family val="2"/>
      </rPr>
      <t>(Objetivo No. 10)</t>
    </r>
  </si>
  <si>
    <r>
      <rPr>
        <b/>
        <sz val="7"/>
        <color theme="1"/>
        <rFont val="Arial"/>
        <family val="2"/>
      </rPr>
      <t>ACCIDENTES DE TRABAJO</t>
    </r>
    <r>
      <rPr>
        <sz val="7"/>
        <color theme="1"/>
        <rFont val="Arial"/>
        <family val="2"/>
      </rPr>
      <t xml:space="preserve">
Lecciones aprendidas 
</t>
    </r>
    <r>
      <rPr>
        <b/>
        <sz val="7"/>
        <color theme="1"/>
        <rFont val="Arial"/>
        <family val="2"/>
      </rPr>
      <t xml:space="preserve"> (Objetivo No. 10)</t>
    </r>
  </si>
  <si>
    <r>
      <t xml:space="preserve">FORMACIÓN
</t>
    </r>
    <r>
      <rPr>
        <b/>
        <sz val="7"/>
        <color theme="1"/>
        <rFont val="Arial"/>
        <family val="2"/>
      </rPr>
      <t>GESTIÓN DEL RIESGO</t>
    </r>
    <r>
      <rPr>
        <sz val="7"/>
        <color theme="1"/>
        <rFont val="Arial"/>
        <family val="2"/>
      </rPr>
      <t xml:space="preserve">
Charlas y capacitacion
  </t>
    </r>
    <r>
      <rPr>
        <b/>
        <sz val="7"/>
        <color theme="1"/>
        <rFont val="Arial"/>
        <family val="2"/>
      </rPr>
      <t>(Objetivo No. 10)</t>
    </r>
  </si>
  <si>
    <r>
      <rPr>
        <b/>
        <sz val="7"/>
        <color theme="1"/>
        <rFont val="Arial"/>
        <family val="2"/>
      </rPr>
      <t>FORMACIÓN
COPASST</t>
    </r>
    <r>
      <rPr>
        <sz val="7"/>
        <color theme="1"/>
        <rFont val="Arial"/>
        <family val="2"/>
      </rPr>
      <t xml:space="preserve">
Capacitación, roles, responsabilidades, requisitos legales, investigación AT
</t>
    </r>
    <r>
      <rPr>
        <b/>
        <sz val="7"/>
        <color theme="1"/>
        <rFont val="Arial"/>
        <family val="2"/>
      </rPr>
      <t>(Objetivo No. 10)</t>
    </r>
  </si>
  <si>
    <r>
      <rPr>
        <b/>
        <sz val="7"/>
        <color theme="1"/>
        <rFont val="Arial"/>
        <family val="2"/>
      </rPr>
      <t xml:space="preserve">FORMACIÓN
COCOLA
</t>
    </r>
    <r>
      <rPr>
        <sz val="7"/>
        <color theme="1"/>
        <rFont val="Arial"/>
        <family val="2"/>
      </rPr>
      <t xml:space="preserve">
Capacitación, roles, responsabilidades, requisitos legales
</t>
    </r>
    <r>
      <rPr>
        <b/>
        <sz val="7"/>
        <color theme="1"/>
        <rFont val="Arial"/>
        <family val="2"/>
      </rPr>
      <t>(Objetivo No. 10)</t>
    </r>
  </si>
  <si>
    <r>
      <rPr>
        <b/>
        <sz val="7"/>
        <color theme="1"/>
        <rFont val="Arial"/>
        <family val="2"/>
      </rPr>
      <t xml:space="preserve">NORMOGRAMA.
</t>
    </r>
    <r>
      <rPr>
        <sz val="7"/>
        <color theme="1"/>
        <rFont val="Arial"/>
        <family val="2"/>
      </rPr>
      <t xml:space="preserve">
Actualización y evaluación  de la matriz de requisitos legales aplicables y del normograma 
 </t>
    </r>
    <r>
      <rPr>
        <b/>
        <sz val="7"/>
        <color theme="1"/>
        <rFont val="Arial"/>
        <family val="2"/>
      </rPr>
      <t>(Objetivo No. 6)</t>
    </r>
  </si>
  <si>
    <r>
      <rPr>
        <b/>
        <sz val="7"/>
        <color theme="1"/>
        <rFont val="Arial"/>
        <family val="2"/>
      </rPr>
      <t>PESV</t>
    </r>
    <r>
      <rPr>
        <sz val="7"/>
        <color theme="1"/>
        <rFont val="Arial"/>
        <family val="2"/>
      </rPr>
      <t xml:space="preserve">
Desarrollo actividades plan estrategico de seguridad vial 
</t>
    </r>
    <r>
      <rPr>
        <b/>
        <sz val="7"/>
        <color theme="1"/>
        <rFont val="Arial"/>
        <family val="2"/>
      </rPr>
      <t>(Objetivo No. 6 y 10)</t>
    </r>
  </si>
  <si>
    <r>
      <rPr>
        <b/>
        <sz val="7"/>
        <color theme="1"/>
        <rFont val="Arial"/>
        <family val="2"/>
      </rPr>
      <t>ESTÁNDARES MÍNIMOS</t>
    </r>
    <r>
      <rPr>
        <sz val="7"/>
        <color theme="1"/>
        <rFont val="Arial"/>
        <family val="2"/>
      </rPr>
      <t xml:space="preserve">
Realizar la Evaluación del SG-SST 2023 </t>
    </r>
    <r>
      <rPr>
        <b/>
        <sz val="7"/>
        <color theme="1"/>
        <rFont val="Arial"/>
        <family val="2"/>
      </rPr>
      <t>(Objetivo No. 6)</t>
    </r>
  </si>
  <si>
    <r>
      <rPr>
        <b/>
        <sz val="7"/>
        <color theme="1"/>
        <rFont val="Arial"/>
        <family val="2"/>
      </rPr>
      <t>POLÍTICAS DE SG-SST.</t>
    </r>
    <r>
      <rPr>
        <sz val="7"/>
        <color theme="1"/>
        <rFont val="Arial"/>
        <family val="2"/>
      </rPr>
      <t xml:space="preserve">
.
Revisión y actualizacion
1  De Seguridad Vial
2, De Acoso Laboral
3, Prevención de Consumo de Sustancias Psicoactivas
4. Prevención de Acoso Laboral
</t>
    </r>
    <r>
      <rPr>
        <b/>
        <sz val="7"/>
        <color theme="1"/>
        <rFont val="Arial"/>
        <family val="2"/>
      </rPr>
      <t xml:space="preserve">
(Objetivo No. 5)
</t>
    </r>
    <r>
      <rPr>
        <sz val="7"/>
        <color theme="1"/>
        <rFont val="Arial"/>
        <family val="2"/>
      </rPr>
      <t xml:space="preserve">
</t>
    </r>
  </si>
  <si>
    <r>
      <rPr>
        <b/>
        <sz val="7"/>
        <color theme="1"/>
        <rFont val="Arial"/>
        <family val="2"/>
      </rPr>
      <t>PROCEDIMIENTOS DEL SG-SST</t>
    </r>
    <r>
      <rPr>
        <sz val="7"/>
        <color theme="1"/>
        <rFont val="Arial"/>
        <family val="2"/>
      </rPr>
      <t xml:space="preserve">
Revisón y actualización.
  </t>
    </r>
    <r>
      <rPr>
        <b/>
        <sz val="7"/>
        <color theme="1"/>
        <rFont val="Arial"/>
        <family val="2"/>
      </rPr>
      <t xml:space="preserve"> 
</t>
    </r>
    <r>
      <rPr>
        <sz val="7"/>
        <color theme="1"/>
        <rFont val="Arial"/>
        <family val="2"/>
      </rPr>
      <t xml:space="preserve">1, Evaluaciones medicas ocupacionales.
2, Administración de elementos de protección personal. 
3, Inspecciones de seguridad en el trabajo
4. IPEVR
5, Incidentes y accidentes de trabajo
6. Reporte de actos y/o condicioens inseguridas
</t>
    </r>
    <r>
      <rPr>
        <b/>
        <sz val="7"/>
        <color theme="1"/>
        <rFont val="Arial"/>
        <family val="2"/>
      </rPr>
      <t>(Objetivo No. 5)</t>
    </r>
    <r>
      <rPr>
        <sz val="7"/>
        <color theme="1"/>
        <rFont val="Arial"/>
        <family val="2"/>
      </rPr>
      <t xml:space="preserve">
</t>
    </r>
  </si>
  <si>
    <r>
      <t xml:space="preserve">PROGRAMA ESTILOS DE VIDA SALUDABLE
</t>
    </r>
    <r>
      <rPr>
        <sz val="7"/>
        <color theme="1"/>
        <rFont val="Arial"/>
        <family val="2"/>
      </rPr>
      <t xml:space="preserve">
Revisión, actualizacion </t>
    </r>
    <r>
      <rPr>
        <b/>
        <sz val="7"/>
        <color theme="1"/>
        <rFont val="Arial"/>
        <family val="2"/>
      </rPr>
      <t xml:space="preserve">
(Objetivo No. 5, 10)</t>
    </r>
  </si>
  <si>
    <r>
      <rPr>
        <b/>
        <sz val="7"/>
        <color theme="1"/>
        <rFont val="Arial"/>
        <family val="2"/>
      </rPr>
      <t>PROFESIOGRAMA</t>
    </r>
    <r>
      <rPr>
        <sz val="7"/>
        <color theme="1"/>
        <rFont val="Arial"/>
        <family val="2"/>
      </rPr>
      <t xml:space="preserve">
Revisión y actualización. 
</t>
    </r>
    <r>
      <rPr>
        <b/>
        <sz val="7"/>
        <color theme="1"/>
        <rFont val="Arial"/>
        <family val="2"/>
      </rPr>
      <t>(Objetivo No. 5,6,10)</t>
    </r>
  </si>
  <si>
    <t>1, Directivos CAM LA POLA</t>
  </si>
  <si>
    <r>
      <rPr>
        <b/>
        <sz val="7"/>
        <color theme="1"/>
        <rFont val="Arial"/>
        <family val="2"/>
      </rPr>
      <t>GESTION DEL CAMBIO</t>
    </r>
    <r>
      <rPr>
        <sz val="7"/>
        <color theme="1"/>
        <rFont val="Arial"/>
        <family val="2"/>
      </rPr>
      <t xml:space="preserve">
Implementacion Gestión del Cambio a todos aquellos cambios de la administración Mpal.
 </t>
    </r>
    <r>
      <rPr>
        <b/>
        <sz val="7"/>
        <color theme="1"/>
        <rFont val="Arial"/>
        <family val="2"/>
      </rPr>
      <t>(Objetivo No. 6)</t>
    </r>
  </si>
  <si>
    <r>
      <rPr>
        <b/>
        <sz val="7"/>
        <color theme="1"/>
        <rFont val="Arial"/>
        <family val="2"/>
      </rPr>
      <t xml:space="preserve">INTERVENCIÓN.
PROGRAMA DE ESTILOS DE VIDA SALUDABLE (PERSONAL CON OBESIDAD)
</t>
    </r>
    <r>
      <rPr>
        <sz val="7"/>
        <color theme="1"/>
        <rFont val="Arial"/>
        <family val="2"/>
      </rPr>
      <t xml:space="preserve">
1. Diagnóstico y Detección (170 funcionario)
2. Valoración Psicosocial (170 funcionarios)
3. Selección funcionarios críticos (50 funcionarios)
4, Atencion medicina laboral
5. Atención nutricionista
</t>
    </r>
    <r>
      <rPr>
        <b/>
        <sz val="7"/>
        <color theme="1"/>
        <rFont val="Arial"/>
        <family val="2"/>
      </rPr>
      <t>(Objetivo No. 6 y 10)</t>
    </r>
  </si>
  <si>
    <r>
      <rPr>
        <b/>
        <sz val="7"/>
        <color theme="1"/>
        <rFont val="Arial"/>
        <family val="2"/>
      </rPr>
      <t xml:space="preserve">VERIFICACIÓN.
PROGRAMA DE ESTILOS DE VIDA SALUDABLE (PERSONAL CON OBESIDAD)
</t>
    </r>
    <r>
      <rPr>
        <sz val="7"/>
        <color theme="1"/>
        <rFont val="Arial"/>
        <family val="2"/>
      </rPr>
      <t xml:space="preserve">
1. Tamizaje mensual seguimiento a resultados (peso - talla)
Julio - agosto-septiembre-octubre-noviembre-diciembre.
</t>
    </r>
    <r>
      <rPr>
        <b/>
        <sz val="7"/>
        <color theme="1"/>
        <rFont val="Arial"/>
        <family val="2"/>
      </rPr>
      <t>(Objetivo No. 6 y 10)</t>
    </r>
  </si>
  <si>
    <t xml:space="preserve">CRONOGRAMA DEL SISTEMA DE GESTIÓN DE SEGURIDAD Y SALUD EN EL TRABAJO </t>
  </si>
  <si>
    <r>
      <rPr>
        <b/>
        <sz val="7"/>
        <color theme="1"/>
        <rFont val="Arial"/>
        <family val="2"/>
      </rPr>
      <t>FORMACIÓN
COMITÉ PESV</t>
    </r>
    <r>
      <rPr>
        <sz val="7"/>
        <color theme="1"/>
        <rFont val="Arial"/>
        <family val="2"/>
      </rPr>
      <t xml:space="preserve">
Capacitación, roles, responsabilidades, requisitos legales
1, Salud emocional y bienestar laboral PESV
2Movilidad inteligente.
3, Curso integral en seguridad vial
4.Primeros auxilios básicos.
5. Atención de emergencias en automotores
</t>
    </r>
    <r>
      <rPr>
        <b/>
        <sz val="7"/>
        <color theme="1"/>
        <rFont val="Arial"/>
        <family val="2"/>
      </rPr>
      <t>(Objetivo No. 10)</t>
    </r>
  </si>
  <si>
    <t>PLANEAR PROGRAMADO</t>
  </si>
  <si>
    <t>PLANEAR EJECUTADO</t>
  </si>
  <si>
    <t>HACER PROGRAMADO</t>
  </si>
  <si>
    <t>HACER EJECUTADO</t>
  </si>
  <si>
    <t>VERIFICAR PROGRAMADO</t>
  </si>
  <si>
    <t>VERIFICAR EJECUTADO</t>
  </si>
  <si>
    <t>ACTUAR PROGRAMADO</t>
  </si>
  <si>
    <t>ACTUAR EJECUTADO</t>
  </si>
  <si>
    <t>Programado</t>
  </si>
  <si>
    <t>ACT PROGRAMADO</t>
  </si>
  <si>
    <t>ACT. EJECUTADO</t>
  </si>
  <si>
    <t>ACT. PROGRAMADO</t>
  </si>
  <si>
    <t>CRONOGRAMA DE ACTIVIDADES 2024</t>
  </si>
  <si>
    <t>% EJECUCIÓN PLANEAR</t>
  </si>
  <si>
    <t>% EJECUCIÓN HACER</t>
  </si>
  <si>
    <t>PLANEAR</t>
  </si>
  <si>
    <t>HACER</t>
  </si>
  <si>
    <t>VERIFICAR</t>
  </si>
  <si>
    <t>ACTUAR</t>
  </si>
  <si>
    <t>% EJECUCIÓN ACTUAR</t>
  </si>
  <si>
    <t>% EJECUCIÓN VERIFICAR</t>
  </si>
  <si>
    <t xml:space="preserve">*Verificación del cierre de hallazgos. No Conformidades. Cierre casos accidentes de trabajo. Normalización del los procesos. Mejora continua. Implementación de campañas.
</t>
  </si>
  <si>
    <t>TOTAL EJECUCIÓN</t>
  </si>
  <si>
    <t>Sede Belén</t>
  </si>
  <si>
    <t>PROGRAMA DE VIGILANCIA EPIDEMIOLÓGICA PARA DESORDENES MUSCULOESQUELÉTICOS</t>
  </si>
  <si>
    <t>CAPACITACIONES Y CHARLAS 2024</t>
  </si>
  <si>
    <t>INTRODUCCIÓN</t>
  </si>
  <si>
    <t>En el entorno laboral actual, la salud y seguridad de los empleados son aspectos fundamentales que deben ser prioritarios para cualquier organización. Uno de los riesgos más significativos que enfrentan los trabajadores es el riesgo biomecánico, que se refiere a las lesiones musculoesqueléticas causadas por la exposición a condiciones laborales que implican movimientos repetitivos, posturas inadecuadas y manejo incorrecto de cargas. El objetivo principal de este programa de capacitación es proporcionar a los empleados las herramientas y conocimientos necesarios para identificar, prevenir y mitigar los riesgos biomecánicos en el lugar de trabajo. A través de una combinación de teoría y práctica, los participantes aprenderán a reconocer los factores de riesgo asociados con las tareas laborales cotidianas y a implementar medidas preventivas efectivas para minimizar el riesgo de lesiones. Este programa está diseñado para ser interactivo y participativo, brindando a los empleados la oportunidad de aplicar los conceptos aprendidos en su propio entorno laboral. Al finalizar el programa, se espera que los participantes estén mejor equipados para proteger su salud y bienestar mientras realizan sus actividades laborales, lo que a su vez contribuirá a un ambiente de trabajo más seguro y productivo para todos.</t>
  </si>
  <si>
    <t>El objetivo de este programa de capacitaciones es proporcionar a los funcionarios las herramientas necesarias para identificar, prevenir y mitigar los riesgos biomecánicos en el lugar de trabajo, así como promover prácticas saludables para prevenir lesiones osteomusculares.</t>
  </si>
  <si>
    <t>PROCEDIMIENTO</t>
  </si>
  <si>
    <t>PROCEDIMIENTO PARA RIESGO BIOMECÁNICO</t>
  </si>
  <si>
    <t>PROCEDIMIENTO PARA RIESGO ERGONÓMICO</t>
  </si>
  <si>
    <t>PROCEDIMIENTO PARA ACTIVIDAD FÍSICA Y PAUSAS ACTIVAS</t>
  </si>
  <si>
    <t>TEMA</t>
  </si>
  <si>
    <t>FECHA</t>
  </si>
  <si>
    <t>RECURSOS</t>
  </si>
  <si>
    <t>SEDES A IMPACTAR</t>
  </si>
  <si>
    <t>COBERTURA</t>
  </si>
  <si>
    <t xml:space="preserve">CONTENIDO </t>
  </si>
  <si>
    <t>Ejercicio y actividad física: Ibagué Activa y Positiva</t>
  </si>
  <si>
    <t>MATERIAL DE PREVENCIÓN</t>
  </si>
  <si>
    <t>CAM LA 17</t>
  </si>
  <si>
    <t>PROCEDIMIENTO PARA RIESGO BIOMECÁNICO - ERGONÓMICO</t>
  </si>
  <si>
    <t>80-100%</t>
  </si>
  <si>
    <t xml:space="preserve">Conceptos básicos de ergonomía. Importancia de la ergonomía y actividad física en el lugar de trabajo. Identificación de riesgos biomecánicos comunes.
</t>
  </si>
  <si>
    <t>Postura correcta en tu trabajo: Cuidando tu cuerpo en el trabajo</t>
  </si>
  <si>
    <t>MATERIAL DE PREVENCION</t>
  </si>
  <si>
    <t>PALACIO MUNICIPAL</t>
  </si>
  <si>
    <t>PROCEDIMIENTO PARA RIESGO ERGONOMICO</t>
  </si>
  <si>
    <t xml:space="preserve">Principios de una postura ergonómica. Posicionamiento adecuado del cuerpo al estar sentado y de pie. Ejercicios para mejorar la postura y reducir la fatiga.
</t>
  </si>
  <si>
    <t>Manejo seguro de cargas: Protegiendo tu espalda y articulaciones.</t>
  </si>
  <si>
    <t>VIDEOBEAM</t>
  </si>
  <si>
    <t>SECREATRIA CULTURA</t>
  </si>
  <si>
    <t xml:space="preserve">Técnicas adecuadas para levantar y transportar objetos. Distribución del peso y equilibrio al manejar cargas. Uso de dispositivos auxiliares para el manejo de cargas pesadas.
</t>
  </si>
  <si>
    <t>VIDEOBEAM - MATERIAL DE PREVENCIÓN</t>
  </si>
  <si>
    <t>SECRETARIA DE SALUD</t>
  </si>
  <si>
    <t>Qué es una postura ergonómica. Cómo posicionar tu cuerpo en el trabajo. Ejercicios para mejoarr la postura.</t>
  </si>
  <si>
    <t>Estrategias de prevención y manejo de lesiones osteomusculares en el ámbito laboral.</t>
  </si>
  <si>
    <t>CAM BELÉN, CAM LA POLA, CAM LA 10</t>
  </si>
  <si>
    <t xml:space="preserve">PROCEDIMIENTO PARA RIESGO BIOMECÁNICO </t>
  </si>
  <si>
    <t xml:space="preserve">Factores de riesgo para lesiones osteomusculares en el trabajo. Prevención de lesiones osteomusculares en el trabajo. Ejercicios de estiramiento y fortalecimiento 
</t>
  </si>
  <si>
    <t>Ergonomía en el Entorno Laboral Específico: Estrategias para una postura saludable.</t>
  </si>
  <si>
    <t>SECRETARIA DE MOVILIDAD</t>
  </si>
  <si>
    <t xml:space="preserve">Evaluación ergonómica del puesto de trabajo. Implementación de mejoras ergonómicas específicas para cada área laboral. Estrategias para mantener un ambiente de trabajo ergonómico a largo plazo.
</t>
  </si>
  <si>
    <t>VIDEOBEAM - MATERIAL DE PREVENCION</t>
  </si>
  <si>
    <t>PROCEDIMIENTO PARA RIESGO BIOMECANICO</t>
  </si>
  <si>
    <t>Conceptos básicos de ergonomía. Importancia de la ergonomía y actividad física en el lugar de trabajo. Identificación de riesgos biomecánicos comunes.</t>
  </si>
  <si>
    <t>PROCEDIMIENTO PARA RIOESGO ERGONOMICO</t>
  </si>
  <si>
    <t>Principios de una postura ergonómica. Posicionamiento adecuado del cuerpo al estar sentado y de pie. Ejercicios para mejorar la postura y reducir la fatiga.</t>
  </si>
  <si>
    <t>SECRETARIA DE AGRICULTURA - BIBLIOTECAS</t>
  </si>
  <si>
    <t>Técnicas adecuadas para levantar y transportar objetos. Distribución del peso y equilibrio al manejar cargas. Uso de dispositivos auxiliares para el manejo de cargas pesadas.</t>
  </si>
  <si>
    <t>SECRETARIA DE SALUD, GOBIERNO Y AMBIENTE</t>
  </si>
  <si>
    <t>SECRETARIA ADMINISTRATIVA, TIC Y JURÍDICA</t>
  </si>
  <si>
    <t xml:space="preserve">Factores de riesgo para lesiones osteomusculares en el trabajo. Prevención de lesiones osteomusculares en el trabajo. Ejercicios de estiramiento y fortalecimiento </t>
  </si>
  <si>
    <t>SECRETARIA DE CULTURA, EDUCACIÓN U MOVILIDAD</t>
  </si>
  <si>
    <t>Evaluación ergonómica del puesto de trabajo. Implementación de mejoras ergonómicas específicas para cada área laboral. Estrategias para mantener un ambiente de trabajo ergonómico a largo plazo.</t>
  </si>
  <si>
    <t>SECRTEARIA DE AMBIENTE Y GESTIÓN DEL RIESGO</t>
  </si>
  <si>
    <t>SECRETARIA GENERAL Y DESARROLLO ECONÓMICO</t>
  </si>
  <si>
    <t>SECTRETARIA DE GOBIERNO Y DESARROLLO SOCIAL</t>
  </si>
  <si>
    <t>SECREATRIA DE DESPACHO, TIC</t>
  </si>
  <si>
    <t>Los factores de riesgo psicosocial son todas aquellas condiciones que están  presentes en la empresa, por fuera de ella o en el interior del trabajador y que  pueden llegar a afectar la salud, el desempeño o la motivación de los trabajadores,  de aquí la importancia que las empresas realicen gestion respecto a los factores psicosociales al  interior de la misma, lo cual implica la medición, la prevención, la intervención y el  control de los mismos. 
El interés del programa en factores de riesgo psisocial, se direcciona a adquirir herramientas  prácticas para  comprensión, apropiacion y mitigacion de este factor de riesgo. Igualmente proporcionar informacion  objetiva desde el equipo de trabajo  psicosocial  de la oficina de seguridad y salud en el trabajo de la Alcaldia Municipal de Ibagué, que permita  comprender y entender por parte de los funcionarios los efectos en su salud física y   mental   y al igual que sus respectivas  fuentes, que potencialmente puedan estar presentes en el contexto de trabajo, fuera de este y cuyas consecuencias afecten el bienestar y  la productividad del trabajador.</t>
  </si>
  <si>
    <t>Asesorar, capacitar y bridar herramientas practicas   los funcionarios en aspectos relacionados con la prevencion y mitigacion del riesgo psicosocial en el ambiente de trabajo,</t>
  </si>
  <si>
    <t>Tecnicas alternativas patra manejo del estrés.</t>
  </si>
  <si>
    <t>Enero 22 2024</t>
  </si>
  <si>
    <t>Material prevención</t>
  </si>
  <si>
    <t>Secretará educación</t>
  </si>
  <si>
    <t>PVE psicosocial</t>
  </si>
  <si>
    <t>Herramientas practicas para el manejo de la tensión laboral, técnicas de respiración y técnicas de relajación dirigida.</t>
  </si>
  <si>
    <t>Manejo de emociones y prevencion del riesgo psicosocial</t>
  </si>
  <si>
    <t>Febrero 1 2024</t>
  </si>
  <si>
    <t>CAM 17</t>
  </si>
  <si>
    <t>Concienciar a los funcionarios respecto al cuidado de la salud mental y reforzar aspectos relacionados con el ambiente de trabajo saludable.</t>
  </si>
  <si>
    <t>Prevencion del acoso laboral y violencia de genero.</t>
  </si>
  <si>
    <t>Febrero 2 2024</t>
  </si>
  <si>
    <t>Secretaría de Gestion del Riesgo</t>
  </si>
  <si>
    <t xml:space="preserve">Prevención del Acoso Laboral </t>
  </si>
  <si>
    <t>Asesoria técnica y sembilizacion respecto al acoso laboral y la violencia de genero en el trabajo acorde con la normatividad vigente.</t>
  </si>
  <si>
    <t>Febrero 7 2024</t>
  </si>
  <si>
    <t>Palacio Municipal</t>
  </si>
  <si>
    <t>Febrero 8 y 15 2024</t>
  </si>
  <si>
    <t>CAM la Pola y Secretaría Cultura</t>
  </si>
  <si>
    <t>Cuidado de la salud emocional "Te reto a ser feliz"</t>
  </si>
  <si>
    <t>Secretaría Agricultura y Cultura.</t>
  </si>
  <si>
    <t>Brindar herramientas practicas para el manejo de la tensión laboral, el cuidado de la salud mental y los ambientes de trabajo saludables.</t>
  </si>
  <si>
    <t>JORNADAS DE SALUD Y BIENESTAR LABORAL</t>
  </si>
  <si>
    <t>Las jornadas de salud y bienestar laboral son espacios dedicados al cuidado y atención integral de los colaboradores, con el objetivo de promover su bienestar físico, emocional y mental en el entorno laboral. A través de diversas actividades, salud emocional,bienestar laboral,pausas activas,comunicaciòn asertiva, con ello se busca fomentar estilos de vida saludables, prevenir enfermedades y promover un ambiente de trabajo seguro y saludable. Estas jornadas son una oportunidad para concientizar a las personas sobre la importancia de cuidar su salud y promover hábitos saludables en el ámbito laboral. ¡Bienvenidos a unas jornadas dedicadas a su bienestar y salud laboral!.</t>
  </si>
  <si>
    <t>Impactar las diferentes dependencias de la administracion municipal de ibague, mediante jornadas de salud y de bienestar laboral para el adecuado cuidado de la salud tanto fisica como emocional.</t>
  </si>
  <si>
    <t>PROCEDIMIENTO PARA RIESGO DE LA SALUD EMOCIONAL</t>
  </si>
  <si>
    <t>PROCEDIMIENTO PARA ACTIVIDADES QUE FORTALEZCAN EL BIENESTAR LABORAL Y LA COMUNICACIÓN ASERTIVA</t>
  </si>
  <si>
    <t>Jornada de salud Movilidad</t>
  </si>
  <si>
    <t>SERVICIOS CONFATOLIMA, NUEVA EPS,ARL,MARY KEY</t>
  </si>
  <si>
    <t>ESTADO DE SALUD DE LOS FUNCIONARIOS</t>
  </si>
  <si>
    <t>60-100%</t>
  </si>
  <si>
    <t>Se realizaron diferentes actividades que permitieron la vinculación de los diferentes funcionarios de la dependencia de Movilidad, donde se impartieron pausas activas, zona de relajación (masajes), servicio de salud (tamizaje cardio vascular), asesoría y cuidado de la piel (cuidado facial), juegos lúdicos impartidos por ARL Positiva. Todo esto con el fin de implementar estrategias sobre la importancia y el cuidado de la salud de cada uno.</t>
  </si>
  <si>
    <t>Jornada de Salud emocional y bienestar laboral, dirigidos a Bomberos y Agentes de tránsito.</t>
  </si>
  <si>
    <t>SECRETARIA DE MOVILIDAD-AGENTES DE TRANSITO Y SECRETARIA DE AMBIENTE Y GESTION DEL RIESGO- BOMBEROS</t>
  </si>
  <si>
    <t>20-100%</t>
  </si>
  <si>
    <t>Se realizaron diferentes actividades que permitieron la vinculación de los diferentes funcionarios bomberos y agentes de tránsito, donde se realizaron pausas activas, zona de relajación (masajes), servicio de salud (tamizaje cardio vascular), asesoría y cuidado de la piel (cuidado facial), juegos lúdicos impartidos por ARL Positiva, charla sobre salud emocional y actividades impartidas sobre las emociones. Todo esto con el fin de implementar estrategias sobre la importancia y el cuidado de la salud emocional y el bienestar laboral de cada uno.</t>
  </si>
  <si>
    <t xml:space="preserve">Se realizaran diferentes actividades que permitieron la vinculación de los diferentes funcionarios bomberos y agentes de tránsito, donde se realizaron pausas activas, zona de relajación (masajes), servicio de salud (tamizaje cardio vascular), asesoría y cuidado de la piel (cuidado facial), juegos lúdicos impartidos por ARL Positiva, charla sobre salud emocional y actividades impartidas sobre las emociones. Todo esto con el fin de implementar estrategias sobre la importancia y el cuidado de la salud emocional y el bienestar laboral de cada uno.
</t>
  </si>
  <si>
    <t>Jornada de salud emocional y bienstar laboral.</t>
  </si>
  <si>
    <t>SECRETARIA DE GOBIERNO- COMISARIAS</t>
  </si>
  <si>
    <t>30-100%</t>
  </si>
  <si>
    <t>Se realizaran diferentes actividades que permitieron la vinculación de los diferentes funcionarios bomberos y agentes de tránsito, donde se realizaron pausas activas, zona de relajación (masajes), servicio de salud (tamizaje cardio vascular), asesoría y cuidado de la piel (cuidado facial), juegos lúdicos impartidos por ARL Positiva, charla sobre salud emocional y actividades impartidas sobre las emociones. Todo esto con el fin de implementar estrategias sobre la importancia y el cuidado de la salud emocional y el bienestar laboral de cada uno.</t>
  </si>
  <si>
    <t>SERVICIOS CONFATOLIMA, SANITAS,ARL,MARY KEY</t>
  </si>
  <si>
    <r>
      <rPr>
        <sz val="8"/>
        <color rgb="FFFF0000"/>
        <rFont val="Arial"/>
        <family val="2"/>
      </rPr>
      <t>50</t>
    </r>
    <r>
      <rPr>
        <sz val="8"/>
        <color theme="1"/>
        <rFont val="Arial"/>
        <family val="2"/>
      </rPr>
      <t>-100%</t>
    </r>
  </si>
  <si>
    <t>SERVICIOS CONFATOLIMA, SANITAS,ARL,MARY KEY.</t>
  </si>
  <si>
    <t>CAM LA 10</t>
  </si>
  <si>
    <t>SECRETARIA DE GOBIERNO-INSPECCIONES Y CORREGIDURIAS</t>
  </si>
  <si>
    <t>50-100%</t>
  </si>
  <si>
    <t>SECRETARIA ADMINISTRATIVA</t>
  </si>
  <si>
    <t>JORNADAS DE SALUD Y BIENESTAR LABORAL
Salud emocional
Bienestar laboral
Pausas Activas
Comunicación asertiva.
(Objetivo No. 6 y 10)</t>
  </si>
  <si>
    <r>
      <rPr>
        <b/>
        <sz val="10"/>
        <color rgb="FF0070C0"/>
        <rFont val="Arial"/>
        <family val="2"/>
      </rPr>
      <t xml:space="preserve">FORMACIÓN
PVE DESORDENES MUSCULOESQUELÉTICOS. </t>
    </r>
    <r>
      <rPr>
        <sz val="10"/>
        <color rgb="FF0070C0"/>
        <rFont val="Arial"/>
        <family val="2"/>
      </rPr>
      <t xml:space="preserve">
Capacitaciones y Charlas
Ver
</t>
    </r>
    <r>
      <rPr>
        <b/>
        <sz val="10"/>
        <color rgb="FF0070C0"/>
        <rFont val="Arial"/>
        <family val="2"/>
      </rPr>
      <t xml:space="preserve"> (Objetivo No. 10 )</t>
    </r>
  </si>
  <si>
    <r>
      <rPr>
        <b/>
        <u/>
        <sz val="10"/>
        <color rgb="FF0070C0"/>
        <rFont val="Arial"/>
        <family val="2"/>
      </rPr>
      <t>FORMACIÓN
PVE PARA RIESGO PSICOSOCIA</t>
    </r>
    <r>
      <rPr>
        <b/>
        <sz val="10"/>
        <color rgb="FF0070C0"/>
        <rFont val="Arial"/>
        <family val="2"/>
      </rPr>
      <t>L.</t>
    </r>
    <r>
      <rPr>
        <sz val="10"/>
        <color rgb="FF0070C0"/>
        <rFont val="Arial"/>
        <family val="2"/>
      </rPr>
      <t xml:space="preserve">
Capacitaciones y Charlas
 (Objetivo No. 10 )</t>
    </r>
  </si>
  <si>
    <t xml:space="preserve">BRIGADAS DE EMERGENCIAS </t>
  </si>
  <si>
    <t xml:space="preserve">TEMA </t>
  </si>
  <si>
    <t xml:space="preserve">CONVOCATORIA A SER PARTE DE LA BRIGADA DE EMREGENCIAS DE LA ALCALDIA DE IBAGUE </t>
  </si>
  <si>
    <t>22 DE ENERO DE 2024</t>
  </si>
  <si>
    <t xml:space="preserve">SEGUNDA CONVOCATORIA A SER PARTE DE LA BRIGADA DE EMREGENCIAS DE LA ALCALDIA DE IBAGUE </t>
  </si>
  <si>
    <t>2 DE FEBRERO DE 2024</t>
  </si>
  <si>
    <t xml:space="preserve">REUNION GENERAL BRIGADAS DE EMERGENCIAS </t>
  </si>
  <si>
    <t>9 DE FEBRERO DE 2024</t>
  </si>
  <si>
    <t xml:space="preserve">GENERALIDADES DE LA  BRIGADA DE EMERGENCIAS Y COMUNICACIONES EN  EMERGENCIAS </t>
  </si>
  <si>
    <t>2 DE MARZO DE 2024</t>
  </si>
  <si>
    <t>PSICOLOGIA DE LA EMERGENCIA – PRIMEROS AUXILIOS PSICOLOGICOS Y TRABAJO EN EQUIPO – COMUNICACIÓN ASERTIVA</t>
  </si>
  <si>
    <t>12 DE ABRIL DE 2024</t>
  </si>
  <si>
    <t>10 DE MAYO DE 2024</t>
  </si>
  <si>
    <t>REANIMACION CARDIOPULMONAR – BOTIQUIN DE PRIMEROS AUXILIOS</t>
  </si>
  <si>
    <t>14 DE JUNIO DE 2024</t>
  </si>
  <si>
    <t>LESIONES OSTEOMUSCULARES Y VENDAJES</t>
  </si>
  <si>
    <t>12 DE JULIO DE 2024</t>
  </si>
  <si>
    <t>CONTROL DE INCENDIOS</t>
  </si>
  <si>
    <t>13 DE SEPTIEMBRE DE 204</t>
  </si>
  <si>
    <t>11 DE OCTUBRE DE 2024</t>
  </si>
  <si>
    <t>8 DE NOVIEMBRE DE 2024</t>
  </si>
  <si>
    <t>* Revisión y actualización de documentos SG-SST e ISO 45001 - 2018. (Políticas, Manual, Planes, Programas, Procedimientos, Instructivos, Estándares, Matrices, Formatos)
*Adecuación programas de vigilancia epidemiológica y programas de gestión.
*Procesos contractuales (exámenes médicos periódicos - elementos de seguridad - recarga extintores -fumigación).
* Desarrollo Decreto "Higiene y Seguridad Industrial "; "Comité Plan Estratégico de Seguridad Vial"; "COPASST"; "comité de convivencia laboral"</t>
  </si>
  <si>
    <t xml:space="preserve">*Implementación del programa de Inducción y Reinducción al SG-SST.
* Formación  brigadistas, 
*Capacitación en riesgo biomecánico, ergonómico, actividades física, salud mental, primero auxilios psicológicos, sustancias psicoactivas, acoso laboral, estilos de vida saludable.
*Capacitación comités COPASST; COCOLA; PESV.
* Inspecciones del PVE "desordenes musculo esqueléticos", inspecciones en seguridad e higiene industrial.
*Atención integral en medicina laboral, psicología laboral y fisioterapia laboral.
*Realización jornadas de salud emocional y bienestar laboral. 
*Actividad control de obesidad.
* Campañas resultado de acciones correctivas
</t>
  </si>
  <si>
    <t xml:space="preserve">*Seguimiento del SG-SST mediante indicadores de gestión. Frecuencia- Severidad - Lesiones Incapacitantes.
* Seguimiento a recomendaciones médicas (restricción laboral)
* Revisión por la Dirección
*Auditora interna del SG-SST e ISO 45001-2018
*Simulacros
* Tamizaje actividad control de obesidad Programa estilos de vida saludable.
</t>
  </si>
  <si>
    <r>
      <rPr>
        <b/>
        <sz val="10"/>
        <color rgb="FF0070C0"/>
        <rFont val="Arial"/>
        <family val="2"/>
      </rPr>
      <t xml:space="preserve">FORMACIÓN
BRIGADAS DE EMERGENCIA
</t>
    </r>
    <r>
      <rPr>
        <sz val="10"/>
        <color rgb="FF0070C0"/>
        <rFont val="Arial"/>
        <family val="2"/>
      </rPr>
      <t xml:space="preserve">
Capacitacion brigadistas
</t>
    </r>
    <r>
      <rPr>
        <b/>
        <sz val="10"/>
        <color rgb="FF0070C0"/>
        <rFont val="Arial"/>
        <family val="2"/>
      </rPr>
      <t xml:space="preserve">(Objetivo No. 10) </t>
    </r>
  </si>
  <si>
    <t>DEPENDENCIA</t>
  </si>
  <si>
    <t>DIRECCION-OFICINA</t>
  </si>
  <si>
    <t>SUBDIRECCIÓN -GRUPO</t>
  </si>
  <si>
    <t>AREA</t>
  </si>
  <si>
    <t>UBICACIÓN</t>
  </si>
  <si>
    <t>FECHA DE INSPECCION</t>
  </si>
  <si>
    <t xml:space="preserve">INSPECCIONES Y ACTIVIDADES </t>
  </si>
  <si>
    <t>RESPONSABLES</t>
  </si>
  <si>
    <t>Alcalde</t>
  </si>
  <si>
    <t>Alcalde DESPACHO</t>
  </si>
  <si>
    <t>URBANA</t>
  </si>
  <si>
    <t xml:space="preserve">1. Inspecciones de áreas
2. Inspecciones de elementos de emergencias
2,1 Botiquienes
2.2 Camillas
2.3 Señalizacion
3. Orden y aseo.
4, Sustancias químicas.
5, Actos y condiciones inseguras. 
</t>
  </si>
  <si>
    <t>Javier Mauricio Gomez</t>
  </si>
  <si>
    <t xml:space="preserve">Alcalde </t>
  </si>
  <si>
    <t>Alcalde  Oficina Juridica</t>
  </si>
  <si>
    <t>Alcalde Oficina de Contratación</t>
  </si>
  <si>
    <t>Alcalde  Oficina de Comunicaciones</t>
  </si>
  <si>
    <t>Alcalde  Oficina de control  Interno</t>
  </si>
  <si>
    <t>BELEN</t>
  </si>
  <si>
    <t xml:space="preserve">Martha Ruth Moreno </t>
  </si>
  <si>
    <t>Alcalde Oficina Control  Único Disciplinario</t>
  </si>
  <si>
    <t>Alcalde Municipal</t>
  </si>
  <si>
    <t>Alcalde Municipal Gerencia Proyector  Estratégicos</t>
  </si>
  <si>
    <t>Alcalde  Oficina de Contratación</t>
  </si>
  <si>
    <t>ARCHIVO</t>
  </si>
  <si>
    <t xml:space="preserve">CRA 7 N 27-56 2 DO B BELALCAZAR </t>
  </si>
  <si>
    <t>Secretaría General</t>
  </si>
  <si>
    <t>Secretaría General DESPACHO</t>
  </si>
  <si>
    <t>Secretaría General Dirección Atenciónal Ciudadano</t>
  </si>
  <si>
    <t>VENTANILLA PRINCIPAL</t>
  </si>
  <si>
    <t>VENTANILLA 1</t>
  </si>
  <si>
    <t>Secretaría de Planeación</t>
  </si>
  <si>
    <t>Secretaría de Planeación DESPACHO</t>
  </si>
  <si>
    <t xml:space="preserve">Martha Guayara </t>
  </si>
  <si>
    <t>Secretaría de Planeación dirección Ordenamiento  Territorial  Sostenible</t>
  </si>
  <si>
    <t>Secretaría de Planeación Dirección Información y  Aplicación de la Norma Urbanistica</t>
  </si>
  <si>
    <t>Secretaría de Planeación Dirección Planeación del  Desarrollo</t>
  </si>
  <si>
    <t>Secretaría de Planeación Dirección Administración del  SISBEN</t>
  </si>
  <si>
    <t>Secretaría de Planeación DirecciónFortalemimiento  Institucional</t>
  </si>
  <si>
    <t>CAM POLA</t>
  </si>
  <si>
    <t>Secretaría de Hacienda</t>
  </si>
  <si>
    <t>Secretaría de Hacienda DESPACHO</t>
  </si>
  <si>
    <t>DULIMA</t>
  </si>
  <si>
    <t>Juan Carlos Zabala</t>
  </si>
  <si>
    <t>Secretaría de Hacienda Dirección Presupuesto</t>
  </si>
  <si>
    <t>Secretaría de Hacienda Dirección de Contabilidad</t>
  </si>
  <si>
    <t>Secretaría de Hacienda Dirección de Tesoreria</t>
  </si>
  <si>
    <t>Secretaría de Hacienda Dirección de Rentas</t>
  </si>
  <si>
    <t>Secretaría Administrativa</t>
  </si>
  <si>
    <t>Secretaría Administrativa DESPACHO</t>
  </si>
  <si>
    <t>PENSIONES</t>
  </si>
  <si>
    <t>Secretaría Administrativa Dirección Talento  Humano</t>
  </si>
  <si>
    <t>SST</t>
  </si>
  <si>
    <t>Secretaría Administrativa Dirección Recursos Fisicos</t>
  </si>
  <si>
    <t>ALMACEN</t>
  </si>
  <si>
    <t>TITULACIONES</t>
  </si>
  <si>
    <t>CRA 5 N° 12-28 LOCAL - CENTRO</t>
  </si>
  <si>
    <t>Secretaría de Gobierno</t>
  </si>
  <si>
    <t>Secretaría de Gobierno Dirección Justicia</t>
  </si>
  <si>
    <t>CORREGIDURIA  COELLO</t>
  </si>
  <si>
    <t>RURAL</t>
  </si>
  <si>
    <t>Cindy Paola Plazas</t>
  </si>
  <si>
    <t>CORREGIDURIA  TAPIAS</t>
  </si>
  <si>
    <t>CORREGIDURIA  TOCHE</t>
  </si>
  <si>
    <t>CORREGIDURIA  CAY</t>
  </si>
  <si>
    <t xml:space="preserve">Claudia Patricia Rivera </t>
  </si>
  <si>
    <t xml:space="preserve">CORREGIDURIA  JUNTAS </t>
  </si>
  <si>
    <t>Heidy Florido</t>
  </si>
  <si>
    <t>Secretaría de Gobierno DESPACHO</t>
  </si>
  <si>
    <t>Secretaría de Gobierno Dirección Participación Ciudadana y  Comunitaria</t>
  </si>
  <si>
    <t xml:space="preserve">CORREGIDURIA  SAN BERNARDO </t>
  </si>
  <si>
    <t>CORREGIDURIA  LA FLORIDA</t>
  </si>
  <si>
    <t>CAPA</t>
  </si>
  <si>
    <t xml:space="preserve">Km 7 VIA ALVARADO </t>
  </si>
  <si>
    <t xml:space="preserve">Junio </t>
  </si>
  <si>
    <t>CORREGIDURIA  DEL TOTUMO</t>
  </si>
  <si>
    <t>Kelly Johana Aguilar</t>
  </si>
  <si>
    <t xml:space="preserve">CORREGIDURIA  CARMEN DE BULIRA </t>
  </si>
  <si>
    <t>CORREGIDURIA  LAURELES</t>
  </si>
  <si>
    <t>INSPECCION 11</t>
  </si>
  <si>
    <t>CRA 1 SUR No. 27C-83</t>
  </si>
  <si>
    <t xml:space="preserve">Leidy Paola Sanchez </t>
  </si>
  <si>
    <t>INSPECCION 12</t>
  </si>
  <si>
    <t>COMISARIA 2</t>
  </si>
  <si>
    <t>CRA 2 CALLE 100 ESQUINA</t>
  </si>
  <si>
    <t>COMISARIA 1</t>
  </si>
  <si>
    <t>CRA 8A SUR 21-04 B/KENNEDY</t>
  </si>
  <si>
    <t>INSPECCION 6</t>
  </si>
  <si>
    <t xml:space="preserve">ENTRADA UNIVERSIDAD IBAGUE </t>
  </si>
  <si>
    <t>INSPECCION 5</t>
  </si>
  <si>
    <t xml:space="preserve">JORDAN 2 ETAPA </t>
  </si>
  <si>
    <t>INSPECCION 9</t>
  </si>
  <si>
    <t>CORREGIDURIA SALADO</t>
  </si>
  <si>
    <t>CORREGIDURIA GAMBOA</t>
  </si>
  <si>
    <t>Martha Guayara</t>
  </si>
  <si>
    <t>COMISARIA PERMANENTE</t>
  </si>
  <si>
    <t>CAM LA POLA</t>
  </si>
  <si>
    <t>Martha Ruth Moreno</t>
  </si>
  <si>
    <t>INSPECCION 1</t>
  </si>
  <si>
    <t xml:space="preserve">CAM LA POLA </t>
  </si>
  <si>
    <t>INSPECCION 2</t>
  </si>
  <si>
    <t xml:space="preserve">CORREGIDURIA  VILLA RESTREPO </t>
  </si>
  <si>
    <t>CAM 10</t>
  </si>
  <si>
    <t>Patricia Caro</t>
  </si>
  <si>
    <t>Secretaría de Gobierno Dirección de Espacio Público y Control Urbano</t>
  </si>
  <si>
    <t>Secretaría de Gobierno Dirección de Seguridad Ciudadana</t>
  </si>
  <si>
    <t xml:space="preserve">Patricia Caro </t>
  </si>
  <si>
    <t>INSPECCION 4</t>
  </si>
  <si>
    <t>BARRIO CORDOBA CAI/ SALON COMUNAL-BARRIO CORDOBA CLL 39 CON AMBALA (PEATONAL)</t>
  </si>
  <si>
    <t>Ulises Velasquez</t>
  </si>
  <si>
    <t>INSPECCION 10</t>
  </si>
  <si>
    <t>INSPECCION 8</t>
  </si>
  <si>
    <t xml:space="preserve">BARRIO SIMON BOLIVAR - CASA DE JUSTICIA </t>
  </si>
  <si>
    <t>COMISARIA 3</t>
  </si>
  <si>
    <t xml:space="preserve">BUNKER DE LA FISCALIA </t>
  </si>
  <si>
    <t>INSPECCION 7</t>
  </si>
  <si>
    <t xml:space="preserve">CAI DE POLICIA BARRIO EL SALADO </t>
  </si>
  <si>
    <t>INSPECCION 3</t>
  </si>
  <si>
    <t>PARQUE VIVERO -FRENTE COLEGIO LA NORMAL</t>
  </si>
  <si>
    <t xml:space="preserve">CORREGIDURIA  DANTAS </t>
  </si>
  <si>
    <t xml:space="preserve">CORREGIDURIA  SAN JUAN DE LA CHINA </t>
  </si>
  <si>
    <t>CORREGIDURIA  BUENOS AIRES</t>
  </si>
  <si>
    <t>CORREGIDURIA  CALAMBEO</t>
  </si>
  <si>
    <t>Secretaría de Salud</t>
  </si>
  <si>
    <t>Secretaría de Salud DESPACHO</t>
  </si>
  <si>
    <t>EDIFICIO CALLE 15</t>
  </si>
  <si>
    <t>Secretaría de Salud Dirección Aseguramiento</t>
  </si>
  <si>
    <t>Secretaría de Salud Dirección Salud Pública</t>
  </si>
  <si>
    <t>Secretaría de Salud Dirección Prestación de Servicios y  Calidad</t>
  </si>
  <si>
    <t>Secretaría de Educación</t>
  </si>
  <si>
    <t>Secretaría de Educación Dirección Calidad  Educativa</t>
  </si>
  <si>
    <t>Secretaría de Educación Dirección Cobertura Educativa</t>
  </si>
  <si>
    <t>Secretaría de Educación Dirección Administrativa y  Financiera</t>
  </si>
  <si>
    <t>Secretaría de Educación DESPACHO</t>
  </si>
  <si>
    <t xml:space="preserve">CAM 17 </t>
  </si>
  <si>
    <t>Secretaría de  Desarrollo  Economico</t>
  </si>
  <si>
    <t>Secretaría de  Desarrollo  Economico dirección Emprendimiento Fortalecimiento Empresarial  y  Empleo</t>
  </si>
  <si>
    <t>Secretaría de  Desarrollo  Economico DESPACHO</t>
  </si>
  <si>
    <t>Secretaría de  Desarrollo  Economico Dirección  Turismo</t>
  </si>
  <si>
    <t xml:space="preserve">Secretaria de Cultura  Biblioteca Germana Uribe </t>
  </si>
  <si>
    <t>CRA 4 SUR DIAGONAL 106 LA CIMA CENTRO INTEGRAL COMUNITARIO</t>
  </si>
  <si>
    <t xml:space="preserve">Constanza Cartagena </t>
  </si>
  <si>
    <t>Secretaria de Cultura  Biblioteca Ines Rojas Luna</t>
  </si>
  <si>
    <t xml:space="preserve">MZ. 1 CASA 1 BARRIO NUEVO ARMERO-FRENTA PLAZA EL JARDIN </t>
  </si>
  <si>
    <t xml:space="preserve">Secretaria de Cultura  Biblioteca Alvaro Mutis </t>
  </si>
  <si>
    <t xml:space="preserve">1 ETAPA CIUDADELA SIMON BOLIVAR-CALLE 86 CON CRA 3 SUR </t>
  </si>
  <si>
    <t>Secretaría de Cultura</t>
  </si>
  <si>
    <t>Secretaría de Cultura Dirección Fomento  a  las Prácticas Artisticas y  Culturales y del  Patrimonio.</t>
  </si>
  <si>
    <t xml:space="preserve">CRA 10 CENTRO </t>
  </si>
  <si>
    <t>Martha Ines Linares</t>
  </si>
  <si>
    <t>Secretaría de Cultura DESPACHO</t>
  </si>
  <si>
    <t xml:space="preserve">Martha Ines Linares </t>
  </si>
  <si>
    <t>Secretaría de Ambiente  y  Gestión del  Riesgo</t>
  </si>
  <si>
    <t>Secretaría de Ambiente  y  Gestión del  Riesgo Cuerpo  Oficialde Bombrero</t>
  </si>
  <si>
    <t>ESTACIÓN 60</t>
  </si>
  <si>
    <t>CALLE 60 No. 3-100</t>
  </si>
  <si>
    <t>Secretaría de Ambiente  y  Gestión del  Riesgo DESPACHO</t>
  </si>
  <si>
    <t>Secretaría de Ambiente  y  Gestión del  Riesgo Dirección Ambiente, agua y  Cambio  Climático</t>
  </si>
  <si>
    <t>Secretaría de Ambiente  y  Gestión del  Riesgo Dirección Gestión del  Riesgo y Atenciónde Desastres</t>
  </si>
  <si>
    <t>ESTACION CENTRO</t>
  </si>
  <si>
    <t xml:space="preserve">CARRERA 19 CON 3 CENTRO </t>
  </si>
  <si>
    <t>ESTACION SUR</t>
  </si>
  <si>
    <t>CRA 11 BIS SUR</t>
  </si>
  <si>
    <t xml:space="preserve">Pabla Pardo </t>
  </si>
  <si>
    <t>Secretaría de Ambiente  y  Gestión del  Riesgo Dirección Cuerpo  Oficialde Bombrero</t>
  </si>
  <si>
    <t>ESTACION JARDIN</t>
  </si>
  <si>
    <t xml:space="preserve">CRA 5 ORIENTE </t>
  </si>
  <si>
    <t>Secretaría de  Desarrollo Social  y Comunitario</t>
  </si>
  <si>
    <t>Secretaría de  Desarrollo Social  y Comunitario Dirección Grupos Étnicos y  Población  Vulnerable</t>
  </si>
  <si>
    <t>Secretaría de  Desarrollo Social  y Comunitario Dirección Mujer, Genero y Diversidad Sexual</t>
  </si>
  <si>
    <t>Martha  Ines Linares</t>
  </si>
  <si>
    <t>Secretaría de  Desarrollo Social  y Comunitario DESPACHO</t>
  </si>
  <si>
    <t>Secretaría de  Desarrollo Social  y Comunitario Dirección Infancia, Adolescencia y  Juventud</t>
  </si>
  <si>
    <t xml:space="preserve">CRA 3 NO. 7-52 CENTRO </t>
  </si>
  <si>
    <t>Secretaría de  Agricultura y Desarrollo Rural</t>
  </si>
  <si>
    <t>Secretaría de  Agricultura y Desarrollo Rural DESPACHO</t>
  </si>
  <si>
    <t>VIVERO</t>
  </si>
  <si>
    <t>LIBERTADOR</t>
  </si>
  <si>
    <t>Secretaría de  Agricultura y Desarrollo Rural Dirección Asuntos Agropecuarios y  UMATA</t>
  </si>
  <si>
    <t>Secretaría de  Agricultura y Desarrollo Rural Dirección Desarrollo Rural</t>
  </si>
  <si>
    <t>Secretaría de Infraestructura</t>
  </si>
  <si>
    <t>Secretaría de Infraestructura DESPACHO</t>
  </si>
  <si>
    <t>Secretaría de Infraestructura Dirección  Operativa</t>
  </si>
  <si>
    <t>Secretaría de Infraestructura Dirección Técnica</t>
  </si>
  <si>
    <t>Secretaria de Movilidad</t>
  </si>
  <si>
    <t>Secretaria de Movilidad DESPACHO</t>
  </si>
  <si>
    <t>COMPLEJO EMPRESARIAL</t>
  </si>
  <si>
    <t>Secretaria de Movilidad Direcciíón Tramite y  Servicios</t>
  </si>
  <si>
    <t xml:space="preserve">COMPLEJO EMPRESARIAL </t>
  </si>
  <si>
    <t>Secretaria de Movilidad Dirección  Asuntos  Juridicos de  Tránsito</t>
  </si>
  <si>
    <t>Secretaria de Movilidad Dirección Operativa y  Control de Tránsito</t>
  </si>
  <si>
    <t>Secretaria de las TIC</t>
  </si>
  <si>
    <t xml:space="preserve">Secretaria de las TIC </t>
  </si>
  <si>
    <t xml:space="preserve">ViVE DIGITAL EDIFICIO AVIANCA CENTRO </t>
  </si>
  <si>
    <r>
      <rPr>
        <b/>
        <sz val="10"/>
        <color rgb="FF0070C0"/>
        <rFont val="Arial"/>
        <family val="2"/>
      </rPr>
      <t>INSPECCIONES DE HIGIENE Y SEGURIDAD INDUSTRIAL</t>
    </r>
    <r>
      <rPr>
        <sz val="10"/>
        <color rgb="FF0070C0"/>
        <rFont val="Arial"/>
        <family val="2"/>
      </rPr>
      <t xml:space="preserve">
1. Inspección de higiene y seguridad (área de trabajo)
2. Inspección de orden y aseo
3.  Inspección elemento de emergencias (botiquin - extintores - camillas- señalización - alarma)
4. Inspeccion de sustancias químicas.
5. Actos y condiciones inseguras
</t>
    </r>
    <r>
      <rPr>
        <b/>
        <sz val="10"/>
        <color rgb="FF0070C0"/>
        <rFont val="Arial"/>
        <family val="2"/>
      </rPr>
      <t>(Objetivo No. 5, 10)</t>
    </r>
    <r>
      <rPr>
        <sz val="10"/>
        <color rgb="FF0070C0"/>
        <rFont val="Arial"/>
        <family val="2"/>
      </rPr>
      <t xml:space="preserve">
</t>
    </r>
  </si>
  <si>
    <t>MEDICIÓN DEL CUMPLIMIENTO SG-SST</t>
  </si>
  <si>
    <t>GAMBOA</t>
  </si>
  <si>
    <t>EQUIPO DE APOYO OPS SST</t>
  </si>
  <si>
    <t xml:space="preserve">NOMBRES Y APELLIDOS </t>
  </si>
  <si>
    <t xml:space="preserve">PROFESIÓN </t>
  </si>
  <si>
    <t>APOYO AL EQUIPO</t>
  </si>
  <si>
    <t xml:space="preserve">RESPONSABLES SEDES </t>
  </si>
  <si>
    <t xml:space="preserve">Carlos Armando Cuellar </t>
  </si>
  <si>
    <t>CONTRATADO</t>
  </si>
  <si>
    <t xml:space="preserve">Medico Laboral </t>
  </si>
  <si>
    <t xml:space="preserve">*Realización de Examines médicos de ingreso, periódicos y egreso          *Atención médica                                                                          *Atención Post incapacidad                                              *Recomendaciones al trabajador  (restricciones laborales)           </t>
  </si>
  <si>
    <t>N/A</t>
  </si>
  <si>
    <t>PENDIENTE</t>
  </si>
  <si>
    <t>Adminstradora en Seguridad y Salud en el Trabajo</t>
  </si>
  <si>
    <t>Apoyar en la investigación y hacer seguimientos de los accidentes de trabajo de los funcionarios de las diferentes.
Apoyar en el desarrollo de las acciones correctivas derivadas de la investigación del accidente de trabajo.
Implementar y divulgar las lecciones aprendidas derivadas de la investigación de los accidente de trabajo.
Realización de oficios enviados a las EPS de los accidentes que han tenido los funcionarios.
Realización de charlas de 5 minutos  en las diferentes sedes.
Realizar de inspecciones pre operacionales en las diferentes sedes.
Demás actividades impartidas por el supervisor del contrato.</t>
  </si>
  <si>
    <t xml:space="preserve">Secretaria de Salud, Corregidurias Juntas y Villa Restrepo  </t>
  </si>
  <si>
    <t xml:space="preserve">Adminstrador en Seguridad y Salud en el Trabajo </t>
  </si>
  <si>
    <r>
      <t xml:space="preserve">Realización de inspecciones de áreas de diferentes sedes  (Botiquín, extintores, orden y aseo)                                                                                                                                      Realizar informes                                                                                                                                                                              Charlas Gestión del riesgo y Seguridad Industrial </t>
    </r>
    <r>
      <rPr>
        <sz val="9"/>
        <color indexed="8"/>
        <rFont val="Arial"/>
        <family val="2"/>
      </rPr>
      <t xml:space="preserve">                                                                                           Socialización de los planes de amenazas y vulnerabilidad                                                                                                      Charlas de 5 minutos (campañas  de salud mental, riesgo psicosocial                                                              Consolidado puesto de trabajo de las diferentes sedes                                                                                       Demás actividades impartidas por el supervisor                                                                                                                                                                                                                                                                                                                                                                                                                             </t>
    </r>
  </si>
  <si>
    <t xml:space="preserve">Edificio Dulima, Capa, Corregiduria la Florida </t>
  </si>
  <si>
    <t>Hugo Alberto Sepulveda</t>
  </si>
  <si>
    <t xml:space="preserve">Abogado </t>
  </si>
  <si>
    <t xml:space="preserve">Dar respuesta a los oficios y requerimientos de otras entidades y propias de Administración Municipal que requieran el soporte legal.
Elaborar oficios, memorando y PQR pertinentes a aspectos de Seguridad y salud en el Trabajo.
Realizar la revisión del nomograma, actualización y verificación del cumplimiento del nomograma de SST
Brindar apoyo jurídico al grupo de SST.
Contestar tutelas, derechos de petición y/o requerimientos de los funcionarios.
Participar en el proceso de auditoria la SG-SST e ISO 45001-2018.                                                                                                                </t>
  </si>
  <si>
    <t>Profesional en Seguridad y Salud en el Trabajo</t>
  </si>
  <si>
    <t xml:space="preserve">Secretaria de Cultura, Vive Digital Ed. Avianca, Vivero </t>
  </si>
  <si>
    <t xml:space="preserve">Apoyo en la Actualización del plan de trabajo.
Apoyo en el Plan de Emergencias (Capacitaciones, simulacros).
Apoyo en la actualización de los Planes de amenazas y vulnerabilidad.
Apoyo en la inducción y reinducción personal de planta y contratistas.
Apoyo capacitaciones virtuales a los funcionarios de teletrabajo.
Realización de actas de las reuniones.
Apoyo a las auditorias internas y externas.
Apoyo al proceso de Gestión documental.
Apoyo en las reuniones de Fortalecimiento  Institucional.
Realización de inspecciones pre operacionales en las diferentes sedes.
Demás actividades impartidas por el supervisor del contrato. "
</t>
  </si>
  <si>
    <t>Sede Belen, Archivo contratación, CAM la Pola, Bomberos Estación Centro</t>
  </si>
  <si>
    <t xml:space="preserve">Martha Yaneth Guayara </t>
  </si>
  <si>
    <t xml:space="preserve">Cam 17, Corregiduria Gamboa </t>
  </si>
  <si>
    <t xml:space="preserve">Psicologa </t>
  </si>
  <si>
    <t xml:space="preserve">Realización campaña 5 minutos por tu seguridad y autocuidado en las diferentes sedes.
Demás actividades impartidas por el supervisor del contrato.  
Realización campaña cuidar la salud mental.
Realización pausas activas e higiene postural.
Realización campaña como es la vida después de un accidente.
Atender y hacer seguimiento a casos especiales de  funcionarios con problemas de ansiedad y crisis.
Realizar de inspecciones pre operacionales en las diferentes sedes.
Demás actividades impartidas por el supervisor del contrato."
</t>
  </si>
  <si>
    <t>Bombero Estación Sur, CAM 60</t>
  </si>
  <si>
    <t xml:space="preserve">La Cima, Biblioteca Ines Rojas Luna </t>
  </si>
  <si>
    <t xml:space="preserve">Leidy Paola Sánchez Tello </t>
  </si>
  <si>
    <t xml:space="preserve">Cam Sur, Inspección sexta </t>
  </si>
  <si>
    <t xml:space="preserve">Kelly Johana Aguiar Vargas </t>
  </si>
  <si>
    <t>Corregiduruia Carmen de Bulira Laures y Totumo</t>
  </si>
  <si>
    <t>Secretaria de Movilidad, Estación Jardin Bomberos</t>
  </si>
  <si>
    <t xml:space="preserve">Cindy Paola Plazas </t>
  </si>
  <si>
    <t xml:space="preserve">Corregiduria Tapas y Coello </t>
  </si>
  <si>
    <t xml:space="preserve">Ulises Velasquez </t>
  </si>
  <si>
    <t xml:space="preserve">Administrador Público </t>
  </si>
  <si>
    <t xml:space="preserve">Casa de Justicia, Inspección Cordoba, Cam Salado </t>
  </si>
  <si>
    <t>Se realizo la actualización de las 4 políticas del SG-SST.</t>
  </si>
  <si>
    <r>
      <rPr>
        <b/>
        <sz val="7"/>
        <color theme="1"/>
        <rFont val="Arial"/>
        <family val="2"/>
      </rPr>
      <t>SIGAMI - ISO 45001-2018</t>
    </r>
    <r>
      <rPr>
        <sz val="7"/>
        <color theme="1"/>
        <rFont val="Arial"/>
        <family val="2"/>
      </rPr>
      <t xml:space="preserve">
Revisión y actualización de los documentos metodológicos
 Actividad mancomundad con SIGAMI
1. Política integral HSEQ
2. Manual HSEQ
3. Contexto de la organización
4. Matriz partes interesadas
5, Riesgos y oportunidades
6. Acciones Correctivas.
7, Normograma.
8, Gestión del Cambio.
9, Auditorias
11, Instructivo para la elaboración de documentos
</t>
    </r>
    <r>
      <rPr>
        <b/>
        <sz val="7"/>
        <color theme="1"/>
        <rFont val="Arial"/>
        <family val="2"/>
      </rPr>
      <t>(Objetivo No. 5)</t>
    </r>
  </si>
  <si>
    <r>
      <rPr>
        <b/>
        <sz val="7"/>
        <color theme="1"/>
        <rFont val="Arial"/>
        <family val="2"/>
      </rPr>
      <t xml:space="preserve">INTERVENCIÓN.
SEMANA DE LA SEGURIDAD, LA SALUD Y EL BIENESTAR LABORAL.
</t>
    </r>
    <r>
      <rPr>
        <sz val="7"/>
        <color theme="1"/>
        <rFont val="Arial"/>
        <family val="2"/>
      </rPr>
      <t xml:space="preserve">
Celebración día nacional de la SEGURIDAD Y SALUD EN EL TRABAJO
</t>
    </r>
    <r>
      <rPr>
        <b/>
        <sz val="7"/>
        <color theme="1"/>
        <rFont val="Arial"/>
        <family val="2"/>
      </rPr>
      <t>(Objetivo No. 6 y 10)</t>
    </r>
  </si>
  <si>
    <t>MODULO DE ESTABILIZACIÓN Y CLASIFICACIÓN (M.E.C.) -TRIAGE</t>
  </si>
  <si>
    <t>SISTEMA COMANDO DE INCIDENTES  VALORACIÓN PRIMARIA Y SECUNDARIA Y CINEMATICA DEL TRAUMA</t>
  </si>
  <si>
    <t xml:space="preserve">SISTEMA COMANDO DE INCIDENTES  </t>
  </si>
  <si>
    <t>PROGRAMA DE VIGILANCIA EPIDEMIOLÓGICA PARA RIESGO PSICOSOCIAL</t>
  </si>
  <si>
    <t>PROCEDIMIENTO PARA RIESGO PSICOSOCIAL</t>
  </si>
  <si>
    <t xml:space="preserve">28/02/2024 Estado de Salud de los funcionarios-Secretaria de Movilidad </t>
  </si>
  <si>
    <t xml:space="preserve">7/03/2024 y 14/03/2024 Estado de Salud de los funcionarios Secretaria de Movilidad -Agentes de tránsito, Secretaria de Ambiente y Gestión del riesgo -Bomberos </t>
  </si>
  <si>
    <t xml:space="preserve">1. Se actualizo el Programa de Vigilancia Epidemiologica para Desordenes Muscoesqueleticos y se creo la guia de prevención de desordeneses muscoesqueleticos  </t>
  </si>
  <si>
    <t xml:space="preserve">Se actualizo el Porgrama de estilos de vida saludable </t>
  </si>
  <si>
    <t xml:space="preserve">1. Capacitación manejo de la voz Secretaria de Educación </t>
  </si>
  <si>
    <t xml:space="preserve">1. Charlas de prevención en desordenes muscoesqueleticos y ergonomia laboral </t>
  </si>
  <si>
    <t xml:space="preserve">1. Valoraciones fisicas para la identificación de sintomatologia asociada a DME por peligro Biomecanico. Las valoraciones se realizan en el consultorio oficina 109 Palacio Muniicpal con cita previa </t>
  </si>
  <si>
    <t>1. Se emite las recomendaciones de los funcionarios valorados en consulta o a travéz de las inspecciones de puesto de trabajo por via correo electronico de acuerdo a los hallazgos encontrados</t>
  </si>
  <si>
    <t xml:space="preserve">1, Socialización Planes de formación brigadas de emergencias  </t>
  </si>
  <si>
    <t xml:space="preserve">1,  Capacitación Panoptico Generalidades Brigadas de Emergencia y comunicaciones de Emergencia </t>
  </si>
  <si>
    <t xml:space="preserve">1, Personal Traslado Auditorio Andres Lopez de Galarza 
2, Personal Nuevo Panoptico 
</t>
  </si>
  <si>
    <t xml:space="preserve">1. 11-04-2024 Valoraciones fisicas para la identificación de sintomatologia asociada a DME por peligro Biomecanico. Las valoraciones se realizan en el consultorio oficina 109 Palacio Muniicpal con cita previa </t>
  </si>
  <si>
    <t>1. 11-04-2024 Se emite las recomendaciones de los funcionarios valorados en consulta o a travéz de las inspecciones de puesto de trabajo por via correo electronico de acuerdo a los hallazgos encontrados</t>
  </si>
  <si>
    <t xml:space="preserve">1. 12-04-2024 Capacitación Actividad fisica a grupo de brigadistas                                                                  15-04-2024 Charla de prevención en desordenes muscoesqueleticos y ergonomia laboral.                                                                    25-04-2024 Charla de prevención en desordenes muscoesqueleticos y ergonomia laboral </t>
  </si>
  <si>
    <t xml:space="preserve">26-04-2024 jornada de salud y bienestar laboral Pausas en Comfatolima comisarios-inspectores.                                                                        29-04-2024 Pausas activas en Secretaria administrativa Palacio Municipal </t>
  </si>
  <si>
    <t>06 de Marzo 2024 Se realizó Inspección CAM Belen (Inspección de area, Botiquin, extintores, orden y aseo, sustancias quimicas y socialización  formato actos y condiciones inseguras)                                                   22 de Marzo 2024 Se realizó inspección operacional  Edificio de  la 10 (Inspección de area, botiquin, extintores,orden y aseo, sustancias quimicas y socialización formato de actos y condiciones inseguras.</t>
  </si>
  <si>
    <t xml:space="preserve">02 y 03 -04 -2024 Se realizo Inspección operacional en CAM la Pola (Inspección de area, botiquin, extintores, orden y aseo, sustancias quimicas y socializción formato de actos y condiciones inseguras)                                           09 y 10 -04 -2024 Inspección Operacional CAM la 17 (Inspección de area, botiquin, extintores,orden y aseo, sustancias quimicas y socialización formato de actos y condiciones inseguras)                 16 -17-04 -2024 Inspección operacional Secretaria de Salud (Inspección de área, botiquin, extintores, orden y aseo, sustancias quimicas, actos y condiciones inseguras)                                                           17-18 Abril -2024 Inspección Operacional Palacio Municipal (Inspección de area, botiquin, extintores, orden y aseo, sustancias quimicias y socialización formato actos y condiciones inseguras)                                                                       18-19-04-2024 Inspección opercional Secretaria de hacienda (inpsección de área, botiquin, extintores, orden y aseo, sustancias quimicas, actos y condiciones inseguras)                                                           24-15-04-2024 Inspección operacional Secretaria de Movilidad (inspección de área, botiquin, extintores, orden y aseo, sustancias quimicas, actos y condiciones inseguras) </t>
  </si>
  <si>
    <t xml:space="preserve">1 02-02-2024. Convocatoria Brigadas de Emergencias  </t>
  </si>
  <si>
    <t xml:space="preserve">1. 12-04-2024Capacitación Psicologia en la emergencia.(Primeros auxilios Psicologicos-trabajo en equipo) EFAC </t>
  </si>
  <si>
    <t>18-04-2024 Se realizo una actividad de seguridad vial formato de inspección preoperacional de vehiculos y camionetas.</t>
  </si>
  <si>
    <t xml:space="preserve">31-05-2024 Jornada de salud y bienestar laboral </t>
  </si>
  <si>
    <t xml:space="preserve">13-02-2024 Mariana Melo Alvarez                                                  21-02-2024 Angel Maria Gomez                                                      23-02-2024 Diego Armando Huertas Valencia                                                                                                  </t>
  </si>
  <si>
    <t xml:space="preserve">26-01-2024 Edna liliana Amaya Cabezas                                               24-01-2024 Diana Lemus                                                             01-01-2024 Diego Armando Valencia Huertas                                             23-01-2024 Karol cortes Rivera                                                              06-01-2024 Javier Ivan Alvarez Bonilla                                                                      31-01-2024 Cindy Tatiana Gonzalez vanegas                                             31-01-2024 Jessica Lorena Medina                                                                   25-01-2024 Jose Edgar Mora                  11-01-2024 Jessica Lorena Medina                                                          23-01-2024 Marce castro Ramirez                                                                                                                             </t>
  </si>
  <si>
    <t xml:space="preserve">01-03-2024 Carmen Rosa Rondón                                                  04-03-2024 Jhonatan Orlando Machado                                09-03-2024 Martha patricia Silva                                                             14-03-2024 Jose Felix Salgado                                                              16-03-2024 Paola Andrea Jimenez                                                        19-03-2024 Jaime Sanz Acosta                                                          23-03-2024 Felipe Cruz Agudelo                                                    23-03-2024 Luis Alberto Ramos Guzmán                                 </t>
  </si>
  <si>
    <r>
      <rPr>
        <b/>
        <sz val="7"/>
        <color theme="1"/>
        <rFont val="Arial"/>
        <family val="2"/>
      </rPr>
      <t>ACCIDENTES DE TRABAJO</t>
    </r>
    <r>
      <rPr>
        <sz val="7"/>
        <color theme="1"/>
        <rFont val="Arial"/>
        <family val="2"/>
      </rPr>
      <t xml:space="preserve">
Lecciones aprendidas 
</t>
    </r>
    <r>
      <rPr>
        <b/>
        <sz val="7"/>
        <color theme="1"/>
        <rFont val="Arial"/>
        <family val="2"/>
      </rPr>
      <t xml:space="preserve"> (Objetivo No. 10)</t>
    </r>
  </si>
  <si>
    <t xml:space="preserve">29-04-2024 Campaña guardianes de la seguridad EFAC         </t>
  </si>
  <si>
    <t xml:space="preserve">26-01-2024 Edna liliana Amaya Cabezas                                               24-01-2024 Diana Lemus                                                             01-01-2024 Diego Armando Valencia Huertas                                             23-01-2024 Karol cortes Rivera                                                                                                                                31-01-2024 Cindy Tatiana Gonzalez vanegas                                             31-01-2024 Jessica Lorena Medina                                                                   25-01-2024 Jose Edgar Mora                  11-01-2024 Jessica Lorena Medina                                                          23-01-2024 Marce castro Ramirez                                                                                                                             </t>
  </si>
  <si>
    <t xml:space="preserve">04-04-2024 Oscar Alonso Urbina                                       04-04-2024 Gabriel Machado Triana                                                                  17-04-2024 Javier Buritica Gonzalez                                                                          18-04-2024 Euliser Serrano Cubillos                                                                          15-04-2024 Floreibel Paiva Gutierrez                                                                                                                                                                                                                </t>
  </si>
  <si>
    <t xml:space="preserve">04-04-2024 Oscar Alonso Urbina                                       04-04-2024 Gabriel Machado Triana                                                                  17-04-2024 Javier Buritica Gonzalez                                                                          18-04-2024 Euliser Serrano Cubillos                                                                          15-04-2024 Floreibel Paiva Gutierrez                                                                30-04-2024 Cristian David Avila                                     27-04-2024 Kevin Estiven Ospina Duran                                                                                                                                                                       </t>
  </si>
  <si>
    <t xml:space="preserve">1. 10-05-2024 Valoración primaria y segundaria </t>
  </si>
  <si>
    <t xml:space="preserve">1. Atendido 13 pacientes exámen de ingreso                                       2. Atendido 1 paciente exámen de retiro </t>
  </si>
  <si>
    <t xml:space="preserve">1. Atentido 6 pacientes exámen de ingreso                                              2. Atendido 1 paciente exámen de egreso </t>
  </si>
  <si>
    <t xml:space="preserve">1. Atendido 11 pacientes exámen de ingreso </t>
  </si>
  <si>
    <t>REALIZADO</t>
  </si>
  <si>
    <t xml:space="preserve">22-05-2024 Glenda del Mar Garzón                                                  31-05-2024 Mariana älvarez                                                     29-05-2024 Alexander Saavedra Rengifo </t>
  </si>
  <si>
    <t>20-05-2024 Campaña guardianes de la seguridad fase 2 (Dirección de cobertura y PlaneaciónCAM 17)</t>
  </si>
  <si>
    <t>18 y 19  de Mayo se realizó el proceso de identificación de las actividades rutinarias y no rutinarias con los enlaces SIGAMI</t>
  </si>
  <si>
    <t xml:space="preserve">Se Actualizo el Reglamento de Higiene y Seguridad Industrial </t>
  </si>
  <si>
    <t xml:space="preserve">02,03 de mayo se realizó programa de estilos de vida saludable con funcionarios de sobrepeso </t>
  </si>
  <si>
    <t xml:space="preserve">30-05-2024 se realizó los indicadores de Gestión </t>
  </si>
  <si>
    <t xml:space="preserve">Se realizó el analisis de resultados de los exámenes médicos ocupacionales periodicos </t>
  </si>
  <si>
    <t xml:space="preserve">1. 08,09,10,11,17,21,24,25 de Abril se realizarón la emisión de recomendaciones y restrinciones de psicologia lobral  a 14 funcionarios </t>
  </si>
  <si>
    <t xml:space="preserve">1. 03,05,14,15,16,17,21,22,23 ,28,29,30 y 31 de mayo se realizó atención psicologica a 26 funcionarios </t>
  </si>
  <si>
    <t xml:space="preserve">1. 03,05,14,15,16,17,21,22,23 ,28,29,30 y 31 de mayo se realizó  la emisión de recomendaciones y restricniones de psicologia laboral  a 26 funcionarios </t>
  </si>
  <si>
    <t xml:space="preserve">1. 08,09,10,11,17,21,24,25 de Abril se realizó atención psicologica a 14 funcionarios </t>
  </si>
  <si>
    <t>22-02-2024 Se hizó acompañamiento y seguimiento al comité de COPASST</t>
  </si>
  <si>
    <t xml:space="preserve">20-03-2024 Se hizó acompañamiento y seguimiento al comité de COPASST </t>
  </si>
  <si>
    <t>30-04-2024 Se hizó acompañamiento y seguimiento al comité de COPASST</t>
  </si>
  <si>
    <t xml:space="preserve">1. 21 de mayo Capacitación Inducción del SG-SST virtual a 150 contratistas </t>
  </si>
  <si>
    <t xml:space="preserve">1. Junio Se realizó la actualización del normograma </t>
  </si>
  <si>
    <t xml:space="preserve">1. Se hizo el proceso contractual de entrega de ficha de los exámenes médicos </t>
  </si>
  <si>
    <t xml:space="preserve">1. Se hizo el proceso contractual de la ficha técnica de recarga de extintores </t>
  </si>
  <si>
    <t>Febre</t>
  </si>
  <si>
    <t>Septie</t>
  </si>
  <si>
    <t>Octub</t>
  </si>
  <si>
    <t>Novie</t>
  </si>
  <si>
    <t>Diciem</t>
  </si>
  <si>
    <t xml:space="preserve">1. 14-06-2024 Reanimación cardiopulmonar - Botiquin de primeros auxilios </t>
  </si>
  <si>
    <t xml:space="preserve">1. 03,04,05 de Julio se realizó atención Psicologica a 16 funcionarios </t>
  </si>
  <si>
    <t xml:space="preserve">1. 04,05,06,12, 13, 19 y 18 de Junio se realizó atención psicologica a 19 funcionarios </t>
  </si>
  <si>
    <t xml:space="preserve">1. 04,05,06,12, 13, 19 de Junio se realizó la emisión de recomendaciones y restrinciones de psicologia laboral  a 19 funcionarios </t>
  </si>
  <si>
    <t xml:space="preserve">1. 03,04,05 de Julio se realizó la emisión de recomendaciones de psicologia laboral a 16 funcionarios </t>
  </si>
  <si>
    <t xml:space="preserve">1. 12-07-2024 Lesiones osteomusculares y vendaje </t>
  </si>
  <si>
    <t>18-06-2024 Inspección operacional (Inspección de área, botiquin, extintores,orden y aseo, sustancias quimicas, actos y condiciones inseguras)                          19-06-Inspección Operacional Casa del consumidor (inspección de área, botiquin, extintores, orden y aseo, sustancias quimicas, incidentes, actos y condiciones inseguras)</t>
  </si>
  <si>
    <t>06-05-2'024 Se realizó inspección operacional en CAM la 60 (Inspección de área, botiquin, extintores, orden y aseo, sustancias quimicas y actos y condiciones inseguras)                                                23-05-2024 Se realizó Inspección operacional en Inspección 13 de policia (Inspección de área, botiquin, extintores, orden y aseo, sustancias quimicas, actos y condiciones inseguras                                                                                                  28-05-2024 Se realizó inspección operacional (Inspección de área, botiquin, extintores, orden y aseo y sustancias quimicas )                                              29-05-2024 Se realizó inspección operacional en Inspección 12 de policia (inspección deárea, botiquin, extintores, orden y aseo, sustancias quimicas, actos y condiciones inseguras</t>
  </si>
  <si>
    <t xml:space="preserve">Capactiación en responsabilidades y roles del comité de convivencia laboral Secretaria General </t>
  </si>
  <si>
    <t>Sensibilización técnicas alternativas para el manejo del stress en Secretaria de Educación.</t>
  </si>
  <si>
    <t>Sensibilización manejo de emociones y prevención del riesgo psicosocial</t>
  </si>
  <si>
    <t>Capacitación integral de manejo del stress funcionarios de Secretaria de Ambiente y Gestión del riesgo y Secrewtaria de Movilidad.</t>
  </si>
  <si>
    <t xml:space="preserve">Capacitación integral de manejo del stress funcionarios de diferentes Secetarias de la institución </t>
  </si>
  <si>
    <t xml:space="preserve">Capacitación de convivencia laboral, relaciones interpersonales y comunicaicón asertiva en Secretaria de Cultura, Secretaria de Desarrollo social comuniitario. </t>
  </si>
  <si>
    <t>Capacitación en habilidades sociales básicas, liderazgo, relaciones interpersonales y resolución en conflictos secretaria de Hacienda.</t>
  </si>
  <si>
    <t xml:space="preserve">03-05-2024 Se realizó simulacro en la EFAC por un evento de sismo                                                        30-05-2024 Se realizó simulacro en el Edificio de la 10 por evento de un conato de incendio por un corto circuito                 </t>
  </si>
  <si>
    <t>26-07-2024 Se realizó simulacro en secretaria de cultura por evento de sismo</t>
  </si>
  <si>
    <t xml:space="preserve">03-07-2024 Se realizó inspección operacional en Centro Digital Ed. Plaza de Bolivar (Inspección de área, botiuqin, extintores, orden y aseo,sustancias quimicas y actos inseguras)                             09-07-2024 ese realizó inspección operacional en Inspección 3 de policia (Inspección de área, botiquin, extintores, orden y aseo, sustancias quimicas, incidentes, actos y condiciones inseguras)                                      </t>
  </si>
  <si>
    <t>25-06 se realizaron pausas activas en Secretaria de Desarrollo social comunitario                                              26-06-2024 se realizaron pausas activas en Secretaria de Educación y planeación</t>
  </si>
  <si>
    <t>16 DE AGOSTO DE 2024</t>
  </si>
  <si>
    <t>CAMILLAJE Y SIMULACRO DE EMERGENCIAS (RETROALIMENTACIÓN CAPACITACIONES REALIZADAS)</t>
  </si>
  <si>
    <t xml:space="preserve">1. Se realizó auditoria Interna el 12  de Agosto </t>
  </si>
  <si>
    <t xml:space="preserve">                  SIMULACROS </t>
  </si>
  <si>
    <t xml:space="preserve">1. Valoración inicial a pacientes con sobrepeso inscrito al progama por una alcaldia sadudable ponte en forma y vive mejor </t>
  </si>
  <si>
    <t>1.  Se emite las recomendaciones de los funcionarios valorados en consulta o a travéz de las inspecciones de puesto de trabajo por via correo electronico de acuerdo a los hallazgos encontrados</t>
  </si>
  <si>
    <r>
      <rPr>
        <b/>
        <sz val="7"/>
        <color theme="1"/>
        <rFont val="Arial"/>
        <family val="2"/>
      </rPr>
      <t xml:space="preserve">PLAN ESTRATÉGICO DE SEGURIDAD VlA.
 </t>
    </r>
    <r>
      <rPr>
        <sz val="7"/>
        <color theme="1"/>
        <rFont val="Arial"/>
        <family val="2"/>
      </rPr>
      <t xml:space="preserve">
Revisión y actualizacion pasos (DASHVOARD)</t>
    </r>
  </si>
  <si>
    <t xml:space="preserve">16 y 17 -04-2024 Se realizo inspecciones de puesto de trabajo analizando las caracterisiticas ergonomicas en Dirección de infancia, adolescencia y juventud , secretaria de salud, Secretaria de salud                                                                                                                                                                          24-04-2024 Se realizo inspecciones de puesto de trabajo analizando las caracteristicas ergonomicas en Edificio Dulima Hacienda  (Conttratación)                                                      </t>
  </si>
  <si>
    <t>05-06-2024 Se realizó inspección de puesto e trabajo como seguimiento a condiciones de salud osteomuscular Secretaria de Educación                                                 06-06-2024 Se realizó inspección de puesto de trabajo y recomendaciones Edificio de la 10                           18-06-2024 Inspección de puesto de trabajo y recomendaciones Secretaria de Cultura</t>
  </si>
  <si>
    <t xml:space="preserve">26-07-2024 Se realizó inspección puesto de trabajo como seguimiento a condiciones de salud en Bomberos Norte.                                              22-07-2024 se realizó inspección de puesto de trabajo como seguimiento a condiciones de salud oficina de contatación                                       16-07-2024 Se realizó inspección puesto de trabajo y recomendaciones control unico disciplinario CAM Belen                                                                         </t>
  </si>
  <si>
    <t xml:space="preserve">1. Se realizo inspecciones de puesto de trabajo los dias 06 y 14 de Febrero  analizando las caracteristicas ergonomicas en los puntos visitados Secretaria de Gobierno y Dirección de Justicia y control unico disciplinario                                          23 de febrero inspección puesto de trabajo y recomendaciones EFAC                        28 de Febrero inspección puesto de trabajo y recomendaciones Secretaria de Movilidad                                             23-02-2024 Inspección de puesto de trabajo y recomendaciones Secretaria de cultura </t>
  </si>
  <si>
    <t xml:space="preserve">1. Se realizo inspecciones de puesto de trabajo el dia 11, de marzo en secretaria de Movilidad  analizando las caracteristicas ergonomicas en los puntos visitados el día 12 en Control unico disciplinario (CAM Belen) y el dia 20 de marzo en Secretaria de Cultura                                       06-03-2024 Se realizó inspección de puesto de trabajo y recomendaciones Control unico disciplinario y control interno(CAM Belen)                                                                                                                                                                                 </t>
  </si>
  <si>
    <t xml:space="preserve">03-05-2024 inspección de puesto de trabajo y recomendaciones Secretaria de Hacienda (Contabilidad)                14-05-2024 Inspección de puesto de trabajo y recomendaciones Palacio municipal (Gobierno , participación ciudadana, juridica)                                                22-05-2024 inspección de puesto de trabajo y reomendaciones Secretaria de cultura.                                                           28 -05-2024 inspección puesto de trabajo y recomendaciones Secretaria de movilidad.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</si>
</sst>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6"/>
      <color indexed="8"/>
      <name val="Arial"/>
      <family val="2"/>
    </font>
    <font>
      <b/>
      <sz val="10"/>
      <name val="Arial"/>
      <family val="2"/>
    </font>
    <font>
      <b/>
      <sz val="8"/>
      <name val="Arial"/>
      <family val="2"/>
    </font>
    <font>
      <sz val="8"/>
      <name val="Arial"/>
      <family val="2"/>
    </font>
    <font>
      <sz val="10"/>
      <name val="Arial"/>
      <family val="2"/>
    </font>
    <font>
      <b/>
      <sz val="10"/>
      <color indexed="8"/>
      <name val="Arial"/>
      <family val="2"/>
    </font>
    <font>
      <b/>
      <sz val="7"/>
      <color indexed="8"/>
      <name val="Arial"/>
      <family val="2"/>
    </font>
    <font>
      <b/>
      <sz val="9"/>
      <name val="Arial"/>
      <family val="2"/>
    </font>
    <font>
      <b/>
      <sz val="9"/>
      <color indexed="81"/>
      <name val="Tahoma"/>
      <family val="2"/>
    </font>
    <font>
      <b/>
      <sz val="7"/>
      <name val="Arial"/>
      <family val="2"/>
    </font>
    <font>
      <b/>
      <sz val="15"/>
      <color indexed="8"/>
      <name val="Arial"/>
      <family val="2"/>
    </font>
    <font>
      <sz val="15"/>
      <color indexed="8"/>
      <name val="Arial"/>
      <family val="2"/>
    </font>
    <font>
      <b/>
      <sz val="12"/>
      <name val="Arial"/>
      <family val="2"/>
    </font>
    <font>
      <b/>
      <sz val="16"/>
      <name val="Arial"/>
      <family val="2"/>
    </font>
    <font>
      <b/>
      <sz val="14"/>
      <name val="Arial"/>
      <family val="2"/>
    </font>
    <font>
      <b/>
      <sz val="20"/>
      <name val="Arial"/>
      <family val="2"/>
    </font>
    <font>
      <sz val="11"/>
      <color theme="1"/>
      <name val="Calibri"/>
      <family val="2"/>
      <scheme val="minor"/>
    </font>
    <font>
      <sz val="10"/>
      <color theme="0"/>
      <name val="Arial"/>
      <family val="2"/>
    </font>
    <font>
      <sz val="7"/>
      <color theme="1"/>
      <name val="Arial"/>
      <family val="2"/>
    </font>
    <font>
      <sz val="10"/>
      <color rgb="FFFF0000"/>
      <name val="Arial"/>
      <family val="2"/>
    </font>
    <font>
      <b/>
      <sz val="7"/>
      <color theme="1"/>
      <name val="Arial"/>
      <family val="2"/>
    </font>
    <font>
      <b/>
      <sz val="18"/>
      <color theme="1"/>
      <name val="Arial"/>
      <family val="2"/>
    </font>
    <font>
      <sz val="11"/>
      <color theme="1"/>
      <name val="Calibri"/>
      <family val="2"/>
    </font>
    <font>
      <sz val="11"/>
      <name val="Calibri"/>
      <family val="2"/>
    </font>
    <font>
      <b/>
      <sz val="12"/>
      <color theme="1"/>
      <name val="Arial"/>
      <family val="2"/>
    </font>
    <font>
      <sz val="12"/>
      <color theme="1"/>
      <name val="Arial"/>
      <family val="2"/>
    </font>
    <font>
      <sz val="10"/>
      <color rgb="FF000000"/>
      <name val="Arial"/>
      <family val="2"/>
    </font>
    <font>
      <u/>
      <sz val="10"/>
      <color theme="10"/>
      <name val="Arial"/>
      <family val="2"/>
    </font>
    <font>
      <sz val="10"/>
      <color theme="0" tint="-0.249977111117893"/>
      <name val="Arial"/>
      <family val="2"/>
    </font>
    <font>
      <b/>
      <sz val="10"/>
      <color theme="0" tint="-0.249977111117893"/>
      <name val="Arial"/>
      <family val="2"/>
    </font>
    <font>
      <b/>
      <sz val="7"/>
      <color theme="0" tint="-0.249977111117893"/>
      <name val="Arial"/>
      <family val="2"/>
    </font>
    <font>
      <sz val="20"/>
      <color theme="1"/>
      <name val="Calibri"/>
      <family val="2"/>
      <scheme val="minor"/>
    </font>
    <font>
      <sz val="20"/>
      <color theme="0" tint="-0.249977111117893"/>
      <name val="Arial Black"/>
      <family val="2"/>
    </font>
    <font>
      <b/>
      <sz val="12"/>
      <color theme="1"/>
      <name val="Calibri"/>
      <family val="2"/>
      <scheme val="minor"/>
    </font>
    <font>
      <b/>
      <sz val="9"/>
      <name val="Arial Black"/>
      <family val="2"/>
    </font>
    <font>
      <sz val="12"/>
      <name val="Arial"/>
      <family val="2"/>
    </font>
    <font>
      <sz val="12"/>
      <color rgb="FF000000"/>
      <name val="Arial"/>
      <family val="2"/>
    </font>
    <font>
      <sz val="9"/>
      <name val="Arial"/>
      <family val="2"/>
    </font>
    <font>
      <b/>
      <sz val="10"/>
      <color theme="0" tint="-0.249977111117893"/>
      <name val="Arial Black"/>
      <family val="2"/>
    </font>
    <font>
      <sz val="7"/>
      <name val="Arial"/>
      <family val="2"/>
    </font>
    <font>
      <b/>
      <sz val="11"/>
      <name val="Arial"/>
      <family val="2"/>
    </font>
    <font>
      <sz val="11"/>
      <name val="Arial"/>
      <family val="2"/>
    </font>
    <font>
      <sz val="11"/>
      <color theme="1"/>
      <name val="Arial"/>
      <family val="2"/>
    </font>
    <font>
      <sz val="9"/>
      <color theme="1"/>
      <name val="Arial"/>
      <family val="2"/>
    </font>
    <font>
      <b/>
      <sz val="10"/>
      <color theme="1"/>
      <name val="Arial"/>
      <family val="2"/>
    </font>
    <font>
      <sz val="6"/>
      <name val="Arial"/>
      <family val="2"/>
    </font>
    <font>
      <sz val="14"/>
      <name val="Arial"/>
      <family val="2"/>
    </font>
    <font>
      <sz val="12"/>
      <name val="Calibri"/>
      <family val="2"/>
    </font>
    <font>
      <sz val="10"/>
      <color theme="1"/>
      <name val="Arial"/>
      <family val="2"/>
    </font>
    <font>
      <b/>
      <sz val="18"/>
      <name val="Arial"/>
      <family val="2"/>
    </font>
    <font>
      <sz val="18"/>
      <color rgb="FFFF0000"/>
      <name val="Arial"/>
      <family val="2"/>
    </font>
    <font>
      <b/>
      <sz val="16"/>
      <color theme="1"/>
      <name val="Arial"/>
      <family val="2"/>
    </font>
    <font>
      <sz val="18"/>
      <color theme="1"/>
      <name val="Arial"/>
      <family val="2"/>
    </font>
    <font>
      <b/>
      <sz val="11"/>
      <color theme="1"/>
      <name val="Arial"/>
      <family val="2"/>
    </font>
    <font>
      <b/>
      <sz val="9"/>
      <color theme="1"/>
      <name val="Arial"/>
      <family val="2"/>
    </font>
    <font>
      <sz val="8"/>
      <color theme="1"/>
      <name val="Arial"/>
      <family val="2"/>
    </font>
    <font>
      <sz val="8"/>
      <color rgb="FFFF0000"/>
      <name val="Arial"/>
      <family val="2"/>
    </font>
    <font>
      <b/>
      <sz val="10"/>
      <color rgb="FF0070C0"/>
      <name val="Arial"/>
      <family val="2"/>
    </font>
    <font>
      <sz val="10"/>
      <color rgb="FF0070C0"/>
      <name val="Arial"/>
      <family val="2"/>
    </font>
    <font>
      <b/>
      <u/>
      <sz val="10"/>
      <color rgb="FF0070C0"/>
      <name val="Arial"/>
      <family val="2"/>
    </font>
    <font>
      <u/>
      <sz val="10"/>
      <color rgb="FF0070C0"/>
      <name val="Arial"/>
      <family val="2"/>
    </font>
    <font>
      <b/>
      <sz val="11"/>
      <color theme="1"/>
      <name val="Calibri"/>
      <family val="2"/>
      <scheme val="minor"/>
    </font>
    <font>
      <b/>
      <sz val="14"/>
      <color theme="1"/>
      <name val="Calibri"/>
      <family val="2"/>
      <scheme val="minor"/>
    </font>
    <font>
      <sz val="20"/>
      <color theme="1"/>
      <name val="Arial"/>
      <family val="2"/>
    </font>
    <font>
      <sz val="6"/>
      <color theme="1"/>
      <name val="Arial"/>
      <family val="2"/>
    </font>
    <font>
      <b/>
      <sz val="8"/>
      <color theme="1"/>
      <name val="Arial"/>
      <family val="2"/>
    </font>
    <font>
      <sz val="9"/>
      <color indexed="8"/>
      <name val="Arial"/>
      <family val="2"/>
    </font>
  </fonts>
  <fills count="24">
    <fill>
      <patternFill patternType="none"/>
    </fill>
    <fill>
      <patternFill patternType="gray125"/>
    </fill>
    <fill>
      <patternFill patternType="solid">
        <fgColor indexed="9"/>
        <bgColor indexed="8"/>
      </patternFill>
    </fill>
    <fill>
      <patternFill patternType="solid">
        <fgColor theme="0"/>
        <bgColor indexed="64"/>
      </patternFill>
    </fill>
    <fill>
      <patternFill patternType="solid">
        <fgColor rgb="FF00B050"/>
        <bgColor indexed="8"/>
      </patternFill>
    </fill>
    <fill>
      <patternFill patternType="solid">
        <fgColor rgb="FFFFC000"/>
        <bgColor indexed="8"/>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0"/>
        <bgColor indexed="8"/>
      </patternFill>
    </fill>
    <fill>
      <patternFill patternType="solid">
        <fgColor rgb="FF92D050"/>
        <bgColor indexed="8"/>
      </patternFill>
    </fill>
    <fill>
      <patternFill patternType="solid">
        <fgColor theme="0" tint="-0.249977111117893"/>
        <bgColor indexed="64"/>
      </patternFill>
    </fill>
    <fill>
      <patternFill patternType="solid">
        <fgColor theme="0" tint="-0.249977111117893"/>
        <bgColor indexed="8"/>
      </patternFill>
    </fill>
    <fill>
      <patternFill patternType="solid">
        <fgColor theme="6"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3" tint="0.59999389629810485"/>
        <bgColor indexed="64"/>
      </patternFill>
    </fill>
    <fill>
      <patternFill patternType="solid">
        <fgColor theme="6"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indexed="64"/>
      </right>
      <top/>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thick">
        <color auto="1"/>
      </left>
      <right style="thin">
        <color auto="1"/>
      </right>
      <top style="thick">
        <color auto="1"/>
      </top>
      <bottom style="medium">
        <color indexed="64"/>
      </bottom>
      <diagonal/>
    </border>
    <border>
      <left style="thin">
        <color auto="1"/>
      </left>
      <right style="thin">
        <color auto="1"/>
      </right>
      <top style="thick">
        <color auto="1"/>
      </top>
      <bottom style="medium">
        <color indexed="64"/>
      </bottom>
      <diagonal/>
    </border>
    <border>
      <left style="thin">
        <color auto="1"/>
      </left>
      <right style="thick">
        <color auto="1"/>
      </right>
      <top style="thick">
        <color auto="1"/>
      </top>
      <bottom style="medium">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bottom style="thin">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4">
    <xf numFmtId="0" fontId="0" fillId="0" borderId="0"/>
    <xf numFmtId="0" fontId="12" fillId="0" borderId="0"/>
    <xf numFmtId="0" fontId="24" fillId="0" borderId="0"/>
    <xf numFmtId="0" fontId="12" fillId="0" borderId="0"/>
    <xf numFmtId="0" fontId="12" fillId="0" borderId="0"/>
    <xf numFmtId="9" fontId="6" fillId="0" borderId="0" applyFont="0" applyFill="0" applyBorder="0" applyAlignment="0" applyProtection="0"/>
    <xf numFmtId="0" fontId="5" fillId="0" borderId="0"/>
    <xf numFmtId="0" fontId="35" fillId="0" borderId="0" applyNumberFormat="0" applyFill="0" applyBorder="0" applyAlignment="0" applyProtection="0"/>
    <xf numFmtId="0" fontId="6" fillId="0" borderId="0"/>
    <xf numFmtId="0" fontId="6" fillId="0" borderId="0"/>
    <xf numFmtId="9" fontId="6" fillId="0" borderId="0" applyFont="0" applyFill="0" applyBorder="0" applyAlignment="0" applyProtection="0"/>
    <xf numFmtId="0" fontId="35" fillId="0" borderId="0" applyNumberFormat="0" applyFill="0" applyBorder="0" applyAlignment="0" applyProtection="0"/>
    <xf numFmtId="0" fontId="4" fillId="0" borderId="0"/>
    <xf numFmtId="0" fontId="3" fillId="0" borderId="0"/>
  </cellStyleXfs>
  <cellXfs count="749">
    <xf numFmtId="0" fontId="0" fillId="0" borderId="0" xfId="0"/>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15" fillId="4" borderId="1" xfId="0" applyFont="1" applyFill="1" applyBorder="1" applyAlignment="1">
      <alignment horizontal="left"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9" fillId="6" borderId="9" xfId="4" applyFont="1" applyFill="1" applyBorder="1" applyAlignment="1">
      <alignment horizontal="center" vertical="center" wrapText="1"/>
    </xf>
    <xf numFmtId="0" fontId="13" fillId="6" borderId="10"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3" fillId="6" borderId="9" xfId="1" applyFont="1" applyFill="1" applyBorder="1" applyAlignment="1">
      <alignment horizontal="center" vertical="center" wrapText="1"/>
    </xf>
    <xf numFmtId="0" fontId="17" fillId="6" borderId="10" xfId="4" applyFont="1" applyFill="1" applyBorder="1" applyAlignment="1">
      <alignment vertical="center" wrapText="1"/>
    </xf>
    <xf numFmtId="0" fontId="17" fillId="6" borderId="14" xfId="4" applyFont="1" applyFill="1" applyBorder="1" applyAlignment="1">
      <alignment vertical="center" wrapText="1"/>
    </xf>
    <xf numFmtId="0" fontId="12" fillId="0" borderId="0" xfId="1" applyAlignment="1">
      <alignment wrapText="1"/>
    </xf>
    <xf numFmtId="0" fontId="6" fillId="0" borderId="0" xfId="1" applyFont="1" applyAlignment="1">
      <alignment wrapText="1"/>
    </xf>
    <xf numFmtId="0" fontId="13" fillId="2" borderId="0" xfId="1" applyFont="1" applyFill="1" applyAlignment="1">
      <alignment vertical="center" wrapText="1"/>
    </xf>
    <xf numFmtId="0" fontId="7" fillId="2" borderId="0" xfId="1" applyFont="1" applyFill="1" applyAlignment="1">
      <alignment wrapText="1"/>
    </xf>
    <xf numFmtId="0" fontId="9" fillId="0" borderId="0" xfId="1" applyFont="1" applyAlignment="1">
      <alignment wrapText="1"/>
    </xf>
    <xf numFmtId="0" fontId="12" fillId="0" borderId="0" xfId="1" applyAlignment="1">
      <alignment horizontal="center" vertical="center" wrapText="1"/>
    </xf>
    <xf numFmtId="9" fontId="9" fillId="7" borderId="0" xfId="1" applyNumberFormat="1" applyFont="1" applyFill="1" applyAlignment="1">
      <alignment wrapText="1"/>
    </xf>
    <xf numFmtId="0" fontId="25" fillId="3" borderId="0" xfId="1" applyFont="1" applyFill="1" applyAlignment="1">
      <alignment wrapText="1"/>
    </xf>
    <xf numFmtId="9" fontId="12" fillId="7" borderId="0" xfId="1" applyNumberFormat="1" applyFill="1" applyAlignment="1">
      <alignment wrapText="1"/>
    </xf>
    <xf numFmtId="0" fontId="9" fillId="0" borderId="0" xfId="1" applyFont="1" applyAlignment="1">
      <alignment horizontal="left" wrapText="1"/>
    </xf>
    <xf numFmtId="0" fontId="6" fillId="0" borderId="0" xfId="1" applyFont="1" applyAlignment="1">
      <alignment horizontal="center" vertical="center" wrapText="1"/>
    </xf>
    <xf numFmtId="0" fontId="9" fillId="3" borderId="3" xfId="3" applyFont="1" applyFill="1" applyBorder="1" applyAlignment="1">
      <alignment horizontal="center" vertical="center" wrapText="1"/>
    </xf>
    <xf numFmtId="0" fontId="9" fillId="3" borderId="15" xfId="3"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3" applyFont="1" applyFill="1" applyBorder="1" applyAlignment="1">
      <alignment horizontal="center" vertical="center" wrapText="1"/>
    </xf>
    <xf numFmtId="0" fontId="9" fillId="3" borderId="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8" xfId="3"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12" fillId="0" borderId="0" xfId="1" applyAlignment="1">
      <alignment horizontal="left" vertical="top"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0" xfId="1" applyFont="1" applyAlignment="1">
      <alignment horizontal="center" wrapText="1"/>
    </xf>
    <xf numFmtId="0" fontId="9" fillId="7" borderId="0" xfId="1" applyFont="1" applyFill="1" applyAlignment="1">
      <alignment horizontal="right" wrapText="1"/>
    </xf>
    <xf numFmtId="0" fontId="9" fillId="8" borderId="0" xfId="1" applyFont="1" applyFill="1" applyAlignment="1">
      <alignment horizontal="right" wrapText="1"/>
    </xf>
    <xf numFmtId="0" fontId="20" fillId="0" borderId="0" xfId="1" applyFont="1" applyAlignment="1">
      <alignment horizontal="right" wrapText="1"/>
    </xf>
    <xf numFmtId="0" fontId="0" fillId="0" borderId="0" xfId="0"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3" borderId="29" xfId="3" applyFont="1" applyFill="1" applyBorder="1" applyAlignment="1">
      <alignment horizontal="center" vertical="center" wrapText="1"/>
    </xf>
    <xf numFmtId="0" fontId="26" fillId="0" borderId="0" xfId="3" applyFont="1" applyAlignment="1">
      <alignment vertical="center" wrapText="1"/>
    </xf>
    <xf numFmtId="0" fontId="26" fillId="0" borderId="0" xfId="1" applyFont="1" applyAlignment="1">
      <alignment vertical="center" wrapText="1"/>
    </xf>
    <xf numFmtId="0" fontId="28" fillId="0" borderId="0" xfId="0" applyFont="1" applyAlignment="1">
      <alignment horizontal="center" vertical="center" wrapText="1"/>
    </xf>
    <xf numFmtId="0" fontId="26" fillId="0" borderId="0" xfId="1" applyFont="1" applyAlignment="1">
      <alignment horizontal="center" vertical="center" wrapText="1"/>
    </xf>
    <xf numFmtId="0" fontId="26" fillId="0" borderId="0" xfId="1" applyFont="1" applyAlignment="1">
      <alignment horizontal="justify" vertical="center" wrapText="1"/>
    </xf>
    <xf numFmtId="0" fontId="0" fillId="3" borderId="0" xfId="0" applyFill="1"/>
    <xf numFmtId="0" fontId="6" fillId="0" borderId="1" xfId="0" applyFont="1" applyBorder="1"/>
    <xf numFmtId="0" fontId="26" fillId="2" borderId="32" xfId="8" applyFont="1" applyFill="1" applyBorder="1" applyAlignment="1">
      <alignment horizontal="center" vertical="center" wrapText="1"/>
    </xf>
    <xf numFmtId="0" fontId="26" fillId="0" borderId="32" xfId="8" applyFont="1" applyBorder="1" applyAlignment="1">
      <alignment vertical="center" wrapText="1"/>
    </xf>
    <xf numFmtId="0" fontId="26" fillId="0" borderId="0" xfId="8" applyFont="1" applyAlignment="1">
      <alignment vertical="center" wrapText="1"/>
    </xf>
    <xf numFmtId="0" fontId="26" fillId="0" borderId="31" xfId="8" applyFont="1" applyBorder="1" applyAlignment="1">
      <alignment vertical="center" wrapText="1"/>
    </xf>
    <xf numFmtId="0" fontId="26" fillId="5" borderId="30" xfId="8" applyFont="1" applyFill="1" applyBorder="1" applyAlignment="1">
      <alignment horizontal="center" vertical="center" wrapText="1"/>
    </xf>
    <xf numFmtId="0" fontId="26" fillId="10" borderId="30" xfId="8" applyFont="1" applyFill="1" applyBorder="1" applyAlignment="1">
      <alignment horizontal="center" vertical="center" wrapText="1"/>
    </xf>
    <xf numFmtId="0" fontId="29" fillId="12" borderId="17" xfId="8" applyFont="1" applyFill="1" applyBorder="1" applyAlignment="1">
      <alignment vertical="center" wrapText="1"/>
    </xf>
    <xf numFmtId="0" fontId="29" fillId="12" borderId="28" xfId="8" applyFont="1" applyFill="1" applyBorder="1" applyAlignment="1">
      <alignment vertical="center" wrapText="1"/>
    </xf>
    <xf numFmtId="49" fontId="26" fillId="11" borderId="18" xfId="8" applyNumberFormat="1" applyFont="1" applyFill="1" applyBorder="1" applyAlignment="1">
      <alignment horizontal="center" vertical="center" wrapText="1"/>
    </xf>
    <xf numFmtId="49" fontId="26" fillId="11" borderId="3" xfId="8" applyNumberFormat="1" applyFont="1" applyFill="1" applyBorder="1" applyAlignment="1">
      <alignment horizontal="center" vertical="center" wrapText="1"/>
    </xf>
    <xf numFmtId="49" fontId="26" fillId="11" borderId="15" xfId="8" applyNumberFormat="1" applyFont="1" applyFill="1" applyBorder="1" applyAlignment="1">
      <alignment horizontal="center" vertical="center" wrapText="1"/>
    </xf>
    <xf numFmtId="0" fontId="26" fillId="0" borderId="36" xfId="8" applyFont="1" applyBorder="1" applyAlignment="1">
      <alignment horizontal="center" vertical="center" wrapText="1"/>
    </xf>
    <xf numFmtId="0" fontId="26" fillId="0" borderId="40" xfId="8" applyFont="1" applyBorder="1" applyAlignment="1">
      <alignment horizontal="center" vertical="center" wrapText="1"/>
    </xf>
    <xf numFmtId="0" fontId="28" fillId="0" borderId="36" xfId="9" applyFont="1" applyBorder="1" applyAlignment="1">
      <alignment horizontal="center" vertical="center" wrapText="1"/>
    </xf>
    <xf numFmtId="0" fontId="28" fillId="0" borderId="37" xfId="9" applyFont="1" applyBorder="1" applyAlignment="1">
      <alignment horizontal="center" vertical="center" wrapText="1"/>
    </xf>
    <xf numFmtId="0" fontId="26" fillId="0" borderId="30" xfId="9" applyFont="1" applyBorder="1" applyAlignment="1">
      <alignment vertical="center" wrapText="1"/>
    </xf>
    <xf numFmtId="0" fontId="26" fillId="0" borderId="0" xfId="9" applyFont="1" applyAlignment="1">
      <alignment vertical="center" wrapText="1"/>
    </xf>
    <xf numFmtId="0" fontId="26" fillId="0" borderId="30" xfId="8" applyFont="1" applyBorder="1" applyAlignment="1">
      <alignment vertical="center" wrapText="1"/>
    </xf>
    <xf numFmtId="0" fontId="26" fillId="0" borderId="38" xfId="8" applyFont="1" applyBorder="1" applyAlignment="1">
      <alignment horizontal="center" vertical="center" wrapText="1"/>
    </xf>
    <xf numFmtId="0" fontId="28" fillId="0" borderId="38" xfId="9" applyFont="1" applyBorder="1" applyAlignment="1">
      <alignment horizontal="center" vertical="center" wrapText="1"/>
    </xf>
    <xf numFmtId="0" fontId="28" fillId="0" borderId="39" xfId="9" applyFont="1" applyBorder="1" applyAlignment="1">
      <alignment horizontal="center" vertical="center" wrapText="1"/>
    </xf>
    <xf numFmtId="0" fontId="26" fillId="0" borderId="36" xfId="8" applyFont="1" applyBorder="1" applyAlignment="1">
      <alignment vertical="center" wrapText="1"/>
    </xf>
    <xf numFmtId="0" fontId="26" fillId="0" borderId="1" xfId="8" applyFont="1" applyBorder="1" applyAlignment="1">
      <alignment vertical="center" wrapText="1"/>
    </xf>
    <xf numFmtId="0" fontId="28" fillId="0" borderId="1" xfId="9" applyFont="1" applyBorder="1" applyAlignment="1">
      <alignment horizontal="center" vertical="center" wrapText="1"/>
    </xf>
    <xf numFmtId="0" fontId="26" fillId="0" borderId="1" xfId="8" applyFont="1" applyBorder="1" applyAlignment="1">
      <alignment horizontal="center" vertical="center" wrapText="1"/>
    </xf>
    <xf numFmtId="0" fontId="28" fillId="3" borderId="1" xfId="9" applyFont="1" applyFill="1" applyBorder="1" applyAlignment="1">
      <alignment horizontal="center" vertical="center" wrapText="1"/>
    </xf>
    <xf numFmtId="0" fontId="28" fillId="0" borderId="0" xfId="8" applyFont="1" applyAlignment="1">
      <alignment horizontal="center" vertical="center" wrapText="1"/>
    </xf>
    <xf numFmtId="0" fontId="26" fillId="0" borderId="0" xfId="8" applyFont="1" applyAlignment="1">
      <alignment horizontal="justify" vertical="center" wrapText="1"/>
    </xf>
    <xf numFmtId="0" fontId="26" fillId="0" borderId="0" xfId="8" applyFont="1" applyAlignment="1">
      <alignment horizontal="center" vertical="center" wrapText="1"/>
    </xf>
    <xf numFmtId="0" fontId="0" fillId="3" borderId="21" xfId="0" applyFill="1" applyBorder="1"/>
    <xf numFmtId="0" fontId="0" fillId="3" borderId="33" xfId="0" applyFill="1" applyBorder="1"/>
    <xf numFmtId="0" fontId="36" fillId="3" borderId="33" xfId="0" applyFont="1" applyFill="1" applyBorder="1" applyAlignment="1">
      <alignment horizontal="left" vertical="top"/>
    </xf>
    <xf numFmtId="9" fontId="38" fillId="0" borderId="0" xfId="0" applyNumberFormat="1" applyFont="1" applyAlignment="1">
      <alignment horizontal="center" vertical="center" wrapText="1"/>
    </xf>
    <xf numFmtId="164" fontId="38" fillId="0" borderId="0" xfId="8" applyNumberFormat="1" applyFont="1" applyAlignment="1">
      <alignment horizontal="center" vertical="center" wrapText="1"/>
    </xf>
    <xf numFmtId="0" fontId="6" fillId="0" borderId="0" xfId="0" applyFont="1"/>
    <xf numFmtId="0" fontId="9" fillId="0" borderId="0" xfId="0" applyFont="1" applyAlignment="1">
      <alignment horizontal="center"/>
    </xf>
    <xf numFmtId="0" fontId="9" fillId="0" borderId="0" xfId="0" applyFont="1"/>
    <xf numFmtId="165" fontId="6" fillId="0" borderId="1" xfId="0" applyNumberFormat="1" applyFont="1" applyBorder="1" applyAlignment="1">
      <alignment horizontal="center"/>
    </xf>
    <xf numFmtId="165" fontId="0" fillId="0" borderId="1" xfId="0" applyNumberFormat="1" applyBorder="1" applyAlignment="1">
      <alignment horizontal="center"/>
    </xf>
    <xf numFmtId="165" fontId="6" fillId="0" borderId="0" xfId="0" applyNumberFormat="1" applyFont="1" applyAlignment="1">
      <alignment horizontal="center"/>
    </xf>
    <xf numFmtId="0" fontId="6" fillId="0" borderId="0" xfId="0" applyFont="1" applyAlignment="1">
      <alignment horizontal="center"/>
    </xf>
    <xf numFmtId="17" fontId="6" fillId="0" borderId="0" xfId="0" applyNumberFormat="1" applyFont="1" applyAlignment="1">
      <alignment horizontal="left"/>
    </xf>
    <xf numFmtId="165" fontId="0" fillId="0" borderId="0" xfId="0" applyNumberFormat="1" applyAlignment="1">
      <alignment horizontal="center"/>
    </xf>
    <xf numFmtId="0" fontId="0" fillId="0" borderId="0" xfId="0" applyAlignment="1">
      <alignment horizontal="center"/>
    </xf>
    <xf numFmtId="0" fontId="40" fillId="3" borderId="0" xfId="0" applyFont="1" applyFill="1" applyAlignment="1">
      <alignment horizontal="center" vertical="center" wrapText="1"/>
    </xf>
    <xf numFmtId="0" fontId="41" fillId="3" borderId="1" xfId="0" applyFont="1" applyFill="1" applyBorder="1" applyAlignment="1">
      <alignment horizontal="center"/>
    </xf>
    <xf numFmtId="0" fontId="41" fillId="0" borderId="1" xfId="0" applyFont="1" applyBorder="1"/>
    <xf numFmtId="0" fontId="41" fillId="0" borderId="1" xfId="0" applyFont="1" applyBorder="1" applyAlignment="1">
      <alignment horizontal="center"/>
    </xf>
    <xf numFmtId="0" fontId="9" fillId="11" borderId="1" xfId="0" applyFont="1" applyFill="1" applyBorder="1" applyAlignment="1">
      <alignment horizontal="center" vertical="center"/>
    </xf>
    <xf numFmtId="0" fontId="42" fillId="11" borderId="1" xfId="0" applyFont="1" applyFill="1" applyBorder="1" applyAlignment="1">
      <alignment horizontal="center" vertical="center" wrapText="1"/>
    </xf>
    <xf numFmtId="0" fontId="30" fillId="3" borderId="0" xfId="6" applyFont="1" applyFill="1" applyAlignment="1">
      <alignment horizontal="center" vertical="center"/>
    </xf>
    <xf numFmtId="0" fontId="5" fillId="3" borderId="0" xfId="6" applyFill="1"/>
    <xf numFmtId="0" fontId="32" fillId="3" borderId="0" xfId="6" applyFont="1" applyFill="1" applyAlignment="1">
      <alignment horizontal="center" vertical="center" wrapText="1"/>
    </xf>
    <xf numFmtId="0" fontId="32" fillId="3" borderId="0" xfId="6" applyFont="1" applyFill="1" applyAlignment="1">
      <alignment horizontal="center" wrapText="1"/>
    </xf>
    <xf numFmtId="0" fontId="30" fillId="3" borderId="0" xfId="6" applyFont="1" applyFill="1" applyAlignment="1">
      <alignment horizontal="center" vertical="center" wrapText="1"/>
    </xf>
    <xf numFmtId="14" fontId="30" fillId="3" borderId="0" xfId="6" applyNumberFormat="1" applyFont="1" applyFill="1" applyAlignment="1">
      <alignment horizontal="center" vertical="center"/>
    </xf>
    <xf numFmtId="14" fontId="30" fillId="3" borderId="0" xfId="6" applyNumberFormat="1" applyFont="1" applyFill="1" applyAlignment="1">
      <alignment horizontal="center" vertical="center" wrapText="1"/>
    </xf>
    <xf numFmtId="0" fontId="34" fillId="3" borderId="0" xfId="6" applyFont="1" applyFill="1" applyAlignment="1">
      <alignment vertical="center" wrapText="1"/>
    </xf>
    <xf numFmtId="0" fontId="30" fillId="3" borderId="0" xfId="6" applyFont="1" applyFill="1" applyAlignment="1">
      <alignment vertical="top" wrapText="1"/>
    </xf>
    <xf numFmtId="0" fontId="30" fillId="3" borderId="0" xfId="6" applyFont="1" applyFill="1" applyAlignment="1">
      <alignment horizontal="center"/>
    </xf>
    <xf numFmtId="14" fontId="30" fillId="3" borderId="0" xfId="6" applyNumberFormat="1" applyFont="1" applyFill="1" applyAlignment="1">
      <alignment horizontal="center"/>
    </xf>
    <xf numFmtId="0" fontId="30" fillId="3" borderId="0" xfId="6" applyFont="1" applyFill="1" applyAlignment="1">
      <alignment horizontal="left" vertical="top" wrapText="1"/>
    </xf>
    <xf numFmtId="0" fontId="34" fillId="3" borderId="0" xfId="6" applyFont="1" applyFill="1" applyAlignment="1">
      <alignment horizontal="center" vertical="center" wrapText="1"/>
    </xf>
    <xf numFmtId="0" fontId="34" fillId="3" borderId="0" xfId="6" applyFont="1" applyFill="1" applyAlignment="1">
      <alignment horizontal="center" vertical="center"/>
    </xf>
    <xf numFmtId="14" fontId="30" fillId="3" borderId="0" xfId="6" applyNumberFormat="1" applyFont="1" applyFill="1" applyAlignment="1">
      <alignment horizontal="center" vertical="top" wrapText="1"/>
    </xf>
    <xf numFmtId="0" fontId="30" fillId="3" borderId="0" xfId="6" applyFont="1" applyFill="1" applyAlignment="1">
      <alignment horizontal="center" vertical="top" wrapText="1"/>
    </xf>
    <xf numFmtId="0" fontId="31" fillId="3" borderId="0" xfId="6" applyFont="1" applyFill="1"/>
    <xf numFmtId="14" fontId="30" fillId="3" borderId="0" xfId="6" applyNumberFormat="1" applyFont="1" applyFill="1" applyAlignment="1">
      <alignment vertical="center" wrapText="1"/>
    </xf>
    <xf numFmtId="0" fontId="32" fillId="0" borderId="32" xfId="6" applyFont="1" applyBorder="1" applyAlignment="1">
      <alignment horizontal="center" vertical="center" wrapText="1"/>
    </xf>
    <xf numFmtId="0" fontId="32" fillId="0" borderId="43" xfId="6" applyFont="1" applyBorder="1" applyAlignment="1">
      <alignment horizontal="center" vertical="center"/>
    </xf>
    <xf numFmtId="0" fontId="32" fillId="0" borderId="9" xfId="6" applyFont="1" applyBorder="1" applyAlignment="1">
      <alignment horizontal="center" vertical="center"/>
    </xf>
    <xf numFmtId="0" fontId="32" fillId="0" borderId="9" xfId="6" applyFont="1" applyBorder="1" applyAlignment="1">
      <alignment horizontal="center" vertical="center" wrapText="1"/>
    </xf>
    <xf numFmtId="0" fontId="32" fillId="0" borderId="17" xfId="6" applyFont="1" applyBorder="1" applyAlignment="1">
      <alignment horizontal="center" vertical="center" wrapText="1"/>
    </xf>
    <xf numFmtId="0" fontId="33" fillId="0" borderId="3" xfId="6" applyFont="1" applyBorder="1" applyAlignment="1">
      <alignment horizontal="center" vertical="center" wrapText="1"/>
    </xf>
    <xf numFmtId="0" fontId="43" fillId="3" borderId="18" xfId="0" applyFont="1" applyFill="1" applyBorder="1" applyAlignment="1">
      <alignment horizontal="center" vertical="center" wrapText="1"/>
    </xf>
    <xf numFmtId="0" fontId="33" fillId="3" borderId="3" xfId="6" applyFont="1" applyFill="1" applyBorder="1" applyAlignment="1">
      <alignment horizontal="center" vertical="center"/>
    </xf>
    <xf numFmtId="14" fontId="33" fillId="3" borderId="3" xfId="6" applyNumberFormat="1" applyFont="1" applyFill="1" applyBorder="1" applyAlignment="1">
      <alignment horizontal="center" vertical="center"/>
    </xf>
    <xf numFmtId="0" fontId="33" fillId="3" borderId="3" xfId="6" applyFont="1" applyFill="1" applyBorder="1" applyAlignment="1">
      <alignment horizontal="center" vertical="center" wrapText="1"/>
    </xf>
    <xf numFmtId="14" fontId="30" fillId="0" borderId="15" xfId="6" applyNumberFormat="1" applyFont="1" applyBorder="1" applyAlignment="1">
      <alignment horizontal="center" vertical="center" wrapText="1"/>
    </xf>
    <xf numFmtId="0" fontId="33" fillId="0" borderId="1" xfId="6" applyFont="1" applyBorder="1" applyAlignment="1">
      <alignment horizontal="center" vertical="center" wrapText="1"/>
    </xf>
    <xf numFmtId="0" fontId="43" fillId="0" borderId="5" xfId="0" applyFont="1" applyBorder="1" applyAlignment="1">
      <alignment horizontal="center" vertical="center" wrapText="1"/>
    </xf>
    <xf numFmtId="0" fontId="33" fillId="0" borderId="1" xfId="6" applyFont="1" applyBorder="1" applyAlignment="1">
      <alignment horizontal="center" vertical="center"/>
    </xf>
    <xf numFmtId="14" fontId="33" fillId="0" borderId="1" xfId="6" applyNumberFormat="1" applyFont="1" applyBorder="1" applyAlignment="1">
      <alignment horizontal="center" vertical="center"/>
    </xf>
    <xf numFmtId="14" fontId="30" fillId="0" borderId="4" xfId="6" applyNumberFormat="1" applyFont="1" applyBorder="1" applyAlignment="1">
      <alignment horizontal="center" vertical="center" wrapText="1"/>
    </xf>
    <xf numFmtId="0" fontId="33" fillId="0" borderId="5" xfId="6" applyFont="1" applyBorder="1" applyAlignment="1">
      <alignment horizontal="center" vertical="center" wrapText="1"/>
    </xf>
    <xf numFmtId="0" fontId="44" fillId="0" borderId="1" xfId="6" applyFont="1" applyBorder="1" applyAlignment="1">
      <alignment horizontal="center" vertical="center" wrapText="1"/>
    </xf>
    <xf numFmtId="14" fontId="30" fillId="0" borderId="4" xfId="6" applyNumberFormat="1" applyFont="1" applyBorder="1" applyAlignment="1">
      <alignment horizontal="center" vertical="center"/>
    </xf>
    <xf numFmtId="14" fontId="30" fillId="0" borderId="4" xfId="6" applyNumberFormat="1" applyFont="1" applyBorder="1" applyAlignment="1">
      <alignment horizontal="center"/>
    </xf>
    <xf numFmtId="0" fontId="33" fillId="0" borderId="2" xfId="6" applyFont="1" applyBorder="1" applyAlignment="1">
      <alignment horizontal="center" vertical="center" wrapText="1"/>
    </xf>
    <xf numFmtId="0" fontId="43" fillId="0" borderId="62" xfId="0" applyFont="1" applyBorder="1" applyAlignment="1">
      <alignment horizontal="center" vertical="center" wrapText="1"/>
    </xf>
    <xf numFmtId="0" fontId="33" fillId="0" borderId="2" xfId="6" applyFont="1" applyBorder="1" applyAlignment="1">
      <alignment horizontal="center" vertical="center"/>
    </xf>
    <xf numFmtId="14" fontId="33" fillId="0" borderId="2" xfId="6" applyNumberFormat="1" applyFont="1" applyBorder="1" applyAlignment="1">
      <alignment horizontal="center" vertical="center"/>
    </xf>
    <xf numFmtId="14" fontId="30" fillId="0" borderId="11" xfId="6" applyNumberFormat="1" applyFont="1" applyBorder="1" applyAlignment="1">
      <alignment horizontal="center"/>
    </xf>
    <xf numFmtId="0" fontId="33" fillId="0" borderId="41" xfId="6" applyFont="1" applyBorder="1" applyAlignment="1">
      <alignment horizontal="center" vertical="center" wrapText="1"/>
    </xf>
    <xf numFmtId="0" fontId="43" fillId="0" borderId="25" xfId="0" applyFont="1" applyBorder="1" applyAlignment="1">
      <alignment vertical="center" wrapText="1"/>
    </xf>
    <xf numFmtId="14" fontId="33" fillId="0" borderId="41" xfId="6" applyNumberFormat="1" applyFont="1" applyBorder="1" applyAlignment="1">
      <alignment horizontal="center" vertical="center"/>
    </xf>
    <xf numFmtId="0" fontId="43" fillId="0" borderId="41" xfId="0" applyFont="1" applyBorder="1" applyAlignment="1">
      <alignment horizontal="center" vertical="center"/>
    </xf>
    <xf numFmtId="14" fontId="30" fillId="0" borderId="64" xfId="6" applyNumberFormat="1" applyFont="1" applyBorder="1" applyAlignment="1">
      <alignment horizontal="center" vertical="center" wrapText="1"/>
    </xf>
    <xf numFmtId="0" fontId="43" fillId="0" borderId="5" xfId="0" applyFont="1" applyBorder="1" applyAlignment="1">
      <alignment vertical="center" wrapText="1"/>
    </xf>
    <xf numFmtId="0" fontId="43" fillId="0" borderId="1" xfId="0" applyFont="1" applyBorder="1" applyAlignment="1">
      <alignment horizontal="center" vertical="center"/>
    </xf>
    <xf numFmtId="14" fontId="30" fillId="0" borderId="54" xfId="6" applyNumberFormat="1" applyFont="1" applyBorder="1" applyAlignment="1">
      <alignment horizontal="center" vertical="center"/>
    </xf>
    <xf numFmtId="14" fontId="33" fillId="0" borderId="1" xfId="6" applyNumberFormat="1" applyFont="1" applyBorder="1" applyAlignment="1">
      <alignment horizontal="center" vertical="center" wrapText="1"/>
    </xf>
    <xf numFmtId="0" fontId="43" fillId="0" borderId="1" xfId="0" applyFont="1" applyBorder="1" applyAlignment="1">
      <alignment horizontal="center" vertical="center" wrapText="1"/>
    </xf>
    <xf numFmtId="14" fontId="30" fillId="0" borderId="54" xfId="6" applyNumberFormat="1" applyFont="1" applyBorder="1" applyAlignment="1">
      <alignment horizontal="center" vertical="top" wrapText="1"/>
    </xf>
    <xf numFmtId="0" fontId="44" fillId="0" borderId="1" xfId="6" applyFont="1" applyBorder="1" applyAlignment="1">
      <alignment horizontal="center" vertical="center"/>
    </xf>
    <xf numFmtId="14" fontId="30" fillId="0" borderId="65" xfId="6" applyNumberFormat="1" applyFont="1" applyBorder="1" applyAlignment="1">
      <alignment horizontal="center" vertical="top" wrapText="1"/>
    </xf>
    <xf numFmtId="14" fontId="30" fillId="0" borderId="66" xfId="6" applyNumberFormat="1" applyFont="1" applyBorder="1" applyAlignment="1">
      <alignment horizontal="center"/>
    </xf>
    <xf numFmtId="0" fontId="43" fillId="0" borderId="18" xfId="0" applyFont="1" applyBorder="1" applyAlignment="1">
      <alignment horizontal="center" vertical="center" wrapText="1"/>
    </xf>
    <xf numFmtId="0" fontId="33" fillId="0" borderId="3" xfId="6" applyFont="1" applyBorder="1" applyAlignment="1">
      <alignment horizontal="center" vertical="center"/>
    </xf>
    <xf numFmtId="14" fontId="33" fillId="0" borderId="3" xfId="6" applyNumberFormat="1" applyFont="1" applyBorder="1" applyAlignment="1">
      <alignment horizontal="center" vertical="center"/>
    </xf>
    <xf numFmtId="14" fontId="43"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0" fontId="5" fillId="0" borderId="17" xfId="6" applyBorder="1"/>
    <xf numFmtId="14" fontId="43" fillId="0" borderId="1" xfId="0" applyNumberFormat="1" applyFont="1" applyBorder="1" applyAlignment="1">
      <alignment horizontal="center" vertical="center" wrapText="1"/>
    </xf>
    <xf numFmtId="0" fontId="5" fillId="0" borderId="21" xfId="6" applyBorder="1"/>
    <xf numFmtId="0" fontId="5" fillId="0" borderId="28" xfId="6" applyBorder="1"/>
    <xf numFmtId="0" fontId="43" fillId="0" borderId="18" xfId="0" applyFont="1" applyBorder="1" applyAlignment="1">
      <alignment horizontal="justify" vertical="center" wrapText="1"/>
    </xf>
    <xf numFmtId="0" fontId="43" fillId="0" borderId="5" xfId="0" applyFont="1" applyBorder="1" applyAlignment="1">
      <alignment horizontal="justify" vertical="center" wrapText="1"/>
    </xf>
    <xf numFmtId="0" fontId="43" fillId="0" borderId="18" xfId="0" applyFont="1" applyBorder="1" applyAlignment="1">
      <alignment vertical="center" wrapText="1"/>
    </xf>
    <xf numFmtId="0" fontId="5" fillId="3" borderId="0" xfId="6" applyFill="1" applyAlignment="1">
      <alignment horizontal="center" vertical="center"/>
    </xf>
    <xf numFmtId="0" fontId="41" fillId="0" borderId="1" xfId="0" applyFont="1" applyBorder="1" applyAlignment="1">
      <alignment horizontal="center" vertical="center"/>
    </xf>
    <xf numFmtId="0" fontId="41" fillId="3" borderId="1" xfId="0" applyFont="1" applyFill="1" applyBorder="1" applyAlignment="1">
      <alignment horizontal="center" vertical="center"/>
    </xf>
    <xf numFmtId="0" fontId="5" fillId="3" borderId="0" xfId="6" applyFill="1" applyAlignment="1">
      <alignment vertical="center"/>
    </xf>
    <xf numFmtId="0" fontId="6" fillId="13" borderId="1" xfId="0" applyFont="1" applyFill="1" applyBorder="1" applyAlignment="1">
      <alignment horizontal="left" vertical="center"/>
    </xf>
    <xf numFmtId="14" fontId="45" fillId="13" borderId="1" xfId="0" applyNumberFormat="1" applyFont="1" applyFill="1" applyBorder="1" applyAlignment="1">
      <alignment horizontal="center" vertical="center" wrapText="1"/>
    </xf>
    <xf numFmtId="0" fontId="4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0" fillId="13" borderId="0" xfId="0" applyFill="1"/>
    <xf numFmtId="0" fontId="9" fillId="11" borderId="1" xfId="0" applyFont="1" applyFill="1" applyBorder="1" applyAlignment="1">
      <alignment vertical="center"/>
    </xf>
    <xf numFmtId="0" fontId="6" fillId="13" borderId="1" xfId="0" applyFont="1" applyFill="1" applyBorder="1" applyAlignment="1">
      <alignment vertical="center"/>
    </xf>
    <xf numFmtId="0" fontId="46" fillId="3" borderId="0" xfId="0" applyFont="1" applyFill="1" applyAlignment="1">
      <alignment vertical="center" wrapText="1"/>
    </xf>
    <xf numFmtId="0" fontId="0" fillId="14" borderId="0" xfId="0" applyFill="1"/>
    <xf numFmtId="14" fontId="6" fillId="13" borderId="1" xfId="0" applyNumberFormat="1" applyFont="1" applyFill="1" applyBorder="1" applyAlignment="1">
      <alignment horizontal="center" vertical="center"/>
    </xf>
    <xf numFmtId="0" fontId="49" fillId="0" borderId="0" xfId="0" applyFont="1"/>
    <xf numFmtId="0" fontId="48" fillId="0" borderId="1" xfId="0" applyFont="1" applyBorder="1"/>
    <xf numFmtId="0" fontId="49" fillId="0" borderId="1" xfId="0" applyFont="1" applyBorder="1"/>
    <xf numFmtId="0" fontId="49" fillId="0" borderId="1" xfId="0" applyFont="1" applyBorder="1" applyAlignment="1">
      <alignment wrapText="1"/>
    </xf>
    <xf numFmtId="0" fontId="49" fillId="0" borderId="1" xfId="0" applyFont="1" applyBorder="1" applyAlignment="1">
      <alignment horizontal="left" wrapText="1"/>
    </xf>
    <xf numFmtId="0" fontId="49" fillId="0" borderId="26" xfId="0" applyFont="1" applyBorder="1"/>
    <xf numFmtId="0" fontId="50" fillId="0" borderId="1" xfId="0" applyFont="1" applyBorder="1" applyAlignment="1">
      <alignment vertical="center" wrapText="1"/>
    </xf>
    <xf numFmtId="0" fontId="0" fillId="0" borderId="0" xfId="0" applyAlignment="1">
      <alignment wrapText="1"/>
    </xf>
    <xf numFmtId="0" fontId="49" fillId="6" borderId="1" xfId="0" applyFont="1" applyFill="1" applyBorder="1"/>
    <xf numFmtId="0" fontId="28" fillId="11" borderId="30" xfId="1" applyFont="1" applyFill="1" applyBorder="1" applyAlignment="1">
      <alignment horizontal="center" vertical="center" wrapText="1"/>
    </xf>
    <xf numFmtId="0" fontId="47" fillId="0" borderId="0" xfId="0" applyFont="1" applyAlignment="1">
      <alignment vertical="center"/>
    </xf>
    <xf numFmtId="0" fontId="47" fillId="0" borderId="0" xfId="0" applyFont="1" applyAlignment="1">
      <alignment horizontal="justify" vertical="center" wrapText="1"/>
    </xf>
    <xf numFmtId="0" fontId="47" fillId="0" borderId="0" xfId="0" applyFont="1" applyAlignment="1">
      <alignment vertical="center" wrapText="1"/>
    </xf>
    <xf numFmtId="0" fontId="47" fillId="0" borderId="0" xfId="0" applyFont="1"/>
    <xf numFmtId="0" fontId="47" fillId="0" borderId="0" xfId="0" applyFont="1" applyAlignment="1">
      <alignment horizontal="justify" wrapText="1"/>
    </xf>
    <xf numFmtId="0" fontId="26" fillId="0" borderId="68"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6" xfId="0" applyFont="1" applyBorder="1" applyAlignment="1">
      <alignment horizontal="center" vertical="center" wrapText="1"/>
    </xf>
    <xf numFmtId="0" fontId="28" fillId="0" borderId="0" xfId="0" applyFont="1" applyAlignment="1">
      <alignment horizontal="justify" vertical="center" wrapText="1"/>
    </xf>
    <xf numFmtId="0" fontId="48" fillId="0" borderId="1" xfId="0" applyFont="1" applyBorder="1" applyAlignment="1">
      <alignment vertical="center"/>
    </xf>
    <xf numFmtId="0" fontId="49" fillId="0" borderId="1" xfId="0" applyFont="1" applyBorder="1" applyAlignment="1">
      <alignment vertical="center" wrapText="1"/>
    </xf>
    <xf numFmtId="0" fontId="49" fillId="0" borderId="1" xfId="0" applyFont="1" applyBorder="1" applyAlignment="1">
      <alignment vertical="center"/>
    </xf>
    <xf numFmtId="0" fontId="49" fillId="0" borderId="1" xfId="0" applyFont="1" applyBorder="1" applyAlignment="1">
      <alignment horizontal="left" vertical="center" wrapText="1"/>
    </xf>
    <xf numFmtId="0" fontId="49" fillId="6" borderId="1" xfId="0" applyFont="1" applyFill="1" applyBorder="1" applyAlignment="1">
      <alignment vertical="center"/>
    </xf>
    <xf numFmtId="0" fontId="49" fillId="0" borderId="0" xfId="0" applyFont="1" applyAlignment="1">
      <alignment vertical="center"/>
    </xf>
    <xf numFmtId="0" fontId="51" fillId="0" borderId="0" xfId="1" applyFont="1" applyAlignment="1">
      <alignment horizontal="center" vertical="center" wrapText="1"/>
    </xf>
    <xf numFmtId="9" fontId="43" fillId="0" borderId="0" xfId="5" applyFont="1" applyAlignment="1">
      <alignment horizontal="center"/>
    </xf>
    <xf numFmtId="9" fontId="0" fillId="0" borderId="0" xfId="5" applyFont="1" applyAlignment="1">
      <alignment horizontal="center"/>
    </xf>
    <xf numFmtId="9" fontId="43" fillId="0" borderId="0" xfId="5" applyFont="1" applyFill="1" applyBorder="1" applyAlignment="1">
      <alignment horizontal="center"/>
    </xf>
    <xf numFmtId="9" fontId="0" fillId="0" borderId="0" xfId="5" applyFont="1" applyFill="1" applyBorder="1" applyAlignment="1">
      <alignment horizontal="center"/>
    </xf>
    <xf numFmtId="0" fontId="53" fillId="0" borderId="26" xfId="0" applyFont="1" applyBorder="1" applyAlignment="1">
      <alignment horizontal="center" vertical="center"/>
    </xf>
    <xf numFmtId="0" fontId="53" fillId="0" borderId="78" xfId="0" applyFont="1" applyBorder="1" applyAlignment="1">
      <alignment horizontal="center" vertical="center"/>
    </xf>
    <xf numFmtId="0" fontId="53" fillId="0" borderId="0" xfId="0" applyFont="1" applyAlignment="1">
      <alignment horizontal="center" vertical="center"/>
    </xf>
    <xf numFmtId="0" fontId="53" fillId="8" borderId="26" xfId="0" applyFont="1" applyFill="1" applyBorder="1" applyAlignment="1">
      <alignment horizontal="center" vertical="center"/>
    </xf>
    <xf numFmtId="0" fontId="53" fillId="6" borderId="78" xfId="0" applyFont="1" applyFill="1" applyBorder="1" applyAlignment="1">
      <alignment horizontal="center" vertical="center"/>
    </xf>
    <xf numFmtId="9" fontId="55" fillId="0" borderId="0" xfId="5" applyFont="1" applyAlignment="1">
      <alignment horizontal="center"/>
    </xf>
    <xf numFmtId="0" fontId="11" fillId="0" borderId="0" xfId="0" applyFont="1" applyAlignment="1">
      <alignment vertical="top" wrapText="1"/>
    </xf>
    <xf numFmtId="0" fontId="21" fillId="0" borderId="0" xfId="0" applyFont="1" applyAlignment="1">
      <alignment horizontal="center"/>
    </xf>
    <xf numFmtId="0" fontId="22" fillId="0" borderId="47" xfId="0" applyFont="1" applyBorder="1" applyAlignment="1">
      <alignment vertical="center"/>
    </xf>
    <xf numFmtId="0" fontId="22" fillId="0" borderId="0" xfId="0" applyFont="1" applyAlignment="1">
      <alignment vertical="center"/>
    </xf>
    <xf numFmtId="0" fontId="22" fillId="0" borderId="27" xfId="0" applyFont="1" applyBorder="1" applyAlignment="1">
      <alignment vertical="center"/>
    </xf>
    <xf numFmtId="0" fontId="22" fillId="0" borderId="17" xfId="0" applyFont="1" applyBorder="1" applyAlignment="1">
      <alignment vertical="center"/>
    </xf>
    <xf numFmtId="0" fontId="22" fillId="0" borderId="21" xfId="0" applyFont="1" applyBorder="1" applyAlignment="1">
      <alignment vertical="center"/>
    </xf>
    <xf numFmtId="0" fontId="22" fillId="0" borderId="28" xfId="0" applyFont="1" applyBorder="1" applyAlignment="1">
      <alignment vertical="center"/>
    </xf>
    <xf numFmtId="9" fontId="9" fillId="0" borderId="0" xfId="5" applyFont="1" applyFill="1" applyBorder="1" applyAlignment="1">
      <alignment vertical="center"/>
    </xf>
    <xf numFmtId="9" fontId="21" fillId="0" borderId="0" xfId="5" applyFont="1" applyFill="1" applyBorder="1" applyAlignment="1">
      <alignment vertical="center"/>
    </xf>
    <xf numFmtId="9" fontId="43" fillId="0" borderId="0" xfId="5" applyFont="1" applyFill="1" applyBorder="1" applyAlignment="1"/>
    <xf numFmtId="0" fontId="56" fillId="0" borderId="0" xfId="0" applyFont="1"/>
    <xf numFmtId="9" fontId="56" fillId="0" borderId="0" xfId="5" applyFont="1" applyAlignment="1">
      <alignment horizontal="center"/>
    </xf>
    <xf numFmtId="9" fontId="23" fillId="18" borderId="0" xfId="5" applyFont="1" applyFill="1" applyBorder="1" applyAlignment="1">
      <alignment vertical="center"/>
    </xf>
    <xf numFmtId="0" fontId="0" fillId="0" borderId="0" xfId="0" applyAlignment="1">
      <alignment vertical="top" wrapText="1"/>
    </xf>
    <xf numFmtId="0" fontId="9" fillId="0" borderId="0" xfId="0" applyFont="1" applyAlignment="1">
      <alignment vertical="center"/>
    </xf>
    <xf numFmtId="0" fontId="6" fillId="0" borderId="0" xfId="0" applyFont="1" applyAlignment="1">
      <alignment vertical="top" wrapText="1"/>
    </xf>
    <xf numFmtId="0" fontId="50" fillId="0" borderId="0" xfId="12" applyFont="1" applyAlignment="1">
      <alignment horizontal="center" vertical="center"/>
    </xf>
    <xf numFmtId="0" fontId="50" fillId="0" borderId="0" xfId="12" applyFont="1"/>
    <xf numFmtId="0" fontId="50" fillId="0" borderId="0" xfId="12" applyFont="1" applyAlignment="1">
      <alignment horizontal="center"/>
    </xf>
    <xf numFmtId="0" fontId="50" fillId="0" borderId="0" xfId="12" applyFont="1" applyAlignment="1">
      <alignment horizontal="justify" vertical="center" wrapText="1"/>
    </xf>
    <xf numFmtId="0" fontId="61" fillId="20" borderId="49" xfId="12" applyFont="1" applyFill="1" applyBorder="1" applyAlignment="1">
      <alignment horizontal="center" vertical="center"/>
    </xf>
    <xf numFmtId="0" fontId="62" fillId="15" borderId="6" xfId="12" applyFont="1" applyFill="1" applyBorder="1" applyAlignment="1">
      <alignment horizontal="center" vertical="center" wrapText="1"/>
    </xf>
    <xf numFmtId="0" fontId="62" fillId="15" borderId="3" xfId="12" applyFont="1" applyFill="1" applyBorder="1" applyAlignment="1">
      <alignment horizontal="center" vertical="center" wrapText="1"/>
    </xf>
    <xf numFmtId="0" fontId="62" fillId="15" borderId="15" xfId="12" applyFont="1" applyFill="1" applyBorder="1" applyAlignment="1">
      <alignment horizontal="center" vertical="center" wrapText="1"/>
    </xf>
    <xf numFmtId="0" fontId="50" fillId="0" borderId="0" xfId="12" applyFont="1" applyAlignment="1">
      <alignment vertical="center"/>
    </xf>
    <xf numFmtId="0" fontId="63" fillId="0" borderId="7" xfId="12" applyFont="1" applyBorder="1" applyAlignment="1">
      <alignment horizontal="center" vertical="center"/>
    </xf>
    <xf numFmtId="0" fontId="63" fillId="0" borderId="1" xfId="12" applyFont="1" applyBorder="1" applyAlignment="1">
      <alignment horizontal="center" vertical="center" wrapText="1"/>
    </xf>
    <xf numFmtId="14" fontId="63" fillId="0" borderId="1" xfId="12" applyNumberFormat="1" applyFont="1" applyBorder="1" applyAlignment="1">
      <alignment horizontal="center" vertical="center"/>
    </xf>
    <xf numFmtId="0" fontId="63" fillId="0" borderId="1" xfId="12" applyFont="1" applyBorder="1" applyAlignment="1">
      <alignment horizontal="center" vertical="center"/>
    </xf>
    <xf numFmtId="0" fontId="63" fillId="0" borderId="4" xfId="12" applyFont="1" applyBorder="1" applyAlignment="1">
      <alignment horizontal="center" vertical="center" wrapText="1"/>
    </xf>
    <xf numFmtId="0" fontId="50" fillId="0" borderId="7" xfId="12" applyFont="1" applyBorder="1" applyAlignment="1">
      <alignment horizontal="center" vertical="center"/>
    </xf>
    <xf numFmtId="14" fontId="63" fillId="0" borderId="1" xfId="12" applyNumberFormat="1" applyFont="1" applyBorder="1" applyAlignment="1">
      <alignment horizontal="center" vertical="center" wrapText="1"/>
    </xf>
    <xf numFmtId="0" fontId="50" fillId="0" borderId="8" xfId="12" applyFont="1" applyBorder="1" applyAlignment="1">
      <alignment horizontal="center" vertical="center"/>
    </xf>
    <xf numFmtId="0" fontId="63" fillId="0" borderId="2" xfId="12" applyFont="1" applyBorder="1" applyAlignment="1">
      <alignment horizontal="center" vertical="center" wrapText="1"/>
    </xf>
    <xf numFmtId="14" fontId="63" fillId="0" borderId="2" xfId="12" applyNumberFormat="1" applyFont="1" applyBorder="1" applyAlignment="1">
      <alignment horizontal="center" vertical="center" wrapText="1"/>
    </xf>
    <xf numFmtId="0" fontId="63" fillId="0" borderId="2" xfId="12" applyFont="1" applyBorder="1" applyAlignment="1">
      <alignment horizontal="center" vertical="center"/>
    </xf>
    <xf numFmtId="0" fontId="63" fillId="0" borderId="11" xfId="12" applyFont="1" applyBorder="1" applyAlignment="1">
      <alignment horizontal="center" vertical="center" wrapText="1"/>
    </xf>
    <xf numFmtId="0" fontId="63" fillId="0" borderId="0" xfId="12" applyFont="1"/>
    <xf numFmtId="0" fontId="50" fillId="0" borderId="0" xfId="12" applyFont="1" applyAlignment="1">
      <alignment horizontal="center" vertical="center" wrapText="1"/>
    </xf>
    <xf numFmtId="0" fontId="62" fillId="15" borderId="1" xfId="12" applyFont="1" applyFill="1" applyBorder="1" applyAlignment="1">
      <alignment horizontal="center" vertical="center" wrapText="1"/>
    </xf>
    <xf numFmtId="0" fontId="56" fillId="0" borderId="1" xfId="12" applyFont="1" applyBorder="1" applyAlignment="1">
      <alignment horizontal="center" vertical="top"/>
    </xf>
    <xf numFmtId="0" fontId="56" fillId="0" borderId="1" xfId="12" applyFont="1" applyBorder="1" applyAlignment="1">
      <alignment vertical="top"/>
    </xf>
    <xf numFmtId="0" fontId="56" fillId="0" borderId="1" xfId="12" applyFont="1" applyBorder="1" applyAlignment="1">
      <alignment horizontal="left" vertical="top"/>
    </xf>
    <xf numFmtId="0" fontId="56" fillId="0" borderId="1" xfId="12" applyFont="1" applyBorder="1" applyAlignment="1">
      <alignment horizontal="justify" vertical="top" wrapText="1"/>
    </xf>
    <xf numFmtId="0" fontId="56" fillId="0" borderId="0" xfId="12" applyFont="1" applyAlignment="1">
      <alignment vertical="top"/>
    </xf>
    <xf numFmtId="0" fontId="56" fillId="0" borderId="0" xfId="12" applyFont="1"/>
    <xf numFmtId="17" fontId="56" fillId="0" borderId="1" xfId="12" applyNumberFormat="1" applyFont="1" applyBorder="1" applyAlignment="1">
      <alignment horizontal="left" vertical="top"/>
    </xf>
    <xf numFmtId="0" fontId="56" fillId="0" borderId="0" xfId="12" applyFont="1" applyAlignment="1">
      <alignment horizontal="center" vertical="top"/>
    </xf>
    <xf numFmtId="0" fontId="56" fillId="0" borderId="0" xfId="12" applyFont="1" applyAlignment="1">
      <alignment horizontal="left"/>
    </xf>
    <xf numFmtId="0" fontId="56" fillId="0" borderId="0" xfId="12" applyFont="1" applyAlignment="1">
      <alignment horizontal="center"/>
    </xf>
    <xf numFmtId="0" fontId="56" fillId="0" borderId="0" xfId="12" applyFont="1" applyAlignment="1">
      <alignment horizontal="justify" vertical="top" wrapText="1"/>
    </xf>
    <xf numFmtId="0" fontId="56" fillId="0" borderId="0" xfId="12" applyFont="1" applyAlignment="1">
      <alignment horizontal="center" vertical="center"/>
    </xf>
    <xf numFmtId="0" fontId="50" fillId="0" borderId="0" xfId="12" applyFont="1" applyAlignment="1">
      <alignment horizontal="left"/>
    </xf>
    <xf numFmtId="0" fontId="50" fillId="0" borderId="0" xfId="12" applyFont="1" applyAlignment="1">
      <alignment horizontal="justify" vertical="top" wrapText="1"/>
    </xf>
    <xf numFmtId="0" fontId="63" fillId="0" borderId="0" xfId="12" applyFont="1" applyAlignment="1">
      <alignment horizontal="left" vertical="center"/>
    </xf>
    <xf numFmtId="0" fontId="63" fillId="0" borderId="0" xfId="12" applyFont="1" applyAlignment="1">
      <alignment horizontal="left" vertical="center" wrapText="1"/>
    </xf>
    <xf numFmtId="0" fontId="50" fillId="0" borderId="0" xfId="12" applyFont="1" applyAlignment="1">
      <alignment horizontal="left" vertical="center"/>
    </xf>
    <xf numFmtId="14" fontId="63" fillId="0" borderId="0" xfId="12" applyNumberFormat="1" applyFont="1" applyAlignment="1">
      <alignment horizontal="left" vertical="center" wrapText="1"/>
    </xf>
    <xf numFmtId="0" fontId="28" fillId="11" borderId="17" xfId="1" applyFont="1" applyFill="1" applyBorder="1" applyAlignment="1">
      <alignment horizontal="center" vertical="center" wrapText="1"/>
    </xf>
    <xf numFmtId="0" fontId="3" fillId="0" borderId="0" xfId="13" applyAlignment="1">
      <alignment horizontal="justify"/>
    </xf>
    <xf numFmtId="0" fontId="3" fillId="0" borderId="0" xfId="13"/>
    <xf numFmtId="0" fontId="41" fillId="0" borderId="0" xfId="13" applyFont="1" applyAlignment="1">
      <alignment wrapText="1"/>
    </xf>
    <xf numFmtId="0" fontId="69" fillId="22" borderId="7" xfId="13" applyFont="1" applyFill="1" applyBorder="1" applyAlignment="1">
      <alignment horizontal="justify"/>
    </xf>
    <xf numFmtId="0" fontId="69" fillId="22" borderId="4" xfId="13" applyFont="1" applyFill="1" applyBorder="1" applyAlignment="1">
      <alignment horizontal="center"/>
    </xf>
    <xf numFmtId="0" fontId="3" fillId="0" borderId="7" xfId="13" applyBorder="1" applyAlignment="1">
      <alignment horizontal="justify" wrapText="1"/>
    </xf>
    <xf numFmtId="0" fontId="3" fillId="0" borderId="4" xfId="13" applyBorder="1" applyAlignment="1">
      <alignment horizontal="center" wrapText="1"/>
    </xf>
    <xf numFmtId="0" fontId="3" fillId="0" borderId="7" xfId="13" applyBorder="1" applyAlignment="1">
      <alignment horizontal="justify" vertical="center" wrapText="1"/>
    </xf>
    <xf numFmtId="0" fontId="3" fillId="0" borderId="7" xfId="13" applyBorder="1" applyAlignment="1">
      <alignment horizontal="justify" vertical="center"/>
    </xf>
    <xf numFmtId="0" fontId="3" fillId="0" borderId="4" xfId="13" applyBorder="1" applyAlignment="1">
      <alignment horizontal="center" vertical="center" wrapText="1"/>
    </xf>
    <xf numFmtId="0" fontId="3" fillId="0" borderId="11" xfId="13" applyBorder="1" applyAlignment="1">
      <alignment horizontal="center" wrapText="1"/>
    </xf>
    <xf numFmtId="0" fontId="63" fillId="0" borderId="1" xfId="12" applyFont="1" applyBorder="1" applyAlignment="1">
      <alignment horizontal="left" vertical="center"/>
    </xf>
    <xf numFmtId="0" fontId="63" fillId="0" borderId="1" xfId="12" applyFont="1" applyBorder="1" applyAlignment="1">
      <alignment horizontal="left" vertical="center" wrapText="1"/>
    </xf>
    <xf numFmtId="14" fontId="63" fillId="0" borderId="1" xfId="12" applyNumberFormat="1" applyFont="1" applyBorder="1" applyAlignment="1">
      <alignment horizontal="left" vertical="center"/>
    </xf>
    <xf numFmtId="0" fontId="50" fillId="0" borderId="1" xfId="12" applyFont="1" applyBorder="1" applyAlignment="1">
      <alignment horizontal="left" vertical="center"/>
    </xf>
    <xf numFmtId="0" fontId="50" fillId="0" borderId="1" xfId="12" applyFont="1" applyBorder="1" applyAlignment="1">
      <alignment horizontal="center" vertical="center"/>
    </xf>
    <xf numFmtId="14" fontId="63" fillId="0" borderId="1" xfId="12" applyNumberFormat="1" applyFont="1" applyBorder="1" applyAlignment="1">
      <alignment horizontal="left" vertical="center" wrapText="1"/>
    </xf>
    <xf numFmtId="0" fontId="63" fillId="0" borderId="7" xfId="12" applyFont="1" applyBorder="1" applyAlignment="1">
      <alignment horizontal="left" vertical="center"/>
    </xf>
    <xf numFmtId="0" fontId="63" fillId="0" borderId="4" xfId="12" applyFont="1" applyBorder="1" applyAlignment="1">
      <alignment horizontal="left" vertical="center" wrapText="1"/>
    </xf>
    <xf numFmtId="0" fontId="50" fillId="0" borderId="7" xfId="12" applyFont="1" applyBorder="1" applyAlignment="1">
      <alignment horizontal="left" vertical="center"/>
    </xf>
    <xf numFmtId="0" fontId="50" fillId="0" borderId="4" xfId="12" applyFont="1" applyBorder="1" applyAlignment="1">
      <alignment horizontal="left" vertical="center"/>
    </xf>
    <xf numFmtId="0" fontId="50" fillId="0" borderId="8" xfId="12" applyFont="1" applyBorder="1" applyAlignment="1">
      <alignment horizontal="left" vertical="center"/>
    </xf>
    <xf numFmtId="0" fontId="63" fillId="0" borderId="2" xfId="12" applyFont="1" applyBorder="1" applyAlignment="1">
      <alignment horizontal="left" vertical="center" wrapText="1"/>
    </xf>
    <xf numFmtId="14" fontId="63" fillId="0" borderId="2" xfId="12" applyNumberFormat="1" applyFont="1" applyBorder="1" applyAlignment="1">
      <alignment horizontal="left" vertical="center" wrapText="1"/>
    </xf>
    <xf numFmtId="0" fontId="63" fillId="0" borderId="11" xfId="12" applyFont="1" applyBorder="1" applyAlignment="1">
      <alignment horizontal="left" vertical="center" wrapText="1"/>
    </xf>
    <xf numFmtId="0" fontId="35" fillId="0" borderId="0" xfId="7" quotePrefix="1"/>
    <xf numFmtId="0" fontId="25" fillId="0" borderId="0" xfId="0" applyFont="1"/>
    <xf numFmtId="0" fontId="26" fillId="0" borderId="1" xfId="13" applyFont="1" applyBorder="1" applyAlignment="1">
      <alignment horizontal="center" vertical="center" wrapText="1"/>
    </xf>
    <xf numFmtId="0" fontId="26" fillId="3" borderId="1" xfId="13" applyFont="1" applyFill="1" applyBorder="1" applyAlignment="1">
      <alignment horizontal="left" vertical="center" wrapText="1"/>
    </xf>
    <xf numFmtId="0" fontId="26" fillId="0" borderId="1" xfId="13" applyFont="1" applyBorder="1" applyAlignment="1">
      <alignment horizontal="left" vertical="center" wrapText="1"/>
    </xf>
    <xf numFmtId="0" fontId="26" fillId="0" borderId="35" xfId="13" applyFont="1" applyBorder="1" applyAlignment="1">
      <alignment horizontal="left" vertical="center" wrapText="1"/>
    </xf>
    <xf numFmtId="0" fontId="26" fillId="0" borderId="35" xfId="13" applyFont="1" applyBorder="1" applyAlignment="1">
      <alignment horizontal="center" vertical="center" wrapText="1"/>
    </xf>
    <xf numFmtId="0" fontId="26" fillId="3" borderId="1" xfId="13" applyFont="1" applyFill="1" applyBorder="1" applyAlignment="1">
      <alignment horizontal="center" vertical="center" wrapText="1"/>
    </xf>
    <xf numFmtId="0" fontId="26" fillId="3" borderId="35" xfId="13" applyFont="1" applyFill="1" applyBorder="1" applyAlignment="1">
      <alignment horizontal="left" vertical="center" wrapText="1" shrinkToFit="1"/>
    </xf>
    <xf numFmtId="0" fontId="26" fillId="3" borderId="35" xfId="13" applyFont="1" applyFill="1" applyBorder="1" applyAlignment="1">
      <alignment horizontal="center" vertical="center" wrapText="1"/>
    </xf>
    <xf numFmtId="0" fontId="26" fillId="0" borderId="44" xfId="13" applyFont="1" applyBorder="1" applyAlignment="1">
      <alignment horizontal="center" vertical="center" wrapText="1"/>
    </xf>
    <xf numFmtId="0" fontId="26" fillId="0" borderId="44" xfId="13" applyFont="1" applyBorder="1" applyAlignment="1">
      <alignment horizontal="left" vertical="center" wrapText="1"/>
    </xf>
    <xf numFmtId="0" fontId="26" fillId="0" borderId="61" xfId="13" applyFont="1" applyBorder="1" applyAlignment="1">
      <alignment horizontal="left" vertical="center" wrapText="1"/>
    </xf>
    <xf numFmtId="0" fontId="26" fillId="0" borderId="61" xfId="13" applyFont="1" applyBorder="1" applyAlignment="1">
      <alignment horizontal="center" vertical="center" wrapText="1"/>
    </xf>
    <xf numFmtId="0" fontId="43" fillId="3" borderId="12" xfId="0" applyFont="1" applyFill="1" applyBorder="1"/>
    <xf numFmtId="0" fontId="72" fillId="0" borderId="1" xfId="13" applyFont="1" applyBorder="1" applyAlignment="1">
      <alignment horizontal="justify" vertical="center" wrapText="1"/>
    </xf>
    <xf numFmtId="0" fontId="72" fillId="0" borderId="44" xfId="13" applyFont="1" applyBorder="1" applyAlignment="1">
      <alignment horizontal="justify" vertical="center" wrapText="1"/>
    </xf>
    <xf numFmtId="0" fontId="26" fillId="0" borderId="0" xfId="13" applyFont="1" applyAlignment="1">
      <alignment horizontal="center" vertical="center" wrapText="1"/>
    </xf>
    <xf numFmtId="0" fontId="72" fillId="0" borderId="0" xfId="13" applyFont="1" applyAlignment="1">
      <alignment horizontal="center" vertical="center" wrapText="1"/>
    </xf>
    <xf numFmtId="0" fontId="50" fillId="0" borderId="0" xfId="13" applyFont="1"/>
    <xf numFmtId="0" fontId="72" fillId="0" borderId="0" xfId="13" applyFont="1"/>
    <xf numFmtId="0" fontId="26" fillId="0" borderId="0" xfId="13" applyFont="1"/>
    <xf numFmtId="0" fontId="51" fillId="0" borderId="0" xfId="13" applyFont="1" applyAlignment="1">
      <alignment vertical="center"/>
    </xf>
    <xf numFmtId="0" fontId="50" fillId="0" borderId="0" xfId="13" applyFont="1" applyAlignment="1">
      <alignment vertical="center"/>
    </xf>
    <xf numFmtId="0" fontId="50" fillId="0" borderId="0" xfId="13" applyFont="1" applyAlignment="1">
      <alignment vertical="center" wrapText="1"/>
    </xf>
    <xf numFmtId="0" fontId="73" fillId="0" borderId="25" xfId="13" applyFont="1" applyBorder="1" applyAlignment="1">
      <alignment horizontal="center" vertical="center" wrapText="1"/>
    </xf>
    <xf numFmtId="0" fontId="73" fillId="0" borderId="41" xfId="13" applyFont="1" applyBorder="1" applyAlignment="1">
      <alignment horizontal="center" vertical="center" wrapText="1"/>
    </xf>
    <xf numFmtId="0" fontId="62" fillId="0" borderId="5" xfId="13" applyFont="1" applyBorder="1" applyAlignment="1">
      <alignment vertical="center"/>
    </xf>
    <xf numFmtId="0" fontId="73" fillId="0" borderId="5" xfId="13" applyFont="1" applyBorder="1" applyAlignment="1">
      <alignment horizontal="center" vertical="center"/>
    </xf>
    <xf numFmtId="0" fontId="56" fillId="0" borderId="1" xfId="13" applyFont="1" applyBorder="1" applyAlignment="1">
      <alignment vertical="center" wrapText="1"/>
    </xf>
    <xf numFmtId="0" fontId="51" fillId="0" borderId="1" xfId="13" applyFont="1" applyBorder="1" applyAlignment="1">
      <alignment horizontal="left" vertical="center" wrapText="1"/>
    </xf>
    <xf numFmtId="0" fontId="56" fillId="0" borderId="1" xfId="13" applyFont="1" applyBorder="1" applyAlignment="1">
      <alignment horizontal="left" vertical="center" wrapText="1"/>
    </xf>
    <xf numFmtId="0" fontId="62" fillId="0" borderId="23" xfId="13" applyFont="1" applyBorder="1" applyAlignment="1">
      <alignment vertical="center"/>
    </xf>
    <xf numFmtId="0" fontId="73" fillId="0" borderId="23" xfId="13" applyFont="1" applyBorder="1" applyAlignment="1">
      <alignment horizontal="center" vertical="center"/>
    </xf>
    <xf numFmtId="0" fontId="56" fillId="0" borderId="44" xfId="13" applyFont="1" applyBorder="1" applyAlignment="1">
      <alignment vertical="center" wrapText="1"/>
    </xf>
    <xf numFmtId="0" fontId="51" fillId="0" borderId="44" xfId="13" applyFont="1" applyBorder="1" applyAlignment="1">
      <alignment horizontal="left" vertical="center" wrapText="1"/>
    </xf>
    <xf numFmtId="0" fontId="51" fillId="0" borderId="79" xfId="13" applyFont="1" applyBorder="1" applyAlignment="1">
      <alignment vertical="center"/>
    </xf>
    <xf numFmtId="0" fontId="26" fillId="0" borderId="0" xfId="13" applyFont="1" applyAlignment="1">
      <alignment vertical="center"/>
    </xf>
    <xf numFmtId="0" fontId="26" fillId="0" borderId="79" xfId="13" applyFont="1" applyBorder="1" applyAlignment="1">
      <alignment vertical="center"/>
    </xf>
    <xf numFmtId="0" fontId="28" fillId="0" borderId="87" xfId="13" applyFont="1" applyBorder="1" applyAlignment="1">
      <alignment horizontal="center" vertical="center" wrapText="1"/>
    </xf>
    <xf numFmtId="0" fontId="26" fillId="0" borderId="35" xfId="13" applyFont="1" applyBorder="1" applyAlignment="1">
      <alignment vertical="center"/>
    </xf>
    <xf numFmtId="0" fontId="26" fillId="0" borderId="35" xfId="13" applyFont="1" applyBorder="1" applyAlignment="1">
      <alignment vertical="center" wrapText="1"/>
    </xf>
    <xf numFmtId="0" fontId="26" fillId="0" borderId="61" xfId="13" applyFont="1" applyBorder="1" applyAlignment="1">
      <alignment vertical="center" wrapText="1"/>
    </xf>
    <xf numFmtId="0" fontId="2" fillId="0" borderId="8" xfId="13" applyFont="1" applyBorder="1" applyAlignment="1">
      <alignment horizontal="justify" vertical="center"/>
    </xf>
    <xf numFmtId="0" fontId="2" fillId="0" borderId="7" xfId="13" applyFont="1" applyBorder="1" applyAlignment="1">
      <alignment horizontal="justify" vertical="center"/>
    </xf>
    <xf numFmtId="16" fontId="47" fillId="0" borderId="0" xfId="0" applyNumberFormat="1" applyFont="1" applyAlignment="1">
      <alignment vertical="center" wrapText="1"/>
    </xf>
    <xf numFmtId="14" fontId="26" fillId="0" borderId="1" xfId="12" applyNumberFormat="1" applyFont="1" applyBorder="1" applyAlignment="1">
      <alignment horizontal="left" vertical="center" wrapText="1"/>
    </xf>
    <xf numFmtId="10" fontId="26" fillId="0" borderId="0" xfId="5" applyNumberFormat="1" applyFont="1" applyAlignment="1">
      <alignment vertical="center" wrapText="1"/>
    </xf>
    <xf numFmtId="0" fontId="28" fillId="0" borderId="68" xfId="3" applyFont="1" applyBorder="1" applyAlignment="1">
      <alignment horizontal="center" vertical="center" wrapText="1"/>
    </xf>
    <xf numFmtId="0" fontId="15" fillId="3" borderId="21" xfId="0" applyFont="1" applyFill="1" applyBorder="1" applyAlignment="1">
      <alignment vertical="top" wrapText="1"/>
    </xf>
    <xf numFmtId="0" fontId="0" fillId="3" borderId="0" xfId="0" applyFill="1" applyAlignment="1">
      <alignment vertical="top" wrapText="1"/>
    </xf>
    <xf numFmtId="0" fontId="0" fillId="0" borderId="33" xfId="0" applyBorder="1"/>
    <xf numFmtId="0" fontId="0" fillId="0" borderId="21" xfId="0" applyBorder="1"/>
    <xf numFmtId="0" fontId="36" fillId="3" borderId="0" xfId="0" applyFont="1" applyFill="1"/>
    <xf numFmtId="9" fontId="36" fillId="3" borderId="0" xfId="0" applyNumberFormat="1" applyFont="1" applyFill="1"/>
    <xf numFmtId="9" fontId="37" fillId="3" borderId="0" xfId="0" applyNumberFormat="1" applyFont="1" applyFill="1"/>
    <xf numFmtId="0" fontId="9" fillId="3" borderId="0" xfId="0" applyFont="1" applyFill="1" applyAlignment="1">
      <alignment horizontal="center" wrapText="1"/>
    </xf>
    <xf numFmtId="0" fontId="15" fillId="3" borderId="0" xfId="0" applyFont="1" applyFill="1" applyAlignment="1">
      <alignment vertical="top" wrapText="1"/>
    </xf>
    <xf numFmtId="0" fontId="0" fillId="3" borderId="34" xfId="0" applyFill="1" applyBorder="1"/>
    <xf numFmtId="0" fontId="0" fillId="3" borderId="27" xfId="0" applyFill="1" applyBorder="1"/>
    <xf numFmtId="0" fontId="15" fillId="3" borderId="27" xfId="0" applyFont="1" applyFill="1" applyBorder="1" applyAlignment="1">
      <alignment vertical="top" wrapText="1"/>
    </xf>
    <xf numFmtId="0" fontId="15" fillId="3" borderId="28" xfId="0" applyFont="1" applyFill="1" applyBorder="1" applyAlignment="1">
      <alignment vertical="top" wrapText="1"/>
    </xf>
    <xf numFmtId="0" fontId="28" fillId="0" borderId="74" xfId="3" applyFont="1" applyBorder="1" applyAlignment="1">
      <alignment horizontal="center" vertical="center" wrapText="1"/>
    </xf>
    <xf numFmtId="0" fontId="28" fillId="0" borderId="76" xfId="3" applyFont="1" applyBorder="1" applyAlignment="1">
      <alignment horizontal="center" vertical="center" wrapText="1"/>
    </xf>
    <xf numFmtId="0" fontId="26" fillId="0" borderId="79" xfId="3" applyFont="1" applyBorder="1" applyAlignment="1">
      <alignment vertical="center" wrapText="1"/>
    </xf>
    <xf numFmtId="0" fontId="26" fillId="0" borderId="80" xfId="3" applyFont="1" applyBorder="1" applyAlignment="1">
      <alignment vertical="center" wrapText="1"/>
    </xf>
    <xf numFmtId="0" fontId="26" fillId="0" borderId="81" xfId="3" applyFont="1" applyBorder="1" applyAlignment="1">
      <alignment vertical="center" wrapText="1"/>
    </xf>
    <xf numFmtId="49" fontId="28" fillId="19" borderId="95" xfId="1" applyNumberFormat="1" applyFont="1" applyFill="1" applyBorder="1" applyAlignment="1">
      <alignment horizontal="center" vertical="center" wrapText="1"/>
    </xf>
    <xf numFmtId="0" fontId="61" fillId="2" borderId="104" xfId="1" applyFont="1" applyFill="1" applyBorder="1" applyAlignment="1">
      <alignment horizontal="center" vertical="center" wrapText="1"/>
    </xf>
    <xf numFmtId="0" fontId="26" fillId="0" borderId="106" xfId="1" applyFont="1" applyBorder="1" applyAlignment="1">
      <alignment vertical="center" wrapText="1"/>
    </xf>
    <xf numFmtId="0" fontId="26" fillId="0" borderId="108" xfId="1" applyFont="1" applyBorder="1" applyAlignment="1">
      <alignment vertical="center" wrapText="1"/>
    </xf>
    <xf numFmtId="0" fontId="6" fillId="7" borderId="1" xfId="0" applyFont="1" applyFill="1" applyBorder="1"/>
    <xf numFmtId="165" fontId="6" fillId="7" borderId="1" xfId="0" applyNumberFormat="1" applyFont="1" applyFill="1" applyBorder="1" applyAlignment="1">
      <alignment horizontal="center"/>
    </xf>
    <xf numFmtId="0" fontId="1" fillId="0" borderId="4" xfId="13" applyFont="1" applyBorder="1" applyAlignment="1">
      <alignment horizontal="center" wrapText="1"/>
    </xf>
    <xf numFmtId="0" fontId="1" fillId="0" borderId="7" xfId="13" applyFont="1" applyBorder="1" applyAlignment="1">
      <alignment horizontal="justify" vertical="center"/>
    </xf>
    <xf numFmtId="0" fontId="15" fillId="11" borderId="1" xfId="0" applyFont="1" applyFill="1" applyBorder="1" applyAlignment="1">
      <alignment horizontal="center" vertical="center" wrapText="1"/>
    </xf>
    <xf numFmtId="0" fontId="32" fillId="7" borderId="1" xfId="0" applyFont="1" applyFill="1" applyBorder="1" applyAlignment="1">
      <alignment horizontal="center"/>
    </xf>
    <xf numFmtId="0" fontId="32" fillId="3" borderId="1" xfId="0" applyFont="1" applyFill="1" applyBorder="1" applyAlignment="1">
      <alignment horizontal="center"/>
    </xf>
    <xf numFmtId="0" fontId="52" fillId="21" borderId="111" xfId="0" applyFont="1" applyFill="1" applyBorder="1" applyAlignment="1">
      <alignment horizontal="center" vertical="center" wrapText="1"/>
    </xf>
    <xf numFmtId="0" fontId="9" fillId="11" borderId="112" xfId="0" applyFont="1" applyFill="1" applyBorder="1" applyAlignment="1">
      <alignment horizontal="center" vertical="center"/>
    </xf>
    <xf numFmtId="0" fontId="15" fillId="11" borderId="113" xfId="0" applyFont="1" applyFill="1" applyBorder="1" applyAlignment="1">
      <alignment horizontal="center" vertical="center" wrapText="1"/>
    </xf>
    <xf numFmtId="0" fontId="6" fillId="7" borderId="112" xfId="0" applyFont="1" applyFill="1" applyBorder="1"/>
    <xf numFmtId="0" fontId="32" fillId="7" borderId="113" xfId="0" applyFont="1" applyFill="1" applyBorder="1" applyAlignment="1">
      <alignment horizontal="center"/>
    </xf>
    <xf numFmtId="0" fontId="6" fillId="0" borderId="112" xfId="0" applyFont="1" applyBorder="1"/>
    <xf numFmtId="0" fontId="32" fillId="3" borderId="113" xfId="0" applyFont="1" applyFill="1" applyBorder="1" applyAlignment="1">
      <alignment horizontal="center"/>
    </xf>
    <xf numFmtId="0" fontId="6" fillId="0" borderId="114" xfId="0" applyFont="1" applyBorder="1"/>
    <xf numFmtId="0" fontId="6" fillId="0" borderId="115" xfId="0" applyFont="1" applyBorder="1"/>
    <xf numFmtId="165" fontId="6" fillId="0" borderId="115" xfId="0" applyNumberFormat="1" applyFont="1" applyBorder="1" applyAlignment="1">
      <alignment horizontal="center"/>
    </xf>
    <xf numFmtId="0" fontId="32" fillId="0" borderId="115" xfId="0" applyFont="1" applyBorder="1" applyAlignment="1">
      <alignment horizontal="center"/>
    </xf>
    <xf numFmtId="0" fontId="32" fillId="3" borderId="116" xfId="0" applyFont="1" applyFill="1" applyBorder="1" applyAlignment="1">
      <alignment horizontal="center"/>
    </xf>
    <xf numFmtId="0" fontId="0" fillId="3" borderId="0" xfId="0" applyFill="1" applyAlignment="1">
      <alignment vertical="center" wrapText="1"/>
    </xf>
    <xf numFmtId="0" fontId="22" fillId="3" borderId="49"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13" xfId="0" applyFont="1" applyFill="1" applyBorder="1" applyAlignment="1">
      <alignment horizontal="center" vertical="center"/>
    </xf>
    <xf numFmtId="164" fontId="58" fillId="3" borderId="0" xfId="5" applyNumberFormat="1" applyFont="1" applyFill="1" applyBorder="1" applyAlignment="1">
      <alignment horizontal="center" vertical="center"/>
    </xf>
    <xf numFmtId="0" fontId="45" fillId="0" borderId="46" xfId="0" applyFont="1" applyBorder="1" applyAlignment="1">
      <alignment horizontal="justify" wrapText="1"/>
    </xf>
    <xf numFmtId="0" fontId="45" fillId="0" borderId="47" xfId="0" applyFont="1" applyBorder="1" applyAlignment="1">
      <alignment horizontal="justify" wrapText="1"/>
    </xf>
    <xf numFmtId="0" fontId="45" fillId="0" borderId="17" xfId="0" applyFont="1" applyBorder="1" applyAlignment="1">
      <alignment horizontal="justify" wrapText="1"/>
    </xf>
    <xf numFmtId="0" fontId="45" fillId="0" borderId="33" xfId="0" applyFont="1" applyBorder="1" applyAlignment="1">
      <alignment horizontal="justify" wrapText="1"/>
    </xf>
    <xf numFmtId="0" fontId="45" fillId="0" borderId="0" xfId="0" applyFont="1" applyAlignment="1">
      <alignment horizontal="justify" wrapText="1"/>
    </xf>
    <xf numFmtId="0" fontId="45" fillId="0" borderId="21" xfId="0" applyFont="1" applyBorder="1" applyAlignment="1">
      <alignment horizontal="justify" wrapText="1"/>
    </xf>
    <xf numFmtId="0" fontId="45" fillId="0" borderId="34" xfId="0" applyFont="1" applyBorder="1" applyAlignment="1">
      <alignment horizontal="justify" wrapText="1"/>
    </xf>
    <xf numFmtId="0" fontId="45" fillId="0" borderId="27" xfId="0" applyFont="1" applyBorder="1" applyAlignment="1">
      <alignment horizontal="justify" wrapText="1"/>
    </xf>
    <xf numFmtId="0" fontId="45" fillId="0" borderId="28" xfId="0" applyFont="1" applyBorder="1" applyAlignment="1">
      <alignment horizontal="justify" wrapText="1"/>
    </xf>
    <xf numFmtId="9" fontId="22" fillId="18" borderId="0" xfId="5" applyFont="1" applyFill="1" applyBorder="1" applyAlignment="1">
      <alignment horizontal="center" vertical="center"/>
    </xf>
    <xf numFmtId="9" fontId="33" fillId="0" borderId="0" xfId="5" applyFont="1" applyAlignment="1">
      <alignment horizontal="center"/>
    </xf>
    <xf numFmtId="9" fontId="43" fillId="0" borderId="0" xfId="5" applyFont="1" applyAlignment="1">
      <alignment horizontal="center"/>
    </xf>
    <xf numFmtId="0" fontId="9" fillId="0" borderId="0" xfId="0" applyFont="1" applyAlignment="1">
      <alignment horizontal="center" vertical="center"/>
    </xf>
    <xf numFmtId="9" fontId="21" fillId="0" borderId="0" xfId="5" applyFont="1" applyFill="1" applyBorder="1" applyAlignment="1">
      <alignment horizontal="center" vertical="center"/>
    </xf>
    <xf numFmtId="0" fontId="0" fillId="0" borderId="46" xfId="0"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21" xfId="0" applyBorder="1" applyAlignment="1">
      <alignment horizontal="center"/>
    </xf>
    <xf numFmtId="0" fontId="0" fillId="0" borderId="34" xfId="0" applyBorder="1" applyAlignment="1">
      <alignment horizontal="center"/>
    </xf>
    <xf numFmtId="0" fontId="0" fillId="0" borderId="28" xfId="0" applyBorder="1" applyAlignment="1">
      <alignment horizontal="center"/>
    </xf>
    <xf numFmtId="0" fontId="21" fillId="15" borderId="49" xfId="0" applyFont="1" applyFill="1" applyBorder="1" applyAlignment="1">
      <alignment horizontal="center"/>
    </xf>
    <xf numFmtId="0" fontId="21" fillId="15" borderId="45" xfId="0" applyFont="1" applyFill="1" applyBorder="1" applyAlignment="1">
      <alignment horizontal="center"/>
    </xf>
    <xf numFmtId="0" fontId="21" fillId="15" borderId="13" xfId="0" applyFont="1" applyFill="1" applyBorder="1" applyAlignment="1">
      <alignment horizontal="center"/>
    </xf>
    <xf numFmtId="0" fontId="49" fillId="0" borderId="46" xfId="0" applyFont="1" applyBorder="1" applyAlignment="1">
      <alignment horizontal="justify" vertical="top" wrapText="1"/>
    </xf>
    <xf numFmtId="0" fontId="49" fillId="0" borderId="47" xfId="0" applyFont="1" applyBorder="1" applyAlignment="1">
      <alignment horizontal="justify" vertical="top" wrapText="1"/>
    </xf>
    <xf numFmtId="0" fontId="49" fillId="0" borderId="17" xfId="0" applyFont="1" applyBorder="1" applyAlignment="1">
      <alignment horizontal="justify" vertical="top" wrapText="1"/>
    </xf>
    <xf numFmtId="0" fontId="49" fillId="0" borderId="33" xfId="0" applyFont="1" applyBorder="1" applyAlignment="1">
      <alignment horizontal="justify" vertical="top" wrapText="1"/>
    </xf>
    <xf numFmtId="0" fontId="49" fillId="0" borderId="0" xfId="0" applyFont="1" applyAlignment="1">
      <alignment horizontal="justify" vertical="top" wrapText="1"/>
    </xf>
    <xf numFmtId="0" fontId="49" fillId="0" borderId="21" xfId="0" applyFont="1" applyBorder="1" applyAlignment="1">
      <alignment horizontal="justify" vertical="top" wrapText="1"/>
    </xf>
    <xf numFmtId="0" fontId="49" fillId="0" borderId="34" xfId="0" applyFont="1" applyBorder="1" applyAlignment="1">
      <alignment horizontal="justify" vertical="top" wrapText="1"/>
    </xf>
    <xf numFmtId="0" fontId="49" fillId="0" borderId="27" xfId="0" applyFont="1" applyBorder="1" applyAlignment="1">
      <alignment horizontal="justify" vertical="top" wrapText="1"/>
    </xf>
    <xf numFmtId="0" fontId="49" fillId="0" borderId="28" xfId="0" applyFont="1" applyBorder="1" applyAlignment="1">
      <alignment horizontal="justify" vertical="top" wrapText="1"/>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17" xfId="0" applyFont="1" applyBorder="1" applyAlignment="1">
      <alignment horizontal="center" vertical="center"/>
    </xf>
    <xf numFmtId="0" fontId="22" fillId="0" borderId="33" xfId="0" applyFont="1" applyBorder="1" applyAlignment="1">
      <alignment horizontal="center" vertical="center"/>
    </xf>
    <xf numFmtId="0" fontId="22" fillId="0" borderId="0" xfId="0" applyFont="1" applyAlignment="1">
      <alignment horizontal="center" vertical="center"/>
    </xf>
    <xf numFmtId="0" fontId="22" fillId="0" borderId="21" xfId="0" applyFont="1" applyBorder="1" applyAlignment="1">
      <alignment horizontal="center" vertical="center"/>
    </xf>
    <xf numFmtId="0" fontId="22" fillId="0" borderId="34"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1" fillId="16" borderId="49" xfId="0" applyFont="1" applyFill="1" applyBorder="1" applyAlignment="1">
      <alignment horizontal="center"/>
    </xf>
    <xf numFmtId="0" fontId="21" fillId="16" borderId="45" xfId="0" applyFont="1" applyFill="1" applyBorder="1" applyAlignment="1">
      <alignment horizontal="center"/>
    </xf>
    <xf numFmtId="0" fontId="21" fillId="16" borderId="13" xfId="0" applyFont="1" applyFill="1" applyBorder="1" applyAlignment="1">
      <alignment horizontal="center"/>
    </xf>
    <xf numFmtId="0" fontId="21" fillId="19" borderId="49" xfId="0" applyFont="1" applyFill="1" applyBorder="1" applyAlignment="1">
      <alignment horizontal="center"/>
    </xf>
    <xf numFmtId="0" fontId="21" fillId="19" borderId="45" xfId="0" applyFont="1" applyFill="1" applyBorder="1" applyAlignment="1">
      <alignment horizontal="center"/>
    </xf>
    <xf numFmtId="0" fontId="21" fillId="19" borderId="13" xfId="0" applyFont="1" applyFill="1" applyBorder="1" applyAlignment="1">
      <alignment horizontal="center"/>
    </xf>
    <xf numFmtId="0" fontId="43" fillId="0" borderId="46" xfId="0" applyFont="1" applyBorder="1" applyAlignment="1">
      <alignment horizontal="justify" vertical="top" wrapText="1"/>
    </xf>
    <xf numFmtId="0" fontId="43" fillId="0" borderId="47" xfId="0" applyFont="1" applyBorder="1" applyAlignment="1">
      <alignment horizontal="justify" vertical="top" wrapText="1"/>
    </xf>
    <xf numFmtId="0" fontId="43" fillId="0" borderId="17" xfId="0" applyFont="1" applyBorder="1" applyAlignment="1">
      <alignment horizontal="justify" vertical="top" wrapText="1"/>
    </xf>
    <xf numFmtId="0" fontId="43" fillId="0" borderId="33" xfId="0" applyFont="1" applyBorder="1" applyAlignment="1">
      <alignment horizontal="justify" vertical="top" wrapText="1"/>
    </xf>
    <xf numFmtId="0" fontId="43" fillId="0" borderId="0" xfId="0" applyFont="1" applyAlignment="1">
      <alignment horizontal="justify" vertical="top" wrapText="1"/>
    </xf>
    <xf numFmtId="0" fontId="43" fillId="0" borderId="21" xfId="0" applyFont="1" applyBorder="1" applyAlignment="1">
      <alignment horizontal="justify" vertical="top" wrapText="1"/>
    </xf>
    <xf numFmtId="0" fontId="43" fillId="0" borderId="34" xfId="0" applyFont="1" applyBorder="1" applyAlignment="1">
      <alignment horizontal="justify" vertical="top" wrapText="1"/>
    </xf>
    <xf numFmtId="0" fontId="43" fillId="0" borderId="27" xfId="0" applyFont="1" applyBorder="1" applyAlignment="1">
      <alignment horizontal="justify" vertical="top" wrapText="1"/>
    </xf>
    <xf numFmtId="0" fontId="43" fillId="0" borderId="28" xfId="0" applyFont="1" applyBorder="1" applyAlignment="1">
      <alignment horizontal="justify" vertical="top" wrapText="1"/>
    </xf>
    <xf numFmtId="0" fontId="57" fillId="20" borderId="49" xfId="0" applyFont="1" applyFill="1" applyBorder="1" applyAlignment="1">
      <alignment horizontal="center"/>
    </xf>
    <xf numFmtId="0" fontId="57" fillId="20" borderId="45" xfId="0" applyFont="1" applyFill="1" applyBorder="1" applyAlignment="1">
      <alignment horizontal="center"/>
    </xf>
    <xf numFmtId="0" fontId="57" fillId="20" borderId="13" xfId="0" applyFont="1" applyFill="1" applyBorder="1" applyAlignment="1">
      <alignment horizontal="center"/>
    </xf>
    <xf numFmtId="0" fontId="54" fillId="0" borderId="46" xfId="0" applyFont="1" applyBorder="1" applyAlignment="1">
      <alignment horizontal="justify" vertical="top" wrapText="1"/>
    </xf>
    <xf numFmtId="0" fontId="54" fillId="0" borderId="47" xfId="0" applyFont="1" applyBorder="1" applyAlignment="1">
      <alignment horizontal="justify" vertical="top" wrapText="1"/>
    </xf>
    <xf numFmtId="0" fontId="54" fillId="0" borderId="17" xfId="0" applyFont="1" applyBorder="1" applyAlignment="1">
      <alignment horizontal="justify" vertical="top" wrapText="1"/>
    </xf>
    <xf numFmtId="0" fontId="54" fillId="0" borderId="33" xfId="0" applyFont="1" applyBorder="1" applyAlignment="1">
      <alignment horizontal="justify" vertical="top" wrapText="1"/>
    </xf>
    <xf numFmtId="0" fontId="54" fillId="0" borderId="0" xfId="0" applyFont="1" applyAlignment="1">
      <alignment horizontal="justify" vertical="top" wrapText="1"/>
    </xf>
    <xf numFmtId="0" fontId="54" fillId="0" borderId="21" xfId="0" applyFont="1" applyBorder="1" applyAlignment="1">
      <alignment horizontal="justify" vertical="top" wrapText="1"/>
    </xf>
    <xf numFmtId="0" fontId="54" fillId="0" borderId="34" xfId="0" applyFont="1" applyBorder="1" applyAlignment="1">
      <alignment horizontal="justify" vertical="top" wrapText="1"/>
    </xf>
    <xf numFmtId="0" fontId="54" fillId="0" borderId="27" xfId="0" applyFont="1" applyBorder="1" applyAlignment="1">
      <alignment horizontal="justify" vertical="top" wrapText="1"/>
    </xf>
    <xf numFmtId="0" fontId="54" fillId="0" borderId="28" xfId="0" applyFont="1" applyBorder="1" applyAlignment="1">
      <alignment horizontal="justify" vertical="top" wrapText="1"/>
    </xf>
    <xf numFmtId="0" fontId="28" fillId="0" borderId="80" xfId="0" applyFont="1" applyBorder="1" applyAlignment="1">
      <alignment horizontal="center" vertical="center" wrapText="1"/>
    </xf>
    <xf numFmtId="0" fontId="26" fillId="0" borderId="67" xfId="0" applyFont="1" applyBorder="1" applyAlignment="1">
      <alignment horizontal="justify" vertical="center" wrapText="1"/>
    </xf>
    <xf numFmtId="0" fontId="26" fillId="16" borderId="68" xfId="0" applyFont="1" applyFill="1" applyBorder="1" applyAlignment="1">
      <alignment horizontal="center" vertical="center" wrapText="1"/>
    </xf>
    <xf numFmtId="9" fontId="28" fillId="9" borderId="68" xfId="5" applyFont="1" applyFill="1" applyBorder="1" applyAlignment="1">
      <alignment horizontal="center" vertical="center" wrapText="1"/>
    </xf>
    <xf numFmtId="0" fontId="26" fillId="0" borderId="68" xfId="0" applyFont="1" applyBorder="1" applyAlignment="1">
      <alignment horizontal="left" vertical="center" wrapText="1"/>
    </xf>
    <xf numFmtId="0" fontId="26" fillId="0" borderId="69" xfId="0" applyFont="1" applyBorder="1" applyAlignment="1">
      <alignment horizontal="center" vertical="center" wrapText="1"/>
    </xf>
    <xf numFmtId="0" fontId="28" fillId="0" borderId="67" xfId="3" applyFont="1" applyBorder="1" applyAlignment="1">
      <alignment horizontal="center" vertical="center" wrapText="1"/>
    </xf>
    <xf numFmtId="0" fontId="28" fillId="0" borderId="68" xfId="3" applyFont="1" applyBorder="1" applyAlignment="1">
      <alignment horizontal="center" vertical="center" wrapText="1"/>
    </xf>
    <xf numFmtId="0" fontId="28" fillId="0" borderId="69" xfId="3" applyFont="1" applyBorder="1" applyAlignment="1">
      <alignment horizontal="center" vertical="center" wrapText="1"/>
    </xf>
    <xf numFmtId="0" fontId="26" fillId="13" borderId="68" xfId="0" applyFont="1" applyFill="1" applyBorder="1" applyAlignment="1">
      <alignment horizontal="center" vertical="center" wrapText="1"/>
    </xf>
    <xf numFmtId="0" fontId="28" fillId="6" borderId="68" xfId="3" applyFont="1" applyFill="1" applyBorder="1" applyAlignment="1">
      <alignment horizontal="center" vertical="center" wrapText="1"/>
    </xf>
    <xf numFmtId="0" fontId="35" fillId="0" borderId="67" xfId="7" applyBorder="1" applyAlignment="1">
      <alignment horizontal="justify" vertical="center" wrapText="1"/>
    </xf>
    <xf numFmtId="0" fontId="35" fillId="0" borderId="67" xfId="7" applyFill="1" applyBorder="1" applyAlignment="1">
      <alignment vertical="center"/>
    </xf>
    <xf numFmtId="0" fontId="66" fillId="0" borderId="0" xfId="7" applyFont="1" applyBorder="1" applyAlignment="1">
      <alignment horizontal="justify" vertical="center" wrapText="1"/>
    </xf>
    <xf numFmtId="0" fontId="35" fillId="0" borderId="0" xfId="7" applyBorder="1" applyAlignment="1">
      <alignment horizontal="justify" vertical="center"/>
    </xf>
    <xf numFmtId="9" fontId="28" fillId="0" borderId="68" xfId="5" applyFont="1" applyFill="1" applyBorder="1" applyAlignment="1">
      <alignment horizontal="center" vertical="center" wrapText="1"/>
    </xf>
    <xf numFmtId="0" fontId="66" fillId="0" borderId="67" xfId="7" applyFont="1" applyFill="1" applyBorder="1" applyAlignment="1">
      <alignment horizontal="justify" vertical="center" wrapText="1"/>
    </xf>
    <xf numFmtId="0" fontId="35" fillId="0" borderId="67" xfId="7" applyFill="1" applyBorder="1" applyAlignment="1">
      <alignment horizontal="justify" vertical="center" wrapText="1"/>
    </xf>
    <xf numFmtId="0" fontId="68" fillId="0" borderId="67" xfId="7" applyFont="1" applyFill="1" applyBorder="1" applyAlignment="1">
      <alignment horizontal="justify" vertical="center" wrapText="1"/>
    </xf>
    <xf numFmtId="0" fontId="47" fillId="0" borderId="67" xfId="0" applyFont="1" applyBorder="1" applyAlignment="1">
      <alignment horizontal="justify" vertical="center" wrapText="1"/>
    </xf>
    <xf numFmtId="0" fontId="26" fillId="0" borderId="67" xfId="0" applyFont="1" applyBorder="1" applyAlignment="1">
      <alignment horizontal="left" vertical="center" wrapText="1"/>
    </xf>
    <xf numFmtId="0" fontId="28" fillId="0" borderId="71" xfId="3" applyFont="1" applyBorder="1" applyAlignment="1">
      <alignment horizontal="center" vertical="center" wrapText="1"/>
    </xf>
    <xf numFmtId="0" fontId="28" fillId="0" borderId="70" xfId="3" applyFont="1" applyBorder="1" applyAlignment="1">
      <alignment horizontal="center" vertical="center" wrapText="1"/>
    </xf>
    <xf numFmtId="0" fontId="28" fillId="0" borderId="72" xfId="3" applyFont="1" applyBorder="1" applyAlignment="1">
      <alignment horizontal="center" vertical="center" wrapText="1"/>
    </xf>
    <xf numFmtId="0" fontId="28" fillId="0" borderId="73" xfId="3" applyFont="1" applyBorder="1" applyAlignment="1">
      <alignment horizontal="center" vertical="center" wrapText="1"/>
    </xf>
    <xf numFmtId="0" fontId="26" fillId="15" borderId="68" xfId="0" applyFont="1" applyFill="1" applyBorder="1" applyAlignment="1">
      <alignment horizontal="center" vertical="center" wrapText="1"/>
    </xf>
    <xf numFmtId="0" fontId="29" fillId="12" borderId="33" xfId="1" applyFont="1" applyFill="1" applyBorder="1" applyAlignment="1">
      <alignment horizontal="center" vertical="center" wrapText="1"/>
    </xf>
    <xf numFmtId="0" fontId="29" fillId="12" borderId="0" xfId="1" applyFont="1" applyFill="1" applyAlignment="1">
      <alignment horizontal="center" vertical="center" wrapText="1"/>
    </xf>
    <xf numFmtId="0" fontId="29" fillId="12" borderId="21" xfId="1" applyFont="1" applyFill="1" applyBorder="1" applyAlignment="1">
      <alignment horizontal="center" vertical="center" wrapText="1"/>
    </xf>
    <xf numFmtId="0" fontId="29" fillId="12" borderId="97" xfId="1" applyFont="1" applyFill="1" applyBorder="1" applyAlignment="1">
      <alignment horizontal="center" vertical="center" wrapText="1"/>
    </xf>
    <xf numFmtId="0" fontId="29" fillId="12" borderId="98" xfId="1" applyFont="1" applyFill="1" applyBorder="1" applyAlignment="1">
      <alignment horizontal="center" vertical="center" wrapText="1"/>
    </xf>
    <xf numFmtId="0" fontId="29" fillId="12" borderId="99" xfId="1" applyFont="1" applyFill="1" applyBorder="1" applyAlignment="1">
      <alignment horizontal="center" vertical="center" wrapText="1"/>
    </xf>
    <xf numFmtId="49" fontId="28" fillId="19" borderId="94" xfId="1" applyNumberFormat="1" applyFont="1" applyFill="1" applyBorder="1" applyAlignment="1">
      <alignment horizontal="center" vertical="center" wrapText="1"/>
    </xf>
    <xf numFmtId="49" fontId="28" fillId="19" borderId="95" xfId="1" applyNumberFormat="1" applyFont="1" applyFill="1" applyBorder="1" applyAlignment="1">
      <alignment horizontal="center" vertical="center" wrapText="1"/>
    </xf>
    <xf numFmtId="0" fontId="26" fillId="17" borderId="68" xfId="0" applyFont="1" applyFill="1" applyBorder="1" applyAlignment="1">
      <alignment horizontal="center" vertical="center" wrapText="1"/>
    </xf>
    <xf numFmtId="49" fontId="28" fillId="19" borderId="96" xfId="1" applyNumberFormat="1" applyFont="1" applyFill="1" applyBorder="1" applyAlignment="1">
      <alignment horizontal="center" vertical="center" wrapText="1"/>
    </xf>
    <xf numFmtId="0" fontId="35" fillId="0" borderId="67" xfId="7" applyFill="1" applyBorder="1" applyAlignment="1">
      <alignment horizontal="center" vertical="center" wrapText="1"/>
    </xf>
    <xf numFmtId="0" fontId="28" fillId="0" borderId="74" xfId="3" applyFont="1" applyBorder="1" applyAlignment="1">
      <alignment horizontal="center" vertical="center" wrapText="1"/>
    </xf>
    <xf numFmtId="0" fontId="28" fillId="0" borderId="0" xfId="0" applyFont="1" applyAlignment="1">
      <alignment horizontal="center" vertical="center" wrapText="1"/>
    </xf>
    <xf numFmtId="0" fontId="26" fillId="0" borderId="76" xfId="0" applyFont="1" applyBorder="1" applyAlignment="1">
      <alignment horizontal="left" vertical="center" wrapText="1"/>
    </xf>
    <xf numFmtId="0" fontId="26" fillId="0" borderId="77" xfId="0" applyFont="1" applyBorder="1" applyAlignment="1">
      <alignment horizontal="center" vertical="center" wrapText="1"/>
    </xf>
    <xf numFmtId="0" fontId="28" fillId="11" borderId="30" xfId="1" applyFont="1" applyFill="1" applyBorder="1" applyAlignment="1">
      <alignment horizontal="justify" vertical="center" wrapText="1"/>
    </xf>
    <xf numFmtId="0" fontId="28" fillId="11" borderId="30" xfId="1" applyFont="1" applyFill="1" applyBorder="1" applyAlignment="1">
      <alignment horizontal="center" vertical="center" wrapText="1"/>
    </xf>
    <xf numFmtId="0" fontId="28" fillId="11" borderId="0" xfId="1" applyFont="1" applyFill="1" applyAlignment="1">
      <alignment horizontal="center" vertical="center" wrapText="1"/>
    </xf>
    <xf numFmtId="0" fontId="66" fillId="0" borderId="67" xfId="7" applyFont="1" applyBorder="1" applyAlignment="1">
      <alignment horizontal="justify" vertical="center" wrapText="1"/>
    </xf>
    <xf numFmtId="0" fontId="26" fillId="0" borderId="82" xfId="0" applyFont="1" applyBorder="1" applyAlignment="1">
      <alignment horizontal="justify" vertical="center" wrapText="1"/>
    </xf>
    <xf numFmtId="0" fontId="26" fillId="15" borderId="74" xfId="0" applyFont="1" applyFill="1" applyBorder="1" applyAlignment="1">
      <alignment horizontal="center" vertical="center" wrapText="1"/>
    </xf>
    <xf numFmtId="9" fontId="28" fillId="9" borderId="74" xfId="5" applyFont="1" applyFill="1" applyBorder="1" applyAlignment="1">
      <alignment horizontal="center" vertical="center" wrapText="1"/>
    </xf>
    <xf numFmtId="0" fontId="26" fillId="0" borderId="75" xfId="0" applyFont="1" applyBorder="1" applyAlignment="1">
      <alignment horizontal="center" vertical="center" wrapText="1"/>
    </xf>
    <xf numFmtId="0" fontId="26" fillId="2" borderId="105" xfId="1" applyFont="1" applyFill="1" applyBorder="1" applyAlignment="1">
      <alignment horizontal="justify" vertical="center" wrapText="1"/>
    </xf>
    <xf numFmtId="0" fontId="26" fillId="2" borderId="107" xfId="1" applyFont="1" applyFill="1" applyBorder="1" applyAlignment="1">
      <alignment horizontal="justify" vertical="center" wrapText="1"/>
    </xf>
    <xf numFmtId="0" fontId="26" fillId="0" borderId="74" xfId="0" applyFont="1" applyBorder="1" applyAlignment="1">
      <alignment horizontal="left" vertical="center" wrapText="1"/>
    </xf>
    <xf numFmtId="0" fontId="28" fillId="7" borderId="46" xfId="0" applyFont="1" applyFill="1" applyBorder="1" applyAlignment="1">
      <alignment horizontal="justify" vertical="center" wrapText="1"/>
    </xf>
    <xf numFmtId="0" fontId="28" fillId="7" borderId="33" xfId="0" applyFont="1" applyFill="1" applyBorder="1" applyAlignment="1">
      <alignment horizontal="justify" vertical="center" wrapText="1"/>
    </xf>
    <xf numFmtId="0" fontId="28" fillId="7" borderId="34" xfId="0" applyFont="1" applyFill="1" applyBorder="1" applyAlignment="1">
      <alignment horizontal="justify" vertical="center" wrapText="1"/>
    </xf>
    <xf numFmtId="0" fontId="26" fillId="17" borderId="76" xfId="0" applyFont="1" applyFill="1" applyBorder="1" applyAlignment="1">
      <alignment horizontal="center" vertical="center" wrapText="1"/>
    </xf>
    <xf numFmtId="9" fontId="28" fillId="9" borderId="76" xfId="5" applyFont="1" applyFill="1" applyBorder="1" applyAlignment="1">
      <alignment horizontal="center" vertical="center" wrapText="1"/>
    </xf>
    <xf numFmtId="0" fontId="28" fillId="0" borderId="67" xfId="0" applyFont="1" applyBorder="1" applyAlignment="1">
      <alignment horizontal="justify" vertical="center" wrapText="1"/>
    </xf>
    <xf numFmtId="0" fontId="28" fillId="11" borderId="33" xfId="4" applyFont="1" applyFill="1" applyBorder="1" applyAlignment="1">
      <alignment horizontal="center" vertical="center" wrapText="1"/>
    </xf>
    <xf numFmtId="0" fontId="28" fillId="11" borderId="21" xfId="4" applyFont="1" applyFill="1" applyBorder="1" applyAlignment="1">
      <alignment horizontal="center" vertical="center" wrapText="1"/>
    </xf>
    <xf numFmtId="0" fontId="26" fillId="0" borderId="83" xfId="0" applyFont="1" applyBorder="1" applyAlignment="1">
      <alignment horizontal="left" vertical="center" wrapText="1"/>
    </xf>
    <xf numFmtId="0" fontId="28" fillId="11" borderId="30" xfId="4" applyFont="1" applyFill="1" applyBorder="1" applyAlignment="1">
      <alignment horizontal="center" vertical="center" wrapText="1"/>
    </xf>
    <xf numFmtId="0" fontId="28" fillId="11" borderId="33" xfId="1" applyFont="1" applyFill="1" applyBorder="1" applyAlignment="1">
      <alignment horizontal="center" vertical="center" wrapText="1"/>
    </xf>
    <xf numFmtId="0" fontId="28" fillId="0" borderId="75" xfId="3" applyFont="1" applyBorder="1" applyAlignment="1">
      <alignment horizontal="center" vertical="center" wrapText="1"/>
    </xf>
    <xf numFmtId="0" fontId="28" fillId="0" borderId="82" xfId="3" applyFont="1" applyBorder="1" applyAlignment="1">
      <alignment horizontal="center" vertical="center" wrapText="1"/>
    </xf>
    <xf numFmtId="0" fontId="28" fillId="0" borderId="83" xfId="3" applyFont="1" applyBorder="1" applyAlignment="1">
      <alignment horizontal="center" vertical="center" wrapText="1"/>
    </xf>
    <xf numFmtId="0" fontId="28" fillId="0" borderId="76" xfId="3" applyFont="1" applyBorder="1" applyAlignment="1">
      <alignment horizontal="center" vertical="center" wrapText="1"/>
    </xf>
    <xf numFmtId="0" fontId="28" fillId="0" borderId="77" xfId="3" applyFont="1" applyBorder="1" applyAlignment="1">
      <alignment horizontal="center" vertical="center" wrapText="1"/>
    </xf>
    <xf numFmtId="0" fontId="52" fillId="2" borderId="102" xfId="1" applyFont="1" applyFill="1" applyBorder="1" applyAlignment="1">
      <alignment horizontal="center" vertical="center" wrapText="1"/>
    </xf>
    <xf numFmtId="0" fontId="52" fillId="2" borderId="89" xfId="1" applyFont="1" applyFill="1" applyBorder="1" applyAlignment="1">
      <alignment horizontal="center" vertical="center" wrapText="1"/>
    </xf>
    <xf numFmtId="0" fontId="52" fillId="2" borderId="103" xfId="1" applyFont="1" applyFill="1" applyBorder="1" applyAlignment="1">
      <alignment horizontal="center" vertical="center" wrapText="1"/>
    </xf>
    <xf numFmtId="0" fontId="52" fillId="2" borderId="97" xfId="1" applyFont="1" applyFill="1" applyBorder="1" applyAlignment="1">
      <alignment horizontal="center" vertical="center" wrapText="1"/>
    </xf>
    <xf numFmtId="0" fontId="52" fillId="2" borderId="98" xfId="1" applyFont="1" applyFill="1" applyBorder="1" applyAlignment="1">
      <alignment horizontal="center" vertical="center" wrapText="1"/>
    </xf>
    <xf numFmtId="0" fontId="52" fillId="2" borderId="99" xfId="1" applyFont="1" applyFill="1" applyBorder="1" applyAlignment="1">
      <alignment horizontal="center" vertical="center" wrapText="1"/>
    </xf>
    <xf numFmtId="0" fontId="72" fillId="9" borderId="102" xfId="1" applyFont="1" applyFill="1" applyBorder="1" applyAlignment="1">
      <alignment horizontal="left" vertical="center" wrapText="1"/>
    </xf>
    <xf numFmtId="0" fontId="72" fillId="9" borderId="89" xfId="1" applyFont="1" applyFill="1" applyBorder="1" applyAlignment="1">
      <alignment horizontal="left" vertical="center" wrapText="1"/>
    </xf>
    <xf numFmtId="0" fontId="72" fillId="9" borderId="103" xfId="1" applyFont="1" applyFill="1" applyBorder="1" applyAlignment="1">
      <alignment horizontal="left" vertical="center" wrapText="1"/>
    </xf>
    <xf numFmtId="0" fontId="72" fillId="9" borderId="97" xfId="1" applyFont="1" applyFill="1" applyBorder="1" applyAlignment="1">
      <alignment horizontal="left" vertical="center" wrapText="1"/>
    </xf>
    <xf numFmtId="0" fontId="72" fillId="9" borderId="98" xfId="1" applyFont="1" applyFill="1" applyBorder="1" applyAlignment="1">
      <alignment horizontal="left" vertical="center" wrapText="1"/>
    </xf>
    <xf numFmtId="0" fontId="72" fillId="9" borderId="99" xfId="1" applyFont="1" applyFill="1" applyBorder="1" applyAlignment="1">
      <alignment horizontal="left" vertical="center" wrapText="1"/>
    </xf>
    <xf numFmtId="0" fontId="28" fillId="10" borderId="100" xfId="1" applyFont="1" applyFill="1" applyBorder="1" applyAlignment="1">
      <alignment horizontal="center" vertical="center" wrapText="1"/>
    </xf>
    <xf numFmtId="0" fontId="28" fillId="10" borderId="101" xfId="1" applyFont="1" applyFill="1" applyBorder="1" applyAlignment="1">
      <alignment horizontal="center" vertical="center" wrapText="1"/>
    </xf>
    <xf numFmtId="0" fontId="28" fillId="5" borderId="100" xfId="1" applyFont="1" applyFill="1" applyBorder="1" applyAlignment="1">
      <alignment horizontal="center" vertical="center" wrapText="1"/>
    </xf>
    <xf numFmtId="0" fontId="28" fillId="0" borderId="93" xfId="0" applyFont="1" applyBorder="1" applyAlignment="1">
      <alignment horizontal="center" vertical="center" wrapText="1"/>
    </xf>
    <xf numFmtId="0" fontId="28" fillId="0" borderId="92"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0" xfId="0" applyFont="1" applyAlignment="1">
      <alignment horizontal="center" vertical="center" wrapText="1"/>
    </xf>
    <xf numFmtId="0" fontId="47" fillId="0" borderId="91" xfId="0" applyFont="1" applyBorder="1" applyAlignment="1">
      <alignment horizontal="right"/>
    </xf>
    <xf numFmtId="0" fontId="47" fillId="0" borderId="0" xfId="0" applyFont="1" applyAlignment="1">
      <alignment horizontal="left" vertical="center" wrapText="1"/>
    </xf>
    <xf numFmtId="0" fontId="47" fillId="0" borderId="78" xfId="0" applyFont="1" applyBorder="1" applyAlignment="1">
      <alignment horizontal="left" vertical="center" wrapText="1"/>
    </xf>
    <xf numFmtId="0" fontId="21" fillId="0" borderId="24" xfId="0" applyFont="1" applyBorder="1" applyAlignment="1">
      <alignment horizontal="center" wrapText="1"/>
    </xf>
    <xf numFmtId="0" fontId="71" fillId="23" borderId="109" xfId="0" applyFont="1" applyFill="1" applyBorder="1" applyAlignment="1">
      <alignment horizontal="center" vertical="center"/>
    </xf>
    <xf numFmtId="0" fontId="71" fillId="23" borderId="110" xfId="0" applyFont="1" applyFill="1" applyBorder="1" applyAlignment="1">
      <alignment horizontal="center" vertical="center"/>
    </xf>
    <xf numFmtId="0" fontId="70" fillId="17" borderId="85" xfId="13" applyFont="1" applyFill="1" applyBorder="1" applyAlignment="1">
      <alignment horizontal="center" wrapText="1"/>
    </xf>
    <xf numFmtId="0" fontId="70" fillId="17" borderId="86" xfId="13" applyFont="1" applyFill="1" applyBorder="1" applyAlignment="1">
      <alignment horizontal="center" wrapText="1"/>
    </xf>
    <xf numFmtId="0" fontId="61" fillId="20" borderId="46" xfId="12" applyFont="1" applyFill="1" applyBorder="1" applyAlignment="1">
      <alignment horizontal="center" vertical="center"/>
    </xf>
    <xf numFmtId="0" fontId="61" fillId="20" borderId="33" xfId="12" applyFont="1" applyFill="1" applyBorder="1" applyAlignment="1">
      <alignment horizontal="center" vertical="center"/>
    </xf>
    <xf numFmtId="0" fontId="61" fillId="20" borderId="34" xfId="12" applyFont="1" applyFill="1" applyBorder="1" applyAlignment="1">
      <alignment horizontal="center" vertical="center"/>
    </xf>
    <xf numFmtId="0" fontId="50" fillId="15" borderId="1" xfId="12" applyFont="1" applyFill="1" applyBorder="1" applyAlignment="1">
      <alignment horizontal="justify" vertical="center" wrapText="1"/>
    </xf>
    <xf numFmtId="0" fontId="59" fillId="15" borderId="49" xfId="12" applyFont="1" applyFill="1" applyBorder="1" applyAlignment="1">
      <alignment horizontal="center" vertical="center" wrapText="1"/>
    </xf>
    <xf numFmtId="0" fontId="59" fillId="15" borderId="45" xfId="12" applyFont="1" applyFill="1" applyBorder="1" applyAlignment="1">
      <alignment horizontal="center" vertical="center" wrapText="1"/>
    </xf>
    <xf numFmtId="0" fontId="59" fillId="15" borderId="13" xfId="12" applyFont="1" applyFill="1" applyBorder="1" applyAlignment="1">
      <alignment horizontal="center" vertical="center" wrapText="1"/>
    </xf>
    <xf numFmtId="0" fontId="60" fillId="18" borderId="49" xfId="12" applyFont="1" applyFill="1" applyBorder="1" applyAlignment="1">
      <alignment horizontal="center" vertical="center" wrapText="1"/>
    </xf>
    <xf numFmtId="0" fontId="60" fillId="18" borderId="45" xfId="12" applyFont="1" applyFill="1" applyBorder="1" applyAlignment="1">
      <alignment horizontal="center" vertical="center" wrapText="1"/>
    </xf>
    <xf numFmtId="0" fontId="60" fillId="18" borderId="13" xfId="12" applyFont="1" applyFill="1" applyBorder="1" applyAlignment="1">
      <alignment horizontal="center" vertical="center" wrapText="1"/>
    </xf>
    <xf numFmtId="0" fontId="50" fillId="20" borderId="46" xfId="12" applyFont="1" applyFill="1" applyBorder="1" applyAlignment="1">
      <alignment horizontal="center" vertical="center"/>
    </xf>
    <xf numFmtId="0" fontId="50" fillId="20" borderId="33" xfId="12" applyFont="1" applyFill="1" applyBorder="1" applyAlignment="1">
      <alignment horizontal="center" vertical="center"/>
    </xf>
    <xf numFmtId="0" fontId="50" fillId="20" borderId="34" xfId="12" applyFont="1" applyFill="1" applyBorder="1" applyAlignment="1">
      <alignment horizontal="center" vertical="center"/>
    </xf>
    <xf numFmtId="0" fontId="61" fillId="20" borderId="43" xfId="12" applyFont="1" applyFill="1" applyBorder="1" applyAlignment="1">
      <alignment horizontal="center" vertical="center"/>
    </xf>
    <xf numFmtId="0" fontId="61" fillId="20" borderId="84" xfId="12" applyFont="1" applyFill="1" applyBorder="1" applyAlignment="1">
      <alignment horizontal="center" vertical="center"/>
    </xf>
    <xf numFmtId="0" fontId="61" fillId="20" borderId="63" xfId="12" applyFont="1" applyFill="1" applyBorder="1" applyAlignment="1">
      <alignment horizontal="center" vertical="center"/>
    </xf>
    <xf numFmtId="0" fontId="50" fillId="15" borderId="1" xfId="12" applyFont="1" applyFill="1" applyBorder="1" applyAlignment="1">
      <alignment horizontal="left" vertical="top" wrapText="1"/>
    </xf>
    <xf numFmtId="0" fontId="59" fillId="0" borderId="88" xfId="13" applyFont="1" applyBorder="1" applyAlignment="1">
      <alignment horizontal="center" vertical="center"/>
    </xf>
    <xf numFmtId="0" fontId="59" fillId="0" borderId="89" xfId="13" applyFont="1" applyBorder="1" applyAlignment="1">
      <alignment horizontal="center" vertical="center"/>
    </xf>
    <xf numFmtId="0" fontId="59" fillId="0" borderId="90" xfId="13" applyFont="1" applyBorder="1" applyAlignment="1">
      <alignment horizontal="center" vertical="center"/>
    </xf>
    <xf numFmtId="0" fontId="26" fillId="2" borderId="32" xfId="8" applyFont="1" applyFill="1" applyBorder="1" applyAlignment="1">
      <alignment horizontal="center" vertical="center" wrapText="1"/>
    </xf>
    <xf numFmtId="0" fontId="26" fillId="2" borderId="31" xfId="8" applyFont="1" applyFill="1" applyBorder="1" applyAlignment="1">
      <alignment horizontal="center" vertical="center" wrapText="1"/>
    </xf>
    <xf numFmtId="0" fontId="28" fillId="2" borderId="45" xfId="8" applyFont="1" applyFill="1" applyBorder="1" applyAlignment="1">
      <alignment horizontal="center" vertical="center" wrapText="1"/>
    </xf>
    <xf numFmtId="0" fontId="28" fillId="2" borderId="13" xfId="8" applyFont="1" applyFill="1" applyBorder="1" applyAlignment="1">
      <alignment horizontal="center" vertical="center" wrapText="1"/>
    </xf>
    <xf numFmtId="0" fontId="26" fillId="9" borderId="46" xfId="8" applyFont="1" applyFill="1" applyBorder="1" applyAlignment="1">
      <alignment horizontal="left" vertical="center" wrapText="1"/>
    </xf>
    <xf numFmtId="0" fontId="26" fillId="9" borderId="47" xfId="8" applyFont="1" applyFill="1" applyBorder="1" applyAlignment="1">
      <alignment horizontal="left" vertical="center" wrapText="1"/>
    </xf>
    <xf numFmtId="0" fontId="26" fillId="9" borderId="17" xfId="8" applyFont="1" applyFill="1" applyBorder="1" applyAlignment="1">
      <alignment horizontal="left" vertical="center" wrapText="1"/>
    </xf>
    <xf numFmtId="0" fontId="26" fillId="9" borderId="34" xfId="8" applyFont="1" applyFill="1" applyBorder="1" applyAlignment="1">
      <alignment horizontal="left" vertical="center" wrapText="1"/>
    </xf>
    <xf numFmtId="0" fontId="26" fillId="9" borderId="27" xfId="8" applyFont="1" applyFill="1" applyBorder="1" applyAlignment="1">
      <alignment horizontal="left" vertical="center" wrapText="1"/>
    </xf>
    <xf numFmtId="0" fontId="26" fillId="9" borderId="28" xfId="8" applyFont="1" applyFill="1" applyBorder="1" applyAlignment="1">
      <alignment horizontal="left" vertical="center" wrapText="1"/>
    </xf>
    <xf numFmtId="0" fontId="28" fillId="0" borderId="49" xfId="8" applyFont="1" applyBorder="1" applyAlignment="1">
      <alignment horizontal="center" vertical="center" wrapText="1"/>
    </xf>
    <xf numFmtId="0" fontId="28" fillId="0" borderId="45" xfId="8" applyFont="1" applyBorder="1" applyAlignment="1">
      <alignment horizontal="center" vertical="center" wrapText="1"/>
    </xf>
    <xf numFmtId="0" fontId="28" fillId="0" borderId="13" xfId="8" applyFont="1" applyBorder="1" applyAlignment="1">
      <alignment horizontal="center" vertical="center" wrapText="1"/>
    </xf>
    <xf numFmtId="0" fontId="28" fillId="11" borderId="32" xfId="8" applyFont="1" applyFill="1" applyBorder="1" applyAlignment="1">
      <alignment horizontal="center" vertical="center" wrapText="1"/>
    </xf>
    <xf numFmtId="0" fontId="28" fillId="11" borderId="30" xfId="8" applyFont="1" applyFill="1" applyBorder="1" applyAlignment="1">
      <alignment horizontal="center" vertical="center" wrapText="1"/>
    </xf>
    <xf numFmtId="0" fontId="28" fillId="11" borderId="31" xfId="8" applyFont="1" applyFill="1" applyBorder="1" applyAlignment="1">
      <alignment horizontal="center" vertical="center" wrapText="1"/>
    </xf>
    <xf numFmtId="0" fontId="28" fillId="11" borderId="47" xfId="8" applyFont="1" applyFill="1" applyBorder="1" applyAlignment="1">
      <alignment horizontal="center" vertical="center" wrapText="1"/>
    </xf>
    <xf numFmtId="0" fontId="28" fillId="11" borderId="0" xfId="8" applyFont="1" applyFill="1" applyAlignment="1">
      <alignment horizontal="center" vertical="center" wrapText="1"/>
    </xf>
    <xf numFmtId="0" fontId="28" fillId="11" borderId="27" xfId="8" applyFont="1" applyFill="1" applyBorder="1" applyAlignment="1">
      <alignment horizontal="center" vertical="center" wrapText="1"/>
    </xf>
    <xf numFmtId="0" fontId="28" fillId="11" borderId="46" xfId="9" applyFont="1" applyFill="1" applyBorder="1" applyAlignment="1">
      <alignment horizontal="center" vertical="center" wrapText="1"/>
    </xf>
    <xf numFmtId="0" fontId="28" fillId="11" borderId="17" xfId="9" applyFont="1" applyFill="1" applyBorder="1" applyAlignment="1">
      <alignment horizontal="center" vertical="center" wrapText="1"/>
    </xf>
    <xf numFmtId="0" fontId="28" fillId="11" borderId="33" xfId="9" applyFont="1" applyFill="1" applyBorder="1" applyAlignment="1">
      <alignment horizontal="center" vertical="center" wrapText="1"/>
    </xf>
    <xf numFmtId="0" fontId="28" fillId="11" borderId="21" xfId="9" applyFont="1" applyFill="1" applyBorder="1" applyAlignment="1">
      <alignment horizontal="center" vertical="center" wrapText="1"/>
    </xf>
    <xf numFmtId="0" fontId="28" fillId="11" borderId="34" xfId="9" applyFont="1" applyFill="1" applyBorder="1" applyAlignment="1">
      <alignment horizontal="center" vertical="center" wrapText="1"/>
    </xf>
    <xf numFmtId="0" fontId="28" fillId="11" borderId="28" xfId="9" applyFont="1" applyFill="1" applyBorder="1" applyAlignment="1">
      <alignment horizontal="center" vertical="center" wrapText="1"/>
    </xf>
    <xf numFmtId="0" fontId="28" fillId="11" borderId="32" xfId="9" applyFont="1" applyFill="1" applyBorder="1" applyAlignment="1">
      <alignment horizontal="center" vertical="center" wrapText="1"/>
    </xf>
    <xf numFmtId="0" fontId="28" fillId="11" borderId="30" xfId="9" applyFont="1" applyFill="1" applyBorder="1" applyAlignment="1">
      <alignment horizontal="center" vertical="center" wrapText="1"/>
    </xf>
    <xf numFmtId="0" fontId="28" fillId="11" borderId="31" xfId="9" applyFont="1" applyFill="1" applyBorder="1" applyAlignment="1">
      <alignment horizontal="center" vertical="center" wrapText="1"/>
    </xf>
    <xf numFmtId="0" fontId="29" fillId="12" borderId="46" xfId="8" applyFont="1" applyFill="1" applyBorder="1" applyAlignment="1">
      <alignment horizontal="center" vertical="center" wrapText="1"/>
    </xf>
    <xf numFmtId="0" fontId="29" fillId="12" borderId="47" xfId="8" applyFont="1" applyFill="1" applyBorder="1" applyAlignment="1">
      <alignment horizontal="center" vertical="center" wrapText="1"/>
    </xf>
    <xf numFmtId="0" fontId="29" fillId="12" borderId="33" xfId="8" applyFont="1" applyFill="1" applyBorder="1" applyAlignment="1">
      <alignment horizontal="center" vertical="center" wrapText="1"/>
    </xf>
    <xf numFmtId="0" fontId="29" fillId="12" borderId="0" xfId="8" applyFont="1" applyFill="1" applyAlignment="1">
      <alignment horizontal="center" vertical="center" wrapText="1"/>
    </xf>
    <xf numFmtId="0" fontId="29" fillId="12" borderId="34" xfId="8" applyFont="1" applyFill="1" applyBorder="1" applyAlignment="1">
      <alignment horizontal="center" vertical="center" wrapText="1"/>
    </xf>
    <xf numFmtId="0" fontId="29" fillId="12" borderId="27" xfId="8" applyFont="1" applyFill="1" applyBorder="1" applyAlignment="1">
      <alignment horizontal="center" vertical="center" wrapText="1"/>
    </xf>
    <xf numFmtId="49" fontId="26" fillId="11" borderId="47" xfId="8" applyNumberFormat="1" applyFont="1" applyFill="1" applyBorder="1" applyAlignment="1">
      <alignment horizontal="center" vertical="center" wrapText="1"/>
    </xf>
    <xf numFmtId="49" fontId="26" fillId="11" borderId="14" xfId="8" applyNumberFormat="1" applyFont="1" applyFill="1" applyBorder="1" applyAlignment="1">
      <alignment horizontal="center" vertical="center" wrapText="1"/>
    </xf>
    <xf numFmtId="49" fontId="26" fillId="11" borderId="46" xfId="8" applyNumberFormat="1" applyFont="1" applyFill="1" applyBorder="1" applyAlignment="1">
      <alignment horizontal="center" vertical="center" wrapText="1"/>
    </xf>
    <xf numFmtId="0" fontId="28" fillId="7" borderId="32" xfId="8" applyFont="1" applyFill="1" applyBorder="1" applyAlignment="1">
      <alignment horizontal="center" vertical="center" wrapText="1"/>
    </xf>
    <xf numFmtId="0" fontId="28" fillId="7" borderId="30" xfId="8" applyFont="1" applyFill="1" applyBorder="1" applyAlignment="1">
      <alignment horizontal="center" vertical="center" wrapText="1"/>
    </xf>
    <xf numFmtId="0" fontId="28" fillId="7" borderId="33" xfId="8" applyFont="1" applyFill="1" applyBorder="1" applyAlignment="1">
      <alignment horizontal="center" vertical="center" wrapText="1"/>
    </xf>
    <xf numFmtId="0" fontId="26" fillId="3" borderId="56" xfId="8" applyFont="1" applyFill="1" applyBorder="1" applyAlignment="1">
      <alignment horizontal="justify" vertical="center" wrapText="1"/>
    </xf>
    <xf numFmtId="0" fontId="26" fillId="0" borderId="36" xfId="8" applyFont="1" applyBorder="1" applyAlignment="1">
      <alignment horizontal="center" vertical="center" wrapText="1"/>
    </xf>
    <xf numFmtId="9" fontId="28" fillId="9" borderId="40" xfId="10" applyFont="1" applyFill="1" applyBorder="1" applyAlignment="1">
      <alignment horizontal="center" vertical="center" wrapText="1"/>
    </xf>
    <xf numFmtId="9" fontId="28" fillId="9" borderId="36" xfId="10" applyFont="1" applyFill="1" applyBorder="1" applyAlignment="1">
      <alignment horizontal="center" vertical="center" wrapText="1"/>
    </xf>
    <xf numFmtId="0" fontId="26" fillId="0" borderId="40" xfId="8" applyFont="1" applyBorder="1" applyAlignment="1">
      <alignment horizontal="left" vertical="center" wrapText="1"/>
    </xf>
    <xf numFmtId="0" fontId="26" fillId="0" borderId="36" xfId="8" applyFont="1" applyBorder="1" applyAlignment="1">
      <alignment horizontal="left" vertical="center" wrapText="1"/>
    </xf>
    <xf numFmtId="0" fontId="26" fillId="0" borderId="40" xfId="8" applyFont="1" applyBorder="1" applyAlignment="1">
      <alignment horizontal="center" vertical="center" wrapText="1"/>
    </xf>
    <xf numFmtId="0" fontId="26" fillId="0" borderId="56" xfId="8" applyFont="1" applyBorder="1" applyAlignment="1">
      <alignment horizontal="justify" vertical="center" wrapText="1"/>
    </xf>
    <xf numFmtId="0" fontId="26" fillId="3" borderId="57" xfId="8" applyFont="1" applyFill="1" applyBorder="1" applyAlignment="1">
      <alignment horizontal="justify" vertical="center" wrapText="1"/>
    </xf>
    <xf numFmtId="0" fontId="26" fillId="0" borderId="38" xfId="8" applyFont="1" applyBorder="1" applyAlignment="1">
      <alignment horizontal="center" vertical="center" wrapText="1"/>
    </xf>
    <xf numFmtId="9" fontId="28" fillId="9" borderId="38" xfId="10" applyFont="1" applyFill="1" applyBorder="1" applyAlignment="1">
      <alignment horizontal="center" vertical="center" wrapText="1"/>
    </xf>
    <xf numFmtId="0" fontId="35" fillId="3" borderId="59" xfId="11" applyFill="1" applyBorder="1" applyAlignment="1">
      <alignment horizontal="center" vertical="center" wrapText="1"/>
    </xf>
    <xf numFmtId="0" fontId="35" fillId="3" borderId="60" xfId="11" applyFill="1" applyBorder="1" applyAlignment="1">
      <alignment horizontal="center" vertical="center" wrapText="1"/>
    </xf>
    <xf numFmtId="0" fontId="35" fillId="3" borderId="57" xfId="11" applyFill="1" applyBorder="1" applyAlignment="1">
      <alignment horizontal="left" vertical="center" wrapText="1"/>
    </xf>
    <xf numFmtId="0" fontId="35" fillId="3" borderId="58" xfId="11" applyFill="1" applyBorder="1" applyAlignment="1">
      <alignment horizontal="left" vertical="center" wrapText="1"/>
    </xf>
    <xf numFmtId="0" fontId="11" fillId="0" borderId="44" xfId="8" applyFont="1" applyBorder="1" applyAlignment="1">
      <alignment horizontal="center" vertical="center" wrapText="1"/>
    </xf>
    <xf numFmtId="0" fontId="11" fillId="0" borderId="41" xfId="8" applyFont="1" applyBorder="1" applyAlignment="1">
      <alignment horizontal="center" vertical="center" wrapText="1"/>
    </xf>
    <xf numFmtId="0" fontId="26" fillId="0" borderId="1" xfId="8" applyFont="1" applyBorder="1" applyAlignment="1">
      <alignment horizontal="center" vertical="center" wrapText="1"/>
    </xf>
    <xf numFmtId="9" fontId="28" fillId="9" borderId="1" xfId="10" applyFont="1" applyFill="1" applyBorder="1" applyAlignment="1">
      <alignment horizontal="center" vertical="center" wrapText="1"/>
    </xf>
    <xf numFmtId="0" fontId="32" fillId="0" borderId="43" xfId="6" applyFont="1" applyBorder="1" applyAlignment="1">
      <alignment horizontal="center" vertical="center"/>
    </xf>
    <xf numFmtId="0" fontId="43" fillId="0" borderId="9" xfId="6" applyFont="1" applyBorder="1" applyAlignment="1">
      <alignment vertical="center"/>
    </xf>
    <xf numFmtId="0" fontId="43" fillId="0" borderId="50" xfId="6" applyFont="1" applyBorder="1" applyAlignment="1">
      <alignment vertical="center"/>
    </xf>
    <xf numFmtId="0" fontId="32" fillId="0" borderId="32" xfId="6" applyFont="1" applyBorder="1" applyAlignment="1">
      <alignment horizontal="center" vertical="center" wrapText="1"/>
    </xf>
    <xf numFmtId="0" fontId="32" fillId="0" borderId="30" xfId="6" applyFont="1" applyBorder="1" applyAlignment="1">
      <alignment horizontal="center" vertical="center" wrapText="1"/>
    </xf>
    <xf numFmtId="0" fontId="32" fillId="0" borderId="31" xfId="6" applyFont="1" applyBorder="1" applyAlignment="1">
      <alignment horizontal="center" vertical="center" wrapText="1"/>
    </xf>
    <xf numFmtId="0" fontId="33" fillId="0" borderId="46" xfId="6" applyFont="1" applyBorder="1" applyAlignment="1">
      <alignment horizontal="center" vertical="center" wrapText="1"/>
    </xf>
    <xf numFmtId="0" fontId="33" fillId="0" borderId="33" xfId="6" applyFont="1" applyBorder="1" applyAlignment="1">
      <alignment horizontal="center" vertical="center" wrapText="1"/>
    </xf>
    <xf numFmtId="0" fontId="33" fillId="0" borderId="34" xfId="6" applyFont="1" applyBorder="1" applyAlignment="1">
      <alignment horizontal="center" vertical="center" wrapText="1"/>
    </xf>
    <xf numFmtId="0" fontId="33" fillId="0" borderId="6" xfId="6" applyFont="1" applyBorder="1" applyAlignment="1">
      <alignment horizontal="center" vertical="center" wrapText="1"/>
    </xf>
    <xf numFmtId="0" fontId="33" fillId="0" borderId="3" xfId="6" applyFont="1" applyBorder="1" applyAlignment="1">
      <alignment horizontal="center" vertical="center" wrapText="1"/>
    </xf>
    <xf numFmtId="0" fontId="33" fillId="0" borderId="15" xfId="6" applyFont="1" applyBorder="1" applyAlignment="1">
      <alignment horizontal="center" vertical="center" wrapText="1"/>
    </xf>
    <xf numFmtId="0" fontId="33" fillId="0" borderId="7" xfId="6" applyFont="1" applyBorder="1" applyAlignment="1">
      <alignment horizontal="center" vertical="center" wrapText="1"/>
    </xf>
    <xf numFmtId="0" fontId="33" fillId="0" borderId="1" xfId="6" applyFont="1" applyBorder="1" applyAlignment="1">
      <alignment horizontal="center" vertical="center" wrapText="1"/>
    </xf>
    <xf numFmtId="0" fontId="33" fillId="0" borderId="4" xfId="6" applyFont="1" applyBorder="1" applyAlignment="1">
      <alignment horizontal="center" vertical="center" wrapText="1"/>
    </xf>
    <xf numFmtId="0" fontId="33" fillId="0" borderId="8" xfId="6" applyFont="1" applyBorder="1" applyAlignment="1">
      <alignment horizontal="center" vertical="center" wrapText="1"/>
    </xf>
    <xf numFmtId="0" fontId="33" fillId="0" borderId="2" xfId="6" applyFont="1" applyBorder="1" applyAlignment="1">
      <alignment horizontal="center" vertical="center" wrapText="1"/>
    </xf>
    <xf numFmtId="0" fontId="33" fillId="0" borderId="11" xfId="6" applyFont="1" applyBorder="1" applyAlignment="1">
      <alignment horizontal="center" vertical="center" wrapText="1"/>
    </xf>
    <xf numFmtId="0" fontId="33" fillId="0" borderId="30" xfId="6" applyFont="1" applyBorder="1" applyAlignment="1">
      <alignment horizontal="center" vertical="center" wrapText="1"/>
    </xf>
    <xf numFmtId="0" fontId="33" fillId="0" borderId="31" xfId="6" applyFont="1" applyBorder="1" applyAlignment="1">
      <alignment horizontal="center" vertical="center" wrapText="1"/>
    </xf>
    <xf numFmtId="0" fontId="33" fillId="0" borderId="63" xfId="6" applyFont="1" applyBorder="1" applyAlignment="1">
      <alignment horizontal="center" vertical="center" wrapText="1"/>
    </xf>
    <xf numFmtId="0" fontId="33" fillId="0" borderId="41" xfId="6" applyFont="1" applyBorder="1" applyAlignment="1">
      <alignment horizontal="center" vertical="center" wrapText="1"/>
    </xf>
    <xf numFmtId="0" fontId="33" fillId="0" borderId="55" xfId="6" applyFont="1" applyBorder="1" applyAlignment="1">
      <alignment horizontal="center" vertical="center" wrapText="1"/>
    </xf>
    <xf numFmtId="0" fontId="33" fillId="0" borderId="32" xfId="6" applyFont="1" applyBorder="1" applyAlignment="1">
      <alignment horizontal="center" vertical="center" wrapText="1"/>
    </xf>
    <xf numFmtId="14" fontId="30" fillId="0" borderId="17" xfId="6" applyNumberFormat="1" applyFont="1" applyBorder="1" applyAlignment="1">
      <alignment horizontal="center" vertical="center" wrapText="1"/>
    </xf>
    <xf numFmtId="14" fontId="30" fillId="0" borderId="21" xfId="6" applyNumberFormat="1" applyFont="1" applyBorder="1" applyAlignment="1">
      <alignment horizontal="center" vertical="center" wrapText="1"/>
    </xf>
    <xf numFmtId="14" fontId="30" fillId="0" borderId="28" xfId="6" applyNumberFormat="1" applyFont="1" applyBorder="1" applyAlignment="1">
      <alignment horizontal="center" vertical="center" wrapText="1"/>
    </xf>
    <xf numFmtId="0" fontId="32" fillId="0" borderId="30" xfId="6" applyFont="1" applyBorder="1" applyAlignment="1">
      <alignment horizontal="center" vertical="center"/>
    </xf>
    <xf numFmtId="0" fontId="32" fillId="0" borderId="31" xfId="6" applyFont="1" applyBorder="1" applyAlignment="1">
      <alignment horizontal="center" vertical="center"/>
    </xf>
    <xf numFmtId="0" fontId="32" fillId="0" borderId="32" xfId="6" applyFont="1" applyBorder="1" applyAlignment="1">
      <alignment horizontal="center" vertical="center"/>
    </xf>
    <xf numFmtId="0" fontId="39" fillId="0" borderId="61" xfId="0" applyFont="1" applyBorder="1" applyAlignment="1">
      <alignment horizontal="center" vertical="center"/>
    </xf>
    <xf numFmtId="0" fontId="39" fillId="0" borderId="22" xfId="0" applyFont="1" applyBorder="1" applyAlignment="1">
      <alignment horizontal="center" vertical="center"/>
    </xf>
    <xf numFmtId="0" fontId="7" fillId="2" borderId="46" xfId="1" applyFont="1" applyFill="1" applyBorder="1" applyAlignment="1">
      <alignment horizontal="center" wrapText="1"/>
    </xf>
    <xf numFmtId="0" fontId="7" fillId="2" borderId="14" xfId="1" applyFont="1" applyFill="1" applyBorder="1" applyAlignment="1">
      <alignment horizontal="center" wrapText="1"/>
    </xf>
    <xf numFmtId="0" fontId="7" fillId="2" borderId="34" xfId="1" applyFont="1" applyFill="1" applyBorder="1" applyAlignment="1">
      <alignment horizontal="center" wrapText="1"/>
    </xf>
    <xf numFmtId="0" fontId="7" fillId="2" borderId="29" xfId="1" applyFont="1" applyFill="1" applyBorder="1" applyAlignment="1">
      <alignment horizontal="center" wrapText="1"/>
    </xf>
    <xf numFmtId="0" fontId="18"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8" fillId="0" borderId="2" xfId="1" applyFont="1" applyBorder="1" applyAlignment="1">
      <alignment horizontal="center" vertical="center" wrapText="1"/>
    </xf>
    <xf numFmtId="0" fontId="19" fillId="0" borderId="2" xfId="1" applyFont="1" applyBorder="1" applyAlignment="1">
      <alignment horizontal="center" vertical="center" wrapText="1"/>
    </xf>
    <xf numFmtId="0" fontId="9" fillId="0" borderId="47" xfId="1" applyFont="1" applyBorder="1" applyAlignment="1">
      <alignment horizontal="center" vertical="center" wrapText="1"/>
    </xf>
    <xf numFmtId="0" fontId="9" fillId="0" borderId="0" xfId="1" applyFont="1" applyAlignment="1">
      <alignment horizontal="center" vertical="center" wrapText="1"/>
    </xf>
    <xf numFmtId="0" fontId="13" fillId="2" borderId="0" xfId="1" applyFont="1" applyFill="1" applyAlignment="1">
      <alignment horizontal="left" vertical="center" wrapText="1"/>
    </xf>
    <xf numFmtId="0" fontId="13" fillId="2" borderId="24" xfId="1" applyFont="1" applyFill="1" applyBorder="1" applyAlignment="1">
      <alignment horizontal="left" vertical="center" wrapText="1"/>
    </xf>
    <xf numFmtId="0" fontId="6" fillId="2" borderId="0" xfId="1" applyFont="1" applyFill="1" applyAlignment="1">
      <alignment horizontal="center" vertical="center" wrapText="1"/>
    </xf>
    <xf numFmtId="49" fontId="13" fillId="6" borderId="32" xfId="1" applyNumberFormat="1" applyFont="1" applyFill="1" applyBorder="1" applyAlignment="1">
      <alignment horizontal="center" vertical="center" wrapText="1"/>
    </xf>
    <xf numFmtId="49" fontId="13" fillId="6" borderId="43" xfId="1" applyNumberFormat="1" applyFont="1" applyFill="1" applyBorder="1" applyAlignment="1">
      <alignment horizontal="center" vertical="center" wrapText="1"/>
    </xf>
    <xf numFmtId="49" fontId="13" fillId="6" borderId="9" xfId="1" applyNumberFormat="1" applyFont="1" applyFill="1" applyBorder="1" applyAlignment="1">
      <alignment horizontal="center" vertical="center" wrapText="1"/>
    </xf>
    <xf numFmtId="49" fontId="13" fillId="6" borderId="50"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6" borderId="46" xfId="1" applyFont="1" applyFill="1" applyBorder="1" applyAlignment="1">
      <alignment horizontal="center" vertical="center" wrapText="1"/>
    </xf>
    <xf numFmtId="0" fontId="13" fillId="6" borderId="33" xfId="1" applyFont="1" applyFill="1" applyBorder="1" applyAlignment="1">
      <alignment horizontal="center" vertical="center" wrapText="1"/>
    </xf>
    <xf numFmtId="0" fontId="7" fillId="2" borderId="0" xfId="1" applyFont="1" applyFill="1" applyAlignment="1">
      <alignment horizontal="center" vertical="center" wrapText="1"/>
    </xf>
    <xf numFmtId="0" fontId="8" fillId="10" borderId="47" xfId="1" applyFont="1" applyFill="1" applyBorder="1" applyAlignment="1">
      <alignment horizontal="center" vertical="center" wrapText="1"/>
    </xf>
    <xf numFmtId="0" fontId="8" fillId="10" borderId="27" xfId="1" applyFont="1" applyFill="1" applyBorder="1" applyAlignment="1">
      <alignment horizontal="center" vertical="center" wrapText="1"/>
    </xf>
    <xf numFmtId="49" fontId="13" fillId="6" borderId="17" xfId="1"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44" xfId="0" applyBorder="1" applyAlignment="1">
      <alignment horizontal="center" vertical="center" wrapText="1"/>
    </xf>
    <xf numFmtId="0" fontId="0" fillId="0" borderId="41" xfId="0" applyBorder="1" applyAlignment="1">
      <alignment horizontal="center" vertical="center" wrapText="1"/>
    </xf>
    <xf numFmtId="9" fontId="15" fillId="9" borderId="1" xfId="5" applyFont="1" applyFill="1" applyBorder="1" applyAlignment="1">
      <alignment horizontal="center" vertical="center" wrapText="1"/>
    </xf>
    <xf numFmtId="0" fontId="11" fillId="0" borderId="1" xfId="0" applyFont="1" applyBorder="1" applyAlignment="1">
      <alignment horizontal="center" vertical="center" wrapText="1"/>
    </xf>
    <xf numFmtId="0" fontId="23" fillId="0" borderId="9" xfId="0" applyFont="1" applyBorder="1" applyAlignment="1">
      <alignment horizontal="left" vertical="center" wrapText="1"/>
    </xf>
    <xf numFmtId="0" fontId="23" fillId="0" borderId="42" xfId="0" applyFont="1" applyBorder="1" applyAlignment="1">
      <alignment horizontal="left" vertical="center" wrapText="1"/>
    </xf>
    <xf numFmtId="0" fontId="11" fillId="0" borderId="44" xfId="0" applyFont="1" applyBorder="1" applyAlignment="1">
      <alignment horizontal="center" vertical="center" wrapText="1"/>
    </xf>
    <xf numFmtId="0" fontId="11" fillId="0" borderId="41" xfId="0" applyFont="1" applyBorder="1" applyAlignment="1">
      <alignment horizontal="center" vertical="center" wrapText="1"/>
    </xf>
    <xf numFmtId="0" fontId="10" fillId="3" borderId="1" xfId="0" applyFont="1" applyFill="1" applyBorder="1" applyAlignment="1">
      <alignment horizontal="left" vertical="center" wrapText="1"/>
    </xf>
    <xf numFmtId="0" fontId="6" fillId="0" borderId="35" xfId="0" applyFont="1" applyBorder="1" applyAlignment="1">
      <alignment horizontal="center" vertical="center" wrapText="1"/>
    </xf>
    <xf numFmtId="0" fontId="12" fillId="0" borderId="35" xfId="0" applyFont="1" applyBorder="1" applyAlignment="1">
      <alignment horizontal="center" vertical="center" wrapText="1"/>
    </xf>
    <xf numFmtId="9" fontId="15" fillId="9" borderId="44" xfId="5" applyFont="1" applyFill="1" applyBorder="1" applyAlignment="1">
      <alignment horizontal="center" vertical="center" wrapText="1"/>
    </xf>
    <xf numFmtId="9" fontId="15" fillId="9" borderId="41" xfId="5" applyFont="1" applyFill="1" applyBorder="1" applyAlignment="1">
      <alignment horizontal="center" vertical="center" wrapText="1"/>
    </xf>
    <xf numFmtId="0" fontId="10" fillId="3" borderId="44"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0" borderId="1" xfId="0" applyFont="1" applyBorder="1" applyAlignment="1">
      <alignment horizontal="left" vertical="center" wrapText="1"/>
    </xf>
    <xf numFmtId="0" fontId="6" fillId="0" borderId="48" xfId="0" applyFont="1" applyBorder="1" applyAlignment="1">
      <alignment horizontal="center" vertical="center" wrapText="1"/>
    </xf>
    <xf numFmtId="0" fontId="27" fillId="0" borderId="55" xfId="0" applyFont="1" applyBorder="1" applyAlignment="1">
      <alignment horizontal="center" vertical="center" wrapText="1"/>
    </xf>
    <xf numFmtId="0" fontId="21" fillId="3" borderId="19"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21" fillId="3" borderId="18" xfId="1" applyFont="1" applyFill="1" applyBorder="1" applyAlignment="1">
      <alignment horizontal="center" vertical="center" wrapText="1"/>
    </xf>
    <xf numFmtId="9" fontId="22" fillId="7" borderId="1" xfId="5" applyFont="1" applyFill="1" applyBorder="1" applyAlignment="1">
      <alignment horizontal="center" vertical="center" wrapText="1"/>
    </xf>
    <xf numFmtId="0" fontId="20" fillId="0" borderId="0" xfId="1" applyFont="1" applyAlignment="1">
      <alignment horizontal="center" vertical="center" wrapText="1"/>
    </xf>
    <xf numFmtId="9" fontId="22" fillId="0" borderId="1" xfId="5" applyFont="1" applyBorder="1" applyAlignment="1">
      <alignment horizontal="center" vertical="center" wrapText="1"/>
    </xf>
    <xf numFmtId="9" fontId="22" fillId="7" borderId="35" xfId="5" applyFont="1" applyFill="1" applyBorder="1" applyAlignment="1">
      <alignment horizontal="center" vertical="center" wrapText="1"/>
    </xf>
    <xf numFmtId="9" fontId="22" fillId="7" borderId="51" xfId="5" applyFont="1" applyFill="1" applyBorder="1" applyAlignment="1">
      <alignment horizontal="center" vertical="center" wrapText="1"/>
    </xf>
    <xf numFmtId="9" fontId="22" fillId="7" borderId="54" xfId="5" applyFont="1" applyFill="1" applyBorder="1" applyAlignment="1">
      <alignment horizontal="center" vertical="center" wrapText="1"/>
    </xf>
    <xf numFmtId="9" fontId="22" fillId="0" borderId="35" xfId="5" applyFont="1" applyBorder="1" applyAlignment="1">
      <alignment horizontal="center" vertical="center" wrapText="1"/>
    </xf>
    <xf numFmtId="9" fontId="22" fillId="0" borderId="51" xfId="5" applyFont="1" applyBorder="1" applyAlignment="1">
      <alignment horizontal="center" vertical="center" wrapText="1"/>
    </xf>
    <xf numFmtId="9" fontId="22" fillId="0" borderId="5" xfId="5" applyFont="1" applyBorder="1" applyAlignment="1">
      <alignment horizontal="center" vertical="center" wrapText="1"/>
    </xf>
    <xf numFmtId="9" fontId="22" fillId="7" borderId="53" xfId="5" applyFont="1" applyFill="1" applyBorder="1" applyAlignment="1">
      <alignment horizontal="center" vertical="center" wrapText="1"/>
    </xf>
    <xf numFmtId="9" fontId="22" fillId="7" borderId="5" xfId="5" applyFont="1" applyFill="1" applyBorder="1" applyAlignment="1">
      <alignment horizontal="center" vertical="center" wrapText="1"/>
    </xf>
    <xf numFmtId="9" fontId="22" fillId="0" borderId="54" xfId="5" applyFont="1" applyBorder="1" applyAlignment="1">
      <alignment horizontal="center" vertical="center" wrapText="1"/>
    </xf>
    <xf numFmtId="9" fontId="22" fillId="0" borderId="53" xfId="5" applyFont="1" applyBorder="1" applyAlignment="1">
      <alignment horizontal="center" vertical="center" wrapText="1"/>
    </xf>
  </cellXfs>
  <cellStyles count="14">
    <cellStyle name="Hipervínculo" xfId="7" builtinId="8"/>
    <cellStyle name="Hipervínculo 2" xfId="11" xr:uid="{00000000-0005-0000-0000-000001000000}"/>
    <cellStyle name="Normal" xfId="0" builtinId="0"/>
    <cellStyle name="Normal 2" xfId="1" xr:uid="{00000000-0005-0000-0000-000003000000}"/>
    <cellStyle name="Normal 2 2" xfId="8" xr:uid="{00000000-0005-0000-0000-000004000000}"/>
    <cellStyle name="Normal 3" xfId="2" xr:uid="{00000000-0005-0000-0000-000005000000}"/>
    <cellStyle name="Normal 4" xfId="6" xr:uid="{00000000-0005-0000-0000-000006000000}"/>
    <cellStyle name="Normal 5" xfId="12" xr:uid="{00000000-0005-0000-0000-000007000000}"/>
    <cellStyle name="Normal 6" xfId="3" xr:uid="{00000000-0005-0000-0000-000008000000}"/>
    <cellStyle name="Normal 6 2" xfId="4" xr:uid="{00000000-0005-0000-0000-000009000000}"/>
    <cellStyle name="Normal 6 2 2" xfId="9" xr:uid="{00000000-0005-0000-0000-00000A000000}"/>
    <cellStyle name="Normal 7" xfId="13" xr:uid="{00000000-0005-0000-0000-00000B000000}"/>
    <cellStyle name="Porcentaje" xfId="5" builtinId="5"/>
    <cellStyle name="Porcentaje 2" xfId="10" xr:uid="{00000000-0005-0000-0000-00000D000000}"/>
  </cellStyles>
  <dxfs count="1572">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92D05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gradientFill degree="90">
          <stop position="0">
            <color theme="0"/>
          </stop>
          <stop position="1">
            <color rgb="FFFF6161"/>
          </stop>
        </gradientFill>
      </fill>
    </dxf>
    <dxf>
      <fill>
        <gradientFill degree="90">
          <stop position="0">
            <color theme="0"/>
          </stop>
          <stop position="1">
            <color rgb="FF00B050"/>
          </stop>
        </gradientFill>
      </fill>
    </dxf>
    <dxf>
      <fill>
        <patternFill patternType="solid">
          <fgColor rgb="FFD8E4BC"/>
          <bgColor rgb="FF00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ont>
        <b val="0"/>
        <i val="0"/>
        <strike val="0"/>
        <condense val="0"/>
        <extend val="0"/>
        <outline val="0"/>
        <shadow val="0"/>
        <u val="none"/>
        <vertAlign val="baseline"/>
        <sz val="7"/>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dxf>
    <dxf>
      <font>
        <b/>
        <i val="0"/>
        <strike val="0"/>
        <condense val="0"/>
        <extend val="0"/>
        <outline val="0"/>
        <shadow val="0"/>
        <u val="none"/>
        <vertAlign val="baseline"/>
        <sz val="8"/>
        <color theme="1"/>
        <name val="Arial"/>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horizontal style="thin">
          <color indexed="64"/>
        </horizontal>
      </border>
    </dxf>
    <dxf>
      <font>
        <b/>
        <i val="0"/>
        <strike val="0"/>
        <condense val="0"/>
        <extend val="0"/>
        <outline val="0"/>
        <shadow val="0"/>
        <u val="none"/>
        <vertAlign val="baseline"/>
        <sz val="9"/>
        <color theme="1"/>
        <name val="Arial"/>
        <scheme val="none"/>
      </font>
      <alignment horizontal="general" vertical="center" textRotation="0" wrapText="0" indent="0" justifyLastLine="0" shrinkToFit="0" readingOrder="0"/>
      <border diagonalUp="0" diagonalDown="0">
        <left/>
        <right/>
        <top style="thin">
          <color indexed="64"/>
        </top>
        <bottom style="thin">
          <color indexed="64"/>
        </bottom>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6"/>
        <color theme="1"/>
        <name val="Arial"/>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7"/>
        <color theme="1"/>
        <name val="Arial"/>
        <scheme val="none"/>
      </font>
      <alignment horizontal="center" vertical="center" textRotation="0" wrapText="1" indent="0" justifyLastLine="0" shrinkToFit="0" readingOrder="0"/>
    </dxf>
    <dxf>
      <font>
        <strike val="0"/>
        <outline val="0"/>
        <shadow val="0"/>
        <u val="none"/>
        <vertAlign val="baseline"/>
        <sz val="7"/>
        <color theme="1"/>
        <name val="Arial"/>
        <scheme val="none"/>
      </font>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t>PLAN DE TRABAJO - 2024</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76-400E-A268-787337FDA5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76-400E-A268-787337FDA5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SEGUIMIENTO '!$F$6:$G$7</c:f>
              <c:strCache>
                <c:ptCount val="2"/>
                <c:pt idx="0">
                  <c:v>PROGRAMADO</c:v>
                </c:pt>
                <c:pt idx="1">
                  <c:v>EJECUTADO</c:v>
                </c:pt>
              </c:strCache>
            </c:strRef>
          </c:cat>
          <c:val>
            <c:numRef>
              <c:f>'1, SEGUIMIENTO '!$H$6:$H$7</c:f>
              <c:numCache>
                <c:formatCode>General</c:formatCode>
                <c:ptCount val="2"/>
                <c:pt idx="0">
                  <c:v>373</c:v>
                </c:pt>
                <c:pt idx="1">
                  <c:v>227</c:v>
                </c:pt>
              </c:numCache>
            </c:numRef>
          </c:val>
          <c:extLst>
            <c:ext xmlns:c16="http://schemas.microsoft.com/office/drawing/2014/chart" uri="{C3380CC4-5D6E-409C-BE32-E72D297353CC}">
              <c16:uniqueId val="{00000000-33D0-4847-9F33-365CC967EC7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a:t>PLANEAR</a:t>
            </a:r>
          </a:p>
        </c:rich>
      </c:tx>
      <c:layout>
        <c:manualLayout>
          <c:xMode val="edge"/>
          <c:yMode val="edge"/>
          <c:x val="0.34929195797427975"/>
          <c:y val="4.8359240069084632E-2"/>
        </c:manualLayout>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B4-4B19-AEC3-1C9B17D75D4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B4-4B19-AEC3-1C9B17D75D42}"/>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TABLERO'!$O$4:$O$5</c:f>
              <c:strCache>
                <c:ptCount val="2"/>
                <c:pt idx="0">
                  <c:v>ACT PROGRAMADO</c:v>
                </c:pt>
                <c:pt idx="1">
                  <c:v>ACT. EJECUTADO</c:v>
                </c:pt>
              </c:strCache>
            </c:strRef>
          </c:cat>
          <c:val>
            <c:numRef>
              <c:f>'1, TABLERO'!$P$4:$P$5</c:f>
              <c:numCache>
                <c:formatCode>General</c:formatCode>
                <c:ptCount val="2"/>
                <c:pt idx="0">
                  <c:v>33</c:v>
                </c:pt>
                <c:pt idx="1">
                  <c:v>31</c:v>
                </c:pt>
              </c:numCache>
            </c:numRef>
          </c:val>
          <c:extLst>
            <c:ext xmlns:c16="http://schemas.microsoft.com/office/drawing/2014/chart" uri="{C3380CC4-5D6E-409C-BE32-E72D297353CC}">
              <c16:uniqueId val="{00000000-2B81-4D55-9325-EB22C11AD30F}"/>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000" b="1">
                <a:latin typeface="Arial" panose="020B0604020202020204" pitchFamily="34" charset="0"/>
                <a:cs typeface="Arial" panose="020B0604020202020204" pitchFamily="34" charset="0"/>
              </a:rPr>
              <a:t>VERIFICAR</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D0-454B-83BE-14B0CC2259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D0-454B-83BE-14B0CC2259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TABLERO'!$O$10:$O$11</c:f>
              <c:strCache>
                <c:ptCount val="2"/>
                <c:pt idx="0">
                  <c:v>ACT. PROGRAMADO</c:v>
                </c:pt>
                <c:pt idx="1">
                  <c:v>ACT. EJECUTADO</c:v>
                </c:pt>
              </c:strCache>
            </c:strRef>
          </c:cat>
          <c:val>
            <c:numRef>
              <c:f>'1, TABLERO'!$P$10:$P$11</c:f>
              <c:numCache>
                <c:formatCode>General</c:formatCode>
                <c:ptCount val="2"/>
                <c:pt idx="0">
                  <c:v>54</c:v>
                </c:pt>
                <c:pt idx="1">
                  <c:v>28</c:v>
                </c:pt>
              </c:numCache>
            </c:numRef>
          </c:val>
          <c:extLst>
            <c:ext xmlns:c16="http://schemas.microsoft.com/office/drawing/2014/chart" uri="{C3380CC4-5D6E-409C-BE32-E72D297353CC}">
              <c16:uniqueId val="{00000000-D796-4184-8861-0C2C1F92A54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5.9791543976742675E-2"/>
          <c:y val="0.82401074459984025"/>
          <c:w val="0.9"/>
          <c:h val="0.124390566668524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2000" b="1">
                <a:latin typeface="Arial" panose="020B0604020202020204" pitchFamily="34" charset="0"/>
                <a:cs typeface="Arial" panose="020B0604020202020204" pitchFamily="34" charset="0"/>
              </a:rPr>
              <a:t>HACER</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53-43BB-8805-30852261EF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53-43BB-8805-30852261EF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DF-4DDF-B3A1-799B8589EC78}"/>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TABLERO'!$O$7:$O$9</c:f>
              <c:strCache>
                <c:ptCount val="3"/>
                <c:pt idx="0">
                  <c:v>ACT. PROGRAMADO</c:v>
                </c:pt>
                <c:pt idx="2">
                  <c:v>ACT. EJECUTADO</c:v>
                </c:pt>
              </c:strCache>
            </c:strRef>
          </c:cat>
          <c:val>
            <c:numRef>
              <c:f>'1, TABLERO'!$P$7:$P$9</c:f>
              <c:numCache>
                <c:formatCode>General</c:formatCode>
                <c:ptCount val="3"/>
                <c:pt idx="0">
                  <c:v>250</c:v>
                </c:pt>
                <c:pt idx="2">
                  <c:v>147</c:v>
                </c:pt>
              </c:numCache>
            </c:numRef>
          </c:val>
          <c:extLst>
            <c:ext xmlns:c16="http://schemas.microsoft.com/office/drawing/2014/chart" uri="{C3380CC4-5D6E-409C-BE32-E72D297353CC}">
              <c16:uniqueId val="{00000000-2033-4C65-82FA-887B09A699C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2000" b="1">
                <a:latin typeface="Arial" panose="020B0604020202020204" pitchFamily="34" charset="0"/>
                <a:cs typeface="Arial" panose="020B0604020202020204" pitchFamily="34" charset="0"/>
              </a:rPr>
              <a:t>ACTUAR</a:t>
            </a:r>
          </a:p>
        </c:rich>
      </c:tx>
      <c:layout>
        <c:manualLayout>
          <c:xMode val="edge"/>
          <c:yMode val="edge"/>
          <c:x val="0.25047304851033309"/>
          <c:y val="6.1120208289969669E-2"/>
        </c:manualLayout>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D2-405C-93A4-B9F7155472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D2-405C-93A4-B9F7155472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TABLERO'!$O$12:$O$13</c:f>
              <c:strCache>
                <c:ptCount val="2"/>
                <c:pt idx="0">
                  <c:v>ACT. PROGRAMADO</c:v>
                </c:pt>
                <c:pt idx="1">
                  <c:v>ACT. EJECUTADO</c:v>
                </c:pt>
              </c:strCache>
            </c:strRef>
          </c:cat>
          <c:val>
            <c:numRef>
              <c:f>'1, TABLERO'!$P$12:$P$13</c:f>
              <c:numCache>
                <c:formatCode>General</c:formatCode>
                <c:ptCount val="2"/>
                <c:pt idx="0">
                  <c:v>36</c:v>
                </c:pt>
                <c:pt idx="1">
                  <c:v>21</c:v>
                </c:pt>
              </c:numCache>
            </c:numRef>
          </c:val>
          <c:extLst>
            <c:ext xmlns:c16="http://schemas.microsoft.com/office/drawing/2014/chart" uri="{C3380CC4-5D6E-409C-BE32-E72D297353CC}">
              <c16:uniqueId val="{00000000-0D95-434A-897C-ADB45395026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PLANEAR</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5A-4545-978E-53261365F8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5A-4545-978E-53261365F8BC}"/>
              </c:ext>
            </c:extLst>
          </c:dPt>
          <c:cat>
            <c:strRef>
              <c:f>IRRADIADOR!$A$18:$B$18</c:f>
              <c:strCache>
                <c:ptCount val="2"/>
                <c:pt idx="0">
                  <c:v>Programado</c:v>
                </c:pt>
                <c:pt idx="1">
                  <c:v>Ejecutado</c:v>
                </c:pt>
              </c:strCache>
            </c:strRef>
          </c:cat>
          <c:val>
            <c:numRef>
              <c:f>IRRADIADOR!$A$19:$B$19</c:f>
              <c:numCache>
                <c:formatCode>General</c:formatCode>
                <c:ptCount val="2"/>
                <c:pt idx="0">
                  <c:v>33</c:v>
                </c:pt>
                <c:pt idx="1">
                  <c:v>31</c:v>
                </c:pt>
              </c:numCache>
            </c:numRef>
          </c:val>
          <c:extLst>
            <c:ext xmlns:c16="http://schemas.microsoft.com/office/drawing/2014/chart" uri="{C3380CC4-5D6E-409C-BE32-E72D297353CC}">
              <c16:uniqueId val="{00000000-9633-4654-9F25-723B24DAF1B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PLAN DE TRABAJO'!A1"/></Relationships>
</file>

<file path=xl/drawings/_rels/drawing6.xml.rels><?xml version="1.0" encoding="UTF-8" standalone="yes"?>
<Relationships xmlns="http://schemas.openxmlformats.org/package/2006/relationships"><Relationship Id="rId1" Type="http://schemas.openxmlformats.org/officeDocument/2006/relationships/hyperlink" Target="#'PLAN DE TRABAJO'!A1"/></Relationships>
</file>

<file path=xl/drawings/_rels/drawing7.xml.rels><?xml version="1.0" encoding="UTF-8" standalone="yes"?>
<Relationships xmlns="http://schemas.openxmlformats.org/package/2006/relationships"><Relationship Id="rId1" Type="http://schemas.openxmlformats.org/officeDocument/2006/relationships/hyperlink" Target="#'PLAN DE TRABAJO'!A1"/></Relationships>
</file>

<file path=xl/drawings/_rels/drawing8.xml.rels><?xml version="1.0" encoding="UTF-8" standalone="yes"?>
<Relationships xmlns="http://schemas.openxmlformats.org/package/2006/relationships"><Relationship Id="rId1" Type="http://schemas.openxmlformats.org/officeDocument/2006/relationships/hyperlink" Target="#'PLAN DE TRABAJO'!A1"/></Relationships>
</file>

<file path=xl/drawings/_rels/drawing9.xml.rels><?xml version="1.0" encoding="UTF-8" standalone="yes"?>
<Relationships xmlns="http://schemas.openxmlformats.org/package/2006/relationships"><Relationship Id="rId1" Type="http://schemas.openxmlformats.org/officeDocument/2006/relationships/hyperlink" Target="#'PLAN DE TRABAJO'!A1"/></Relationships>
</file>

<file path=xl/drawings/drawing1.xml><?xml version="1.0" encoding="utf-8"?>
<xdr:wsDr xmlns:xdr="http://schemas.openxmlformats.org/drawingml/2006/spreadsheetDrawing" xmlns:a="http://schemas.openxmlformats.org/drawingml/2006/main">
  <xdr:twoCellAnchor>
    <xdr:from>
      <xdr:col>0</xdr:col>
      <xdr:colOff>512885</xdr:colOff>
      <xdr:row>3</xdr:row>
      <xdr:rowOff>51287</xdr:rowOff>
    </xdr:from>
    <xdr:to>
      <xdr:col>5</xdr:col>
      <xdr:colOff>205154</xdr:colOff>
      <xdr:row>16</xdr:row>
      <xdr:rowOff>131884</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82796</xdr:colOff>
      <xdr:row>1</xdr:row>
      <xdr:rowOff>29308</xdr:rowOff>
    </xdr:from>
    <xdr:ext cx="747346" cy="351692"/>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82796" y="200758"/>
          <a:ext cx="747346" cy="351692"/>
        </a:xfrm>
        <a:prstGeom prst="rect">
          <a:avLst/>
        </a:prstGeom>
        <a:noFill/>
      </xdr:spPr>
    </xdr:pic>
    <xdr:clientData fLocksWithSheet="0"/>
  </xdr:oneCellAnchor>
  <xdr:twoCellAnchor editAs="oneCell">
    <xdr:from>
      <xdr:col>5</xdr:col>
      <xdr:colOff>109902</xdr:colOff>
      <xdr:row>1</xdr:row>
      <xdr:rowOff>36637</xdr:rowOff>
    </xdr:from>
    <xdr:to>
      <xdr:col>5</xdr:col>
      <xdr:colOff>556845</xdr:colOff>
      <xdr:row>1</xdr:row>
      <xdr:rowOff>329713</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65479" y="205156"/>
          <a:ext cx="446943" cy="2930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390525</xdr:colOff>
      <xdr:row>1</xdr:row>
      <xdr:rowOff>28575</xdr:rowOff>
    </xdr:from>
    <xdr:ext cx="747346" cy="351692"/>
    <xdr:pic>
      <xdr:nvPicPr>
        <xdr:cNvPr id="2" name="image2.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xfrm>
          <a:off x="390525" y="219075"/>
          <a:ext cx="747346" cy="351692"/>
        </a:xfrm>
        <a:prstGeom prst="rect">
          <a:avLst/>
        </a:prstGeom>
        <a:noFill/>
      </xdr:spPr>
    </xdr:pic>
    <xdr:clientData fLocksWithSheet="0"/>
  </xdr:oneCellAnchor>
  <xdr:twoCellAnchor editAs="oneCell">
    <xdr:from>
      <xdr:col>4</xdr:col>
      <xdr:colOff>504825</xdr:colOff>
      <xdr:row>1</xdr:row>
      <xdr:rowOff>114300</xdr:rowOff>
    </xdr:from>
    <xdr:to>
      <xdr:col>4</xdr:col>
      <xdr:colOff>951768</xdr:colOff>
      <xdr:row>1</xdr:row>
      <xdr:rowOff>407376</xdr:rowOff>
    </xdr:to>
    <xdr:pic>
      <xdr:nvPicPr>
        <xdr:cNvPr id="3" name="Imagen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05850" y="304800"/>
          <a:ext cx="446943" cy="2930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2" name="Imagen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532279</xdr:colOff>
      <xdr:row>0</xdr:row>
      <xdr:rowOff>0</xdr:rowOff>
    </xdr:from>
    <xdr:to>
      <xdr:col>56</xdr:col>
      <xdr:colOff>1178859</xdr:colOff>
      <xdr:row>1</xdr:row>
      <xdr:rowOff>347266</xdr:rowOff>
    </xdr:to>
    <xdr:pic>
      <xdr:nvPicPr>
        <xdr:cNvPr id="3" name="32 Imagen" descr="logocapitalmusic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06004" y="0"/>
          <a:ext cx="646580" cy="737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2" name="Imagen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532279</xdr:colOff>
      <xdr:row>0</xdr:row>
      <xdr:rowOff>0</xdr:rowOff>
    </xdr:from>
    <xdr:to>
      <xdr:col>56</xdr:col>
      <xdr:colOff>1178859</xdr:colOff>
      <xdr:row>1</xdr:row>
      <xdr:rowOff>347266</xdr:rowOff>
    </xdr:to>
    <xdr:pic>
      <xdr:nvPicPr>
        <xdr:cNvPr id="3" name="32 Imagen" descr="logocapitalmusic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06004" y="0"/>
          <a:ext cx="646580" cy="737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0</xdr:row>
      <xdr:rowOff>200025</xdr:rowOff>
    </xdr:from>
    <xdr:to>
      <xdr:col>1</xdr:col>
      <xdr:colOff>1171575</xdr:colOff>
      <xdr:row>1</xdr:row>
      <xdr:rowOff>400050</xdr:rowOff>
    </xdr:to>
    <xdr:pic>
      <xdr:nvPicPr>
        <xdr:cNvPr id="152096" name="Imagen 3">
          <a:extLst>
            <a:ext uri="{FF2B5EF4-FFF2-40B4-BE49-F238E27FC236}">
              <a16:creationId xmlns:a16="http://schemas.microsoft.com/office/drawing/2014/main" id="{00000000-0008-0000-0800-00002052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0025"/>
          <a:ext cx="11334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52</xdr:col>
      <xdr:colOff>104775</xdr:colOff>
      <xdr:row>0</xdr:row>
      <xdr:rowOff>57150</xdr:rowOff>
    </xdr:from>
    <xdr:to>
      <xdr:col>54</xdr:col>
      <xdr:colOff>190500</xdr:colOff>
      <xdr:row>1</xdr:row>
      <xdr:rowOff>504825</xdr:rowOff>
    </xdr:to>
    <xdr:pic>
      <xdr:nvPicPr>
        <xdr:cNvPr id="152097" name="32 Imagen" descr="logocapitalmusical">
          <a:extLst>
            <a:ext uri="{FF2B5EF4-FFF2-40B4-BE49-F238E27FC236}">
              <a16:creationId xmlns:a16="http://schemas.microsoft.com/office/drawing/2014/main" id="{00000000-0008-0000-0800-00002152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3900" y="57150"/>
          <a:ext cx="762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164192</xdr:colOff>
      <xdr:row>8</xdr:row>
      <xdr:rowOff>27214</xdr:rowOff>
    </xdr:from>
    <xdr:to>
      <xdr:col>5</xdr:col>
      <xdr:colOff>54428</xdr:colOff>
      <xdr:row>16</xdr:row>
      <xdr:rowOff>136071</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244930</xdr:colOff>
      <xdr:row>2</xdr:row>
      <xdr:rowOff>97974</xdr:rowOff>
    </xdr:from>
    <xdr:ext cx="1061355" cy="459919"/>
    <xdr:pic>
      <xdr:nvPicPr>
        <xdr:cNvPr id="10" name="image2.pn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2" cstate="print"/>
        <a:stretch>
          <a:fillRect/>
        </a:stretch>
      </xdr:blipFill>
      <xdr:spPr>
        <a:xfrm>
          <a:off x="435430" y="261260"/>
          <a:ext cx="1061355" cy="459919"/>
        </a:xfrm>
        <a:prstGeom prst="rect">
          <a:avLst/>
        </a:prstGeom>
        <a:noFill/>
      </xdr:spPr>
    </xdr:pic>
    <xdr:clientData fLocksWithSheet="0"/>
  </xdr:oneCellAnchor>
  <xdr:twoCellAnchor editAs="oneCell">
    <xdr:from>
      <xdr:col>12</xdr:col>
      <xdr:colOff>62592</xdr:colOff>
      <xdr:row>2</xdr:row>
      <xdr:rowOff>110219</xdr:rowOff>
    </xdr:from>
    <xdr:to>
      <xdr:col>13</xdr:col>
      <xdr:colOff>489856</xdr:colOff>
      <xdr:row>4</xdr:row>
      <xdr:rowOff>176893</xdr:rowOff>
    </xdr:to>
    <xdr:pic>
      <xdr:nvPicPr>
        <xdr:cNvPr id="12" name="Imagen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53449" y="273505"/>
          <a:ext cx="1025978" cy="529317"/>
        </a:xfrm>
        <a:prstGeom prst="rect">
          <a:avLst/>
        </a:prstGeom>
      </xdr:spPr>
    </xdr:pic>
    <xdr:clientData/>
  </xdr:twoCellAnchor>
  <xdr:twoCellAnchor>
    <xdr:from>
      <xdr:col>1</xdr:col>
      <xdr:colOff>85352</xdr:colOff>
      <xdr:row>40</xdr:row>
      <xdr:rowOff>95497</xdr:rowOff>
    </xdr:from>
    <xdr:to>
      <xdr:col>4</xdr:col>
      <xdr:colOff>596241</xdr:colOff>
      <xdr:row>51</xdr:row>
      <xdr:rowOff>8659</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156299</xdr:colOff>
      <xdr:row>24</xdr:row>
      <xdr:rowOff>130612</xdr:rowOff>
    </xdr:from>
    <xdr:to>
      <xdr:col>5</xdr:col>
      <xdr:colOff>71436</xdr:colOff>
      <xdr:row>33</xdr:row>
      <xdr:rowOff>47625</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122464</xdr:colOff>
      <xdr:row>59</xdr:row>
      <xdr:rowOff>79417</xdr:rowOff>
    </xdr:from>
    <xdr:to>
      <xdr:col>4</xdr:col>
      <xdr:colOff>517071</xdr:colOff>
      <xdr:row>68</xdr:row>
      <xdr:rowOff>27215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5</xdr:row>
      <xdr:rowOff>142875</xdr:rowOff>
    </xdr:from>
    <xdr:to>
      <xdr:col>1</xdr:col>
      <xdr:colOff>527538</xdr:colOff>
      <xdr:row>13</xdr:row>
      <xdr:rowOff>131885</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123826" y="948837"/>
          <a:ext cx="1202347" cy="1278548"/>
        </a:xfrm>
        <a:prstGeom prst="ellipse">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000" b="1">
              <a:solidFill>
                <a:schemeClr val="tx1"/>
              </a:solidFill>
              <a:latin typeface="Arial" panose="020B0604020202020204" pitchFamily="34" charset="0"/>
              <a:cs typeface="Arial" panose="020B0604020202020204" pitchFamily="34" charset="0"/>
            </a:rPr>
            <a:t>PLANEAR</a:t>
          </a:r>
        </a:p>
      </xdr:txBody>
    </xdr:sp>
    <xdr:clientData/>
  </xdr:twoCellAnchor>
  <xdr:twoCellAnchor>
    <xdr:from>
      <xdr:col>3</xdr:col>
      <xdr:colOff>67409</xdr:colOff>
      <xdr:row>5</xdr:row>
      <xdr:rowOff>79864</xdr:rowOff>
    </xdr:from>
    <xdr:to>
      <xdr:col>4</xdr:col>
      <xdr:colOff>600075</xdr:colOff>
      <xdr:row>13</xdr:row>
      <xdr:rowOff>85725</xdr:rowOff>
    </xdr:to>
    <xdr:sp macro="" textlink="">
      <xdr:nvSpPr>
        <xdr:cNvPr id="3" name="Elipse 2">
          <a:extLst>
            <a:ext uri="{FF2B5EF4-FFF2-40B4-BE49-F238E27FC236}">
              <a16:creationId xmlns:a16="http://schemas.microsoft.com/office/drawing/2014/main" id="{00000000-0008-0000-0200-000003000000}"/>
            </a:ext>
          </a:extLst>
        </xdr:cNvPr>
        <xdr:cNvSpPr/>
      </xdr:nvSpPr>
      <xdr:spPr>
        <a:xfrm>
          <a:off x="1667609" y="889489"/>
          <a:ext cx="1294666" cy="1301261"/>
        </a:xfrm>
        <a:prstGeom prst="ellipse">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latin typeface="Arial" panose="020B0604020202020204" pitchFamily="34" charset="0"/>
              <a:cs typeface="Arial" panose="020B0604020202020204" pitchFamily="34" charset="0"/>
            </a:rPr>
            <a:t>HACER</a:t>
          </a:r>
        </a:p>
      </xdr:txBody>
    </xdr:sp>
    <xdr:clientData/>
  </xdr:twoCellAnchor>
  <xdr:twoCellAnchor>
    <xdr:from>
      <xdr:col>6</xdr:col>
      <xdr:colOff>62279</xdr:colOff>
      <xdr:row>5</xdr:row>
      <xdr:rowOff>102576</xdr:rowOff>
    </xdr:from>
    <xdr:to>
      <xdr:col>7</xdr:col>
      <xdr:colOff>552450</xdr:colOff>
      <xdr:row>13</xdr:row>
      <xdr:rowOff>123825</xdr:rowOff>
    </xdr:to>
    <xdr:sp macro="" textlink="">
      <xdr:nvSpPr>
        <xdr:cNvPr id="4" name="Elipse 3">
          <a:extLst>
            <a:ext uri="{FF2B5EF4-FFF2-40B4-BE49-F238E27FC236}">
              <a16:creationId xmlns:a16="http://schemas.microsoft.com/office/drawing/2014/main" id="{00000000-0008-0000-0200-000004000000}"/>
            </a:ext>
          </a:extLst>
        </xdr:cNvPr>
        <xdr:cNvSpPr/>
      </xdr:nvSpPr>
      <xdr:spPr>
        <a:xfrm>
          <a:off x="3262679" y="912201"/>
          <a:ext cx="1252171" cy="1316649"/>
        </a:xfrm>
        <a:prstGeom prst="ellipse">
          <a:avLst/>
        </a:prstGeom>
        <a:solidFill>
          <a:schemeClr val="accent3">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chemeClr val="tx1"/>
              </a:solidFill>
              <a:latin typeface="Arial" panose="020B0604020202020204" pitchFamily="34" charset="0"/>
              <a:cs typeface="Arial" panose="020B0604020202020204" pitchFamily="34" charset="0"/>
            </a:rPr>
            <a:t>VERIFICAR</a:t>
          </a:r>
        </a:p>
      </xdr:txBody>
    </xdr:sp>
    <xdr:clientData/>
  </xdr:twoCellAnchor>
  <xdr:twoCellAnchor>
    <xdr:from>
      <xdr:col>9</xdr:col>
      <xdr:colOff>83893</xdr:colOff>
      <xdr:row>5</xdr:row>
      <xdr:rowOff>85724</xdr:rowOff>
    </xdr:from>
    <xdr:to>
      <xdr:col>10</xdr:col>
      <xdr:colOff>561975</xdr:colOff>
      <xdr:row>13</xdr:row>
      <xdr:rowOff>104775</xdr:rowOff>
    </xdr:to>
    <xdr:sp macro="" textlink="">
      <xdr:nvSpPr>
        <xdr:cNvPr id="5" name="Elipse 4">
          <a:extLst>
            <a:ext uri="{FF2B5EF4-FFF2-40B4-BE49-F238E27FC236}">
              <a16:creationId xmlns:a16="http://schemas.microsoft.com/office/drawing/2014/main" id="{00000000-0008-0000-0200-000005000000}"/>
            </a:ext>
          </a:extLst>
        </xdr:cNvPr>
        <xdr:cNvSpPr/>
      </xdr:nvSpPr>
      <xdr:spPr>
        <a:xfrm>
          <a:off x="4884493" y="895349"/>
          <a:ext cx="1240082" cy="1314451"/>
        </a:xfrm>
        <a:prstGeom prst="ellipse">
          <a:avLst/>
        </a:prstGeom>
        <a:solidFill>
          <a:schemeClr val="accent6">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latin typeface="Arial" panose="020B0604020202020204" pitchFamily="34" charset="0"/>
              <a:cs typeface="Arial" panose="020B0604020202020204" pitchFamily="34" charset="0"/>
            </a:rPr>
            <a:t>ACTUAR</a:t>
          </a:r>
        </a:p>
      </xdr:txBody>
    </xdr:sp>
    <xdr:clientData/>
  </xdr:twoCellAnchor>
  <xdr:oneCellAnchor>
    <xdr:from>
      <xdr:col>0</xdr:col>
      <xdr:colOff>546127</xdr:colOff>
      <xdr:row>0</xdr:row>
      <xdr:rowOff>38100</xdr:rowOff>
    </xdr:from>
    <xdr:ext cx="5537158" cy="655885"/>
    <xdr:sp macro="" textlink="">
      <xdr:nvSpPr>
        <xdr:cNvPr id="6" name="Rectángulo 5">
          <a:extLst>
            <a:ext uri="{FF2B5EF4-FFF2-40B4-BE49-F238E27FC236}">
              <a16:creationId xmlns:a16="http://schemas.microsoft.com/office/drawing/2014/main" id="{00000000-0008-0000-0200-000006000000}"/>
            </a:ext>
          </a:extLst>
        </xdr:cNvPr>
        <xdr:cNvSpPr/>
      </xdr:nvSpPr>
      <xdr:spPr>
        <a:xfrm>
          <a:off x="546127" y="38100"/>
          <a:ext cx="5537158" cy="655885"/>
        </a:xfrm>
        <a:prstGeom prst="rect">
          <a:avLst/>
        </a:prstGeom>
        <a:noFill/>
      </xdr:spPr>
      <xdr:txBody>
        <a:bodyPr wrap="none" lIns="91440" tIns="45720" rIns="91440" bIns="45720">
          <a:spAutoFit/>
        </a:bodyPr>
        <a:lstStyle/>
        <a:p>
          <a:pPr algn="ctr"/>
          <a:r>
            <a:rPr lang="es-ES" sz="3600" b="0" cap="none" spc="0">
              <a:ln w="0"/>
              <a:solidFill>
                <a:srgbClr val="FF0000"/>
              </a:solidFill>
              <a:effectLst>
                <a:outerShdw blurRad="38100" dist="19050" dir="2700000" algn="tl" rotWithShape="0">
                  <a:schemeClr val="dk1">
                    <a:alpha val="40000"/>
                  </a:schemeClr>
                </a:outerShdw>
              </a:effectLst>
            </a:rPr>
            <a:t>Plan</a:t>
          </a:r>
          <a:r>
            <a:rPr lang="es-ES" sz="3600" b="0" cap="none" spc="0" baseline="0">
              <a:ln w="0"/>
              <a:solidFill>
                <a:srgbClr val="FF0000"/>
              </a:solidFill>
              <a:effectLst>
                <a:outerShdw blurRad="38100" dist="19050" dir="2700000" algn="tl" rotWithShape="0">
                  <a:schemeClr val="dk1">
                    <a:alpha val="40000"/>
                  </a:schemeClr>
                </a:outerShdw>
              </a:effectLst>
            </a:rPr>
            <a:t> de Trabajo SG-SST 2024</a:t>
          </a:r>
          <a:endParaRPr lang="es-ES" sz="3600" b="0" cap="none" spc="0">
            <a:ln w="0"/>
            <a:solidFill>
              <a:srgbClr val="FF0000"/>
            </a:solidFill>
            <a:effectLst>
              <a:outerShdw blurRad="38100" dist="19050" dir="2700000" algn="tl" rotWithShape="0">
                <a:schemeClr val="dk1">
                  <a:alpha val="40000"/>
                </a:schemeClr>
              </a:outerShdw>
            </a:effectLst>
          </a:endParaRPr>
        </a:p>
      </xdr:txBody>
    </xdr:sp>
    <xdr:clientData/>
  </xdr:oneCellAnchor>
  <xdr:twoCellAnchor>
    <xdr:from>
      <xdr:col>0</xdr:col>
      <xdr:colOff>371475</xdr:colOff>
      <xdr:row>20</xdr:row>
      <xdr:rowOff>80964</xdr:rowOff>
    </xdr:from>
    <xdr:to>
      <xdr:col>3</xdr:col>
      <xdr:colOff>552450</xdr:colOff>
      <xdr:row>29</xdr:row>
      <xdr:rowOff>38101</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152989" name="Imagen 3">
          <a:extLst>
            <a:ext uri="{FF2B5EF4-FFF2-40B4-BE49-F238E27FC236}">
              <a16:creationId xmlns:a16="http://schemas.microsoft.com/office/drawing/2014/main" id="{00000000-0008-0000-0100-00009D55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532279</xdr:colOff>
      <xdr:row>0</xdr:row>
      <xdr:rowOff>0</xdr:rowOff>
    </xdr:from>
    <xdr:to>
      <xdr:col>33</xdr:col>
      <xdr:colOff>1178859</xdr:colOff>
      <xdr:row>1</xdr:row>
      <xdr:rowOff>347266</xdr:rowOff>
    </xdr:to>
    <xdr:pic>
      <xdr:nvPicPr>
        <xdr:cNvPr id="152990" name="32 Imagen" descr="logocapitalmusical">
          <a:extLst>
            <a:ext uri="{FF2B5EF4-FFF2-40B4-BE49-F238E27FC236}">
              <a16:creationId xmlns:a16="http://schemas.microsoft.com/office/drawing/2014/main" id="{00000000-0008-0000-0100-00009E55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82294" y="0"/>
          <a:ext cx="646580" cy="739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104775</xdr:colOff>
      <xdr:row>0</xdr:row>
      <xdr:rowOff>104775</xdr:rowOff>
    </xdr:from>
    <xdr:to>
      <xdr:col>7</xdr:col>
      <xdr:colOff>190500</xdr:colOff>
      <xdr:row>4</xdr:row>
      <xdr:rowOff>152400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0534650" y="104775"/>
          <a:ext cx="1609725" cy="91440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VOLVER PLAN DE TRABAJO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190500</xdr:colOff>
      <xdr:row>0</xdr:row>
      <xdr:rowOff>38100</xdr:rowOff>
    </xdr:from>
    <xdr:to>
      <xdr:col>4</xdr:col>
      <xdr:colOff>276225</xdr:colOff>
      <xdr:row>3</xdr:row>
      <xdr:rowOff>323850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896100" y="38100"/>
          <a:ext cx="1609725" cy="91440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VOLVER PLAN DE TRABAJO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457200</xdr:colOff>
      <xdr:row>1</xdr:row>
      <xdr:rowOff>142875</xdr:rowOff>
    </xdr:from>
    <xdr:to>
      <xdr:col>10</xdr:col>
      <xdr:colOff>542925</xdr:colOff>
      <xdr:row>2</xdr:row>
      <xdr:rowOff>342900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0239375" y="333375"/>
          <a:ext cx="1609725" cy="91440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VOLVER PLAN DE TRABAJO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554182</xdr:colOff>
      <xdr:row>1</xdr:row>
      <xdr:rowOff>225136</xdr:rowOff>
    </xdr:from>
    <xdr:to>
      <xdr:col>10</xdr:col>
      <xdr:colOff>639907</xdr:colOff>
      <xdr:row>2</xdr:row>
      <xdr:rowOff>429491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6383000" y="415636"/>
          <a:ext cx="1609725" cy="91440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VOLVER PLAN DE TRABAJO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85725</xdr:colOff>
      <xdr:row>2</xdr:row>
      <xdr:rowOff>200025</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537031" y="190500"/>
          <a:ext cx="1609725" cy="914400"/>
        </a:xfrm>
        <a:prstGeom prst="lef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tx1"/>
              </a:solidFill>
            </a:rPr>
            <a:t>VOLVER PLAN DE TRABAJO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dicador%20Alcaldia\ANGIE\Downloads\Cronograma%20GH%202016%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
      <sheetName val="Ene"/>
      <sheetName val="Feb"/>
      <sheetName val="Mar"/>
      <sheetName val="Abr"/>
      <sheetName val="May"/>
      <sheetName val="Jun"/>
      <sheetName val="Jul"/>
      <sheetName val="Ago"/>
      <sheetName val="Sep"/>
      <sheetName val="Oct"/>
      <sheetName val="Nov"/>
      <sheetName val="Dic"/>
      <sheetName val="GRD"/>
      <sheetName val="Historico"/>
      <sheetName val="Instrucciones"/>
      <sheetName val="Hoj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F5">
            <v>42657</v>
          </cell>
        </row>
        <row r="6">
          <cell r="F6">
            <v>42658</v>
          </cell>
        </row>
        <row r="7">
          <cell r="F7">
            <v>42659</v>
          </cell>
        </row>
        <row r="8">
          <cell r="F8">
            <v>42660</v>
          </cell>
        </row>
        <row r="9">
          <cell r="F9">
            <v>42661</v>
          </cell>
        </row>
        <row r="10">
          <cell r="F10">
            <v>42662</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112" totalsRowShown="0" headerRowDxfId="1571" dataDxfId="1570" tableBorderDxfId="1569">
  <autoFilter ref="A3:I112" xr:uid="{00000000-0009-0000-0100-000001000000}"/>
  <tableColumns count="9">
    <tableColumn id="1" xr3:uid="{00000000-0010-0000-0000-000001000000}" name="ITEM" dataDxfId="1568"/>
    <tableColumn id="2" xr3:uid="{00000000-0010-0000-0000-000002000000}" name="DEPENDENCIA" dataDxfId="1567"/>
    <tableColumn id="3" xr3:uid="{00000000-0010-0000-0000-000003000000}" name="DIRECCION-OFICINA" dataDxfId="1566"/>
    <tableColumn id="4" xr3:uid="{00000000-0010-0000-0000-000004000000}" name="SUBDIRECCIÓN -GRUPO" dataDxfId="1565"/>
    <tableColumn id="5" xr3:uid="{00000000-0010-0000-0000-000005000000}" name="AREA" dataDxfId="1564"/>
    <tableColumn id="6" xr3:uid="{00000000-0010-0000-0000-000006000000}" name="UBICACIÓN" dataDxfId="1563"/>
    <tableColumn id="7" xr3:uid="{00000000-0010-0000-0000-000007000000}" name="FECHA DE INSPECCION" dataDxfId="1562"/>
    <tableColumn id="8" xr3:uid="{00000000-0010-0000-0000-000008000000}" name="INSPECCIONES Y ACTIVIDADES " dataDxfId="1561"/>
    <tableColumn id="9" xr3:uid="{00000000-0010-0000-0000-000009000000}" name="RESPONSABLES" dataDxfId="1560"/>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E17" totalsRowShown="0" headerRowDxfId="1559" headerRowBorderDxfId="1558" tableBorderDxfId="1557" totalsRowBorderDxfId="1556">
  <autoFilter ref="A3:E17" xr:uid="{00000000-0009-0000-0100-000002000000}"/>
  <tableColumns count="5">
    <tableColumn id="1" xr3:uid="{00000000-0010-0000-0100-000001000000}" name="NOMBRES Y APELLIDOS " dataDxfId="1555"/>
    <tableColumn id="5" xr3:uid="{00000000-0010-0000-0100-000005000000}" name="ESTADO" dataDxfId="1554"/>
    <tableColumn id="2" xr3:uid="{00000000-0010-0000-0100-000002000000}" name="PROFESIÓN " dataDxfId="1553"/>
    <tableColumn id="3" xr3:uid="{00000000-0010-0000-0100-000003000000}" name="APOYO AL EQUIPO" dataDxfId="1552"/>
    <tableColumn id="4" xr3:uid="{00000000-0010-0000-0100-000004000000}" name="RESPONSABLES SEDES " dataDxfId="1551"/>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5"/>
  <sheetViews>
    <sheetView showGridLines="0" zoomScaleNormal="100" zoomScaleSheetLayoutView="130" workbookViewId="0">
      <selection activeCell="J13" sqref="J13"/>
    </sheetView>
  </sheetViews>
  <sheetFormatPr baseColWidth="10" defaultRowHeight="13.2" x14ac:dyDescent="0.25"/>
  <cols>
    <col min="1" max="2" width="13.5546875" customWidth="1"/>
    <col min="3" max="3" width="21.6640625" customWidth="1"/>
    <col min="4" max="4" width="15.44140625" customWidth="1"/>
    <col min="7" max="8" width="11.44140625"/>
  </cols>
  <sheetData>
    <row r="1" spans="1:9" ht="13.8" thickBot="1" x14ac:dyDescent="0.3"/>
    <row r="2" spans="1:9" ht="35.25" customHeight="1" thickBot="1" x14ac:dyDescent="0.3">
      <c r="A2" s="331"/>
      <c r="B2" s="408" t="s">
        <v>797</v>
      </c>
      <c r="C2" s="409"/>
      <c r="D2" s="409"/>
      <c r="E2" s="410"/>
      <c r="F2" s="331"/>
    </row>
    <row r="3" spans="1:9" x14ac:dyDescent="0.25">
      <c r="A3" s="368"/>
      <c r="F3" s="369"/>
    </row>
    <row r="4" spans="1:9" x14ac:dyDescent="0.25">
      <c r="A4" s="94"/>
      <c r="B4" s="370"/>
      <c r="C4" s="370"/>
      <c r="D4" s="371"/>
      <c r="E4" s="61"/>
      <c r="F4" s="92"/>
    </row>
    <row r="5" spans="1:9" x14ac:dyDescent="0.25">
      <c r="A5" s="94"/>
      <c r="B5" s="370"/>
      <c r="C5" s="370"/>
      <c r="D5" s="371"/>
      <c r="E5" s="61"/>
      <c r="F5" s="92"/>
    </row>
    <row r="6" spans="1:9" x14ac:dyDescent="0.25">
      <c r="A6" s="94"/>
      <c r="B6" s="370"/>
      <c r="C6" s="370"/>
      <c r="D6" s="371"/>
      <c r="E6" s="61"/>
      <c r="F6" s="92"/>
      <c r="G6" s="318" t="str">
        <f>'1, PLAN DE TRABAJO'!B143</f>
        <v>PROGRAMADO</v>
      </c>
      <c r="H6" s="318">
        <f>'1, PLAN DE TRABAJO'!D143</f>
        <v>373</v>
      </c>
      <c r="I6" s="318"/>
    </row>
    <row r="7" spans="1:9" x14ac:dyDescent="0.25">
      <c r="A7" s="94"/>
      <c r="B7" s="370"/>
      <c r="C7" s="370"/>
      <c r="D7" s="372"/>
      <c r="E7" s="61"/>
      <c r="F7" s="92"/>
      <c r="G7" s="318" t="str">
        <f>'1, PLAN DE TRABAJO'!B144</f>
        <v>EJECUTADO</v>
      </c>
      <c r="H7" s="318">
        <f>'1, PLAN DE TRABAJO'!D144</f>
        <v>227</v>
      </c>
      <c r="I7" s="318"/>
    </row>
    <row r="8" spans="1:9" x14ac:dyDescent="0.25">
      <c r="A8" s="93"/>
      <c r="B8" s="61"/>
      <c r="C8" s="61"/>
      <c r="D8" s="61"/>
      <c r="E8" s="61"/>
      <c r="F8" s="92"/>
      <c r="G8" s="318"/>
      <c r="H8" s="318"/>
      <c r="I8" s="318"/>
    </row>
    <row r="9" spans="1:9" x14ac:dyDescent="0.25">
      <c r="A9" s="93"/>
      <c r="B9" s="61"/>
      <c r="C9" s="61"/>
      <c r="D9" s="61"/>
      <c r="E9" s="61"/>
      <c r="F9" s="92"/>
      <c r="G9" s="318"/>
      <c r="H9" s="318"/>
      <c r="I9" s="318"/>
    </row>
    <row r="10" spans="1:9" x14ac:dyDescent="0.25">
      <c r="A10" s="93"/>
      <c r="B10" s="61"/>
      <c r="C10" s="61"/>
      <c r="D10" s="61"/>
      <c r="E10" s="61"/>
      <c r="F10" s="92"/>
    </row>
    <row r="11" spans="1:9" x14ac:dyDescent="0.25">
      <c r="A11" s="93"/>
      <c r="B11" s="61"/>
      <c r="C11" s="61"/>
      <c r="D11" s="61"/>
      <c r="E11" s="61"/>
      <c r="F11" s="92"/>
    </row>
    <row r="12" spans="1:9" x14ac:dyDescent="0.25">
      <c r="A12" s="93"/>
      <c r="B12" s="61"/>
      <c r="C12" s="61"/>
      <c r="D12" s="61"/>
      <c r="E12" s="61"/>
      <c r="F12" s="92"/>
    </row>
    <row r="13" spans="1:9" x14ac:dyDescent="0.25">
      <c r="A13" s="93"/>
      <c r="B13" s="61"/>
      <c r="C13" s="61"/>
      <c r="D13" s="61"/>
      <c r="E13" s="61"/>
      <c r="F13" s="92"/>
    </row>
    <row r="14" spans="1:9" x14ac:dyDescent="0.25">
      <c r="A14" s="93"/>
      <c r="B14" s="61"/>
      <c r="C14" s="61"/>
      <c r="D14" s="61"/>
      <c r="E14" s="61"/>
      <c r="F14" s="92"/>
    </row>
    <row r="15" spans="1:9" x14ac:dyDescent="0.25">
      <c r="A15" s="93"/>
      <c r="B15" s="61"/>
      <c r="C15" s="61"/>
      <c r="D15" s="61"/>
      <c r="E15" s="61"/>
      <c r="F15" s="92"/>
    </row>
    <row r="16" spans="1:9" x14ac:dyDescent="0.25">
      <c r="A16" s="93"/>
      <c r="B16" s="61"/>
      <c r="C16" s="61"/>
      <c r="D16" s="61"/>
      <c r="E16" s="61"/>
      <c r="F16" s="92"/>
    </row>
    <row r="17" spans="1:6" x14ac:dyDescent="0.25">
      <c r="A17" s="93"/>
      <c r="B17" s="61"/>
      <c r="C17" s="61"/>
      <c r="D17" s="61"/>
      <c r="E17" s="61"/>
      <c r="F17" s="92"/>
    </row>
    <row r="18" spans="1:6" ht="26.4" x14ac:dyDescent="0.25">
      <c r="A18" s="93"/>
      <c r="B18" s="373" t="s">
        <v>466</v>
      </c>
      <c r="C18" s="411">
        <f>H7/H6</f>
        <v>0.60857908847184983</v>
      </c>
      <c r="D18" s="411"/>
      <c r="E18" s="374"/>
      <c r="F18" s="366"/>
    </row>
    <row r="19" spans="1:6" ht="13.8" thickBot="1" x14ac:dyDescent="0.3">
      <c r="A19" s="375"/>
      <c r="B19" s="376"/>
      <c r="C19" s="376"/>
      <c r="D19" s="376"/>
      <c r="E19" s="377"/>
      <c r="F19" s="378"/>
    </row>
    <row r="20" spans="1:6" s="246" customFormat="1" ht="23.25" customHeight="1" x14ac:dyDescent="0.25">
      <c r="A20" s="367"/>
      <c r="B20" s="407"/>
      <c r="C20" s="407"/>
      <c r="D20" s="367"/>
      <c r="E20" s="367"/>
      <c r="F20" s="367"/>
    </row>
    <row r="21" spans="1:6" s="246" customFormat="1" ht="23.25" customHeight="1" x14ac:dyDescent="0.25">
      <c r="A21" s="367"/>
      <c r="B21" s="407"/>
      <c r="C21" s="407"/>
      <c r="D21" s="367"/>
      <c r="E21" s="367"/>
      <c r="F21" s="367"/>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sheetData>
  <mergeCells count="4">
    <mergeCell ref="B21:C21"/>
    <mergeCell ref="B2:E2"/>
    <mergeCell ref="C18:D18"/>
    <mergeCell ref="B20:C20"/>
  </mergeCells>
  <pageMargins left="0.7" right="0.7" top="0.75" bottom="0.75" header="0.3" footer="0.3"/>
  <pageSetup scale="140" orientation="landscape"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H41"/>
  <sheetViews>
    <sheetView showGridLines="0" topLeftCell="A11" zoomScale="110" zoomScaleNormal="110" workbookViewId="0">
      <selection activeCell="B16" sqref="B16:H16"/>
    </sheetView>
  </sheetViews>
  <sheetFormatPr baseColWidth="10" defaultColWidth="11.44140625" defaultRowHeight="13.8" x14ac:dyDescent="0.25"/>
  <cols>
    <col min="1" max="1" width="19.109375" style="249" customWidth="1"/>
    <col min="2" max="2" width="50.5546875" style="250" customWidth="1"/>
    <col min="3" max="3" width="20.6640625" style="251" customWidth="1"/>
    <col min="4" max="4" width="24.6640625" style="250" customWidth="1"/>
    <col min="5" max="5" width="41.6640625" style="250" bestFit="1" customWidth="1"/>
    <col min="6" max="6" width="27.109375" style="250" customWidth="1"/>
    <col min="7" max="7" width="15.5546875" style="251" customWidth="1"/>
    <col min="8" max="8" width="39.88671875" style="250" customWidth="1"/>
    <col min="9" max="16384" width="11.44140625" style="250"/>
  </cols>
  <sheetData>
    <row r="1" spans="1:8" ht="14.4" thickBot="1" x14ac:dyDescent="0.3"/>
    <row r="2" spans="1:8" ht="56.25" customHeight="1" thickBot="1" x14ac:dyDescent="0.3">
      <c r="A2" s="579" t="s">
        <v>845</v>
      </c>
      <c r="B2" s="580"/>
      <c r="C2" s="580"/>
      <c r="D2" s="580"/>
      <c r="E2" s="580"/>
      <c r="F2" s="580"/>
      <c r="G2" s="580"/>
      <c r="H2" s="581"/>
    </row>
    <row r="3" spans="1:8" ht="56.25" customHeight="1" thickBot="1" x14ac:dyDescent="0.3">
      <c r="A3" s="582" t="s">
        <v>469</v>
      </c>
      <c r="B3" s="583"/>
      <c r="C3" s="583"/>
      <c r="D3" s="583"/>
      <c r="E3" s="583"/>
      <c r="F3" s="583"/>
      <c r="G3" s="583"/>
      <c r="H3" s="584"/>
    </row>
    <row r="4" spans="1:8" ht="10.5" customHeight="1" thickBot="1" x14ac:dyDescent="0.3">
      <c r="B4" s="251"/>
      <c r="D4" s="251"/>
      <c r="E4" s="251"/>
      <c r="F4" s="251"/>
      <c r="H4" s="251"/>
    </row>
    <row r="5" spans="1:8" ht="42" customHeight="1" x14ac:dyDescent="0.25">
      <c r="A5" s="585" t="s">
        <v>470</v>
      </c>
      <c r="B5" s="578" t="s">
        <v>524</v>
      </c>
      <c r="C5" s="578"/>
      <c r="D5" s="578"/>
      <c r="E5" s="578"/>
      <c r="F5" s="578"/>
      <c r="G5" s="578"/>
      <c r="H5" s="578"/>
    </row>
    <row r="6" spans="1:8" ht="42" customHeight="1" x14ac:dyDescent="0.25">
      <c r="A6" s="586"/>
      <c r="B6" s="578"/>
      <c r="C6" s="578"/>
      <c r="D6" s="578"/>
      <c r="E6" s="578"/>
      <c r="F6" s="578"/>
      <c r="G6" s="578"/>
      <c r="H6" s="578"/>
    </row>
    <row r="7" spans="1:8" ht="42" customHeight="1" x14ac:dyDescent="0.25">
      <c r="A7" s="586"/>
      <c r="B7" s="578"/>
      <c r="C7" s="578"/>
      <c r="D7" s="578"/>
      <c r="E7" s="578"/>
      <c r="F7" s="578"/>
      <c r="G7" s="578"/>
      <c r="H7" s="578"/>
    </row>
    <row r="8" spans="1:8" ht="42" customHeight="1" x14ac:dyDescent="0.25">
      <c r="A8" s="586"/>
      <c r="B8" s="578"/>
      <c r="C8" s="578"/>
      <c r="D8" s="578"/>
      <c r="E8" s="578"/>
      <c r="F8" s="578"/>
      <c r="G8" s="578"/>
      <c r="H8" s="578"/>
    </row>
    <row r="9" spans="1:8" ht="42" customHeight="1" x14ac:dyDescent="0.25">
      <c r="A9" s="586"/>
      <c r="B9" s="578"/>
      <c r="C9" s="578"/>
      <c r="D9" s="578"/>
      <c r="E9" s="578"/>
      <c r="F9" s="578"/>
      <c r="G9" s="578"/>
      <c r="H9" s="578"/>
    </row>
    <row r="10" spans="1:8" ht="42" customHeight="1" thickBot="1" x14ac:dyDescent="0.3">
      <c r="A10" s="587"/>
      <c r="B10" s="578"/>
      <c r="C10" s="578"/>
      <c r="D10" s="578"/>
      <c r="E10" s="578"/>
      <c r="F10" s="578"/>
      <c r="G10" s="578"/>
      <c r="H10" s="578"/>
    </row>
    <row r="11" spans="1:8" ht="14.25" customHeight="1" thickBot="1" x14ac:dyDescent="0.3">
      <c r="B11" s="252"/>
      <c r="C11" s="271"/>
      <c r="D11" s="252"/>
      <c r="E11" s="252"/>
      <c r="F11" s="252"/>
      <c r="G11" s="271"/>
      <c r="H11" s="252"/>
    </row>
    <row r="12" spans="1:8" ht="42" customHeight="1" thickBot="1" x14ac:dyDescent="0.3">
      <c r="A12" s="253" t="s">
        <v>52</v>
      </c>
      <c r="B12" s="578" t="s">
        <v>525</v>
      </c>
      <c r="C12" s="578"/>
      <c r="D12" s="578"/>
      <c r="E12" s="578"/>
      <c r="F12" s="578"/>
      <c r="G12" s="578"/>
      <c r="H12" s="578"/>
    </row>
    <row r="13" spans="1:8" ht="15" customHeight="1" thickBot="1" x14ac:dyDescent="0.3">
      <c r="B13" s="252"/>
      <c r="C13" s="271"/>
      <c r="D13" s="252"/>
      <c r="E13" s="252"/>
      <c r="F13" s="252"/>
      <c r="G13" s="271"/>
      <c r="H13" s="252"/>
    </row>
    <row r="14" spans="1:8" ht="15" customHeight="1" x14ac:dyDescent="0.25">
      <c r="A14" s="575" t="s">
        <v>473</v>
      </c>
      <c r="B14" s="578" t="s">
        <v>846</v>
      </c>
      <c r="C14" s="578"/>
      <c r="D14" s="578"/>
      <c r="E14" s="578"/>
      <c r="F14" s="578"/>
      <c r="G14" s="578"/>
      <c r="H14" s="578"/>
    </row>
    <row r="15" spans="1:8" ht="25.5" customHeight="1" x14ac:dyDescent="0.25">
      <c r="A15" s="576"/>
      <c r="B15" s="578"/>
      <c r="C15" s="578"/>
      <c r="D15" s="578"/>
      <c r="E15" s="578"/>
      <c r="F15" s="578"/>
      <c r="G15" s="578"/>
      <c r="H15" s="578"/>
    </row>
    <row r="16" spans="1:8" ht="21" customHeight="1" thickBot="1" x14ac:dyDescent="0.3">
      <c r="A16" s="577"/>
      <c r="B16" s="578"/>
      <c r="C16" s="578"/>
      <c r="D16" s="578"/>
      <c r="E16" s="578"/>
      <c r="F16" s="578"/>
      <c r="G16" s="578"/>
      <c r="H16" s="578"/>
    </row>
    <row r="18" spans="1:8" s="257" customFormat="1" x14ac:dyDescent="0.25">
      <c r="A18" s="272" t="s">
        <v>378</v>
      </c>
      <c r="B18" s="272" t="s">
        <v>477</v>
      </c>
      <c r="C18" s="272" t="s">
        <v>478</v>
      </c>
      <c r="D18" s="272" t="s">
        <v>479</v>
      </c>
      <c r="E18" s="272" t="s">
        <v>480</v>
      </c>
      <c r="F18" s="272" t="s">
        <v>473</v>
      </c>
      <c r="G18" s="272" t="s">
        <v>481</v>
      </c>
      <c r="H18" s="272" t="s">
        <v>482</v>
      </c>
    </row>
    <row r="19" spans="1:8" s="277" customFormat="1" ht="39.6" x14ac:dyDescent="0.25">
      <c r="A19" s="273">
        <v>1</v>
      </c>
      <c r="B19" s="274" t="s">
        <v>526</v>
      </c>
      <c r="C19" s="275" t="s">
        <v>527</v>
      </c>
      <c r="D19" s="274" t="s">
        <v>528</v>
      </c>
      <c r="E19" s="274" t="s">
        <v>529</v>
      </c>
      <c r="F19" s="274" t="s">
        <v>530</v>
      </c>
      <c r="G19" s="273">
        <v>60</v>
      </c>
      <c r="H19" s="276" t="s">
        <v>531</v>
      </c>
    </row>
    <row r="20" spans="1:8" s="277" customFormat="1" ht="52.8" x14ac:dyDescent="0.25">
      <c r="A20" s="273">
        <v>2</v>
      </c>
      <c r="B20" s="274" t="s">
        <v>532</v>
      </c>
      <c r="C20" s="275" t="s">
        <v>533</v>
      </c>
      <c r="D20" s="274" t="s">
        <v>528</v>
      </c>
      <c r="E20" s="274" t="s">
        <v>534</v>
      </c>
      <c r="F20" s="274" t="s">
        <v>530</v>
      </c>
      <c r="G20" s="273">
        <v>50</v>
      </c>
      <c r="H20" s="276" t="s">
        <v>535</v>
      </c>
    </row>
    <row r="21" spans="1:8" s="278" customFormat="1" ht="39.6" x14ac:dyDescent="0.25">
      <c r="A21" s="273">
        <v>3</v>
      </c>
      <c r="B21" s="274" t="s">
        <v>536</v>
      </c>
      <c r="C21" s="275" t="s">
        <v>537</v>
      </c>
      <c r="D21" s="274" t="s">
        <v>528</v>
      </c>
      <c r="E21" s="274" t="s">
        <v>538</v>
      </c>
      <c r="F21" s="274" t="s">
        <v>539</v>
      </c>
      <c r="G21" s="273">
        <v>56</v>
      </c>
      <c r="H21" s="276" t="s">
        <v>540</v>
      </c>
    </row>
    <row r="22" spans="1:8" s="277" customFormat="1" ht="52.8" x14ac:dyDescent="0.25">
      <c r="A22" s="273">
        <v>4</v>
      </c>
      <c r="B22" s="274" t="s">
        <v>532</v>
      </c>
      <c r="C22" s="275" t="s">
        <v>541</v>
      </c>
      <c r="D22" s="274" t="s">
        <v>528</v>
      </c>
      <c r="E22" s="274" t="s">
        <v>542</v>
      </c>
      <c r="F22" s="274" t="s">
        <v>530</v>
      </c>
      <c r="G22" s="273">
        <v>50</v>
      </c>
      <c r="H22" s="276" t="s">
        <v>535</v>
      </c>
    </row>
    <row r="23" spans="1:8" s="277" customFormat="1" ht="52.8" x14ac:dyDescent="0.25">
      <c r="A23" s="273">
        <v>5</v>
      </c>
      <c r="B23" s="274" t="s">
        <v>532</v>
      </c>
      <c r="C23" s="275" t="s">
        <v>543</v>
      </c>
      <c r="D23" s="274" t="s">
        <v>528</v>
      </c>
      <c r="E23" s="274" t="s">
        <v>544</v>
      </c>
      <c r="F23" s="274" t="s">
        <v>530</v>
      </c>
      <c r="G23" s="273">
        <v>50</v>
      </c>
      <c r="H23" s="276" t="s">
        <v>535</v>
      </c>
    </row>
    <row r="24" spans="1:8" s="278" customFormat="1" ht="39.6" x14ac:dyDescent="0.25">
      <c r="A24" s="273">
        <v>6</v>
      </c>
      <c r="B24" s="274" t="s">
        <v>545</v>
      </c>
      <c r="C24" s="279">
        <v>45323</v>
      </c>
      <c r="D24" s="274" t="s">
        <v>528</v>
      </c>
      <c r="E24" s="274" t="s">
        <v>546</v>
      </c>
      <c r="F24" s="274" t="s">
        <v>530</v>
      </c>
      <c r="G24" s="273">
        <v>57</v>
      </c>
      <c r="H24" s="276" t="s">
        <v>547</v>
      </c>
    </row>
    <row r="25" spans="1:8" s="278" customFormat="1" ht="39.6" x14ac:dyDescent="0.25">
      <c r="A25" s="273">
        <v>7</v>
      </c>
      <c r="B25" s="274" t="s">
        <v>545</v>
      </c>
      <c r="C25" s="279">
        <v>45352</v>
      </c>
      <c r="D25" s="274" t="s">
        <v>528</v>
      </c>
      <c r="E25" s="274" t="s">
        <v>546</v>
      </c>
      <c r="F25" s="274" t="s">
        <v>530</v>
      </c>
      <c r="G25" s="273">
        <v>57</v>
      </c>
      <c r="H25" s="276" t="s">
        <v>547</v>
      </c>
    </row>
    <row r="26" spans="1:8" s="278" customFormat="1" ht="13.2" x14ac:dyDescent="0.25">
      <c r="A26" s="280"/>
      <c r="C26" s="281"/>
      <c r="G26" s="282"/>
      <c r="H26" s="283"/>
    </row>
    <row r="27" spans="1:8" s="278" customFormat="1" ht="13.2" x14ac:dyDescent="0.25">
      <c r="A27" s="280"/>
      <c r="C27" s="281"/>
      <c r="G27" s="282"/>
      <c r="H27" s="283"/>
    </row>
    <row r="28" spans="1:8" s="278" customFormat="1" ht="13.2" x14ac:dyDescent="0.25">
      <c r="A28" s="280"/>
      <c r="C28" s="281"/>
      <c r="G28" s="282"/>
      <c r="H28" s="283"/>
    </row>
    <row r="29" spans="1:8" s="278" customFormat="1" ht="13.2" x14ac:dyDescent="0.25">
      <c r="A29" s="280"/>
      <c r="C29" s="281"/>
      <c r="G29" s="282"/>
      <c r="H29" s="283"/>
    </row>
    <row r="30" spans="1:8" s="278" customFormat="1" ht="13.2" x14ac:dyDescent="0.25">
      <c r="A30" s="280"/>
      <c r="C30" s="281"/>
      <c r="G30" s="282"/>
      <c r="H30" s="283"/>
    </row>
    <row r="31" spans="1:8" s="278" customFormat="1" ht="13.2" x14ac:dyDescent="0.25">
      <c r="A31" s="284"/>
      <c r="C31" s="281"/>
      <c r="G31" s="282"/>
      <c r="H31" s="283"/>
    </row>
    <row r="32" spans="1:8" x14ac:dyDescent="0.25">
      <c r="C32" s="285"/>
      <c r="H32" s="286"/>
    </row>
    <row r="33" spans="3:8" x14ac:dyDescent="0.25">
      <c r="C33" s="285"/>
      <c r="H33" s="286"/>
    </row>
    <row r="34" spans="3:8" x14ac:dyDescent="0.25">
      <c r="C34" s="285"/>
      <c r="H34" s="286"/>
    </row>
    <row r="35" spans="3:8" x14ac:dyDescent="0.25">
      <c r="C35" s="285"/>
      <c r="H35" s="286"/>
    </row>
    <row r="36" spans="3:8" x14ac:dyDescent="0.25">
      <c r="C36" s="285"/>
      <c r="H36" s="286"/>
    </row>
    <row r="37" spans="3:8" x14ac:dyDescent="0.25">
      <c r="C37" s="285"/>
      <c r="H37" s="286"/>
    </row>
    <row r="38" spans="3:8" x14ac:dyDescent="0.25">
      <c r="H38" s="286"/>
    </row>
    <row r="39" spans="3:8" x14ac:dyDescent="0.25">
      <c r="H39" s="286"/>
    </row>
    <row r="40" spans="3:8" x14ac:dyDescent="0.25">
      <c r="H40" s="286"/>
    </row>
    <row r="41" spans="3:8" x14ac:dyDescent="0.25">
      <c r="H41" s="286"/>
    </row>
  </sheetData>
  <mergeCells count="9">
    <mergeCell ref="A14:A16"/>
    <mergeCell ref="B14:H14"/>
    <mergeCell ref="B15:H15"/>
    <mergeCell ref="B16:H16"/>
    <mergeCell ref="A2:H2"/>
    <mergeCell ref="A3:H3"/>
    <mergeCell ref="A5:A10"/>
    <mergeCell ref="B5:H10"/>
    <mergeCell ref="B12:H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I38"/>
  <sheetViews>
    <sheetView showGridLines="0" topLeftCell="A22" zoomScaleNormal="100" workbookViewId="0">
      <selection activeCell="C28" sqref="C28"/>
    </sheetView>
  </sheetViews>
  <sheetFormatPr baseColWidth="10" defaultColWidth="11.44140625" defaultRowHeight="13.8" x14ac:dyDescent="0.25"/>
  <cols>
    <col min="1" max="1" width="23" style="249" customWidth="1"/>
    <col min="2" max="2" width="26.6640625" style="250" customWidth="1"/>
    <col min="3" max="3" width="11.44140625" style="250"/>
    <col min="4" max="4" width="16.88671875" style="250" customWidth="1"/>
    <col min="5" max="7" width="15.5546875" style="250" customWidth="1"/>
    <col min="8" max="8" width="22" style="250" customWidth="1"/>
    <col min="9" max="16384" width="11.44140625" style="250"/>
  </cols>
  <sheetData>
    <row r="1" spans="1:8" ht="14.4" thickBot="1" x14ac:dyDescent="0.3"/>
    <row r="2" spans="1:8" ht="56.25" customHeight="1" thickBot="1" x14ac:dyDescent="0.3">
      <c r="A2" s="579" t="s">
        <v>548</v>
      </c>
      <c r="B2" s="580"/>
      <c r="C2" s="580"/>
      <c r="D2" s="580"/>
      <c r="E2" s="580"/>
      <c r="F2" s="580"/>
      <c r="G2" s="580"/>
      <c r="H2" s="581"/>
    </row>
    <row r="3" spans="1:8" ht="56.25" customHeight="1" thickBot="1" x14ac:dyDescent="0.3">
      <c r="A3" s="582" t="s">
        <v>469</v>
      </c>
      <c r="B3" s="583"/>
      <c r="C3" s="583"/>
      <c r="D3" s="583"/>
      <c r="E3" s="583"/>
      <c r="F3" s="583"/>
      <c r="G3" s="583"/>
      <c r="H3" s="584"/>
    </row>
    <row r="4" spans="1:8" ht="10.5" customHeight="1" thickBot="1" x14ac:dyDescent="0.3">
      <c r="B4" s="251"/>
      <c r="C4" s="251"/>
      <c r="D4" s="251"/>
      <c r="E4" s="251"/>
      <c r="F4" s="251"/>
      <c r="G4" s="251"/>
      <c r="H4" s="251"/>
    </row>
    <row r="5" spans="1:8" ht="42" customHeight="1" x14ac:dyDescent="0.25">
      <c r="A5" s="588" t="s">
        <v>470</v>
      </c>
      <c r="B5" s="591" t="s">
        <v>549</v>
      </c>
      <c r="C5" s="591"/>
      <c r="D5" s="591"/>
      <c r="E5" s="591"/>
      <c r="F5" s="591"/>
      <c r="G5" s="591"/>
      <c r="H5" s="591"/>
    </row>
    <row r="6" spans="1:8" ht="42" customHeight="1" x14ac:dyDescent="0.25">
      <c r="A6" s="589"/>
      <c r="B6" s="591"/>
      <c r="C6" s="591"/>
      <c r="D6" s="591"/>
      <c r="E6" s="591"/>
      <c r="F6" s="591"/>
      <c r="G6" s="591"/>
      <c r="H6" s="591"/>
    </row>
    <row r="7" spans="1:8" ht="21" customHeight="1" x14ac:dyDescent="0.25">
      <c r="A7" s="589"/>
      <c r="B7" s="591"/>
      <c r="C7" s="591"/>
      <c r="D7" s="591"/>
      <c r="E7" s="591"/>
      <c r="F7" s="591"/>
      <c r="G7" s="591"/>
      <c r="H7" s="591"/>
    </row>
    <row r="8" spans="1:8" ht="26.25" hidden="1" customHeight="1" x14ac:dyDescent="0.25">
      <c r="A8" s="589"/>
      <c r="B8" s="591"/>
      <c r="C8" s="591"/>
      <c r="D8" s="591"/>
      <c r="E8" s="591"/>
      <c r="F8" s="591"/>
      <c r="G8" s="591"/>
      <c r="H8" s="591"/>
    </row>
    <row r="9" spans="1:8" ht="42" hidden="1" customHeight="1" x14ac:dyDescent="0.25">
      <c r="A9" s="589"/>
      <c r="B9" s="591"/>
      <c r="C9" s="591"/>
      <c r="D9" s="591"/>
      <c r="E9" s="591"/>
      <c r="F9" s="591"/>
      <c r="G9" s="591"/>
      <c r="H9" s="591"/>
    </row>
    <row r="10" spans="1:8" ht="42" hidden="1" customHeight="1" thickBot="1" x14ac:dyDescent="0.3">
      <c r="A10" s="590"/>
      <c r="B10" s="591"/>
      <c r="C10" s="591"/>
      <c r="D10" s="591"/>
      <c r="E10" s="591"/>
      <c r="F10" s="591"/>
      <c r="G10" s="591"/>
      <c r="H10" s="591"/>
    </row>
    <row r="11" spans="1:8" ht="14.25" customHeight="1" thickBot="1" x14ac:dyDescent="0.3">
      <c r="B11" s="252"/>
      <c r="C11" s="252"/>
      <c r="D11" s="252"/>
      <c r="E11" s="252"/>
      <c r="F11" s="252"/>
      <c r="G11" s="252"/>
      <c r="H11" s="252"/>
    </row>
    <row r="12" spans="1:8" ht="42" customHeight="1" thickBot="1" x14ac:dyDescent="0.3">
      <c r="A12" s="253" t="s">
        <v>52</v>
      </c>
      <c r="B12" s="578" t="s">
        <v>550</v>
      </c>
      <c r="C12" s="578"/>
      <c r="D12" s="578"/>
      <c r="E12" s="578"/>
      <c r="F12" s="578"/>
      <c r="G12" s="578"/>
      <c r="H12" s="578"/>
    </row>
    <row r="13" spans="1:8" ht="15" customHeight="1" thickBot="1" x14ac:dyDescent="0.3">
      <c r="B13" s="252"/>
      <c r="C13" s="252"/>
      <c r="D13" s="252"/>
      <c r="E13" s="252"/>
      <c r="F13" s="252"/>
      <c r="G13" s="252"/>
      <c r="H13" s="252"/>
    </row>
    <row r="14" spans="1:8" ht="15" customHeight="1" x14ac:dyDescent="0.25">
      <c r="A14" s="575" t="s">
        <v>473</v>
      </c>
      <c r="B14" s="578" t="s">
        <v>551</v>
      </c>
      <c r="C14" s="578"/>
      <c r="D14" s="578"/>
      <c r="E14" s="578"/>
      <c r="F14" s="578"/>
      <c r="G14" s="578"/>
      <c r="H14" s="578"/>
    </row>
    <row r="15" spans="1:8" ht="25.5" customHeight="1" x14ac:dyDescent="0.25">
      <c r="A15" s="576"/>
      <c r="B15" s="578" t="s">
        <v>552</v>
      </c>
      <c r="C15" s="578"/>
      <c r="D15" s="578"/>
      <c r="E15" s="578"/>
      <c r="F15" s="578"/>
      <c r="G15" s="578"/>
      <c r="H15" s="578"/>
    </row>
    <row r="16" spans="1:8" ht="21" customHeight="1" thickBot="1" x14ac:dyDescent="0.3">
      <c r="A16" s="577"/>
      <c r="B16" s="578" t="s">
        <v>476</v>
      </c>
      <c r="C16" s="578"/>
      <c r="D16" s="578"/>
      <c r="E16" s="578"/>
      <c r="F16" s="578"/>
      <c r="G16" s="578"/>
      <c r="H16" s="578"/>
    </row>
    <row r="17" spans="1:9" ht="14.4" thickBot="1" x14ac:dyDescent="0.3"/>
    <row r="18" spans="1:9" s="257" customFormat="1" ht="24" x14ac:dyDescent="0.25">
      <c r="A18" s="254" t="s">
        <v>378</v>
      </c>
      <c r="B18" s="255" t="s">
        <v>477</v>
      </c>
      <c r="C18" s="255" t="s">
        <v>478</v>
      </c>
      <c r="D18" s="255" t="s">
        <v>479</v>
      </c>
      <c r="E18" s="255" t="s">
        <v>480</v>
      </c>
      <c r="F18" s="255" t="s">
        <v>473</v>
      </c>
      <c r="G18" s="255" t="s">
        <v>481</v>
      </c>
      <c r="H18" s="256" t="s">
        <v>482</v>
      </c>
    </row>
    <row r="19" spans="1:9" ht="209.25" customHeight="1" x14ac:dyDescent="0.25">
      <c r="A19" s="309">
        <v>1</v>
      </c>
      <c r="B19" s="304" t="s">
        <v>553</v>
      </c>
      <c r="C19" s="305">
        <v>45350</v>
      </c>
      <c r="D19" s="304" t="s">
        <v>554</v>
      </c>
      <c r="E19" s="259" t="s">
        <v>506</v>
      </c>
      <c r="F19" s="259" t="s">
        <v>555</v>
      </c>
      <c r="G19" s="261" t="s">
        <v>556</v>
      </c>
      <c r="H19" s="310" t="s">
        <v>557</v>
      </c>
    </row>
    <row r="20" spans="1:9" ht="238.5" customHeight="1" x14ac:dyDescent="0.25">
      <c r="A20" s="311">
        <v>2</v>
      </c>
      <c r="B20" s="304" t="s">
        <v>558</v>
      </c>
      <c r="C20" s="305">
        <v>45358</v>
      </c>
      <c r="D20" s="304" t="s">
        <v>554</v>
      </c>
      <c r="E20" s="259" t="s">
        <v>559</v>
      </c>
      <c r="F20" s="259" t="s">
        <v>555</v>
      </c>
      <c r="G20" s="261" t="s">
        <v>560</v>
      </c>
      <c r="H20" s="310" t="s">
        <v>561</v>
      </c>
      <c r="I20" s="250" t="s">
        <v>338</v>
      </c>
    </row>
    <row r="21" spans="1:9" ht="204" x14ac:dyDescent="0.25">
      <c r="A21" s="311">
        <v>3</v>
      </c>
      <c r="B21" s="304" t="s">
        <v>558</v>
      </c>
      <c r="C21" s="305">
        <v>45365</v>
      </c>
      <c r="D21" s="304" t="s">
        <v>554</v>
      </c>
      <c r="E21" s="259" t="s">
        <v>559</v>
      </c>
      <c r="F21" s="259" t="s">
        <v>555</v>
      </c>
      <c r="G21" s="261" t="s">
        <v>556</v>
      </c>
      <c r="H21" s="310" t="s">
        <v>562</v>
      </c>
    </row>
    <row r="22" spans="1:9" ht="242.25" customHeight="1" x14ac:dyDescent="0.25">
      <c r="A22" s="311">
        <v>4</v>
      </c>
      <c r="B22" s="304" t="s">
        <v>563</v>
      </c>
      <c r="C22" s="305">
        <v>45373</v>
      </c>
      <c r="D22" s="304" t="s">
        <v>554</v>
      </c>
      <c r="E22" s="259" t="s">
        <v>564</v>
      </c>
      <c r="F22" s="259" t="s">
        <v>555</v>
      </c>
      <c r="G22" s="261" t="s">
        <v>565</v>
      </c>
      <c r="H22" s="310" t="s">
        <v>566</v>
      </c>
    </row>
    <row r="23" spans="1:9" ht="231.75" customHeight="1" x14ac:dyDescent="0.25">
      <c r="A23" s="311">
        <v>5</v>
      </c>
      <c r="B23" s="304" t="s">
        <v>563</v>
      </c>
      <c r="C23" s="305">
        <v>45387</v>
      </c>
      <c r="D23" s="304" t="s">
        <v>567</v>
      </c>
      <c r="E23" s="259" t="s">
        <v>485</v>
      </c>
      <c r="F23" s="259" t="s">
        <v>555</v>
      </c>
      <c r="G23" s="261" t="s">
        <v>568</v>
      </c>
      <c r="H23" s="310" t="s">
        <v>566</v>
      </c>
    </row>
    <row r="24" spans="1:9" x14ac:dyDescent="0.25">
      <c r="A24" s="311"/>
      <c r="B24" s="306"/>
      <c r="C24" s="306"/>
      <c r="D24" s="306"/>
      <c r="E24" s="306"/>
      <c r="F24" s="306"/>
      <c r="G24" s="307"/>
      <c r="H24" s="312"/>
    </row>
    <row r="25" spans="1:9" ht="260.25" customHeight="1" x14ac:dyDescent="0.25">
      <c r="A25" s="311">
        <v>6</v>
      </c>
      <c r="B25" s="304" t="s">
        <v>563</v>
      </c>
      <c r="C25" s="305">
        <v>45394</v>
      </c>
      <c r="D25" s="304" t="s">
        <v>569</v>
      </c>
      <c r="E25" s="259" t="s">
        <v>570</v>
      </c>
      <c r="F25" s="259" t="s">
        <v>555</v>
      </c>
      <c r="G25" s="261" t="s">
        <v>487</v>
      </c>
      <c r="H25" s="310" t="s">
        <v>566</v>
      </c>
    </row>
    <row r="26" spans="1:9" ht="193.8" x14ac:dyDescent="0.25">
      <c r="A26" s="311">
        <v>7</v>
      </c>
      <c r="B26" s="304" t="s">
        <v>563</v>
      </c>
      <c r="C26" s="308">
        <v>45401</v>
      </c>
      <c r="D26" s="304" t="s">
        <v>554</v>
      </c>
      <c r="E26" s="259" t="s">
        <v>571</v>
      </c>
      <c r="F26" s="259" t="s">
        <v>555</v>
      </c>
      <c r="G26" s="261" t="s">
        <v>572</v>
      </c>
      <c r="H26" s="310" t="s">
        <v>566</v>
      </c>
    </row>
    <row r="27" spans="1:9" x14ac:dyDescent="0.25">
      <c r="A27" s="311"/>
      <c r="B27" s="304"/>
      <c r="C27" s="304"/>
      <c r="D27" s="304"/>
      <c r="E27" s="304"/>
      <c r="F27" s="304"/>
      <c r="G27" s="303"/>
      <c r="H27" s="312"/>
    </row>
    <row r="28" spans="1:9" ht="194.4" thickBot="1" x14ac:dyDescent="0.3">
      <c r="A28" s="313">
        <v>8</v>
      </c>
      <c r="B28" s="314" t="s">
        <v>563</v>
      </c>
      <c r="C28" s="315">
        <v>45408</v>
      </c>
      <c r="D28" s="314" t="s">
        <v>554</v>
      </c>
      <c r="E28" s="266" t="s">
        <v>573</v>
      </c>
      <c r="F28" s="266" t="s">
        <v>555</v>
      </c>
      <c r="G28" s="268" t="s">
        <v>572</v>
      </c>
      <c r="H28" s="316" t="s">
        <v>566</v>
      </c>
    </row>
    <row r="29" spans="1:9" x14ac:dyDescent="0.25">
      <c r="A29" s="289"/>
      <c r="B29" s="288"/>
      <c r="C29" s="288"/>
      <c r="D29" s="288"/>
      <c r="E29" s="288"/>
      <c r="F29" s="288"/>
      <c r="G29" s="287"/>
      <c r="H29" s="289"/>
    </row>
    <row r="30" spans="1:9" ht="93" customHeight="1" x14ac:dyDescent="0.25">
      <c r="A30" s="289">
        <v>9</v>
      </c>
      <c r="B30" s="288"/>
      <c r="C30" s="290"/>
      <c r="D30" s="288"/>
      <c r="E30" s="288"/>
      <c r="F30" s="288"/>
      <c r="G30" s="287"/>
      <c r="H30" s="288"/>
    </row>
    <row r="31" spans="1:9" ht="90.75" customHeight="1" x14ac:dyDescent="0.25">
      <c r="A31" s="289">
        <v>10</v>
      </c>
      <c r="B31" s="288"/>
      <c r="C31" s="290"/>
      <c r="D31" s="288"/>
      <c r="E31" s="288"/>
      <c r="F31" s="288"/>
      <c r="G31" s="287"/>
      <c r="H31" s="288"/>
    </row>
    <row r="32" spans="1:9" ht="87.75" customHeight="1" x14ac:dyDescent="0.25">
      <c r="A32" s="289">
        <v>11</v>
      </c>
      <c r="B32" s="288"/>
      <c r="C32" s="290"/>
      <c r="D32" s="288"/>
      <c r="E32" s="288"/>
      <c r="F32" s="288"/>
      <c r="G32" s="287"/>
      <c r="H32" s="288"/>
    </row>
    <row r="33" spans="1:8" ht="116.25" customHeight="1" x14ac:dyDescent="0.25">
      <c r="A33" s="289">
        <v>12</v>
      </c>
      <c r="B33" s="288"/>
      <c r="C33" s="290"/>
      <c r="D33" s="288"/>
      <c r="E33" s="288"/>
      <c r="F33" s="288"/>
      <c r="G33" s="287"/>
      <c r="H33" s="288"/>
    </row>
    <row r="34" spans="1:8" ht="94.5" customHeight="1" x14ac:dyDescent="0.25">
      <c r="A34" s="289">
        <v>13</v>
      </c>
      <c r="B34" s="288"/>
      <c r="C34" s="290"/>
      <c r="D34" s="288"/>
      <c r="E34" s="288"/>
      <c r="F34" s="288"/>
      <c r="G34" s="287"/>
      <c r="H34" s="288"/>
    </row>
    <row r="35" spans="1:8" ht="81" customHeight="1" x14ac:dyDescent="0.25">
      <c r="A35" s="289">
        <v>14</v>
      </c>
      <c r="B35" s="288"/>
      <c r="C35" s="290"/>
      <c r="D35" s="288"/>
      <c r="E35" s="288"/>
      <c r="F35" s="288"/>
      <c r="G35" s="287"/>
      <c r="H35" s="288"/>
    </row>
    <row r="36" spans="1:8" ht="101.25" customHeight="1" x14ac:dyDescent="0.25">
      <c r="A36" s="289">
        <v>15</v>
      </c>
      <c r="B36" s="288"/>
      <c r="C36" s="290"/>
      <c r="D36" s="288"/>
      <c r="E36" s="288"/>
      <c r="F36" s="288"/>
      <c r="G36" s="287"/>
      <c r="H36" s="288"/>
    </row>
    <row r="37" spans="1:8" x14ac:dyDescent="0.25">
      <c r="A37" s="289">
        <v>16</v>
      </c>
      <c r="B37" s="288"/>
      <c r="C37" s="290"/>
      <c r="D37" s="288"/>
      <c r="E37" s="288"/>
      <c r="F37" s="288"/>
      <c r="G37" s="287"/>
      <c r="H37" s="288"/>
    </row>
    <row r="38" spans="1:8" x14ac:dyDescent="0.25">
      <c r="G38" s="270"/>
    </row>
  </sheetData>
  <mergeCells count="9">
    <mergeCell ref="A14:A16"/>
    <mergeCell ref="B14:H14"/>
    <mergeCell ref="B15:H15"/>
    <mergeCell ref="B16:H16"/>
    <mergeCell ref="A2:H2"/>
    <mergeCell ref="A3:H3"/>
    <mergeCell ref="A5:A10"/>
    <mergeCell ref="B5:H10"/>
    <mergeCell ref="B12:H12"/>
  </mergeCells>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3:I112"/>
  <sheetViews>
    <sheetView showGridLines="0" workbookViewId="0">
      <selection activeCell="N5" sqref="N5"/>
    </sheetView>
  </sheetViews>
  <sheetFormatPr baseColWidth="10" defaultColWidth="11.44140625" defaultRowHeight="13.8" x14ac:dyDescent="0.25"/>
  <cols>
    <col min="1" max="1" width="5.33203125" style="336" customWidth="1"/>
    <col min="2" max="2" width="13.88671875" style="336" customWidth="1"/>
    <col min="3" max="3" width="21" style="336" customWidth="1"/>
    <col min="4" max="4" width="17.33203125" style="336" customWidth="1"/>
    <col min="5" max="5" width="11.44140625" style="336"/>
    <col min="6" max="6" width="13.33203125" style="336" customWidth="1"/>
    <col min="7" max="7" width="15.33203125" style="336" customWidth="1"/>
    <col min="8" max="8" width="19.44140625" style="337" customWidth="1"/>
    <col min="9" max="9" width="11.5546875" style="338" customWidth="1"/>
    <col min="10" max="16384" width="11.44140625" style="336"/>
  </cols>
  <sheetData>
    <row r="3" spans="1:9" ht="35.25" customHeight="1" x14ac:dyDescent="0.25">
      <c r="A3" s="334" t="s">
        <v>378</v>
      </c>
      <c r="B3" s="334" t="s">
        <v>602</v>
      </c>
      <c r="C3" s="334" t="s">
        <v>603</v>
      </c>
      <c r="D3" s="334" t="s">
        <v>604</v>
      </c>
      <c r="E3" s="334" t="s">
        <v>605</v>
      </c>
      <c r="F3" s="334" t="s">
        <v>606</v>
      </c>
      <c r="G3" s="334" t="s">
        <v>607</v>
      </c>
      <c r="H3" s="335" t="s">
        <v>608</v>
      </c>
      <c r="I3" s="334" t="s">
        <v>609</v>
      </c>
    </row>
    <row r="4" spans="1:9" ht="78" x14ac:dyDescent="0.25">
      <c r="A4" s="319">
        <v>1</v>
      </c>
      <c r="B4" s="320" t="s">
        <v>610</v>
      </c>
      <c r="C4" s="319" t="s">
        <v>611</v>
      </c>
      <c r="D4" s="321"/>
      <c r="E4" s="322" t="s">
        <v>612</v>
      </c>
      <c r="F4" s="323" t="s">
        <v>491</v>
      </c>
      <c r="G4" s="319" t="s">
        <v>345</v>
      </c>
      <c r="H4" s="332" t="s">
        <v>613</v>
      </c>
      <c r="I4" s="319" t="s">
        <v>614</v>
      </c>
    </row>
    <row r="5" spans="1:9" ht="78" x14ac:dyDescent="0.25">
      <c r="A5" s="319">
        <v>1</v>
      </c>
      <c r="B5" s="320" t="s">
        <v>615</v>
      </c>
      <c r="C5" s="324" t="s">
        <v>616</v>
      </c>
      <c r="D5" s="321"/>
      <c r="E5" s="322" t="s">
        <v>612</v>
      </c>
      <c r="F5" s="323" t="s">
        <v>491</v>
      </c>
      <c r="G5" s="319" t="s">
        <v>345</v>
      </c>
      <c r="H5" s="332" t="s">
        <v>613</v>
      </c>
      <c r="I5" s="319" t="s">
        <v>614</v>
      </c>
    </row>
    <row r="6" spans="1:9" ht="78" x14ac:dyDescent="0.25">
      <c r="A6" s="319">
        <v>1</v>
      </c>
      <c r="B6" s="320" t="s">
        <v>610</v>
      </c>
      <c r="C6" s="324" t="s">
        <v>617</v>
      </c>
      <c r="D6" s="321"/>
      <c r="E6" s="322" t="s">
        <v>612</v>
      </c>
      <c r="F6" s="323" t="s">
        <v>491</v>
      </c>
      <c r="G6" s="319" t="s">
        <v>345</v>
      </c>
      <c r="H6" s="332" t="s">
        <v>613</v>
      </c>
      <c r="I6" s="319" t="s">
        <v>614</v>
      </c>
    </row>
    <row r="7" spans="1:9" ht="78" x14ac:dyDescent="0.25">
      <c r="A7" s="319">
        <v>1</v>
      </c>
      <c r="B7" s="320" t="s">
        <v>615</v>
      </c>
      <c r="C7" s="324" t="s">
        <v>618</v>
      </c>
      <c r="D7" s="321"/>
      <c r="E7" s="322" t="s">
        <v>612</v>
      </c>
      <c r="F7" s="319" t="s">
        <v>491</v>
      </c>
      <c r="G7" s="319" t="s">
        <v>345</v>
      </c>
      <c r="H7" s="332" t="s">
        <v>613</v>
      </c>
      <c r="I7" s="319" t="s">
        <v>614</v>
      </c>
    </row>
    <row r="8" spans="1:9" ht="78" x14ac:dyDescent="0.25">
      <c r="A8" s="319">
        <v>1</v>
      </c>
      <c r="B8" s="320" t="s">
        <v>615</v>
      </c>
      <c r="C8" s="324" t="s">
        <v>619</v>
      </c>
      <c r="D8" s="321"/>
      <c r="E8" s="322" t="s">
        <v>612</v>
      </c>
      <c r="F8" s="323" t="s">
        <v>620</v>
      </c>
      <c r="G8" s="319" t="s">
        <v>345</v>
      </c>
      <c r="H8" s="332" t="s">
        <v>613</v>
      </c>
      <c r="I8" s="319" t="s">
        <v>621</v>
      </c>
    </row>
    <row r="9" spans="1:9" ht="78" x14ac:dyDescent="0.25">
      <c r="A9" s="319">
        <v>1</v>
      </c>
      <c r="B9" s="320" t="s">
        <v>610</v>
      </c>
      <c r="C9" s="324" t="s">
        <v>622</v>
      </c>
      <c r="D9" s="321"/>
      <c r="E9" s="322" t="s">
        <v>612</v>
      </c>
      <c r="F9" s="323" t="s">
        <v>620</v>
      </c>
      <c r="G9" s="319" t="s">
        <v>345</v>
      </c>
      <c r="H9" s="332" t="s">
        <v>613</v>
      </c>
      <c r="I9" s="319" t="s">
        <v>621</v>
      </c>
    </row>
    <row r="10" spans="1:9" ht="78" x14ac:dyDescent="0.25">
      <c r="A10" s="319">
        <v>1</v>
      </c>
      <c r="B10" s="320" t="s">
        <v>623</v>
      </c>
      <c r="C10" s="324" t="s">
        <v>624</v>
      </c>
      <c r="D10" s="321"/>
      <c r="E10" s="322" t="s">
        <v>612</v>
      </c>
      <c r="F10" s="323" t="s">
        <v>620</v>
      </c>
      <c r="G10" s="319" t="s">
        <v>345</v>
      </c>
      <c r="H10" s="332" t="s">
        <v>613</v>
      </c>
      <c r="I10" s="319" t="s">
        <v>621</v>
      </c>
    </row>
    <row r="11" spans="1:9" ht="78" x14ac:dyDescent="0.25">
      <c r="A11" s="319">
        <v>1</v>
      </c>
      <c r="B11" s="320" t="s">
        <v>615</v>
      </c>
      <c r="C11" s="324" t="s">
        <v>625</v>
      </c>
      <c r="D11" s="321" t="s">
        <v>626</v>
      </c>
      <c r="E11" s="322" t="s">
        <v>612</v>
      </c>
      <c r="F11" s="325" t="s">
        <v>627</v>
      </c>
      <c r="G11" s="319" t="s">
        <v>345</v>
      </c>
      <c r="H11" s="332" t="s">
        <v>613</v>
      </c>
      <c r="I11" s="319" t="s">
        <v>621</v>
      </c>
    </row>
    <row r="12" spans="1:9" ht="78" x14ac:dyDescent="0.25">
      <c r="A12" s="319">
        <v>2</v>
      </c>
      <c r="B12" s="320" t="s">
        <v>628</v>
      </c>
      <c r="C12" s="319" t="s">
        <v>629</v>
      </c>
      <c r="D12" s="321"/>
      <c r="E12" s="322" t="s">
        <v>612</v>
      </c>
      <c r="F12" s="323" t="s">
        <v>491</v>
      </c>
      <c r="G12" s="319" t="s">
        <v>345</v>
      </c>
      <c r="H12" s="332" t="s">
        <v>613</v>
      </c>
      <c r="I12" s="319" t="s">
        <v>614</v>
      </c>
    </row>
    <row r="13" spans="1:9" ht="78" x14ac:dyDescent="0.25">
      <c r="A13" s="319">
        <v>2</v>
      </c>
      <c r="B13" s="320" t="s">
        <v>628</v>
      </c>
      <c r="C13" s="324" t="s">
        <v>630</v>
      </c>
      <c r="D13" s="321" t="s">
        <v>631</v>
      </c>
      <c r="E13" s="322" t="s">
        <v>612</v>
      </c>
      <c r="F13" s="323" t="s">
        <v>491</v>
      </c>
      <c r="G13" s="319" t="s">
        <v>345</v>
      </c>
      <c r="H13" s="332" t="s">
        <v>613</v>
      </c>
      <c r="I13" s="319" t="s">
        <v>614</v>
      </c>
    </row>
    <row r="14" spans="1:9" ht="78" x14ac:dyDescent="0.25">
      <c r="A14" s="319">
        <v>2</v>
      </c>
      <c r="B14" s="320" t="s">
        <v>628</v>
      </c>
      <c r="C14" s="324" t="s">
        <v>630</v>
      </c>
      <c r="D14" s="321" t="s">
        <v>632</v>
      </c>
      <c r="E14" s="322"/>
      <c r="F14" s="323" t="s">
        <v>491</v>
      </c>
      <c r="G14" s="319" t="s">
        <v>345</v>
      </c>
      <c r="H14" s="332" t="s">
        <v>613</v>
      </c>
      <c r="I14" s="319" t="s">
        <v>614</v>
      </c>
    </row>
    <row r="15" spans="1:9" ht="78" x14ac:dyDescent="0.25">
      <c r="A15" s="319">
        <v>3</v>
      </c>
      <c r="B15" s="320" t="s">
        <v>633</v>
      </c>
      <c r="C15" s="319" t="s">
        <v>634</v>
      </c>
      <c r="D15" s="321"/>
      <c r="E15" s="322" t="s">
        <v>612</v>
      </c>
      <c r="F15" s="323" t="s">
        <v>534</v>
      </c>
      <c r="G15" s="319" t="s">
        <v>5</v>
      </c>
      <c r="H15" s="332" t="s">
        <v>613</v>
      </c>
      <c r="I15" s="319" t="s">
        <v>635</v>
      </c>
    </row>
    <row r="16" spans="1:9" ht="78" x14ac:dyDescent="0.25">
      <c r="A16" s="319">
        <v>3</v>
      </c>
      <c r="B16" s="320" t="s">
        <v>633</v>
      </c>
      <c r="C16" s="324" t="s">
        <v>636</v>
      </c>
      <c r="D16" s="321"/>
      <c r="E16" s="322" t="s">
        <v>612</v>
      </c>
      <c r="F16" s="323" t="s">
        <v>534</v>
      </c>
      <c r="G16" s="319" t="s">
        <v>5</v>
      </c>
      <c r="H16" s="332" t="s">
        <v>613</v>
      </c>
      <c r="I16" s="319" t="s">
        <v>635</v>
      </c>
    </row>
    <row r="17" spans="1:9" ht="78" x14ac:dyDescent="0.25">
      <c r="A17" s="319">
        <v>3</v>
      </c>
      <c r="B17" s="320" t="s">
        <v>633</v>
      </c>
      <c r="C17" s="324" t="s">
        <v>637</v>
      </c>
      <c r="D17" s="321"/>
      <c r="E17" s="322" t="s">
        <v>612</v>
      </c>
      <c r="F17" s="323" t="s">
        <v>534</v>
      </c>
      <c r="G17" s="319" t="s">
        <v>5</v>
      </c>
      <c r="H17" s="332" t="s">
        <v>613</v>
      </c>
      <c r="I17" s="319" t="s">
        <v>635</v>
      </c>
    </row>
    <row r="18" spans="1:9" ht="78" x14ac:dyDescent="0.25">
      <c r="A18" s="319">
        <v>3</v>
      </c>
      <c r="B18" s="320" t="s">
        <v>633</v>
      </c>
      <c r="C18" s="324" t="s">
        <v>638</v>
      </c>
      <c r="D18" s="321"/>
      <c r="E18" s="322" t="s">
        <v>612</v>
      </c>
      <c r="F18" s="323" t="s">
        <v>534</v>
      </c>
      <c r="G18" s="319" t="s">
        <v>5</v>
      </c>
      <c r="H18" s="332" t="s">
        <v>613</v>
      </c>
      <c r="I18" s="319" t="s">
        <v>635</v>
      </c>
    </row>
    <row r="19" spans="1:9" ht="78" x14ac:dyDescent="0.25">
      <c r="A19" s="319">
        <v>3</v>
      </c>
      <c r="B19" s="320" t="s">
        <v>633</v>
      </c>
      <c r="C19" s="324" t="s">
        <v>639</v>
      </c>
      <c r="D19" s="321"/>
      <c r="E19" s="322" t="s">
        <v>612</v>
      </c>
      <c r="F19" s="323" t="s">
        <v>534</v>
      </c>
      <c r="G19" s="319" t="s">
        <v>346</v>
      </c>
      <c r="H19" s="332" t="s">
        <v>613</v>
      </c>
      <c r="I19" s="319" t="s">
        <v>635</v>
      </c>
    </row>
    <row r="20" spans="1:9" ht="78" x14ac:dyDescent="0.25">
      <c r="A20" s="319">
        <v>3</v>
      </c>
      <c r="B20" s="320" t="s">
        <v>633</v>
      </c>
      <c r="C20" s="324" t="s">
        <v>640</v>
      </c>
      <c r="D20" s="321"/>
      <c r="E20" s="322" t="s">
        <v>612</v>
      </c>
      <c r="F20" s="323" t="s">
        <v>641</v>
      </c>
      <c r="G20" s="319" t="s">
        <v>345</v>
      </c>
      <c r="H20" s="332" t="s">
        <v>613</v>
      </c>
      <c r="I20" s="319" t="s">
        <v>621</v>
      </c>
    </row>
    <row r="21" spans="1:9" ht="78" x14ac:dyDescent="0.25">
      <c r="A21" s="319">
        <v>4</v>
      </c>
      <c r="B21" s="320" t="s">
        <v>642</v>
      </c>
      <c r="C21" s="319" t="s">
        <v>643</v>
      </c>
      <c r="D21" s="321"/>
      <c r="E21" s="322" t="s">
        <v>612</v>
      </c>
      <c r="F21" s="323" t="s">
        <v>644</v>
      </c>
      <c r="G21" s="319" t="s">
        <v>5</v>
      </c>
      <c r="H21" s="332" t="s">
        <v>613</v>
      </c>
      <c r="I21" s="319" t="s">
        <v>645</v>
      </c>
    </row>
    <row r="22" spans="1:9" ht="78" x14ac:dyDescent="0.25">
      <c r="A22" s="319">
        <v>4</v>
      </c>
      <c r="B22" s="320" t="s">
        <v>642</v>
      </c>
      <c r="C22" s="324" t="s">
        <v>646</v>
      </c>
      <c r="D22" s="321"/>
      <c r="E22" s="322" t="s">
        <v>612</v>
      </c>
      <c r="F22" s="323" t="s">
        <v>644</v>
      </c>
      <c r="G22" s="319" t="s">
        <v>5</v>
      </c>
      <c r="H22" s="332" t="s">
        <v>613</v>
      </c>
      <c r="I22" s="319" t="s">
        <v>645</v>
      </c>
    </row>
    <row r="23" spans="1:9" ht="78" x14ac:dyDescent="0.25">
      <c r="A23" s="319">
        <v>4</v>
      </c>
      <c r="B23" s="320" t="s">
        <v>642</v>
      </c>
      <c r="C23" s="324" t="s">
        <v>647</v>
      </c>
      <c r="D23" s="321"/>
      <c r="E23" s="322" t="s">
        <v>612</v>
      </c>
      <c r="F23" s="323" t="s">
        <v>644</v>
      </c>
      <c r="G23" s="319" t="s">
        <v>346</v>
      </c>
      <c r="H23" s="332" t="s">
        <v>613</v>
      </c>
      <c r="I23" s="319" t="s">
        <v>645</v>
      </c>
    </row>
    <row r="24" spans="1:9" ht="78" x14ac:dyDescent="0.25">
      <c r="A24" s="319">
        <v>4</v>
      </c>
      <c r="B24" s="320" t="s">
        <v>642</v>
      </c>
      <c r="C24" s="324" t="s">
        <v>648</v>
      </c>
      <c r="D24" s="321"/>
      <c r="E24" s="322" t="s">
        <v>612</v>
      </c>
      <c r="F24" s="323" t="s">
        <v>644</v>
      </c>
      <c r="G24" s="319" t="s">
        <v>5</v>
      </c>
      <c r="H24" s="332" t="s">
        <v>613</v>
      </c>
      <c r="I24" s="319" t="s">
        <v>645</v>
      </c>
    </row>
    <row r="25" spans="1:9" ht="78" x14ac:dyDescent="0.25">
      <c r="A25" s="319">
        <v>4</v>
      </c>
      <c r="B25" s="320" t="s">
        <v>642</v>
      </c>
      <c r="C25" s="324" t="s">
        <v>649</v>
      </c>
      <c r="D25" s="321"/>
      <c r="E25" s="322" t="s">
        <v>612</v>
      </c>
      <c r="F25" s="323" t="s">
        <v>644</v>
      </c>
      <c r="G25" s="319" t="s">
        <v>5</v>
      </c>
      <c r="H25" s="332" t="s">
        <v>613</v>
      </c>
      <c r="I25" s="319" t="s">
        <v>645</v>
      </c>
    </row>
    <row r="26" spans="1:9" ht="78" x14ac:dyDescent="0.25">
      <c r="A26" s="319">
        <v>5</v>
      </c>
      <c r="B26" s="320" t="s">
        <v>650</v>
      </c>
      <c r="C26" s="324" t="s">
        <v>651</v>
      </c>
      <c r="D26" s="321"/>
      <c r="E26" s="322" t="s">
        <v>612</v>
      </c>
      <c r="F26" s="323" t="s">
        <v>491</v>
      </c>
      <c r="G26" s="319" t="s">
        <v>345</v>
      </c>
      <c r="H26" s="332" t="s">
        <v>613</v>
      </c>
      <c r="I26" s="319" t="s">
        <v>614</v>
      </c>
    </row>
    <row r="27" spans="1:9" ht="78" x14ac:dyDescent="0.25">
      <c r="A27" s="319">
        <v>5</v>
      </c>
      <c r="B27" s="320" t="s">
        <v>650</v>
      </c>
      <c r="C27" s="324" t="s">
        <v>651</v>
      </c>
      <c r="D27" s="321" t="s">
        <v>652</v>
      </c>
      <c r="E27" s="322" t="s">
        <v>612</v>
      </c>
      <c r="F27" s="323" t="s">
        <v>491</v>
      </c>
      <c r="G27" s="319" t="s">
        <v>345</v>
      </c>
      <c r="H27" s="332" t="s">
        <v>613</v>
      </c>
      <c r="I27" s="319" t="s">
        <v>614</v>
      </c>
    </row>
    <row r="28" spans="1:9" ht="78" x14ac:dyDescent="0.25">
      <c r="A28" s="319">
        <v>5</v>
      </c>
      <c r="B28" s="320" t="s">
        <v>650</v>
      </c>
      <c r="C28" s="324" t="s">
        <v>653</v>
      </c>
      <c r="D28" s="321"/>
      <c r="E28" s="322" t="s">
        <v>612</v>
      </c>
      <c r="F28" s="323" t="s">
        <v>491</v>
      </c>
      <c r="G28" s="319" t="s">
        <v>345</v>
      </c>
      <c r="H28" s="332" t="s">
        <v>613</v>
      </c>
      <c r="I28" s="319" t="s">
        <v>614</v>
      </c>
    </row>
    <row r="29" spans="1:9" ht="78" x14ac:dyDescent="0.25">
      <c r="A29" s="319">
        <v>5</v>
      </c>
      <c r="B29" s="320" t="s">
        <v>650</v>
      </c>
      <c r="C29" s="324" t="s">
        <v>653</v>
      </c>
      <c r="D29" s="321" t="s">
        <v>654</v>
      </c>
      <c r="E29" s="322" t="s">
        <v>612</v>
      </c>
      <c r="F29" s="323" t="s">
        <v>491</v>
      </c>
      <c r="G29" s="319" t="s">
        <v>345</v>
      </c>
      <c r="H29" s="332" t="s">
        <v>613</v>
      </c>
      <c r="I29" s="319" t="s">
        <v>614</v>
      </c>
    </row>
    <row r="30" spans="1:9" ht="78" x14ac:dyDescent="0.25">
      <c r="A30" s="319">
        <v>5</v>
      </c>
      <c r="B30" s="320" t="s">
        <v>650</v>
      </c>
      <c r="C30" s="324" t="s">
        <v>655</v>
      </c>
      <c r="D30" s="321" t="s">
        <v>656</v>
      </c>
      <c r="E30" s="322" t="s">
        <v>612</v>
      </c>
      <c r="F30" s="323" t="s">
        <v>491</v>
      </c>
      <c r="G30" s="319" t="s">
        <v>345</v>
      </c>
      <c r="H30" s="332" t="s">
        <v>613</v>
      </c>
      <c r="I30" s="319" t="s">
        <v>614</v>
      </c>
    </row>
    <row r="31" spans="1:9" ht="78" x14ac:dyDescent="0.25">
      <c r="A31" s="319">
        <v>5</v>
      </c>
      <c r="B31" s="320" t="s">
        <v>650</v>
      </c>
      <c r="C31" s="324" t="s">
        <v>655</v>
      </c>
      <c r="D31" s="321" t="s">
        <v>626</v>
      </c>
      <c r="E31" s="322" t="s">
        <v>612</v>
      </c>
      <c r="F31" s="323" t="s">
        <v>491</v>
      </c>
      <c r="G31" s="319" t="s">
        <v>345</v>
      </c>
      <c r="H31" s="332" t="s">
        <v>613</v>
      </c>
      <c r="I31" s="319" t="s">
        <v>614</v>
      </c>
    </row>
    <row r="32" spans="1:9" ht="78" x14ac:dyDescent="0.25">
      <c r="A32" s="319">
        <v>5</v>
      </c>
      <c r="B32" s="320" t="s">
        <v>650</v>
      </c>
      <c r="C32" s="324" t="s">
        <v>655</v>
      </c>
      <c r="D32" s="321" t="s">
        <v>657</v>
      </c>
      <c r="E32" s="322" t="s">
        <v>612</v>
      </c>
      <c r="F32" s="323" t="s">
        <v>658</v>
      </c>
      <c r="G32" s="319" t="s">
        <v>346</v>
      </c>
      <c r="H32" s="332" t="s">
        <v>613</v>
      </c>
      <c r="I32" s="319" t="s">
        <v>645</v>
      </c>
    </row>
    <row r="33" spans="1:9" ht="78" x14ac:dyDescent="0.25">
      <c r="A33" s="319">
        <v>6</v>
      </c>
      <c r="B33" s="321" t="s">
        <v>659</v>
      </c>
      <c r="C33" s="319" t="s">
        <v>660</v>
      </c>
      <c r="D33" s="321" t="s">
        <v>661</v>
      </c>
      <c r="E33" s="322" t="s">
        <v>662</v>
      </c>
      <c r="F33" s="323"/>
      <c r="G33" s="319" t="s">
        <v>7</v>
      </c>
      <c r="H33" s="332" t="s">
        <v>613</v>
      </c>
      <c r="I33" s="319" t="s">
        <v>663</v>
      </c>
    </row>
    <row r="34" spans="1:9" ht="78" x14ac:dyDescent="0.25">
      <c r="A34" s="319">
        <v>6</v>
      </c>
      <c r="B34" s="321" t="s">
        <v>659</v>
      </c>
      <c r="C34" s="319" t="s">
        <v>660</v>
      </c>
      <c r="D34" s="321" t="s">
        <v>664</v>
      </c>
      <c r="E34" s="322" t="s">
        <v>662</v>
      </c>
      <c r="F34" s="323"/>
      <c r="G34" s="319" t="s">
        <v>7</v>
      </c>
      <c r="H34" s="332" t="s">
        <v>613</v>
      </c>
      <c r="I34" s="319" t="s">
        <v>663</v>
      </c>
    </row>
    <row r="35" spans="1:9" ht="78" x14ac:dyDescent="0.25">
      <c r="A35" s="319">
        <v>6</v>
      </c>
      <c r="B35" s="321" t="s">
        <v>659</v>
      </c>
      <c r="C35" s="319" t="s">
        <v>660</v>
      </c>
      <c r="D35" s="321" t="s">
        <v>665</v>
      </c>
      <c r="E35" s="322" t="s">
        <v>662</v>
      </c>
      <c r="F35" s="319"/>
      <c r="G35" s="319" t="s">
        <v>7</v>
      </c>
      <c r="H35" s="332" t="s">
        <v>613</v>
      </c>
      <c r="I35" s="319" t="s">
        <v>663</v>
      </c>
    </row>
    <row r="36" spans="1:9" ht="78" x14ac:dyDescent="0.25">
      <c r="A36" s="319">
        <v>6</v>
      </c>
      <c r="B36" s="321" t="s">
        <v>659</v>
      </c>
      <c r="C36" s="319" t="s">
        <v>660</v>
      </c>
      <c r="D36" s="321" t="s">
        <v>666</v>
      </c>
      <c r="E36" s="322" t="s">
        <v>662</v>
      </c>
      <c r="F36" s="323"/>
      <c r="G36" s="319" t="s">
        <v>7</v>
      </c>
      <c r="H36" s="332" t="s">
        <v>613</v>
      </c>
      <c r="I36" s="319" t="s">
        <v>667</v>
      </c>
    </row>
    <row r="37" spans="1:9" ht="78" x14ac:dyDescent="0.25">
      <c r="A37" s="319">
        <v>6</v>
      </c>
      <c r="B37" s="321" t="s">
        <v>659</v>
      </c>
      <c r="C37" s="319" t="s">
        <v>660</v>
      </c>
      <c r="D37" s="321" t="s">
        <v>668</v>
      </c>
      <c r="E37" s="322" t="s">
        <v>662</v>
      </c>
      <c r="F37" s="323"/>
      <c r="G37" s="319" t="s">
        <v>7</v>
      </c>
      <c r="H37" s="332" t="s">
        <v>613</v>
      </c>
      <c r="I37" s="319" t="s">
        <v>669</v>
      </c>
    </row>
    <row r="38" spans="1:9" ht="78" x14ac:dyDescent="0.25">
      <c r="A38" s="319">
        <v>6</v>
      </c>
      <c r="B38" s="321" t="s">
        <v>659</v>
      </c>
      <c r="C38" s="324" t="s">
        <v>670</v>
      </c>
      <c r="D38" s="321"/>
      <c r="E38" s="322" t="s">
        <v>612</v>
      </c>
      <c r="F38" s="323" t="s">
        <v>491</v>
      </c>
      <c r="G38" s="319" t="s">
        <v>345</v>
      </c>
      <c r="H38" s="332" t="s">
        <v>613</v>
      </c>
      <c r="I38" s="319" t="s">
        <v>614</v>
      </c>
    </row>
    <row r="39" spans="1:9" ht="78" x14ac:dyDescent="0.25">
      <c r="A39" s="319">
        <v>6</v>
      </c>
      <c r="B39" s="321" t="s">
        <v>659</v>
      </c>
      <c r="C39" s="319" t="s">
        <v>671</v>
      </c>
      <c r="D39" s="321"/>
      <c r="E39" s="322"/>
      <c r="F39" s="323" t="s">
        <v>491</v>
      </c>
      <c r="G39" s="319" t="s">
        <v>345</v>
      </c>
      <c r="H39" s="332" t="s">
        <v>613</v>
      </c>
      <c r="I39" s="319" t="s">
        <v>614</v>
      </c>
    </row>
    <row r="40" spans="1:9" ht="78" x14ac:dyDescent="0.25">
      <c r="A40" s="319">
        <v>6</v>
      </c>
      <c r="B40" s="321" t="s">
        <v>659</v>
      </c>
      <c r="C40" s="319" t="s">
        <v>660</v>
      </c>
      <c r="D40" s="321" t="s">
        <v>672</v>
      </c>
      <c r="E40" s="322" t="s">
        <v>662</v>
      </c>
      <c r="F40" s="323"/>
      <c r="G40" s="319" t="s">
        <v>7</v>
      </c>
      <c r="H40" s="332" t="s">
        <v>613</v>
      </c>
      <c r="I40" s="319" t="s">
        <v>645</v>
      </c>
    </row>
    <row r="41" spans="1:9" ht="78" x14ac:dyDescent="0.25">
      <c r="A41" s="319">
        <v>6</v>
      </c>
      <c r="B41" s="321" t="s">
        <v>659</v>
      </c>
      <c r="C41" s="319" t="s">
        <v>660</v>
      </c>
      <c r="D41" s="321" t="s">
        <v>673</v>
      </c>
      <c r="E41" s="322" t="s">
        <v>662</v>
      </c>
      <c r="F41" s="323"/>
      <c r="G41" s="319" t="s">
        <v>7</v>
      </c>
      <c r="H41" s="332" t="s">
        <v>613</v>
      </c>
      <c r="I41" s="319" t="s">
        <v>645</v>
      </c>
    </row>
    <row r="42" spans="1:9" ht="78" x14ac:dyDescent="0.25">
      <c r="A42" s="319">
        <v>6</v>
      </c>
      <c r="B42" s="321" t="s">
        <v>659</v>
      </c>
      <c r="C42" s="319" t="s">
        <v>660</v>
      </c>
      <c r="D42" s="321" t="s">
        <v>674</v>
      </c>
      <c r="E42" s="322" t="s">
        <v>662</v>
      </c>
      <c r="F42" s="319" t="s">
        <v>675</v>
      </c>
      <c r="G42" s="319" t="s">
        <v>676</v>
      </c>
      <c r="H42" s="332" t="s">
        <v>613</v>
      </c>
      <c r="I42" s="319" t="s">
        <v>645</v>
      </c>
    </row>
    <row r="43" spans="1:9" ht="78" x14ac:dyDescent="0.25">
      <c r="A43" s="319">
        <v>6</v>
      </c>
      <c r="B43" s="321" t="s">
        <v>659</v>
      </c>
      <c r="C43" s="319" t="s">
        <v>660</v>
      </c>
      <c r="D43" s="321" t="s">
        <v>677</v>
      </c>
      <c r="E43" s="322" t="s">
        <v>662</v>
      </c>
      <c r="F43" s="323"/>
      <c r="G43" s="319" t="s">
        <v>7</v>
      </c>
      <c r="H43" s="332" t="s">
        <v>613</v>
      </c>
      <c r="I43" s="319" t="s">
        <v>678</v>
      </c>
    </row>
    <row r="44" spans="1:9" ht="78" x14ac:dyDescent="0.25">
      <c r="A44" s="319">
        <v>6</v>
      </c>
      <c r="B44" s="321" t="s">
        <v>659</v>
      </c>
      <c r="C44" s="319" t="s">
        <v>660</v>
      </c>
      <c r="D44" s="321" t="s">
        <v>679</v>
      </c>
      <c r="E44" s="322" t="s">
        <v>662</v>
      </c>
      <c r="F44" s="323"/>
      <c r="G44" s="319" t="s">
        <v>7</v>
      </c>
      <c r="H44" s="332" t="s">
        <v>613</v>
      </c>
      <c r="I44" s="319" t="s">
        <v>678</v>
      </c>
    </row>
    <row r="45" spans="1:9" ht="78" x14ac:dyDescent="0.25">
      <c r="A45" s="319">
        <v>6</v>
      </c>
      <c r="B45" s="321" t="s">
        <v>659</v>
      </c>
      <c r="C45" s="319" t="s">
        <v>660</v>
      </c>
      <c r="D45" s="321" t="s">
        <v>680</v>
      </c>
      <c r="E45" s="322" t="s">
        <v>662</v>
      </c>
      <c r="F45" s="323"/>
      <c r="G45" s="319" t="s">
        <v>7</v>
      </c>
      <c r="H45" s="332" t="s">
        <v>613</v>
      </c>
      <c r="I45" s="319" t="s">
        <v>678</v>
      </c>
    </row>
    <row r="46" spans="1:9" ht="78" x14ac:dyDescent="0.25">
      <c r="A46" s="319">
        <v>6</v>
      </c>
      <c r="B46" s="321" t="s">
        <v>659</v>
      </c>
      <c r="C46" s="319" t="s">
        <v>660</v>
      </c>
      <c r="D46" s="321" t="s">
        <v>681</v>
      </c>
      <c r="E46" s="322" t="s">
        <v>612</v>
      </c>
      <c r="F46" s="323" t="s">
        <v>682</v>
      </c>
      <c r="G46" s="319" t="s">
        <v>346</v>
      </c>
      <c r="H46" s="332" t="s">
        <v>613</v>
      </c>
      <c r="I46" s="319" t="s">
        <v>683</v>
      </c>
    </row>
    <row r="47" spans="1:9" ht="78" x14ac:dyDescent="0.25">
      <c r="A47" s="319">
        <v>6</v>
      </c>
      <c r="B47" s="321" t="s">
        <v>659</v>
      </c>
      <c r="C47" s="319" t="s">
        <v>660</v>
      </c>
      <c r="D47" s="321" t="s">
        <v>684</v>
      </c>
      <c r="E47" s="322" t="s">
        <v>612</v>
      </c>
      <c r="F47" s="323" t="s">
        <v>682</v>
      </c>
      <c r="G47" s="319" t="s">
        <v>346</v>
      </c>
      <c r="H47" s="332" t="s">
        <v>613</v>
      </c>
      <c r="I47" s="319" t="s">
        <v>683</v>
      </c>
    </row>
    <row r="48" spans="1:9" ht="78" x14ac:dyDescent="0.25">
      <c r="A48" s="319">
        <v>6</v>
      </c>
      <c r="B48" s="321" t="s">
        <v>659</v>
      </c>
      <c r="C48" s="319" t="s">
        <v>660</v>
      </c>
      <c r="D48" s="321" t="s">
        <v>685</v>
      </c>
      <c r="E48" s="322"/>
      <c r="F48" s="319" t="s">
        <v>686</v>
      </c>
      <c r="G48" s="319" t="s">
        <v>345</v>
      </c>
      <c r="H48" s="332" t="s">
        <v>613</v>
      </c>
      <c r="I48" s="319" t="s">
        <v>683</v>
      </c>
    </row>
    <row r="49" spans="1:9" ht="78" x14ac:dyDescent="0.25">
      <c r="A49" s="319">
        <v>6</v>
      </c>
      <c r="B49" s="321" t="s">
        <v>659</v>
      </c>
      <c r="C49" s="319" t="s">
        <v>660</v>
      </c>
      <c r="D49" s="321" t="s">
        <v>687</v>
      </c>
      <c r="E49" s="322"/>
      <c r="F49" s="326" t="s">
        <v>688</v>
      </c>
      <c r="G49" s="319" t="s">
        <v>345</v>
      </c>
      <c r="H49" s="332" t="s">
        <v>613</v>
      </c>
      <c r="I49" s="319" t="s">
        <v>683</v>
      </c>
    </row>
    <row r="50" spans="1:9" ht="78" x14ac:dyDescent="0.25">
      <c r="A50" s="319">
        <v>6</v>
      </c>
      <c r="B50" s="321" t="s">
        <v>659</v>
      </c>
      <c r="C50" s="319" t="s">
        <v>660</v>
      </c>
      <c r="D50" s="321" t="s">
        <v>689</v>
      </c>
      <c r="E50" s="322" t="s">
        <v>612</v>
      </c>
      <c r="F50" s="323" t="s">
        <v>690</v>
      </c>
      <c r="G50" s="319" t="s">
        <v>346</v>
      </c>
      <c r="H50" s="332" t="s">
        <v>613</v>
      </c>
      <c r="I50" s="319" t="s">
        <v>683</v>
      </c>
    </row>
    <row r="51" spans="1:9" ht="78" x14ac:dyDescent="0.25">
      <c r="A51" s="319">
        <v>6</v>
      </c>
      <c r="B51" s="321" t="s">
        <v>659</v>
      </c>
      <c r="C51" s="319" t="s">
        <v>660</v>
      </c>
      <c r="D51" s="321" t="s">
        <v>691</v>
      </c>
      <c r="E51" s="322" t="s">
        <v>612</v>
      </c>
      <c r="F51" s="323" t="s">
        <v>692</v>
      </c>
      <c r="G51" s="319" t="s">
        <v>346</v>
      </c>
      <c r="H51" s="332" t="s">
        <v>613</v>
      </c>
      <c r="I51" s="319" t="s">
        <v>683</v>
      </c>
    </row>
    <row r="52" spans="1:9" ht="78" x14ac:dyDescent="0.25">
      <c r="A52" s="319">
        <v>6</v>
      </c>
      <c r="B52" s="321" t="s">
        <v>659</v>
      </c>
      <c r="C52" s="319" t="s">
        <v>660</v>
      </c>
      <c r="D52" s="321" t="s">
        <v>693</v>
      </c>
      <c r="E52" s="322" t="s">
        <v>612</v>
      </c>
      <c r="F52" s="323" t="s">
        <v>692</v>
      </c>
      <c r="G52" s="319" t="s">
        <v>346</v>
      </c>
      <c r="H52" s="332" t="s">
        <v>613</v>
      </c>
      <c r="I52" s="319" t="s">
        <v>683</v>
      </c>
    </row>
    <row r="53" spans="1:9" ht="78" x14ac:dyDescent="0.25">
      <c r="A53" s="319">
        <v>6</v>
      </c>
      <c r="B53" s="321" t="s">
        <v>659</v>
      </c>
      <c r="C53" s="319" t="s">
        <v>660</v>
      </c>
      <c r="D53" s="321" t="s">
        <v>694</v>
      </c>
      <c r="E53" s="322" t="s">
        <v>662</v>
      </c>
      <c r="F53" s="323"/>
      <c r="G53" s="319" t="s">
        <v>7</v>
      </c>
      <c r="H53" s="332" t="s">
        <v>613</v>
      </c>
      <c r="I53" s="319" t="s">
        <v>683</v>
      </c>
    </row>
    <row r="54" spans="1:9" ht="78" x14ac:dyDescent="0.25">
      <c r="A54" s="319">
        <v>6</v>
      </c>
      <c r="B54" s="321" t="s">
        <v>659</v>
      </c>
      <c r="C54" s="319" t="s">
        <v>660</v>
      </c>
      <c r="D54" s="321" t="s">
        <v>695</v>
      </c>
      <c r="E54" s="322" t="s">
        <v>662</v>
      </c>
      <c r="F54" s="323" t="s">
        <v>798</v>
      </c>
      <c r="G54" s="319" t="s">
        <v>7</v>
      </c>
      <c r="H54" s="332" t="s">
        <v>613</v>
      </c>
      <c r="I54" s="319" t="s">
        <v>696</v>
      </c>
    </row>
    <row r="55" spans="1:9" ht="78" x14ac:dyDescent="0.25">
      <c r="A55" s="319">
        <v>6</v>
      </c>
      <c r="B55" s="321" t="s">
        <v>659</v>
      </c>
      <c r="C55" s="319" t="s">
        <v>660</v>
      </c>
      <c r="D55" s="321" t="s">
        <v>697</v>
      </c>
      <c r="E55" s="322" t="s">
        <v>612</v>
      </c>
      <c r="F55" s="323" t="s">
        <v>698</v>
      </c>
      <c r="G55" s="319" t="s">
        <v>345</v>
      </c>
      <c r="H55" s="332" t="s">
        <v>613</v>
      </c>
      <c r="I55" s="319" t="s">
        <v>699</v>
      </c>
    </row>
    <row r="56" spans="1:9" ht="78" x14ac:dyDescent="0.25">
      <c r="A56" s="319">
        <v>6</v>
      </c>
      <c r="B56" s="321" t="s">
        <v>659</v>
      </c>
      <c r="C56" s="319" t="s">
        <v>660</v>
      </c>
      <c r="D56" s="321" t="s">
        <v>700</v>
      </c>
      <c r="E56" s="322" t="s">
        <v>612</v>
      </c>
      <c r="F56" s="323" t="s">
        <v>701</v>
      </c>
      <c r="G56" s="319" t="s">
        <v>345</v>
      </c>
      <c r="H56" s="332" t="s">
        <v>613</v>
      </c>
      <c r="I56" s="319" t="s">
        <v>621</v>
      </c>
    </row>
    <row r="57" spans="1:9" ht="78" x14ac:dyDescent="0.25">
      <c r="A57" s="319">
        <v>6</v>
      </c>
      <c r="B57" s="321" t="s">
        <v>659</v>
      </c>
      <c r="C57" s="319" t="s">
        <v>660</v>
      </c>
      <c r="D57" s="321" t="s">
        <v>702</v>
      </c>
      <c r="E57" s="322" t="s">
        <v>612</v>
      </c>
      <c r="F57" s="323" t="s">
        <v>701</v>
      </c>
      <c r="G57" s="319" t="s">
        <v>345</v>
      </c>
      <c r="H57" s="332" t="s">
        <v>613</v>
      </c>
      <c r="I57" s="319" t="s">
        <v>621</v>
      </c>
    </row>
    <row r="58" spans="1:9" ht="78" x14ac:dyDescent="0.25">
      <c r="A58" s="319">
        <v>6</v>
      </c>
      <c r="B58" s="321" t="s">
        <v>659</v>
      </c>
      <c r="C58" s="319" t="s">
        <v>660</v>
      </c>
      <c r="D58" s="321" t="s">
        <v>703</v>
      </c>
      <c r="E58" s="322" t="s">
        <v>662</v>
      </c>
      <c r="F58" s="323"/>
      <c r="G58" s="319" t="s">
        <v>7</v>
      </c>
      <c r="H58" s="332" t="s">
        <v>613</v>
      </c>
      <c r="I58" s="319" t="s">
        <v>621</v>
      </c>
    </row>
    <row r="59" spans="1:9" ht="78" x14ac:dyDescent="0.25">
      <c r="A59" s="319">
        <v>6</v>
      </c>
      <c r="B59" s="321" t="s">
        <v>659</v>
      </c>
      <c r="C59" s="319" t="s">
        <v>660</v>
      </c>
      <c r="D59" s="321"/>
      <c r="E59" s="322" t="s">
        <v>612</v>
      </c>
      <c r="F59" s="323" t="s">
        <v>704</v>
      </c>
      <c r="G59" s="319" t="s">
        <v>345</v>
      </c>
      <c r="H59" s="332" t="s">
        <v>613</v>
      </c>
      <c r="I59" s="319" t="s">
        <v>705</v>
      </c>
    </row>
    <row r="60" spans="1:9" ht="78" x14ac:dyDescent="0.25">
      <c r="A60" s="319">
        <v>6</v>
      </c>
      <c r="B60" s="321" t="s">
        <v>659</v>
      </c>
      <c r="C60" s="319" t="s">
        <v>706</v>
      </c>
      <c r="D60" s="321"/>
      <c r="E60" s="322"/>
      <c r="F60" s="323" t="s">
        <v>704</v>
      </c>
      <c r="G60" s="319" t="s">
        <v>345</v>
      </c>
      <c r="H60" s="332" t="s">
        <v>613</v>
      </c>
      <c r="I60" s="319" t="s">
        <v>705</v>
      </c>
    </row>
    <row r="61" spans="1:9" ht="78" x14ac:dyDescent="0.25">
      <c r="A61" s="319">
        <v>6</v>
      </c>
      <c r="B61" s="321" t="s">
        <v>659</v>
      </c>
      <c r="C61" s="319" t="s">
        <v>707</v>
      </c>
      <c r="D61" s="321"/>
      <c r="E61" s="322"/>
      <c r="F61" s="323"/>
      <c r="G61" s="319" t="s">
        <v>345</v>
      </c>
      <c r="H61" s="332" t="s">
        <v>613</v>
      </c>
      <c r="I61" s="319" t="s">
        <v>708</v>
      </c>
    </row>
    <row r="62" spans="1:9" ht="78" x14ac:dyDescent="0.25">
      <c r="A62" s="319">
        <v>6</v>
      </c>
      <c r="B62" s="321" t="s">
        <v>659</v>
      </c>
      <c r="C62" s="319" t="s">
        <v>660</v>
      </c>
      <c r="D62" s="321" t="s">
        <v>709</v>
      </c>
      <c r="E62" s="322" t="s">
        <v>612</v>
      </c>
      <c r="F62" s="326" t="s">
        <v>710</v>
      </c>
      <c r="G62" s="319" t="s">
        <v>346</v>
      </c>
      <c r="H62" s="332" t="s">
        <v>613</v>
      </c>
      <c r="I62" s="319" t="s">
        <v>711</v>
      </c>
    </row>
    <row r="63" spans="1:9" ht="78" x14ac:dyDescent="0.25">
      <c r="A63" s="319">
        <v>6</v>
      </c>
      <c r="B63" s="321" t="s">
        <v>659</v>
      </c>
      <c r="C63" s="319" t="s">
        <v>660</v>
      </c>
      <c r="D63" s="321" t="s">
        <v>712</v>
      </c>
      <c r="E63" s="322" t="s">
        <v>612</v>
      </c>
      <c r="F63" s="326" t="s">
        <v>710</v>
      </c>
      <c r="G63" s="319" t="s">
        <v>346</v>
      </c>
      <c r="H63" s="332" t="s">
        <v>613</v>
      </c>
      <c r="I63" s="319" t="s">
        <v>711</v>
      </c>
    </row>
    <row r="64" spans="1:9" ht="78" x14ac:dyDescent="0.25">
      <c r="A64" s="319">
        <v>6</v>
      </c>
      <c r="B64" s="321" t="s">
        <v>659</v>
      </c>
      <c r="C64" s="319" t="s">
        <v>660</v>
      </c>
      <c r="D64" s="321" t="s">
        <v>713</v>
      </c>
      <c r="E64" s="322" t="s">
        <v>612</v>
      </c>
      <c r="F64" s="323" t="s">
        <v>714</v>
      </c>
      <c r="G64" s="319" t="s">
        <v>346</v>
      </c>
      <c r="H64" s="332" t="s">
        <v>613</v>
      </c>
      <c r="I64" s="319" t="s">
        <v>711</v>
      </c>
    </row>
    <row r="65" spans="1:9" ht="78" x14ac:dyDescent="0.25">
      <c r="A65" s="319">
        <v>6</v>
      </c>
      <c r="B65" s="321" t="s">
        <v>659</v>
      </c>
      <c r="C65" s="319" t="s">
        <v>660</v>
      </c>
      <c r="D65" s="321" t="s">
        <v>715</v>
      </c>
      <c r="E65" s="322"/>
      <c r="F65" s="323" t="s">
        <v>716</v>
      </c>
      <c r="G65" s="319" t="s">
        <v>345</v>
      </c>
      <c r="H65" s="332" t="s">
        <v>613</v>
      </c>
      <c r="I65" s="319" t="s">
        <v>711</v>
      </c>
    </row>
    <row r="66" spans="1:9" ht="78" x14ac:dyDescent="0.25">
      <c r="A66" s="319">
        <v>6</v>
      </c>
      <c r="B66" s="321" t="s">
        <v>659</v>
      </c>
      <c r="C66" s="319" t="s">
        <v>660</v>
      </c>
      <c r="D66" s="321" t="s">
        <v>717</v>
      </c>
      <c r="E66" s="322" t="s">
        <v>612</v>
      </c>
      <c r="F66" s="323" t="s">
        <v>718</v>
      </c>
      <c r="G66" s="319" t="s">
        <v>346</v>
      </c>
      <c r="H66" s="332" t="s">
        <v>613</v>
      </c>
      <c r="I66" s="319" t="s">
        <v>711</v>
      </c>
    </row>
    <row r="67" spans="1:9" ht="78" x14ac:dyDescent="0.25">
      <c r="A67" s="319">
        <v>6</v>
      </c>
      <c r="B67" s="321" t="s">
        <v>659</v>
      </c>
      <c r="C67" s="319" t="s">
        <v>660</v>
      </c>
      <c r="D67" s="321" t="s">
        <v>719</v>
      </c>
      <c r="E67" s="322" t="s">
        <v>612</v>
      </c>
      <c r="F67" s="323" t="s">
        <v>720</v>
      </c>
      <c r="G67" s="319" t="s">
        <v>346</v>
      </c>
      <c r="H67" s="332" t="s">
        <v>613</v>
      </c>
      <c r="I67" s="319" t="s">
        <v>711</v>
      </c>
    </row>
    <row r="68" spans="1:9" ht="78" x14ac:dyDescent="0.25">
      <c r="A68" s="319">
        <v>6</v>
      </c>
      <c r="B68" s="321" t="s">
        <v>659</v>
      </c>
      <c r="C68" s="319" t="s">
        <v>660</v>
      </c>
      <c r="D68" s="321" t="s">
        <v>721</v>
      </c>
      <c r="E68" s="322" t="s">
        <v>662</v>
      </c>
      <c r="F68" s="323"/>
      <c r="G68" s="319" t="s">
        <v>7</v>
      </c>
      <c r="H68" s="332" t="s">
        <v>613</v>
      </c>
      <c r="I68" s="319" t="s">
        <v>711</v>
      </c>
    </row>
    <row r="69" spans="1:9" ht="78" x14ac:dyDescent="0.25">
      <c r="A69" s="319">
        <v>6</v>
      </c>
      <c r="B69" s="321" t="s">
        <v>659</v>
      </c>
      <c r="C69" s="319" t="s">
        <v>660</v>
      </c>
      <c r="D69" s="321" t="s">
        <v>722</v>
      </c>
      <c r="E69" s="322" t="s">
        <v>662</v>
      </c>
      <c r="F69" s="323"/>
      <c r="G69" s="319" t="s">
        <v>7</v>
      </c>
      <c r="H69" s="332" t="s">
        <v>613</v>
      </c>
      <c r="I69" s="319" t="s">
        <v>711</v>
      </c>
    </row>
    <row r="70" spans="1:9" ht="78" x14ac:dyDescent="0.25">
      <c r="A70" s="319">
        <v>6</v>
      </c>
      <c r="B70" s="321" t="s">
        <v>659</v>
      </c>
      <c r="C70" s="319" t="s">
        <v>660</v>
      </c>
      <c r="D70" s="321" t="s">
        <v>723</v>
      </c>
      <c r="E70" s="322" t="s">
        <v>662</v>
      </c>
      <c r="F70" s="323"/>
      <c r="G70" s="319" t="s">
        <v>7</v>
      </c>
      <c r="H70" s="332" t="s">
        <v>613</v>
      </c>
      <c r="I70" s="319" t="s">
        <v>711</v>
      </c>
    </row>
    <row r="71" spans="1:9" ht="78" x14ac:dyDescent="0.25">
      <c r="A71" s="319">
        <v>6</v>
      </c>
      <c r="B71" s="321" t="s">
        <v>659</v>
      </c>
      <c r="C71" s="319" t="s">
        <v>660</v>
      </c>
      <c r="D71" s="321" t="s">
        <v>724</v>
      </c>
      <c r="E71" s="322" t="s">
        <v>662</v>
      </c>
      <c r="F71" s="323"/>
      <c r="G71" s="319" t="s">
        <v>7</v>
      </c>
      <c r="H71" s="332" t="s">
        <v>613</v>
      </c>
      <c r="I71" s="319" t="s">
        <v>711</v>
      </c>
    </row>
    <row r="72" spans="1:9" ht="78" x14ac:dyDescent="0.25">
      <c r="A72" s="319">
        <v>7</v>
      </c>
      <c r="B72" s="321" t="s">
        <v>725</v>
      </c>
      <c r="C72" s="319" t="s">
        <v>726</v>
      </c>
      <c r="D72" s="321"/>
      <c r="E72" s="322"/>
      <c r="F72" s="323" t="s">
        <v>727</v>
      </c>
      <c r="G72" s="319" t="s">
        <v>345</v>
      </c>
      <c r="H72" s="332" t="s">
        <v>613</v>
      </c>
      <c r="I72" s="319" t="s">
        <v>669</v>
      </c>
    </row>
    <row r="73" spans="1:9" ht="78" x14ac:dyDescent="0.25">
      <c r="A73" s="319">
        <v>7</v>
      </c>
      <c r="B73" s="321" t="s">
        <v>725</v>
      </c>
      <c r="C73" s="319" t="s">
        <v>728</v>
      </c>
      <c r="D73" s="321"/>
      <c r="E73" s="322"/>
      <c r="F73" s="323" t="s">
        <v>727</v>
      </c>
      <c r="G73" s="319" t="s">
        <v>345</v>
      </c>
      <c r="H73" s="332" t="s">
        <v>613</v>
      </c>
      <c r="I73" s="319" t="s">
        <v>669</v>
      </c>
    </row>
    <row r="74" spans="1:9" ht="78" x14ac:dyDescent="0.25">
      <c r="A74" s="319">
        <v>7</v>
      </c>
      <c r="B74" s="321" t="s">
        <v>725</v>
      </c>
      <c r="C74" s="319" t="s">
        <v>729</v>
      </c>
      <c r="D74" s="321"/>
      <c r="E74" s="322"/>
      <c r="F74" s="323" t="s">
        <v>727</v>
      </c>
      <c r="G74" s="319" t="s">
        <v>345</v>
      </c>
      <c r="H74" s="332" t="s">
        <v>613</v>
      </c>
      <c r="I74" s="319" t="s">
        <v>669</v>
      </c>
    </row>
    <row r="75" spans="1:9" ht="78" x14ac:dyDescent="0.25">
      <c r="A75" s="319">
        <v>7</v>
      </c>
      <c r="B75" s="321" t="s">
        <v>725</v>
      </c>
      <c r="C75" s="319" t="s">
        <v>730</v>
      </c>
      <c r="D75" s="321"/>
      <c r="E75" s="322"/>
      <c r="F75" s="323" t="s">
        <v>727</v>
      </c>
      <c r="G75" s="319" t="s">
        <v>345</v>
      </c>
      <c r="H75" s="332" t="s">
        <v>613</v>
      </c>
      <c r="I75" s="319" t="s">
        <v>669</v>
      </c>
    </row>
    <row r="76" spans="1:9" ht="78" x14ac:dyDescent="0.25">
      <c r="A76" s="319">
        <v>8</v>
      </c>
      <c r="B76" s="321" t="s">
        <v>731</v>
      </c>
      <c r="C76" s="319" t="s">
        <v>732</v>
      </c>
      <c r="D76" s="321"/>
      <c r="E76" s="322"/>
      <c r="F76" s="323" t="s">
        <v>534</v>
      </c>
      <c r="G76" s="319" t="s">
        <v>5</v>
      </c>
      <c r="H76" s="332" t="s">
        <v>613</v>
      </c>
      <c r="I76" s="319" t="s">
        <v>635</v>
      </c>
    </row>
    <row r="77" spans="1:9" ht="78" x14ac:dyDescent="0.25">
      <c r="A77" s="319">
        <v>8</v>
      </c>
      <c r="B77" s="321" t="s">
        <v>731</v>
      </c>
      <c r="C77" s="319" t="s">
        <v>733</v>
      </c>
      <c r="D77" s="321"/>
      <c r="E77" s="322"/>
      <c r="F77" s="323" t="s">
        <v>534</v>
      </c>
      <c r="G77" s="319" t="s">
        <v>5</v>
      </c>
      <c r="H77" s="332" t="s">
        <v>613</v>
      </c>
      <c r="I77" s="319" t="s">
        <v>635</v>
      </c>
    </row>
    <row r="78" spans="1:9" ht="78" x14ac:dyDescent="0.25">
      <c r="A78" s="319">
        <v>8</v>
      </c>
      <c r="B78" s="321" t="s">
        <v>731</v>
      </c>
      <c r="C78" s="319" t="s">
        <v>734</v>
      </c>
      <c r="D78" s="321"/>
      <c r="E78" s="322"/>
      <c r="F78" s="323" t="s">
        <v>534</v>
      </c>
      <c r="G78" s="319" t="s">
        <v>5</v>
      </c>
      <c r="H78" s="332" t="s">
        <v>613</v>
      </c>
      <c r="I78" s="319" t="s">
        <v>635</v>
      </c>
    </row>
    <row r="79" spans="1:9" ht="78" x14ac:dyDescent="0.25">
      <c r="A79" s="319">
        <v>8</v>
      </c>
      <c r="B79" s="321" t="s">
        <v>731</v>
      </c>
      <c r="C79" s="319" t="s">
        <v>735</v>
      </c>
      <c r="D79" s="321"/>
      <c r="E79" s="322"/>
      <c r="F79" s="323" t="s">
        <v>736</v>
      </c>
      <c r="G79" s="319" t="s">
        <v>5</v>
      </c>
      <c r="H79" s="332" t="s">
        <v>613</v>
      </c>
      <c r="I79" s="319" t="s">
        <v>635</v>
      </c>
    </row>
    <row r="80" spans="1:9" ht="78" x14ac:dyDescent="0.25">
      <c r="A80" s="319">
        <v>9</v>
      </c>
      <c r="B80" s="321" t="s">
        <v>737</v>
      </c>
      <c r="C80" s="319" t="s">
        <v>738</v>
      </c>
      <c r="D80" s="321"/>
      <c r="E80" s="322"/>
      <c r="F80" s="323" t="s">
        <v>620</v>
      </c>
      <c r="G80" s="319" t="s">
        <v>345</v>
      </c>
      <c r="H80" s="332" t="s">
        <v>613</v>
      </c>
      <c r="I80" s="319" t="s">
        <v>699</v>
      </c>
    </row>
    <row r="81" spans="1:9" ht="78" x14ac:dyDescent="0.25">
      <c r="A81" s="319">
        <v>9</v>
      </c>
      <c r="B81" s="321" t="s">
        <v>737</v>
      </c>
      <c r="C81" s="319" t="s">
        <v>739</v>
      </c>
      <c r="D81" s="321"/>
      <c r="E81" s="322"/>
      <c r="F81" s="323" t="s">
        <v>620</v>
      </c>
      <c r="G81" s="319" t="s">
        <v>345</v>
      </c>
      <c r="H81" s="332" t="s">
        <v>613</v>
      </c>
      <c r="I81" s="319" t="s">
        <v>621</v>
      </c>
    </row>
    <row r="82" spans="1:9" ht="78" x14ac:dyDescent="0.25">
      <c r="A82" s="327">
        <v>9</v>
      </c>
      <c r="B82" s="328" t="s">
        <v>737</v>
      </c>
      <c r="C82" s="327" t="s">
        <v>740</v>
      </c>
      <c r="D82" s="328"/>
      <c r="E82" s="329"/>
      <c r="F82" s="330" t="s">
        <v>620</v>
      </c>
      <c r="G82" s="319" t="s">
        <v>345</v>
      </c>
      <c r="H82" s="332" t="s">
        <v>613</v>
      </c>
      <c r="I82" s="319" t="s">
        <v>621</v>
      </c>
    </row>
    <row r="83" spans="1:9" ht="78" x14ac:dyDescent="0.25">
      <c r="A83" s="319">
        <v>10</v>
      </c>
      <c r="B83" s="321" t="s">
        <v>336</v>
      </c>
      <c r="C83" s="319" t="s">
        <v>741</v>
      </c>
      <c r="D83" s="319"/>
      <c r="E83" s="323"/>
      <c r="F83" s="323" t="s">
        <v>742</v>
      </c>
      <c r="G83" s="319" t="s">
        <v>24</v>
      </c>
      <c r="H83" s="332" t="s">
        <v>613</v>
      </c>
      <c r="I83" s="319" t="s">
        <v>743</v>
      </c>
    </row>
    <row r="84" spans="1:9" ht="78" x14ac:dyDescent="0.25">
      <c r="A84" s="319">
        <v>10</v>
      </c>
      <c r="B84" s="321" t="s">
        <v>336</v>
      </c>
      <c r="C84" s="319" t="s">
        <v>744</v>
      </c>
      <c r="D84" s="319"/>
      <c r="E84" s="323"/>
      <c r="F84" s="323" t="s">
        <v>745</v>
      </c>
      <c r="G84" s="319" t="s">
        <v>348</v>
      </c>
      <c r="H84" s="332" t="s">
        <v>613</v>
      </c>
      <c r="I84" s="319" t="s">
        <v>743</v>
      </c>
    </row>
    <row r="85" spans="1:9" ht="78" x14ac:dyDescent="0.25">
      <c r="A85" s="319">
        <v>10</v>
      </c>
      <c r="B85" s="321" t="s">
        <v>336</v>
      </c>
      <c r="C85" s="319" t="s">
        <v>746</v>
      </c>
      <c r="D85" s="319"/>
      <c r="E85" s="323"/>
      <c r="F85" s="323" t="s">
        <v>747</v>
      </c>
      <c r="G85" s="319" t="s">
        <v>348</v>
      </c>
      <c r="H85" s="332" t="s">
        <v>613</v>
      </c>
      <c r="I85" s="319" t="s">
        <v>683</v>
      </c>
    </row>
    <row r="86" spans="1:9" ht="78" x14ac:dyDescent="0.25">
      <c r="A86" s="319">
        <v>10</v>
      </c>
      <c r="B86" s="321" t="s">
        <v>748</v>
      </c>
      <c r="C86" s="319" t="s">
        <v>749</v>
      </c>
      <c r="D86" s="321"/>
      <c r="E86" s="322"/>
      <c r="F86" s="323" t="s">
        <v>750</v>
      </c>
      <c r="G86" s="319" t="s">
        <v>345</v>
      </c>
      <c r="H86" s="332" t="s">
        <v>613</v>
      </c>
      <c r="I86" s="319" t="s">
        <v>751</v>
      </c>
    </row>
    <row r="87" spans="1:9" ht="78" x14ac:dyDescent="0.25">
      <c r="A87" s="319">
        <v>10</v>
      </c>
      <c r="B87" s="321" t="s">
        <v>748</v>
      </c>
      <c r="C87" s="319" t="s">
        <v>752</v>
      </c>
      <c r="D87" s="321"/>
      <c r="E87" s="322"/>
      <c r="F87" s="323" t="s">
        <v>750</v>
      </c>
      <c r="G87" s="319" t="s">
        <v>345</v>
      </c>
      <c r="H87" s="332" t="s">
        <v>613</v>
      </c>
      <c r="I87" s="319" t="s">
        <v>753</v>
      </c>
    </row>
    <row r="88" spans="1:9" ht="78" x14ac:dyDescent="0.25">
      <c r="A88" s="319">
        <v>11</v>
      </c>
      <c r="B88" s="321" t="s">
        <v>754</v>
      </c>
      <c r="C88" s="319" t="s">
        <v>755</v>
      </c>
      <c r="D88" s="321" t="s">
        <v>756</v>
      </c>
      <c r="E88" s="322"/>
      <c r="F88" s="323" t="s">
        <v>757</v>
      </c>
      <c r="G88" s="319" t="s">
        <v>5</v>
      </c>
      <c r="H88" s="332" t="s">
        <v>613</v>
      </c>
      <c r="I88" s="319" t="s">
        <v>667</v>
      </c>
    </row>
    <row r="89" spans="1:9" ht="78" x14ac:dyDescent="0.25">
      <c r="A89" s="319">
        <v>11</v>
      </c>
      <c r="B89" s="321" t="s">
        <v>754</v>
      </c>
      <c r="C89" s="319" t="s">
        <v>758</v>
      </c>
      <c r="D89" s="321"/>
      <c r="E89" s="322"/>
      <c r="F89" s="323" t="s">
        <v>704</v>
      </c>
      <c r="G89" s="319" t="s">
        <v>345</v>
      </c>
      <c r="H89" s="332" t="s">
        <v>613</v>
      </c>
      <c r="I89" s="319" t="s">
        <v>667</v>
      </c>
    </row>
    <row r="90" spans="1:9" ht="78" x14ac:dyDescent="0.25">
      <c r="A90" s="319">
        <v>11</v>
      </c>
      <c r="B90" s="321" t="s">
        <v>754</v>
      </c>
      <c r="C90" s="319" t="s">
        <v>759</v>
      </c>
      <c r="D90" s="321"/>
      <c r="E90" s="322"/>
      <c r="F90" s="323" t="s">
        <v>704</v>
      </c>
      <c r="G90" s="319" t="s">
        <v>345</v>
      </c>
      <c r="H90" s="332" t="s">
        <v>613</v>
      </c>
      <c r="I90" s="319" t="s">
        <v>667</v>
      </c>
    </row>
    <row r="91" spans="1:9" ht="78" x14ac:dyDescent="0.25">
      <c r="A91" s="319">
        <v>11</v>
      </c>
      <c r="B91" s="321" t="s">
        <v>754</v>
      </c>
      <c r="C91" s="319" t="s">
        <v>760</v>
      </c>
      <c r="D91" s="321"/>
      <c r="E91" s="322"/>
      <c r="F91" s="323">
        <v>60</v>
      </c>
      <c r="G91" s="319" t="s">
        <v>5</v>
      </c>
      <c r="H91" s="332" t="s">
        <v>613</v>
      </c>
      <c r="I91" s="319" t="s">
        <v>743</v>
      </c>
    </row>
    <row r="92" spans="1:9" ht="78" x14ac:dyDescent="0.25">
      <c r="A92" s="319">
        <v>11</v>
      </c>
      <c r="B92" s="321" t="s">
        <v>754</v>
      </c>
      <c r="C92" s="319" t="s">
        <v>755</v>
      </c>
      <c r="D92" s="321" t="s">
        <v>761</v>
      </c>
      <c r="E92" s="322"/>
      <c r="F92" s="323" t="s">
        <v>762</v>
      </c>
      <c r="G92" s="319" t="s">
        <v>5</v>
      </c>
      <c r="H92" s="332" t="s">
        <v>613</v>
      </c>
      <c r="I92" s="319" t="s">
        <v>699</v>
      </c>
    </row>
    <row r="93" spans="1:9" ht="78" x14ac:dyDescent="0.25">
      <c r="A93" s="319">
        <v>11</v>
      </c>
      <c r="B93" s="321" t="s">
        <v>754</v>
      </c>
      <c r="C93" s="319" t="s">
        <v>755</v>
      </c>
      <c r="D93" s="321" t="s">
        <v>763</v>
      </c>
      <c r="E93" s="322"/>
      <c r="F93" s="323" t="s">
        <v>764</v>
      </c>
      <c r="G93" s="319" t="s">
        <v>5</v>
      </c>
      <c r="H93" s="332" t="s">
        <v>613</v>
      </c>
      <c r="I93" s="319" t="s">
        <v>765</v>
      </c>
    </row>
    <row r="94" spans="1:9" ht="78" x14ac:dyDescent="0.25">
      <c r="A94" s="319">
        <v>11</v>
      </c>
      <c r="B94" s="321" t="s">
        <v>754</v>
      </c>
      <c r="C94" s="319" t="s">
        <v>766</v>
      </c>
      <c r="D94" s="321"/>
      <c r="E94" s="322"/>
      <c r="F94" s="323"/>
      <c r="G94" s="319" t="s">
        <v>5</v>
      </c>
      <c r="H94" s="332" t="s">
        <v>613</v>
      </c>
      <c r="I94" s="319" t="s">
        <v>765</v>
      </c>
    </row>
    <row r="95" spans="1:9" ht="78" x14ac:dyDescent="0.25">
      <c r="A95" s="319">
        <v>11</v>
      </c>
      <c r="B95" s="321" t="s">
        <v>754</v>
      </c>
      <c r="C95" s="319" t="s">
        <v>755</v>
      </c>
      <c r="D95" s="321" t="s">
        <v>767</v>
      </c>
      <c r="E95" s="322"/>
      <c r="F95" s="323" t="s">
        <v>768</v>
      </c>
      <c r="G95" s="319" t="s">
        <v>5</v>
      </c>
      <c r="H95" s="332" t="s">
        <v>613</v>
      </c>
      <c r="I95" s="319" t="s">
        <v>705</v>
      </c>
    </row>
    <row r="96" spans="1:9" ht="78" x14ac:dyDescent="0.25">
      <c r="A96" s="319">
        <v>12</v>
      </c>
      <c r="B96" s="321" t="s">
        <v>769</v>
      </c>
      <c r="C96" s="319" t="s">
        <v>770</v>
      </c>
      <c r="D96" s="321"/>
      <c r="E96" s="322"/>
      <c r="F96" s="323" t="s">
        <v>491</v>
      </c>
      <c r="G96" s="319" t="s">
        <v>676</v>
      </c>
      <c r="H96" s="332" t="s">
        <v>613</v>
      </c>
      <c r="I96" s="319" t="s">
        <v>614</v>
      </c>
    </row>
    <row r="97" spans="1:9" ht="78" x14ac:dyDescent="0.25">
      <c r="A97" s="319">
        <v>12</v>
      </c>
      <c r="B97" s="321" t="s">
        <v>769</v>
      </c>
      <c r="C97" s="319" t="s">
        <v>771</v>
      </c>
      <c r="D97" s="321"/>
      <c r="E97" s="322"/>
      <c r="F97" s="323"/>
      <c r="G97" s="319" t="s">
        <v>676</v>
      </c>
      <c r="H97" s="332" t="s">
        <v>613</v>
      </c>
      <c r="I97" s="319" t="s">
        <v>772</v>
      </c>
    </row>
    <row r="98" spans="1:9" ht="78" x14ac:dyDescent="0.25">
      <c r="A98" s="319">
        <v>12</v>
      </c>
      <c r="B98" s="321" t="s">
        <v>769</v>
      </c>
      <c r="C98" s="319" t="s">
        <v>773</v>
      </c>
      <c r="D98" s="321"/>
      <c r="E98" s="322"/>
      <c r="F98" s="323" t="s">
        <v>485</v>
      </c>
      <c r="G98" s="319" t="s">
        <v>676</v>
      </c>
      <c r="H98" s="332" t="s">
        <v>613</v>
      </c>
      <c r="I98" s="319" t="s">
        <v>635</v>
      </c>
    </row>
    <row r="99" spans="1:9" ht="78" x14ac:dyDescent="0.25">
      <c r="A99" s="319">
        <v>12</v>
      </c>
      <c r="B99" s="321" t="s">
        <v>769</v>
      </c>
      <c r="C99" s="319" t="s">
        <v>774</v>
      </c>
      <c r="D99" s="321"/>
      <c r="E99" s="322"/>
      <c r="F99" s="323" t="s">
        <v>775</v>
      </c>
      <c r="G99" s="319" t="s">
        <v>676</v>
      </c>
      <c r="H99" s="332" t="s">
        <v>613</v>
      </c>
      <c r="I99" s="319" t="s">
        <v>705</v>
      </c>
    </row>
    <row r="100" spans="1:9" ht="78" x14ac:dyDescent="0.25">
      <c r="A100" s="319">
        <v>13</v>
      </c>
      <c r="B100" s="321" t="s">
        <v>776</v>
      </c>
      <c r="C100" s="319" t="s">
        <v>777</v>
      </c>
      <c r="D100" s="321" t="s">
        <v>778</v>
      </c>
      <c r="E100" s="322" t="s">
        <v>662</v>
      </c>
      <c r="F100" s="323" t="s">
        <v>779</v>
      </c>
      <c r="G100" s="319" t="s">
        <v>5</v>
      </c>
      <c r="H100" s="332" t="s">
        <v>613</v>
      </c>
      <c r="I100" s="319" t="s">
        <v>751</v>
      </c>
    </row>
    <row r="101" spans="1:9" ht="78" x14ac:dyDescent="0.25">
      <c r="A101" s="319">
        <v>13</v>
      </c>
      <c r="B101" s="321" t="s">
        <v>776</v>
      </c>
      <c r="C101" s="319" t="s">
        <v>777</v>
      </c>
      <c r="D101" s="321"/>
      <c r="E101" s="322" t="s">
        <v>612</v>
      </c>
      <c r="F101" s="323" t="s">
        <v>641</v>
      </c>
      <c r="G101" s="319" t="s">
        <v>345</v>
      </c>
      <c r="H101" s="332" t="s">
        <v>613</v>
      </c>
      <c r="I101" s="319" t="s">
        <v>621</v>
      </c>
    </row>
    <row r="102" spans="1:9" ht="78" x14ac:dyDescent="0.25">
      <c r="A102" s="319">
        <v>13</v>
      </c>
      <c r="B102" s="321" t="s">
        <v>776</v>
      </c>
      <c r="C102" s="319" t="s">
        <v>780</v>
      </c>
      <c r="D102" s="321"/>
      <c r="E102" s="322" t="s">
        <v>612</v>
      </c>
      <c r="F102" s="323" t="s">
        <v>641</v>
      </c>
      <c r="G102" s="319" t="s">
        <v>345</v>
      </c>
      <c r="H102" s="332" t="s">
        <v>613</v>
      </c>
      <c r="I102" s="319" t="s">
        <v>621</v>
      </c>
    </row>
    <row r="103" spans="1:9" ht="78" x14ac:dyDescent="0.25">
      <c r="A103" s="319">
        <v>13</v>
      </c>
      <c r="B103" s="321" t="s">
        <v>776</v>
      </c>
      <c r="C103" s="319" t="s">
        <v>781</v>
      </c>
      <c r="D103" s="321"/>
      <c r="E103" s="322" t="s">
        <v>612</v>
      </c>
      <c r="F103" s="323" t="s">
        <v>641</v>
      </c>
      <c r="G103" s="319" t="s">
        <v>345</v>
      </c>
      <c r="H103" s="332" t="s">
        <v>613</v>
      </c>
      <c r="I103" s="319" t="s">
        <v>621</v>
      </c>
    </row>
    <row r="104" spans="1:9" ht="78" x14ac:dyDescent="0.25">
      <c r="A104" s="319">
        <v>14</v>
      </c>
      <c r="B104" s="321" t="s">
        <v>782</v>
      </c>
      <c r="C104" s="319" t="s">
        <v>783</v>
      </c>
      <c r="D104" s="321"/>
      <c r="E104" s="322" t="s">
        <v>612</v>
      </c>
      <c r="F104" s="323" t="s">
        <v>641</v>
      </c>
      <c r="G104" s="319" t="s">
        <v>345</v>
      </c>
      <c r="H104" s="332" t="s">
        <v>613</v>
      </c>
      <c r="I104" s="319" t="s">
        <v>699</v>
      </c>
    </row>
    <row r="105" spans="1:9" ht="78" x14ac:dyDescent="0.25">
      <c r="A105" s="319">
        <v>14</v>
      </c>
      <c r="B105" s="321" t="s">
        <v>782</v>
      </c>
      <c r="C105" s="319" t="s">
        <v>784</v>
      </c>
      <c r="D105" s="321"/>
      <c r="E105" s="322" t="s">
        <v>612</v>
      </c>
      <c r="F105" s="323" t="s">
        <v>641</v>
      </c>
      <c r="G105" s="319" t="s">
        <v>345</v>
      </c>
      <c r="H105" s="332" t="s">
        <v>613</v>
      </c>
      <c r="I105" s="319" t="s">
        <v>699</v>
      </c>
    </row>
    <row r="106" spans="1:9" ht="78" x14ac:dyDescent="0.25">
      <c r="A106" s="319">
        <v>14</v>
      </c>
      <c r="B106" s="321" t="s">
        <v>782</v>
      </c>
      <c r="C106" s="319" t="s">
        <v>785</v>
      </c>
      <c r="D106" s="321"/>
      <c r="E106" s="322" t="s">
        <v>612</v>
      </c>
      <c r="F106" s="323" t="s">
        <v>641</v>
      </c>
      <c r="G106" s="319" t="s">
        <v>345</v>
      </c>
      <c r="H106" s="332" t="s">
        <v>613</v>
      </c>
      <c r="I106" s="319" t="s">
        <v>621</v>
      </c>
    </row>
    <row r="107" spans="1:9" ht="78" x14ac:dyDescent="0.25">
      <c r="A107" s="319">
        <v>15</v>
      </c>
      <c r="B107" s="321" t="s">
        <v>786</v>
      </c>
      <c r="C107" s="319" t="s">
        <v>787</v>
      </c>
      <c r="D107" s="321"/>
      <c r="E107" s="322"/>
      <c r="F107" s="319" t="s">
        <v>788</v>
      </c>
      <c r="G107" s="319" t="s">
        <v>5</v>
      </c>
      <c r="H107" s="332" t="s">
        <v>613</v>
      </c>
      <c r="I107" s="319" t="s">
        <v>667</v>
      </c>
    </row>
    <row r="108" spans="1:9" ht="78" x14ac:dyDescent="0.25">
      <c r="A108" s="319">
        <v>16</v>
      </c>
      <c r="B108" s="321" t="s">
        <v>786</v>
      </c>
      <c r="C108" s="319" t="s">
        <v>789</v>
      </c>
      <c r="D108" s="321"/>
      <c r="E108" s="322"/>
      <c r="F108" s="319" t="s">
        <v>790</v>
      </c>
      <c r="G108" s="319" t="s">
        <v>5</v>
      </c>
      <c r="H108" s="332" t="s">
        <v>613</v>
      </c>
      <c r="I108" s="319" t="s">
        <v>667</v>
      </c>
    </row>
    <row r="109" spans="1:9" ht="78" x14ac:dyDescent="0.25">
      <c r="A109" s="319">
        <v>17</v>
      </c>
      <c r="B109" s="321" t="s">
        <v>786</v>
      </c>
      <c r="C109" s="319" t="s">
        <v>791</v>
      </c>
      <c r="D109" s="321"/>
      <c r="E109" s="322"/>
      <c r="F109" s="319" t="s">
        <v>788</v>
      </c>
      <c r="G109" s="319" t="s">
        <v>5</v>
      </c>
      <c r="H109" s="332" t="s">
        <v>613</v>
      </c>
      <c r="I109" s="319" t="s">
        <v>667</v>
      </c>
    </row>
    <row r="110" spans="1:9" ht="78" x14ac:dyDescent="0.25">
      <c r="A110" s="319">
        <v>18</v>
      </c>
      <c r="B110" s="321" t="s">
        <v>786</v>
      </c>
      <c r="C110" s="319" t="s">
        <v>792</v>
      </c>
      <c r="D110" s="321"/>
      <c r="E110" s="323"/>
      <c r="F110" s="319" t="s">
        <v>788</v>
      </c>
      <c r="G110" s="319" t="s">
        <v>5</v>
      </c>
      <c r="H110" s="332" t="s">
        <v>613</v>
      </c>
      <c r="I110" s="319" t="s">
        <v>667</v>
      </c>
    </row>
    <row r="111" spans="1:9" ht="78" x14ac:dyDescent="0.25">
      <c r="A111" s="319">
        <v>20</v>
      </c>
      <c r="B111" s="321" t="s">
        <v>793</v>
      </c>
      <c r="C111" s="319" t="s">
        <v>794</v>
      </c>
      <c r="D111" s="319"/>
      <c r="E111" s="323"/>
      <c r="F111" s="319" t="s">
        <v>491</v>
      </c>
      <c r="G111" s="319" t="s">
        <v>345</v>
      </c>
      <c r="H111" s="332" t="s">
        <v>613</v>
      </c>
      <c r="I111" s="319" t="s">
        <v>614</v>
      </c>
    </row>
    <row r="112" spans="1:9" ht="78" x14ac:dyDescent="0.25">
      <c r="A112" s="327">
        <v>20</v>
      </c>
      <c r="B112" s="328" t="s">
        <v>793</v>
      </c>
      <c r="C112" s="327" t="s">
        <v>794</v>
      </c>
      <c r="D112" s="327"/>
      <c r="E112" s="330"/>
      <c r="F112" s="327" t="s">
        <v>795</v>
      </c>
      <c r="G112" s="327" t="s">
        <v>345</v>
      </c>
      <c r="H112" s="333" t="s">
        <v>613</v>
      </c>
      <c r="I112" s="327" t="s">
        <v>753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17"/>
  <sheetViews>
    <sheetView showGridLines="0" workbookViewId="0">
      <selection activeCell="C5" sqref="C5"/>
    </sheetView>
  </sheetViews>
  <sheetFormatPr baseColWidth="10" defaultRowHeight="13.8" x14ac:dyDescent="0.25"/>
  <cols>
    <col min="1" max="1" width="25.88671875" style="339" customWidth="1"/>
    <col min="2" max="2" width="17.109375" style="340" customWidth="1"/>
    <col min="3" max="3" width="22.33203125" style="341" customWidth="1"/>
    <col min="4" max="4" width="57.6640625" style="340" customWidth="1"/>
    <col min="5" max="5" width="20.6640625" style="354" customWidth="1"/>
    <col min="6" max="256" width="11.44140625" style="340"/>
    <col min="257" max="257" width="25.88671875" style="340" customWidth="1"/>
    <col min="258" max="258" width="17.109375" style="340" customWidth="1"/>
    <col min="259" max="259" width="22.33203125" style="340" customWidth="1"/>
    <col min="260" max="260" width="57.6640625" style="340" customWidth="1"/>
    <col min="261" max="261" width="20.6640625" style="340" customWidth="1"/>
    <col min="262" max="512" width="11.44140625" style="340"/>
    <col min="513" max="513" width="25.88671875" style="340" customWidth="1"/>
    <col min="514" max="514" width="17.109375" style="340" customWidth="1"/>
    <col min="515" max="515" width="22.33203125" style="340" customWidth="1"/>
    <col min="516" max="516" width="57.6640625" style="340" customWidth="1"/>
    <col min="517" max="517" width="20.6640625" style="340" customWidth="1"/>
    <col min="518" max="768" width="11.44140625" style="340"/>
    <col min="769" max="769" width="25.88671875" style="340" customWidth="1"/>
    <col min="770" max="770" width="17.109375" style="340" customWidth="1"/>
    <col min="771" max="771" width="22.33203125" style="340" customWidth="1"/>
    <col min="772" max="772" width="57.6640625" style="340" customWidth="1"/>
    <col min="773" max="773" width="20.6640625" style="340" customWidth="1"/>
    <col min="774" max="1024" width="11.44140625" style="340"/>
    <col min="1025" max="1025" width="25.88671875" style="340" customWidth="1"/>
    <col min="1026" max="1026" width="17.109375" style="340" customWidth="1"/>
    <col min="1027" max="1027" width="22.33203125" style="340" customWidth="1"/>
    <col min="1028" max="1028" width="57.6640625" style="340" customWidth="1"/>
    <col min="1029" max="1029" width="20.6640625" style="340" customWidth="1"/>
    <col min="1030" max="1280" width="11.44140625" style="340"/>
    <col min="1281" max="1281" width="25.88671875" style="340" customWidth="1"/>
    <col min="1282" max="1282" width="17.109375" style="340" customWidth="1"/>
    <col min="1283" max="1283" width="22.33203125" style="340" customWidth="1"/>
    <col min="1284" max="1284" width="57.6640625" style="340" customWidth="1"/>
    <col min="1285" max="1285" width="20.6640625" style="340" customWidth="1"/>
    <col min="1286" max="1536" width="11.44140625" style="340"/>
    <col min="1537" max="1537" width="25.88671875" style="340" customWidth="1"/>
    <col min="1538" max="1538" width="17.109375" style="340" customWidth="1"/>
    <col min="1539" max="1539" width="22.33203125" style="340" customWidth="1"/>
    <col min="1540" max="1540" width="57.6640625" style="340" customWidth="1"/>
    <col min="1541" max="1541" width="20.6640625" style="340" customWidth="1"/>
    <col min="1542" max="1792" width="11.44140625" style="340"/>
    <col min="1793" max="1793" width="25.88671875" style="340" customWidth="1"/>
    <col min="1794" max="1794" width="17.109375" style="340" customWidth="1"/>
    <col min="1795" max="1795" width="22.33203125" style="340" customWidth="1"/>
    <col min="1796" max="1796" width="57.6640625" style="340" customWidth="1"/>
    <col min="1797" max="1797" width="20.6640625" style="340" customWidth="1"/>
    <col min="1798" max="2048" width="11.44140625" style="340"/>
    <col min="2049" max="2049" width="25.88671875" style="340" customWidth="1"/>
    <col min="2050" max="2050" width="17.109375" style="340" customWidth="1"/>
    <col min="2051" max="2051" width="22.33203125" style="340" customWidth="1"/>
    <col min="2052" max="2052" width="57.6640625" style="340" customWidth="1"/>
    <col min="2053" max="2053" width="20.6640625" style="340" customWidth="1"/>
    <col min="2054" max="2304" width="11.44140625" style="340"/>
    <col min="2305" max="2305" width="25.88671875" style="340" customWidth="1"/>
    <col min="2306" max="2306" width="17.109375" style="340" customWidth="1"/>
    <col min="2307" max="2307" width="22.33203125" style="340" customWidth="1"/>
    <col min="2308" max="2308" width="57.6640625" style="340" customWidth="1"/>
    <col min="2309" max="2309" width="20.6640625" style="340" customWidth="1"/>
    <col min="2310" max="2560" width="11.44140625" style="340"/>
    <col min="2561" max="2561" width="25.88671875" style="340" customWidth="1"/>
    <col min="2562" max="2562" width="17.109375" style="340" customWidth="1"/>
    <col min="2563" max="2563" width="22.33203125" style="340" customWidth="1"/>
    <col min="2564" max="2564" width="57.6640625" style="340" customWidth="1"/>
    <col min="2565" max="2565" width="20.6640625" style="340" customWidth="1"/>
    <col min="2566" max="2816" width="11.44140625" style="340"/>
    <col min="2817" max="2817" width="25.88671875" style="340" customWidth="1"/>
    <col min="2818" max="2818" width="17.109375" style="340" customWidth="1"/>
    <col min="2819" max="2819" width="22.33203125" style="340" customWidth="1"/>
    <col min="2820" max="2820" width="57.6640625" style="340" customWidth="1"/>
    <col min="2821" max="2821" width="20.6640625" style="340" customWidth="1"/>
    <col min="2822" max="3072" width="11.44140625" style="340"/>
    <col min="3073" max="3073" width="25.88671875" style="340" customWidth="1"/>
    <col min="3074" max="3074" width="17.109375" style="340" customWidth="1"/>
    <col min="3075" max="3075" width="22.33203125" style="340" customWidth="1"/>
    <col min="3076" max="3076" width="57.6640625" style="340" customWidth="1"/>
    <col min="3077" max="3077" width="20.6640625" style="340" customWidth="1"/>
    <col min="3078" max="3328" width="11.44140625" style="340"/>
    <col min="3329" max="3329" width="25.88671875" style="340" customWidth="1"/>
    <col min="3330" max="3330" width="17.109375" style="340" customWidth="1"/>
    <col min="3331" max="3331" width="22.33203125" style="340" customWidth="1"/>
    <col min="3332" max="3332" width="57.6640625" style="340" customWidth="1"/>
    <col min="3333" max="3333" width="20.6640625" style="340" customWidth="1"/>
    <col min="3334" max="3584" width="11.44140625" style="340"/>
    <col min="3585" max="3585" width="25.88671875" style="340" customWidth="1"/>
    <col min="3586" max="3586" width="17.109375" style="340" customWidth="1"/>
    <col min="3587" max="3587" width="22.33203125" style="340" customWidth="1"/>
    <col min="3588" max="3588" width="57.6640625" style="340" customWidth="1"/>
    <col min="3589" max="3589" width="20.6640625" style="340" customWidth="1"/>
    <col min="3590" max="3840" width="11.44140625" style="340"/>
    <col min="3841" max="3841" width="25.88671875" style="340" customWidth="1"/>
    <col min="3842" max="3842" width="17.109375" style="340" customWidth="1"/>
    <col min="3843" max="3843" width="22.33203125" style="340" customWidth="1"/>
    <col min="3844" max="3844" width="57.6640625" style="340" customWidth="1"/>
    <col min="3845" max="3845" width="20.6640625" style="340" customWidth="1"/>
    <col min="3846" max="4096" width="11.44140625" style="340"/>
    <col min="4097" max="4097" width="25.88671875" style="340" customWidth="1"/>
    <col min="4098" max="4098" width="17.109375" style="340" customWidth="1"/>
    <col min="4099" max="4099" width="22.33203125" style="340" customWidth="1"/>
    <col min="4100" max="4100" width="57.6640625" style="340" customWidth="1"/>
    <col min="4101" max="4101" width="20.6640625" style="340" customWidth="1"/>
    <col min="4102" max="4352" width="11.44140625" style="340"/>
    <col min="4353" max="4353" width="25.88671875" style="340" customWidth="1"/>
    <col min="4354" max="4354" width="17.109375" style="340" customWidth="1"/>
    <col min="4355" max="4355" width="22.33203125" style="340" customWidth="1"/>
    <col min="4356" max="4356" width="57.6640625" style="340" customWidth="1"/>
    <col min="4357" max="4357" width="20.6640625" style="340" customWidth="1"/>
    <col min="4358" max="4608" width="11.44140625" style="340"/>
    <col min="4609" max="4609" width="25.88671875" style="340" customWidth="1"/>
    <col min="4610" max="4610" width="17.109375" style="340" customWidth="1"/>
    <col min="4611" max="4611" width="22.33203125" style="340" customWidth="1"/>
    <col min="4612" max="4612" width="57.6640625" style="340" customWidth="1"/>
    <col min="4613" max="4613" width="20.6640625" style="340" customWidth="1"/>
    <col min="4614" max="4864" width="11.44140625" style="340"/>
    <col min="4865" max="4865" width="25.88671875" style="340" customWidth="1"/>
    <col min="4866" max="4866" width="17.109375" style="340" customWidth="1"/>
    <col min="4867" max="4867" width="22.33203125" style="340" customWidth="1"/>
    <col min="4868" max="4868" width="57.6640625" style="340" customWidth="1"/>
    <col min="4869" max="4869" width="20.6640625" style="340" customWidth="1"/>
    <col min="4870" max="5120" width="11.44140625" style="340"/>
    <col min="5121" max="5121" width="25.88671875" style="340" customWidth="1"/>
    <col min="5122" max="5122" width="17.109375" style="340" customWidth="1"/>
    <col min="5123" max="5123" width="22.33203125" style="340" customWidth="1"/>
    <col min="5124" max="5124" width="57.6640625" style="340" customWidth="1"/>
    <col min="5125" max="5125" width="20.6640625" style="340" customWidth="1"/>
    <col min="5126" max="5376" width="11.44140625" style="340"/>
    <col min="5377" max="5377" width="25.88671875" style="340" customWidth="1"/>
    <col min="5378" max="5378" width="17.109375" style="340" customWidth="1"/>
    <col min="5379" max="5379" width="22.33203125" style="340" customWidth="1"/>
    <col min="5380" max="5380" width="57.6640625" style="340" customWidth="1"/>
    <col min="5381" max="5381" width="20.6640625" style="340" customWidth="1"/>
    <col min="5382" max="5632" width="11.44140625" style="340"/>
    <col min="5633" max="5633" width="25.88671875" style="340" customWidth="1"/>
    <col min="5634" max="5634" width="17.109375" style="340" customWidth="1"/>
    <col min="5635" max="5635" width="22.33203125" style="340" customWidth="1"/>
    <col min="5636" max="5636" width="57.6640625" style="340" customWidth="1"/>
    <col min="5637" max="5637" width="20.6640625" style="340" customWidth="1"/>
    <col min="5638" max="5888" width="11.44140625" style="340"/>
    <col min="5889" max="5889" width="25.88671875" style="340" customWidth="1"/>
    <col min="5890" max="5890" width="17.109375" style="340" customWidth="1"/>
    <col min="5891" max="5891" width="22.33203125" style="340" customWidth="1"/>
    <col min="5892" max="5892" width="57.6640625" style="340" customWidth="1"/>
    <col min="5893" max="5893" width="20.6640625" style="340" customWidth="1"/>
    <col min="5894" max="6144" width="11.44140625" style="340"/>
    <col min="6145" max="6145" width="25.88671875" style="340" customWidth="1"/>
    <col min="6146" max="6146" width="17.109375" style="340" customWidth="1"/>
    <col min="6147" max="6147" width="22.33203125" style="340" customWidth="1"/>
    <col min="6148" max="6148" width="57.6640625" style="340" customWidth="1"/>
    <col min="6149" max="6149" width="20.6640625" style="340" customWidth="1"/>
    <col min="6150" max="6400" width="11.44140625" style="340"/>
    <col min="6401" max="6401" width="25.88671875" style="340" customWidth="1"/>
    <col min="6402" max="6402" width="17.109375" style="340" customWidth="1"/>
    <col min="6403" max="6403" width="22.33203125" style="340" customWidth="1"/>
    <col min="6404" max="6404" width="57.6640625" style="340" customWidth="1"/>
    <col min="6405" max="6405" width="20.6640625" style="340" customWidth="1"/>
    <col min="6406" max="6656" width="11.44140625" style="340"/>
    <col min="6657" max="6657" width="25.88671875" style="340" customWidth="1"/>
    <col min="6658" max="6658" width="17.109375" style="340" customWidth="1"/>
    <col min="6659" max="6659" width="22.33203125" style="340" customWidth="1"/>
    <col min="6660" max="6660" width="57.6640625" style="340" customWidth="1"/>
    <col min="6661" max="6661" width="20.6640625" style="340" customWidth="1"/>
    <col min="6662" max="6912" width="11.44140625" style="340"/>
    <col min="6913" max="6913" width="25.88671875" style="340" customWidth="1"/>
    <col min="6914" max="6914" width="17.109375" style="340" customWidth="1"/>
    <col min="6915" max="6915" width="22.33203125" style="340" customWidth="1"/>
    <col min="6916" max="6916" width="57.6640625" style="340" customWidth="1"/>
    <col min="6917" max="6917" width="20.6640625" style="340" customWidth="1"/>
    <col min="6918" max="7168" width="11.44140625" style="340"/>
    <col min="7169" max="7169" width="25.88671875" style="340" customWidth="1"/>
    <col min="7170" max="7170" width="17.109375" style="340" customWidth="1"/>
    <col min="7171" max="7171" width="22.33203125" style="340" customWidth="1"/>
    <col min="7172" max="7172" width="57.6640625" style="340" customWidth="1"/>
    <col min="7173" max="7173" width="20.6640625" style="340" customWidth="1"/>
    <col min="7174" max="7424" width="11.44140625" style="340"/>
    <col min="7425" max="7425" width="25.88671875" style="340" customWidth="1"/>
    <col min="7426" max="7426" width="17.109375" style="340" customWidth="1"/>
    <col min="7427" max="7427" width="22.33203125" style="340" customWidth="1"/>
    <col min="7428" max="7428" width="57.6640625" style="340" customWidth="1"/>
    <col min="7429" max="7429" width="20.6640625" style="340" customWidth="1"/>
    <col min="7430" max="7680" width="11.44140625" style="340"/>
    <col min="7681" max="7681" width="25.88671875" style="340" customWidth="1"/>
    <col min="7682" max="7682" width="17.109375" style="340" customWidth="1"/>
    <col min="7683" max="7683" width="22.33203125" style="340" customWidth="1"/>
    <col min="7684" max="7684" width="57.6640625" style="340" customWidth="1"/>
    <col min="7685" max="7685" width="20.6640625" style="340" customWidth="1"/>
    <col min="7686" max="7936" width="11.44140625" style="340"/>
    <col min="7937" max="7937" width="25.88671875" style="340" customWidth="1"/>
    <col min="7938" max="7938" width="17.109375" style="340" customWidth="1"/>
    <col min="7939" max="7939" width="22.33203125" style="340" customWidth="1"/>
    <col min="7940" max="7940" width="57.6640625" style="340" customWidth="1"/>
    <col min="7941" max="7941" width="20.6640625" style="340" customWidth="1"/>
    <col min="7942" max="8192" width="11.44140625" style="340"/>
    <col min="8193" max="8193" width="25.88671875" style="340" customWidth="1"/>
    <col min="8194" max="8194" width="17.109375" style="340" customWidth="1"/>
    <col min="8195" max="8195" width="22.33203125" style="340" customWidth="1"/>
    <col min="8196" max="8196" width="57.6640625" style="340" customWidth="1"/>
    <col min="8197" max="8197" width="20.6640625" style="340" customWidth="1"/>
    <col min="8198" max="8448" width="11.44140625" style="340"/>
    <col min="8449" max="8449" width="25.88671875" style="340" customWidth="1"/>
    <col min="8450" max="8450" width="17.109375" style="340" customWidth="1"/>
    <col min="8451" max="8451" width="22.33203125" style="340" customWidth="1"/>
    <col min="8452" max="8452" width="57.6640625" style="340" customWidth="1"/>
    <col min="8453" max="8453" width="20.6640625" style="340" customWidth="1"/>
    <col min="8454" max="8704" width="11.44140625" style="340"/>
    <col min="8705" max="8705" width="25.88671875" style="340" customWidth="1"/>
    <col min="8706" max="8706" width="17.109375" style="340" customWidth="1"/>
    <col min="8707" max="8707" width="22.33203125" style="340" customWidth="1"/>
    <col min="8708" max="8708" width="57.6640625" style="340" customWidth="1"/>
    <col min="8709" max="8709" width="20.6640625" style="340" customWidth="1"/>
    <col min="8710" max="8960" width="11.44140625" style="340"/>
    <col min="8961" max="8961" width="25.88671875" style="340" customWidth="1"/>
    <col min="8962" max="8962" width="17.109375" style="340" customWidth="1"/>
    <col min="8963" max="8963" width="22.33203125" style="340" customWidth="1"/>
    <col min="8964" max="8964" width="57.6640625" style="340" customWidth="1"/>
    <col min="8965" max="8965" width="20.6640625" style="340" customWidth="1"/>
    <col min="8966" max="9216" width="11.44140625" style="340"/>
    <col min="9217" max="9217" width="25.88671875" style="340" customWidth="1"/>
    <col min="9218" max="9218" width="17.109375" style="340" customWidth="1"/>
    <col min="9219" max="9219" width="22.33203125" style="340" customWidth="1"/>
    <col min="9220" max="9220" width="57.6640625" style="340" customWidth="1"/>
    <col min="9221" max="9221" width="20.6640625" style="340" customWidth="1"/>
    <col min="9222" max="9472" width="11.44140625" style="340"/>
    <col min="9473" max="9473" width="25.88671875" style="340" customWidth="1"/>
    <col min="9474" max="9474" width="17.109375" style="340" customWidth="1"/>
    <col min="9475" max="9475" width="22.33203125" style="340" customWidth="1"/>
    <col min="9476" max="9476" width="57.6640625" style="340" customWidth="1"/>
    <col min="9477" max="9477" width="20.6640625" style="340" customWidth="1"/>
    <col min="9478" max="9728" width="11.44140625" style="340"/>
    <col min="9729" max="9729" width="25.88671875" style="340" customWidth="1"/>
    <col min="9730" max="9730" width="17.109375" style="340" customWidth="1"/>
    <col min="9731" max="9731" width="22.33203125" style="340" customWidth="1"/>
    <col min="9732" max="9732" width="57.6640625" style="340" customWidth="1"/>
    <col min="9733" max="9733" width="20.6640625" style="340" customWidth="1"/>
    <col min="9734" max="9984" width="11.44140625" style="340"/>
    <col min="9985" max="9985" width="25.88671875" style="340" customWidth="1"/>
    <col min="9986" max="9986" width="17.109375" style="340" customWidth="1"/>
    <col min="9987" max="9987" width="22.33203125" style="340" customWidth="1"/>
    <col min="9988" max="9988" width="57.6640625" style="340" customWidth="1"/>
    <col min="9989" max="9989" width="20.6640625" style="340" customWidth="1"/>
    <col min="9990" max="10240" width="11.44140625" style="340"/>
    <col min="10241" max="10241" width="25.88671875" style="340" customWidth="1"/>
    <col min="10242" max="10242" width="17.109375" style="340" customWidth="1"/>
    <col min="10243" max="10243" width="22.33203125" style="340" customWidth="1"/>
    <col min="10244" max="10244" width="57.6640625" style="340" customWidth="1"/>
    <col min="10245" max="10245" width="20.6640625" style="340" customWidth="1"/>
    <col min="10246" max="10496" width="11.44140625" style="340"/>
    <col min="10497" max="10497" width="25.88671875" style="340" customWidth="1"/>
    <col min="10498" max="10498" width="17.109375" style="340" customWidth="1"/>
    <col min="10499" max="10499" width="22.33203125" style="340" customWidth="1"/>
    <col min="10500" max="10500" width="57.6640625" style="340" customWidth="1"/>
    <col min="10501" max="10501" width="20.6640625" style="340" customWidth="1"/>
    <col min="10502" max="10752" width="11.44140625" style="340"/>
    <col min="10753" max="10753" width="25.88671875" style="340" customWidth="1"/>
    <col min="10754" max="10754" width="17.109375" style="340" customWidth="1"/>
    <col min="10755" max="10755" width="22.33203125" style="340" customWidth="1"/>
    <col min="10756" max="10756" width="57.6640625" style="340" customWidth="1"/>
    <col min="10757" max="10757" width="20.6640625" style="340" customWidth="1"/>
    <col min="10758" max="11008" width="11.44140625" style="340"/>
    <col min="11009" max="11009" width="25.88671875" style="340" customWidth="1"/>
    <col min="11010" max="11010" width="17.109375" style="340" customWidth="1"/>
    <col min="11011" max="11011" width="22.33203125" style="340" customWidth="1"/>
    <col min="11012" max="11012" width="57.6640625" style="340" customWidth="1"/>
    <col min="11013" max="11013" width="20.6640625" style="340" customWidth="1"/>
    <col min="11014" max="11264" width="11.44140625" style="340"/>
    <col min="11265" max="11265" width="25.88671875" style="340" customWidth="1"/>
    <col min="11266" max="11266" width="17.109375" style="340" customWidth="1"/>
    <col min="11267" max="11267" width="22.33203125" style="340" customWidth="1"/>
    <col min="11268" max="11268" width="57.6640625" style="340" customWidth="1"/>
    <col min="11269" max="11269" width="20.6640625" style="340" customWidth="1"/>
    <col min="11270" max="11520" width="11.44140625" style="340"/>
    <col min="11521" max="11521" width="25.88671875" style="340" customWidth="1"/>
    <col min="11522" max="11522" width="17.109375" style="340" customWidth="1"/>
    <col min="11523" max="11523" width="22.33203125" style="340" customWidth="1"/>
    <col min="11524" max="11524" width="57.6640625" style="340" customWidth="1"/>
    <col min="11525" max="11525" width="20.6640625" style="340" customWidth="1"/>
    <col min="11526" max="11776" width="11.44140625" style="340"/>
    <col min="11777" max="11777" width="25.88671875" style="340" customWidth="1"/>
    <col min="11778" max="11778" width="17.109375" style="340" customWidth="1"/>
    <col min="11779" max="11779" width="22.33203125" style="340" customWidth="1"/>
    <col min="11780" max="11780" width="57.6640625" style="340" customWidth="1"/>
    <col min="11781" max="11781" width="20.6640625" style="340" customWidth="1"/>
    <col min="11782" max="12032" width="11.44140625" style="340"/>
    <col min="12033" max="12033" width="25.88671875" style="340" customWidth="1"/>
    <col min="12034" max="12034" width="17.109375" style="340" customWidth="1"/>
    <col min="12035" max="12035" width="22.33203125" style="340" customWidth="1"/>
    <col min="12036" max="12036" width="57.6640625" style="340" customWidth="1"/>
    <col min="12037" max="12037" width="20.6640625" style="340" customWidth="1"/>
    <col min="12038" max="12288" width="11.44140625" style="340"/>
    <col min="12289" max="12289" width="25.88671875" style="340" customWidth="1"/>
    <col min="12290" max="12290" width="17.109375" style="340" customWidth="1"/>
    <col min="12291" max="12291" width="22.33203125" style="340" customWidth="1"/>
    <col min="12292" max="12292" width="57.6640625" style="340" customWidth="1"/>
    <col min="12293" max="12293" width="20.6640625" style="340" customWidth="1"/>
    <col min="12294" max="12544" width="11.44140625" style="340"/>
    <col min="12545" max="12545" width="25.88671875" style="340" customWidth="1"/>
    <col min="12546" max="12546" width="17.109375" style="340" customWidth="1"/>
    <col min="12547" max="12547" width="22.33203125" style="340" customWidth="1"/>
    <col min="12548" max="12548" width="57.6640625" style="340" customWidth="1"/>
    <col min="12549" max="12549" width="20.6640625" style="340" customWidth="1"/>
    <col min="12550" max="12800" width="11.44140625" style="340"/>
    <col min="12801" max="12801" width="25.88671875" style="340" customWidth="1"/>
    <col min="12802" max="12802" width="17.109375" style="340" customWidth="1"/>
    <col min="12803" max="12803" width="22.33203125" style="340" customWidth="1"/>
    <col min="12804" max="12804" width="57.6640625" style="340" customWidth="1"/>
    <col min="12805" max="12805" width="20.6640625" style="340" customWidth="1"/>
    <col min="12806" max="13056" width="11.44140625" style="340"/>
    <col min="13057" max="13057" width="25.88671875" style="340" customWidth="1"/>
    <col min="13058" max="13058" width="17.109375" style="340" customWidth="1"/>
    <col min="13059" max="13059" width="22.33203125" style="340" customWidth="1"/>
    <col min="13060" max="13060" width="57.6640625" style="340" customWidth="1"/>
    <col min="13061" max="13061" width="20.6640625" style="340" customWidth="1"/>
    <col min="13062" max="13312" width="11.44140625" style="340"/>
    <col min="13313" max="13313" width="25.88671875" style="340" customWidth="1"/>
    <col min="13314" max="13314" width="17.109375" style="340" customWidth="1"/>
    <col min="13315" max="13315" width="22.33203125" style="340" customWidth="1"/>
    <col min="13316" max="13316" width="57.6640625" style="340" customWidth="1"/>
    <col min="13317" max="13317" width="20.6640625" style="340" customWidth="1"/>
    <col min="13318" max="13568" width="11.44140625" style="340"/>
    <col min="13569" max="13569" width="25.88671875" style="340" customWidth="1"/>
    <col min="13570" max="13570" width="17.109375" style="340" customWidth="1"/>
    <col min="13571" max="13571" width="22.33203125" style="340" customWidth="1"/>
    <col min="13572" max="13572" width="57.6640625" style="340" customWidth="1"/>
    <col min="13573" max="13573" width="20.6640625" style="340" customWidth="1"/>
    <col min="13574" max="13824" width="11.44140625" style="340"/>
    <col min="13825" max="13825" width="25.88671875" style="340" customWidth="1"/>
    <col min="13826" max="13826" width="17.109375" style="340" customWidth="1"/>
    <col min="13827" max="13827" width="22.33203125" style="340" customWidth="1"/>
    <col min="13828" max="13828" width="57.6640625" style="340" customWidth="1"/>
    <col min="13829" max="13829" width="20.6640625" style="340" customWidth="1"/>
    <col min="13830" max="14080" width="11.44140625" style="340"/>
    <col min="14081" max="14081" width="25.88671875" style="340" customWidth="1"/>
    <col min="14082" max="14082" width="17.109375" style="340" customWidth="1"/>
    <col min="14083" max="14083" width="22.33203125" style="340" customWidth="1"/>
    <col min="14084" max="14084" width="57.6640625" style="340" customWidth="1"/>
    <col min="14085" max="14085" width="20.6640625" style="340" customWidth="1"/>
    <col min="14086" max="14336" width="11.44140625" style="340"/>
    <col min="14337" max="14337" width="25.88671875" style="340" customWidth="1"/>
    <col min="14338" max="14338" width="17.109375" style="340" customWidth="1"/>
    <col min="14339" max="14339" width="22.33203125" style="340" customWidth="1"/>
    <col min="14340" max="14340" width="57.6640625" style="340" customWidth="1"/>
    <col min="14341" max="14341" width="20.6640625" style="340" customWidth="1"/>
    <col min="14342" max="14592" width="11.44140625" style="340"/>
    <col min="14593" max="14593" width="25.88671875" style="340" customWidth="1"/>
    <col min="14594" max="14594" width="17.109375" style="340" customWidth="1"/>
    <col min="14595" max="14595" width="22.33203125" style="340" customWidth="1"/>
    <col min="14596" max="14596" width="57.6640625" style="340" customWidth="1"/>
    <col min="14597" max="14597" width="20.6640625" style="340" customWidth="1"/>
    <col min="14598" max="14848" width="11.44140625" style="340"/>
    <col min="14849" max="14849" width="25.88671875" style="340" customWidth="1"/>
    <col min="14850" max="14850" width="17.109375" style="340" customWidth="1"/>
    <col min="14851" max="14851" width="22.33203125" style="340" customWidth="1"/>
    <col min="14852" max="14852" width="57.6640625" style="340" customWidth="1"/>
    <col min="14853" max="14853" width="20.6640625" style="340" customWidth="1"/>
    <col min="14854" max="15104" width="11.44140625" style="340"/>
    <col min="15105" max="15105" width="25.88671875" style="340" customWidth="1"/>
    <col min="15106" max="15106" width="17.109375" style="340" customWidth="1"/>
    <col min="15107" max="15107" width="22.33203125" style="340" customWidth="1"/>
    <col min="15108" max="15108" width="57.6640625" style="340" customWidth="1"/>
    <col min="15109" max="15109" width="20.6640625" style="340" customWidth="1"/>
    <col min="15110" max="15360" width="11.44140625" style="340"/>
    <col min="15361" max="15361" width="25.88671875" style="340" customWidth="1"/>
    <col min="15362" max="15362" width="17.109375" style="340" customWidth="1"/>
    <col min="15363" max="15363" width="22.33203125" style="340" customWidth="1"/>
    <col min="15364" max="15364" width="57.6640625" style="340" customWidth="1"/>
    <col min="15365" max="15365" width="20.6640625" style="340" customWidth="1"/>
    <col min="15366" max="15616" width="11.44140625" style="340"/>
    <col min="15617" max="15617" width="25.88671875" style="340" customWidth="1"/>
    <col min="15618" max="15618" width="17.109375" style="340" customWidth="1"/>
    <col min="15619" max="15619" width="22.33203125" style="340" customWidth="1"/>
    <col min="15620" max="15620" width="57.6640625" style="340" customWidth="1"/>
    <col min="15621" max="15621" width="20.6640625" style="340" customWidth="1"/>
    <col min="15622" max="15872" width="11.44140625" style="340"/>
    <col min="15873" max="15873" width="25.88671875" style="340" customWidth="1"/>
    <col min="15874" max="15874" width="17.109375" style="340" customWidth="1"/>
    <col min="15875" max="15875" width="22.33203125" style="340" customWidth="1"/>
    <col min="15876" max="15876" width="57.6640625" style="340" customWidth="1"/>
    <col min="15877" max="15877" width="20.6640625" style="340" customWidth="1"/>
    <col min="15878" max="16128" width="11.44140625" style="340"/>
    <col min="16129" max="16129" width="25.88671875" style="340" customWidth="1"/>
    <col min="16130" max="16130" width="17.109375" style="340" customWidth="1"/>
    <col min="16131" max="16131" width="22.33203125" style="340" customWidth="1"/>
    <col min="16132" max="16132" width="57.6640625" style="340" customWidth="1"/>
    <col min="16133" max="16133" width="20.6640625" style="340" customWidth="1"/>
    <col min="16134" max="16384" width="11.44140625" style="340"/>
  </cols>
  <sheetData>
    <row r="1" spans="1:5" ht="14.4" thickBot="1" x14ac:dyDescent="0.3"/>
    <row r="2" spans="1:5" ht="34.5" customHeight="1" thickTop="1" x14ac:dyDescent="0.25">
      <c r="A2" s="353"/>
      <c r="B2" s="592" t="s">
        <v>799</v>
      </c>
      <c r="C2" s="593"/>
      <c r="D2" s="594"/>
      <c r="E2" s="355"/>
    </row>
    <row r="3" spans="1:5" ht="22.5" customHeight="1" x14ac:dyDescent="0.25">
      <c r="A3" s="342" t="s">
        <v>800</v>
      </c>
      <c r="B3" s="342" t="s">
        <v>132</v>
      </c>
      <c r="C3" s="343" t="s">
        <v>801</v>
      </c>
      <c r="D3" s="343" t="s">
        <v>802</v>
      </c>
      <c r="E3" s="356" t="s">
        <v>803</v>
      </c>
    </row>
    <row r="4" spans="1:5" ht="66.75" customHeight="1" x14ac:dyDescent="0.25">
      <c r="A4" s="344" t="s">
        <v>804</v>
      </c>
      <c r="B4" s="345" t="s">
        <v>805</v>
      </c>
      <c r="C4" s="346" t="s">
        <v>806</v>
      </c>
      <c r="D4" s="346" t="s">
        <v>807</v>
      </c>
      <c r="E4" s="357" t="s">
        <v>808</v>
      </c>
    </row>
    <row r="5" spans="1:5" ht="157.5" customHeight="1" x14ac:dyDescent="0.25">
      <c r="A5" s="344" t="s">
        <v>669</v>
      </c>
      <c r="B5" s="345" t="s">
        <v>805</v>
      </c>
      <c r="C5" s="346" t="s">
        <v>810</v>
      </c>
      <c r="D5" s="347" t="s">
        <v>811</v>
      </c>
      <c r="E5" s="358" t="s">
        <v>812</v>
      </c>
    </row>
    <row r="6" spans="1:5" ht="91.2" x14ac:dyDescent="0.25">
      <c r="A6" s="344" t="s">
        <v>645</v>
      </c>
      <c r="B6" s="345" t="s">
        <v>805</v>
      </c>
      <c r="C6" s="346" t="s">
        <v>813</v>
      </c>
      <c r="D6" s="347" t="s">
        <v>814</v>
      </c>
      <c r="E6" s="358" t="s">
        <v>815</v>
      </c>
    </row>
    <row r="7" spans="1:5" ht="132" x14ac:dyDescent="0.25">
      <c r="A7" s="344" t="s">
        <v>816</v>
      </c>
      <c r="B7" s="345" t="s">
        <v>805</v>
      </c>
      <c r="C7" s="346" t="s">
        <v>817</v>
      </c>
      <c r="D7" s="348" t="s">
        <v>818</v>
      </c>
      <c r="E7" s="357" t="s">
        <v>808</v>
      </c>
    </row>
    <row r="8" spans="1:5" ht="102" customHeight="1" x14ac:dyDescent="0.25">
      <c r="A8" s="344" t="s">
        <v>753</v>
      </c>
      <c r="B8" s="345" t="s">
        <v>809</v>
      </c>
      <c r="C8" s="346" t="s">
        <v>819</v>
      </c>
      <c r="D8" s="347" t="s">
        <v>814</v>
      </c>
      <c r="E8" s="358" t="s">
        <v>820</v>
      </c>
    </row>
    <row r="9" spans="1:5" ht="198" x14ac:dyDescent="0.25">
      <c r="A9" s="344" t="s">
        <v>621</v>
      </c>
      <c r="B9" s="345" t="s">
        <v>809</v>
      </c>
      <c r="C9" s="346" t="s">
        <v>819</v>
      </c>
      <c r="D9" s="346" t="s">
        <v>821</v>
      </c>
      <c r="E9" s="358" t="s">
        <v>822</v>
      </c>
    </row>
    <row r="10" spans="1:5" ht="91.2" x14ac:dyDescent="0.25">
      <c r="A10" s="344" t="s">
        <v>823</v>
      </c>
      <c r="B10" s="345" t="s">
        <v>809</v>
      </c>
      <c r="C10" s="346" t="s">
        <v>819</v>
      </c>
      <c r="D10" s="347" t="s">
        <v>814</v>
      </c>
      <c r="E10" s="357" t="s">
        <v>824</v>
      </c>
    </row>
    <row r="11" spans="1:5" ht="147" customHeight="1" x14ac:dyDescent="0.25">
      <c r="A11" s="344" t="s">
        <v>765</v>
      </c>
      <c r="B11" s="345" t="s">
        <v>809</v>
      </c>
      <c r="C11" s="346" t="s">
        <v>825</v>
      </c>
      <c r="D11" s="346" t="s">
        <v>826</v>
      </c>
      <c r="E11" s="357" t="s">
        <v>827</v>
      </c>
    </row>
    <row r="12" spans="1:5" ht="144" customHeight="1" x14ac:dyDescent="0.25">
      <c r="A12" s="344" t="s">
        <v>743</v>
      </c>
      <c r="B12" s="345" t="s">
        <v>809</v>
      </c>
      <c r="C12" s="346" t="s">
        <v>825</v>
      </c>
      <c r="D12" s="346" t="s">
        <v>826</v>
      </c>
      <c r="E12" s="357" t="s">
        <v>828</v>
      </c>
    </row>
    <row r="13" spans="1:5" ht="104.25" customHeight="1" x14ac:dyDescent="0.25">
      <c r="A13" s="344" t="s">
        <v>829</v>
      </c>
      <c r="B13" s="345" t="s">
        <v>809</v>
      </c>
      <c r="C13" s="346"/>
      <c r="D13" s="347" t="s">
        <v>814</v>
      </c>
      <c r="E13" s="357" t="s">
        <v>830</v>
      </c>
    </row>
    <row r="14" spans="1:5" ht="103.5" customHeight="1" x14ac:dyDescent="0.25">
      <c r="A14" s="344" t="s">
        <v>831</v>
      </c>
      <c r="B14" s="345" t="s">
        <v>809</v>
      </c>
      <c r="C14" s="346"/>
      <c r="D14" s="347" t="s">
        <v>814</v>
      </c>
      <c r="E14" s="358" t="s">
        <v>832</v>
      </c>
    </row>
    <row r="15" spans="1:5" ht="104.25" customHeight="1" x14ac:dyDescent="0.25">
      <c r="A15" s="344" t="s">
        <v>667</v>
      </c>
      <c r="B15" s="345" t="s">
        <v>809</v>
      </c>
      <c r="C15" s="346"/>
      <c r="D15" s="347" t="s">
        <v>814</v>
      </c>
      <c r="E15" s="358" t="s">
        <v>833</v>
      </c>
    </row>
    <row r="16" spans="1:5" ht="100.5" customHeight="1" x14ac:dyDescent="0.25">
      <c r="A16" s="344" t="s">
        <v>834</v>
      </c>
      <c r="B16" s="345" t="s">
        <v>809</v>
      </c>
      <c r="C16" s="346"/>
      <c r="D16" s="347" t="s">
        <v>814</v>
      </c>
      <c r="E16" s="358" t="s">
        <v>835</v>
      </c>
    </row>
    <row r="17" spans="1:5" ht="102.75" customHeight="1" x14ac:dyDescent="0.25">
      <c r="A17" s="349" t="s">
        <v>836</v>
      </c>
      <c r="B17" s="350" t="s">
        <v>809</v>
      </c>
      <c r="C17" s="351" t="s">
        <v>837</v>
      </c>
      <c r="D17" s="352" t="s">
        <v>814</v>
      </c>
      <c r="E17" s="359" t="s">
        <v>838</v>
      </c>
    </row>
  </sheetData>
  <mergeCells count="1">
    <mergeCell ref="B2:D2"/>
  </mergeCells>
  <pageMargins left="0.7" right="0.7" top="0.75" bottom="0.75" header="0.3" footer="0.3"/>
  <pageSetup orientation="portrait" horizontalDpi="0" verticalDpi="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sqref="A1:D1"/>
    </sheetView>
  </sheetViews>
  <sheetFormatPr baseColWidth="10" defaultRowHeight="13.2"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election sqref="A1:D1"/>
    </sheetView>
  </sheetViews>
  <sheetFormatPr baseColWidth="10" defaultRowHeight="13.2"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BE65"/>
  <sheetViews>
    <sheetView showGridLines="0" topLeftCell="A7" zoomScaleNormal="100" zoomScaleSheetLayoutView="40" workbookViewId="0">
      <selection sqref="A1:D1"/>
    </sheetView>
  </sheetViews>
  <sheetFormatPr baseColWidth="10" defaultColWidth="16" defaultRowHeight="30.75" customHeight="1" x14ac:dyDescent="0.25"/>
  <cols>
    <col min="1" max="1" width="4.5546875" style="65" customWidth="1"/>
    <col min="2" max="2" width="22.44140625" style="65" customWidth="1"/>
    <col min="3" max="3" width="21.109375" style="90" customWidth="1"/>
    <col min="4" max="4" width="9.109375" style="65" customWidth="1"/>
    <col min="5" max="5" width="20.44140625" style="65" customWidth="1"/>
    <col min="6" max="6" width="14.5546875" style="65" customWidth="1"/>
    <col min="7" max="7" width="18.6640625" style="65" customWidth="1"/>
    <col min="8" max="8" width="14.33203125" style="65" customWidth="1"/>
    <col min="9" max="52" width="3.109375" style="91" customWidth="1"/>
    <col min="53" max="56" width="3" style="91" customWidth="1"/>
    <col min="57" max="57" width="24.88671875" style="65" customWidth="1"/>
    <col min="58" max="58" width="3.33203125" style="65" customWidth="1"/>
    <col min="59" max="16384" width="16" style="65"/>
  </cols>
  <sheetData>
    <row r="1" spans="2:57" ht="30.75" customHeight="1" thickBot="1" x14ac:dyDescent="0.3">
      <c r="B1" s="595"/>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8"/>
      <c r="AW1" s="599" t="s">
        <v>73</v>
      </c>
      <c r="AX1" s="600"/>
      <c r="AY1" s="600"/>
      <c r="AZ1" s="600"/>
      <c r="BA1" s="600"/>
      <c r="BB1" s="600"/>
      <c r="BC1" s="600"/>
      <c r="BD1" s="601"/>
      <c r="BE1" s="64"/>
    </row>
    <row r="2" spans="2:57" ht="30.75" customHeight="1" thickBot="1" x14ac:dyDescent="0.3">
      <c r="B2" s="596"/>
      <c r="C2" s="605"/>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7"/>
      <c r="AW2" s="602"/>
      <c r="AX2" s="603"/>
      <c r="AY2" s="603"/>
      <c r="AZ2" s="603"/>
      <c r="BA2" s="603"/>
      <c r="BB2" s="603"/>
      <c r="BC2" s="603"/>
      <c r="BD2" s="604"/>
      <c r="BE2" s="66"/>
    </row>
    <row r="3" spans="2:57" ht="23.25" customHeight="1" x14ac:dyDescent="0.25">
      <c r="B3" s="608" t="s">
        <v>52</v>
      </c>
      <c r="C3" s="608" t="s">
        <v>12</v>
      </c>
      <c r="D3" s="611" t="s">
        <v>11</v>
      </c>
      <c r="E3" s="614" t="s">
        <v>72</v>
      </c>
      <c r="F3" s="615"/>
      <c r="G3" s="620" t="s">
        <v>15</v>
      </c>
      <c r="H3" s="608" t="s">
        <v>16</v>
      </c>
      <c r="I3" s="623" t="s">
        <v>74</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624"/>
      <c r="AZ3" s="624"/>
      <c r="BA3" s="624"/>
      <c r="BB3" s="624"/>
      <c r="BC3" s="624"/>
      <c r="BD3" s="624"/>
      <c r="BE3" s="63" t="s">
        <v>75</v>
      </c>
    </row>
    <row r="4" spans="2:57" ht="11.25" customHeight="1" x14ac:dyDescent="0.25">
      <c r="B4" s="609"/>
      <c r="C4" s="609"/>
      <c r="D4" s="612"/>
      <c r="E4" s="616"/>
      <c r="F4" s="617"/>
      <c r="G4" s="621"/>
      <c r="H4" s="609"/>
      <c r="I4" s="625"/>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6"/>
      <c r="BA4" s="626"/>
      <c r="BB4" s="626"/>
      <c r="BC4" s="626"/>
      <c r="BD4" s="626"/>
      <c r="BE4" s="67" t="s">
        <v>76</v>
      </c>
    </row>
    <row r="5" spans="2:57" ht="14.25" customHeight="1" thickBot="1" x14ac:dyDescent="0.3">
      <c r="B5" s="609"/>
      <c r="C5" s="609"/>
      <c r="D5" s="612"/>
      <c r="E5" s="616"/>
      <c r="F5" s="617"/>
      <c r="G5" s="621"/>
      <c r="H5" s="609"/>
      <c r="I5" s="625"/>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8" t="s">
        <v>77</v>
      </c>
    </row>
    <row r="6" spans="2:57" ht="10.5" customHeight="1" x14ac:dyDescent="0.25">
      <c r="B6" s="609"/>
      <c r="C6" s="609"/>
      <c r="D6" s="612"/>
      <c r="E6" s="616"/>
      <c r="F6" s="617"/>
      <c r="G6" s="621"/>
      <c r="H6" s="609"/>
      <c r="I6" s="625"/>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6"/>
      <c r="AJ6" s="626"/>
      <c r="AK6" s="626"/>
      <c r="AL6" s="626"/>
      <c r="AM6" s="626"/>
      <c r="AN6" s="626"/>
      <c r="AO6" s="626"/>
      <c r="AP6" s="626"/>
      <c r="AQ6" s="626"/>
      <c r="AR6" s="626"/>
      <c r="AS6" s="626"/>
      <c r="AT6" s="626"/>
      <c r="AU6" s="626"/>
      <c r="AV6" s="626"/>
      <c r="AW6" s="626"/>
      <c r="AX6" s="626"/>
      <c r="AY6" s="626"/>
      <c r="AZ6" s="626"/>
      <c r="BA6" s="626"/>
      <c r="BB6" s="626"/>
      <c r="BC6" s="626"/>
      <c r="BD6" s="626"/>
      <c r="BE6" s="69"/>
    </row>
    <row r="7" spans="2:57" ht="13.5" customHeight="1" thickBot="1" x14ac:dyDescent="0.3">
      <c r="B7" s="609"/>
      <c r="C7" s="609"/>
      <c r="D7" s="612"/>
      <c r="E7" s="616"/>
      <c r="F7" s="617"/>
      <c r="G7" s="621"/>
      <c r="H7" s="609"/>
      <c r="I7" s="627"/>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8"/>
      <c r="AY7" s="628"/>
      <c r="AZ7" s="628"/>
      <c r="BA7" s="628"/>
      <c r="BB7" s="628"/>
      <c r="BC7" s="628"/>
      <c r="BD7" s="628"/>
      <c r="BE7" s="70"/>
    </row>
    <row r="8" spans="2:57" ht="11.25" customHeight="1" thickBot="1" x14ac:dyDescent="0.3">
      <c r="B8" s="609"/>
      <c r="C8" s="609"/>
      <c r="D8" s="612"/>
      <c r="E8" s="616"/>
      <c r="F8" s="617"/>
      <c r="G8" s="621"/>
      <c r="H8" s="609"/>
      <c r="I8" s="629" t="s">
        <v>2</v>
      </c>
      <c r="J8" s="629"/>
      <c r="K8" s="629"/>
      <c r="L8" s="630"/>
      <c r="M8" s="631" t="s">
        <v>3</v>
      </c>
      <c r="N8" s="629"/>
      <c r="O8" s="629"/>
      <c r="P8" s="630"/>
      <c r="Q8" s="631" t="s">
        <v>4</v>
      </c>
      <c r="R8" s="629"/>
      <c r="S8" s="629"/>
      <c r="T8" s="630"/>
      <c r="U8" s="631" t="s">
        <v>5</v>
      </c>
      <c r="V8" s="629"/>
      <c r="W8" s="629"/>
      <c r="X8" s="630"/>
      <c r="Y8" s="631" t="s">
        <v>24</v>
      </c>
      <c r="Z8" s="629"/>
      <c r="AA8" s="629"/>
      <c r="AB8" s="630"/>
      <c r="AC8" s="631" t="s">
        <v>6</v>
      </c>
      <c r="AD8" s="629"/>
      <c r="AE8" s="629"/>
      <c r="AF8" s="630"/>
      <c r="AG8" s="631" t="s">
        <v>7</v>
      </c>
      <c r="AH8" s="629"/>
      <c r="AI8" s="629"/>
      <c r="AJ8" s="630"/>
      <c r="AK8" s="631" t="s">
        <v>8</v>
      </c>
      <c r="AL8" s="629"/>
      <c r="AM8" s="629"/>
      <c r="AN8" s="630"/>
      <c r="AO8" s="631" t="s">
        <v>9</v>
      </c>
      <c r="AP8" s="629"/>
      <c r="AQ8" s="629"/>
      <c r="AR8" s="630"/>
      <c r="AS8" s="631" t="s">
        <v>25</v>
      </c>
      <c r="AT8" s="629"/>
      <c r="AU8" s="629"/>
      <c r="AV8" s="630"/>
      <c r="AW8" s="631" t="s">
        <v>26</v>
      </c>
      <c r="AX8" s="629"/>
      <c r="AY8" s="629"/>
      <c r="AZ8" s="630"/>
      <c r="BA8" s="631" t="s">
        <v>10</v>
      </c>
      <c r="BB8" s="629"/>
      <c r="BC8" s="629"/>
      <c r="BD8" s="629"/>
      <c r="BE8" s="608" t="s">
        <v>57</v>
      </c>
    </row>
    <row r="9" spans="2:57" ht="24.75" customHeight="1" thickBot="1" x14ac:dyDescent="0.3">
      <c r="B9" s="610"/>
      <c r="C9" s="610"/>
      <c r="D9" s="613"/>
      <c r="E9" s="618"/>
      <c r="F9" s="619"/>
      <c r="G9" s="622"/>
      <c r="H9" s="610"/>
      <c r="I9" s="71" t="s">
        <v>67</v>
      </c>
      <c r="J9" s="72" t="s">
        <v>68</v>
      </c>
      <c r="K9" s="72" t="s">
        <v>69</v>
      </c>
      <c r="L9" s="72" t="s">
        <v>70</v>
      </c>
      <c r="M9" s="72" t="s">
        <v>67</v>
      </c>
      <c r="N9" s="72" t="s">
        <v>68</v>
      </c>
      <c r="O9" s="72" t="s">
        <v>69</v>
      </c>
      <c r="P9" s="72" t="s">
        <v>70</v>
      </c>
      <c r="Q9" s="72" t="s">
        <v>67</v>
      </c>
      <c r="R9" s="72" t="s">
        <v>68</v>
      </c>
      <c r="S9" s="72" t="s">
        <v>69</v>
      </c>
      <c r="T9" s="72" t="s">
        <v>70</v>
      </c>
      <c r="U9" s="72" t="s">
        <v>67</v>
      </c>
      <c r="V9" s="72" t="s">
        <v>68</v>
      </c>
      <c r="W9" s="72" t="s">
        <v>69</v>
      </c>
      <c r="X9" s="72" t="s">
        <v>70</v>
      </c>
      <c r="Y9" s="72" t="s">
        <v>67</v>
      </c>
      <c r="Z9" s="72" t="s">
        <v>68</v>
      </c>
      <c r="AA9" s="72" t="s">
        <v>69</v>
      </c>
      <c r="AB9" s="72" t="s">
        <v>70</v>
      </c>
      <c r="AC9" s="72" t="s">
        <v>67</v>
      </c>
      <c r="AD9" s="73" t="s">
        <v>68</v>
      </c>
      <c r="AE9" s="71" t="s">
        <v>69</v>
      </c>
      <c r="AF9" s="72" t="s">
        <v>70</v>
      </c>
      <c r="AG9" s="72" t="s">
        <v>67</v>
      </c>
      <c r="AH9" s="72" t="s">
        <v>68</v>
      </c>
      <c r="AI9" s="72" t="s">
        <v>69</v>
      </c>
      <c r="AJ9" s="72" t="s">
        <v>70</v>
      </c>
      <c r="AK9" s="72" t="s">
        <v>67</v>
      </c>
      <c r="AL9" s="72" t="s">
        <v>68</v>
      </c>
      <c r="AM9" s="72" t="s">
        <v>69</v>
      </c>
      <c r="AN9" s="72" t="s">
        <v>70</v>
      </c>
      <c r="AO9" s="72" t="s">
        <v>67</v>
      </c>
      <c r="AP9" s="72" t="s">
        <v>68</v>
      </c>
      <c r="AQ9" s="72" t="s">
        <v>69</v>
      </c>
      <c r="AR9" s="72" t="s">
        <v>70</v>
      </c>
      <c r="AS9" s="72" t="s">
        <v>67</v>
      </c>
      <c r="AT9" s="72" t="s">
        <v>68</v>
      </c>
      <c r="AU9" s="72" t="s">
        <v>69</v>
      </c>
      <c r="AV9" s="72" t="s">
        <v>70</v>
      </c>
      <c r="AW9" s="72" t="s">
        <v>67</v>
      </c>
      <c r="AX9" s="72" t="s">
        <v>68</v>
      </c>
      <c r="AY9" s="72" t="s">
        <v>69</v>
      </c>
      <c r="AZ9" s="72" t="s">
        <v>70</v>
      </c>
      <c r="BA9" s="72" t="s">
        <v>67</v>
      </c>
      <c r="BB9" s="72" t="s">
        <v>68</v>
      </c>
      <c r="BC9" s="72" t="s">
        <v>69</v>
      </c>
      <c r="BD9" s="73" t="s">
        <v>70</v>
      </c>
      <c r="BE9" s="610"/>
    </row>
    <row r="10" spans="2:57" s="79" customFormat="1" ht="30.75" customHeight="1" x14ac:dyDescent="0.25">
      <c r="B10" s="632" t="s">
        <v>82</v>
      </c>
      <c r="C10" s="635" t="s">
        <v>80</v>
      </c>
      <c r="D10" s="636" t="s">
        <v>21</v>
      </c>
      <c r="E10" s="637">
        <f>IF(F11=F10,100%,F11/F10)</f>
        <v>0</v>
      </c>
      <c r="F10" s="75">
        <f t="shared" ref="F10:F63" si="0">SUM(I10:BD10)</f>
        <v>1</v>
      </c>
      <c r="G10" s="639" t="s">
        <v>79</v>
      </c>
      <c r="H10" s="641" t="s">
        <v>78</v>
      </c>
      <c r="I10" s="76"/>
      <c r="J10" s="76"/>
      <c r="K10" s="76"/>
      <c r="L10" s="76"/>
      <c r="M10" s="76"/>
      <c r="N10" s="76"/>
      <c r="O10" s="76"/>
      <c r="P10" s="76"/>
      <c r="Q10" s="76"/>
      <c r="R10" s="76"/>
      <c r="S10" s="76"/>
      <c r="T10" s="76"/>
      <c r="U10" s="76"/>
      <c r="V10" s="76"/>
      <c r="W10" s="76">
        <v>1</v>
      </c>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7"/>
      <c r="BE10" s="78"/>
    </row>
    <row r="11" spans="2:57" ht="30.75" customHeight="1" x14ac:dyDescent="0.25">
      <c r="B11" s="633"/>
      <c r="C11" s="635"/>
      <c r="D11" s="636"/>
      <c r="E11" s="638"/>
      <c r="F11" s="75">
        <f t="shared" si="0"/>
        <v>0</v>
      </c>
      <c r="G11" s="640"/>
      <c r="H11" s="63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7"/>
      <c r="BE11" s="80"/>
    </row>
    <row r="12" spans="2:57" s="79" customFormat="1" ht="30.75" customHeight="1" x14ac:dyDescent="0.25">
      <c r="B12" s="633"/>
      <c r="C12" s="635" t="s">
        <v>107</v>
      </c>
      <c r="D12" s="636" t="s">
        <v>21</v>
      </c>
      <c r="E12" s="638">
        <f>IF(F13=F12,100%,F13/F12)</f>
        <v>0</v>
      </c>
      <c r="F12" s="75">
        <f t="shared" si="0"/>
        <v>1</v>
      </c>
      <c r="G12" s="639" t="s">
        <v>79</v>
      </c>
      <c r="H12" s="641" t="s">
        <v>78</v>
      </c>
      <c r="I12" s="76"/>
      <c r="J12" s="76"/>
      <c r="K12" s="76"/>
      <c r="L12" s="76"/>
      <c r="M12" s="76"/>
      <c r="N12" s="76"/>
      <c r="O12" s="76"/>
      <c r="P12" s="76">
        <v>1</v>
      </c>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7"/>
      <c r="BE12" s="78"/>
    </row>
    <row r="13" spans="2:57" ht="30.75" customHeight="1" x14ac:dyDescent="0.25">
      <c r="B13" s="633"/>
      <c r="C13" s="635"/>
      <c r="D13" s="636"/>
      <c r="E13" s="638"/>
      <c r="F13" s="75">
        <f t="shared" si="0"/>
        <v>0</v>
      </c>
      <c r="G13" s="640"/>
      <c r="H13" s="63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7"/>
      <c r="BE13" s="80"/>
    </row>
    <row r="14" spans="2:57" s="79" customFormat="1" ht="30.75" customHeight="1" x14ac:dyDescent="0.25">
      <c r="B14" s="633"/>
      <c r="C14" s="635" t="s">
        <v>81</v>
      </c>
      <c r="D14" s="636" t="s">
        <v>21</v>
      </c>
      <c r="E14" s="638">
        <f>IF(F15=F14,100%,F15/F14)</f>
        <v>0</v>
      </c>
      <c r="F14" s="75">
        <f t="shared" si="0"/>
        <v>1</v>
      </c>
      <c r="G14" s="639" t="s">
        <v>79</v>
      </c>
      <c r="H14" s="641" t="s">
        <v>78</v>
      </c>
      <c r="I14" s="76"/>
      <c r="J14" s="76"/>
      <c r="K14" s="76"/>
      <c r="L14" s="76"/>
      <c r="M14" s="76"/>
      <c r="N14" s="76"/>
      <c r="O14" s="76"/>
      <c r="P14" s="76"/>
      <c r="Q14" s="76"/>
      <c r="R14" s="76"/>
      <c r="S14" s="76"/>
      <c r="T14" s="76"/>
      <c r="U14" s="76"/>
      <c r="V14" s="76"/>
      <c r="W14" s="76">
        <v>1</v>
      </c>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7"/>
      <c r="BE14" s="78"/>
    </row>
    <row r="15" spans="2:57" ht="30.75" customHeight="1" x14ac:dyDescent="0.25">
      <c r="B15" s="633"/>
      <c r="C15" s="635"/>
      <c r="D15" s="636"/>
      <c r="E15" s="638"/>
      <c r="F15" s="75">
        <f t="shared" si="0"/>
        <v>0</v>
      </c>
      <c r="G15" s="640"/>
      <c r="H15" s="63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7"/>
      <c r="BE15" s="80"/>
    </row>
    <row r="16" spans="2:57" s="79" customFormat="1" ht="30.75" customHeight="1" x14ac:dyDescent="0.25">
      <c r="B16" s="633"/>
      <c r="C16" s="635" t="s">
        <v>108</v>
      </c>
      <c r="D16" s="636" t="s">
        <v>21</v>
      </c>
      <c r="E16" s="638">
        <f>IF(F17=F16,100%,F17/F16)</f>
        <v>0</v>
      </c>
      <c r="F16" s="75">
        <f t="shared" si="0"/>
        <v>6</v>
      </c>
      <c r="G16" s="639" t="s">
        <v>109</v>
      </c>
      <c r="H16" s="641" t="s">
        <v>110</v>
      </c>
      <c r="I16" s="76"/>
      <c r="J16" s="76"/>
      <c r="K16" s="76"/>
      <c r="L16" s="76"/>
      <c r="M16" s="76"/>
      <c r="N16" s="76"/>
      <c r="O16" s="76"/>
      <c r="P16" s="76"/>
      <c r="Q16" s="76"/>
      <c r="R16" s="76"/>
      <c r="S16" s="76"/>
      <c r="T16" s="76">
        <v>2</v>
      </c>
      <c r="U16" s="76"/>
      <c r="V16" s="76"/>
      <c r="W16" s="76"/>
      <c r="X16" s="76">
        <v>2</v>
      </c>
      <c r="Y16" s="76"/>
      <c r="Z16" s="76"/>
      <c r="AA16" s="76"/>
      <c r="AB16" s="76">
        <v>2</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7"/>
      <c r="BE16" s="78"/>
    </row>
    <row r="17" spans="2:57" ht="44.25" customHeight="1" x14ac:dyDescent="0.25">
      <c r="B17" s="633"/>
      <c r="C17" s="635"/>
      <c r="D17" s="636"/>
      <c r="E17" s="638"/>
      <c r="F17" s="75">
        <v>0</v>
      </c>
      <c r="G17" s="640"/>
      <c r="H17" s="63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7"/>
      <c r="BE17" s="80"/>
    </row>
    <row r="18" spans="2:57" s="79" customFormat="1" ht="30.75" customHeight="1" x14ac:dyDescent="0.25">
      <c r="B18" s="633"/>
      <c r="C18" s="635" t="s">
        <v>111</v>
      </c>
      <c r="D18" s="636" t="s">
        <v>21</v>
      </c>
      <c r="E18" s="638">
        <f>IF(F19=F18,100%,F19/F18)</f>
        <v>0</v>
      </c>
      <c r="F18" s="75">
        <f t="shared" si="0"/>
        <v>25</v>
      </c>
      <c r="G18" s="639" t="s">
        <v>109</v>
      </c>
      <c r="H18" s="641" t="s">
        <v>110</v>
      </c>
      <c r="I18" s="76"/>
      <c r="J18" s="76"/>
      <c r="K18" s="76"/>
      <c r="L18" s="76"/>
      <c r="M18" s="76"/>
      <c r="N18" s="76"/>
      <c r="O18" s="76"/>
      <c r="P18" s="76"/>
      <c r="Q18" s="76"/>
      <c r="R18" s="76"/>
      <c r="S18" s="76"/>
      <c r="T18" s="76"/>
      <c r="U18" s="76"/>
      <c r="V18" s="76"/>
      <c r="W18" s="76">
        <v>7</v>
      </c>
      <c r="X18" s="76"/>
      <c r="Y18" s="76"/>
      <c r="Z18" s="76"/>
      <c r="AA18" s="76"/>
      <c r="AB18" s="76"/>
      <c r="AC18" s="76"/>
      <c r="AD18" s="76"/>
      <c r="AE18" s="76">
        <v>9</v>
      </c>
      <c r="AF18" s="76"/>
      <c r="AG18" s="76"/>
      <c r="AH18" s="76"/>
      <c r="AI18" s="76"/>
      <c r="AJ18" s="76">
        <v>9</v>
      </c>
      <c r="AK18" s="76"/>
      <c r="AL18" s="76"/>
      <c r="AM18" s="76"/>
      <c r="AN18" s="76"/>
      <c r="AO18" s="76"/>
      <c r="AP18" s="76"/>
      <c r="AQ18" s="76"/>
      <c r="AR18" s="76"/>
      <c r="AS18" s="76"/>
      <c r="AT18" s="76"/>
      <c r="AU18" s="76"/>
      <c r="AV18" s="76"/>
      <c r="AW18" s="76"/>
      <c r="AX18" s="76"/>
      <c r="AY18" s="76"/>
      <c r="AZ18" s="76"/>
      <c r="BA18" s="76"/>
      <c r="BB18" s="76"/>
      <c r="BC18" s="76"/>
      <c r="BD18" s="77"/>
      <c r="BE18" s="78"/>
    </row>
    <row r="19" spans="2:57" ht="30.75" customHeight="1" x14ac:dyDescent="0.25">
      <c r="B19" s="633"/>
      <c r="C19" s="635"/>
      <c r="D19" s="636"/>
      <c r="E19" s="638"/>
      <c r="F19" s="75">
        <f t="shared" si="0"/>
        <v>0</v>
      </c>
      <c r="G19" s="640"/>
      <c r="H19" s="63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7"/>
      <c r="BE19" s="80"/>
    </row>
    <row r="20" spans="2:57" s="79" customFormat="1" ht="30.75" customHeight="1" x14ac:dyDescent="0.25">
      <c r="B20" s="633"/>
      <c r="C20" s="642" t="s">
        <v>112</v>
      </c>
      <c r="D20" s="636" t="s">
        <v>21</v>
      </c>
      <c r="E20" s="638">
        <f>IF(F21=F20,100%,F21/F20)</f>
        <v>0</v>
      </c>
      <c r="F20" s="75">
        <f t="shared" si="0"/>
        <v>1</v>
      </c>
      <c r="G20" s="639" t="s">
        <v>109</v>
      </c>
      <c r="H20" s="641" t="s">
        <v>110</v>
      </c>
      <c r="I20" s="76"/>
      <c r="J20" s="76"/>
      <c r="K20" s="76"/>
      <c r="L20" s="76"/>
      <c r="M20" s="76"/>
      <c r="N20" s="76"/>
      <c r="O20" s="76"/>
      <c r="P20" s="76"/>
      <c r="Q20" s="76"/>
      <c r="R20" s="76"/>
      <c r="S20" s="76"/>
      <c r="T20" s="76"/>
      <c r="U20" s="76"/>
      <c r="V20" s="76"/>
      <c r="W20" s="76"/>
      <c r="X20" s="76"/>
      <c r="Y20" s="76"/>
      <c r="Z20" s="76"/>
      <c r="AA20" s="76"/>
      <c r="AB20" s="76">
        <v>1</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7"/>
      <c r="BE20" s="78"/>
    </row>
    <row r="21" spans="2:57" ht="30.75" customHeight="1" x14ac:dyDescent="0.25">
      <c r="B21" s="633"/>
      <c r="C21" s="642"/>
      <c r="D21" s="636"/>
      <c r="E21" s="638"/>
      <c r="F21" s="75">
        <f t="shared" si="0"/>
        <v>0</v>
      </c>
      <c r="G21" s="640"/>
      <c r="H21" s="63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7"/>
      <c r="BE21" s="80"/>
    </row>
    <row r="22" spans="2:57" s="79" customFormat="1" ht="30.75" customHeight="1" x14ac:dyDescent="0.25">
      <c r="B22" s="633"/>
      <c r="C22" s="635" t="s">
        <v>113</v>
      </c>
      <c r="D22" s="636" t="s">
        <v>21</v>
      </c>
      <c r="E22" s="638">
        <f>IF(F23=F22,100%,F23/F22)</f>
        <v>0</v>
      </c>
      <c r="F22" s="75">
        <f t="shared" si="0"/>
        <v>2</v>
      </c>
      <c r="G22" s="639" t="s">
        <v>79</v>
      </c>
      <c r="H22" s="641" t="s">
        <v>78</v>
      </c>
      <c r="I22" s="76"/>
      <c r="J22" s="76"/>
      <c r="K22" s="76"/>
      <c r="L22" s="76"/>
      <c r="M22" s="76"/>
      <c r="N22" s="76"/>
      <c r="O22" s="76">
        <v>1</v>
      </c>
      <c r="P22" s="76"/>
      <c r="Q22" s="76"/>
      <c r="R22" s="76"/>
      <c r="S22" s="76"/>
      <c r="T22" s="76"/>
      <c r="U22" s="76"/>
      <c r="V22" s="76"/>
      <c r="W22" s="76"/>
      <c r="X22" s="76"/>
      <c r="Y22" s="76"/>
      <c r="Z22" s="76">
        <v>1</v>
      </c>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7"/>
      <c r="BE22" s="78"/>
    </row>
    <row r="23" spans="2:57" ht="30.75" customHeight="1" x14ac:dyDescent="0.25">
      <c r="B23" s="633"/>
      <c r="C23" s="635"/>
      <c r="D23" s="636"/>
      <c r="E23" s="638"/>
      <c r="F23" s="75">
        <f t="shared" si="0"/>
        <v>0</v>
      </c>
      <c r="G23" s="640"/>
      <c r="H23" s="63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7"/>
      <c r="BE23" s="80"/>
    </row>
    <row r="24" spans="2:57" s="79" customFormat="1" ht="30.75" customHeight="1" x14ac:dyDescent="0.25">
      <c r="B24" s="633"/>
      <c r="C24" s="635" t="s">
        <v>114</v>
      </c>
      <c r="D24" s="636" t="s">
        <v>20</v>
      </c>
      <c r="E24" s="638">
        <f>IF(F25=F24,100%,F25/F24)</f>
        <v>0</v>
      </c>
      <c r="F24" s="74">
        <f t="shared" si="0"/>
        <v>5</v>
      </c>
      <c r="G24" s="639" t="s">
        <v>79</v>
      </c>
      <c r="H24" s="641" t="s">
        <v>78</v>
      </c>
      <c r="I24" s="76"/>
      <c r="J24" s="76"/>
      <c r="K24" s="76"/>
      <c r="L24" s="76"/>
      <c r="M24" s="76"/>
      <c r="N24" s="76"/>
      <c r="O24" s="76"/>
      <c r="P24" s="76"/>
      <c r="Q24" s="76"/>
      <c r="R24" s="76"/>
      <c r="S24" s="76"/>
      <c r="T24" s="76"/>
      <c r="U24" s="76"/>
      <c r="V24" s="76"/>
      <c r="W24" s="76"/>
      <c r="X24" s="76">
        <v>1</v>
      </c>
      <c r="Y24" s="76">
        <v>1</v>
      </c>
      <c r="Z24" s="76"/>
      <c r="AA24" s="76"/>
      <c r="AB24" s="76"/>
      <c r="AC24" s="76"/>
      <c r="AD24" s="76"/>
      <c r="AE24" s="76"/>
      <c r="AF24" s="76"/>
      <c r="AG24" s="76"/>
      <c r="AH24" s="76">
        <v>1</v>
      </c>
      <c r="AI24" s="76"/>
      <c r="AJ24" s="76"/>
      <c r="AK24" s="76"/>
      <c r="AL24" s="76"/>
      <c r="AM24" s="76"/>
      <c r="AN24" s="76"/>
      <c r="AO24" s="76"/>
      <c r="AP24" s="76">
        <v>1</v>
      </c>
      <c r="AQ24" s="76"/>
      <c r="AR24" s="76"/>
      <c r="AS24" s="76"/>
      <c r="AT24" s="76"/>
      <c r="AU24" s="76"/>
      <c r="AV24" s="76"/>
      <c r="AW24" s="76"/>
      <c r="AX24" s="76">
        <v>1</v>
      </c>
      <c r="AY24" s="76"/>
      <c r="AZ24" s="76"/>
      <c r="BA24" s="76"/>
      <c r="BB24" s="76"/>
      <c r="BC24" s="76"/>
      <c r="BD24" s="77"/>
      <c r="BE24" s="78"/>
    </row>
    <row r="25" spans="2:57" ht="30.75" customHeight="1" x14ac:dyDescent="0.25">
      <c r="B25" s="633"/>
      <c r="C25" s="635"/>
      <c r="D25" s="636"/>
      <c r="E25" s="638"/>
      <c r="F25" s="74">
        <f t="shared" si="0"/>
        <v>0</v>
      </c>
      <c r="G25" s="640"/>
      <c r="H25" s="63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7"/>
      <c r="BE25" s="80"/>
    </row>
    <row r="26" spans="2:57" s="79" customFormat="1" ht="30.75" customHeight="1" x14ac:dyDescent="0.25">
      <c r="B26" s="633"/>
      <c r="C26" s="635" t="s">
        <v>115</v>
      </c>
      <c r="D26" s="636" t="s">
        <v>17</v>
      </c>
      <c r="E26" s="638">
        <f>IF(F27=F26,100%,F27/F26)</f>
        <v>0</v>
      </c>
      <c r="F26" s="74">
        <f t="shared" si="0"/>
        <v>4</v>
      </c>
      <c r="G26" s="639" t="s">
        <v>79</v>
      </c>
      <c r="H26" s="641" t="s">
        <v>78</v>
      </c>
      <c r="I26" s="76"/>
      <c r="J26" s="76"/>
      <c r="K26" s="76"/>
      <c r="L26" s="76"/>
      <c r="M26" s="76"/>
      <c r="N26" s="76"/>
      <c r="O26" s="76"/>
      <c r="P26" s="76"/>
      <c r="Q26" s="76"/>
      <c r="R26" s="76"/>
      <c r="S26" s="76">
        <v>1</v>
      </c>
      <c r="T26" s="76"/>
      <c r="U26" s="76"/>
      <c r="V26" s="76"/>
      <c r="W26" s="76"/>
      <c r="X26" s="76"/>
      <c r="Y26" s="76"/>
      <c r="Z26" s="76"/>
      <c r="AA26" s="76"/>
      <c r="AB26" s="76"/>
      <c r="AC26" s="76"/>
      <c r="AD26" s="76">
        <v>1</v>
      </c>
      <c r="AE26" s="76"/>
      <c r="AF26" s="76"/>
      <c r="AG26" s="76"/>
      <c r="AH26" s="76"/>
      <c r="AI26" s="76"/>
      <c r="AJ26" s="76"/>
      <c r="AK26" s="76"/>
      <c r="AL26" s="76"/>
      <c r="AM26" s="76"/>
      <c r="AN26" s="76"/>
      <c r="AO26" s="76">
        <v>1</v>
      </c>
      <c r="AP26" s="76"/>
      <c r="AQ26" s="76"/>
      <c r="AR26" s="76"/>
      <c r="AS26" s="76"/>
      <c r="AT26" s="76"/>
      <c r="AU26" s="76"/>
      <c r="AV26" s="76"/>
      <c r="AW26" s="76"/>
      <c r="AX26" s="76"/>
      <c r="AY26" s="76"/>
      <c r="AZ26" s="76">
        <v>1</v>
      </c>
      <c r="BA26" s="76"/>
      <c r="BB26" s="76"/>
      <c r="BC26" s="76"/>
      <c r="BD26" s="77"/>
      <c r="BE26" s="78"/>
    </row>
    <row r="27" spans="2:57" ht="30.75" customHeight="1" x14ac:dyDescent="0.25">
      <c r="B27" s="633"/>
      <c r="C27" s="635"/>
      <c r="D27" s="636"/>
      <c r="E27" s="638"/>
      <c r="F27" s="74">
        <f t="shared" si="0"/>
        <v>0</v>
      </c>
      <c r="G27" s="640"/>
      <c r="H27" s="63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7"/>
      <c r="BE27" s="80"/>
    </row>
    <row r="28" spans="2:57" s="79" customFormat="1" ht="30.75" customHeight="1" x14ac:dyDescent="0.25">
      <c r="B28" s="633"/>
      <c r="C28" s="635" t="s">
        <v>83</v>
      </c>
      <c r="D28" s="636" t="s">
        <v>17</v>
      </c>
      <c r="E28" s="638">
        <f>IF(F29=F28,100%,F29/F28)</f>
        <v>0</v>
      </c>
      <c r="F28" s="74">
        <f t="shared" si="0"/>
        <v>1</v>
      </c>
      <c r="G28" s="639" t="s">
        <v>79</v>
      </c>
      <c r="H28" s="641" t="s">
        <v>78</v>
      </c>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v>1</v>
      </c>
      <c r="AM28" s="76"/>
      <c r="AN28" s="76"/>
      <c r="AO28" s="76"/>
      <c r="AP28" s="76"/>
      <c r="AQ28" s="76"/>
      <c r="AR28" s="76"/>
      <c r="AS28" s="76"/>
      <c r="AT28" s="76"/>
      <c r="AU28" s="76"/>
      <c r="AV28" s="76"/>
      <c r="AW28" s="76"/>
      <c r="AX28" s="76"/>
      <c r="AY28" s="76"/>
      <c r="AZ28" s="76"/>
      <c r="BA28" s="76"/>
      <c r="BB28" s="76"/>
      <c r="BC28" s="76"/>
      <c r="BD28" s="77"/>
      <c r="BE28" s="78"/>
    </row>
    <row r="29" spans="2:57" ht="30.75" customHeight="1" x14ac:dyDescent="0.25">
      <c r="B29" s="633"/>
      <c r="C29" s="635"/>
      <c r="D29" s="636"/>
      <c r="E29" s="638"/>
      <c r="F29" s="74">
        <f t="shared" si="0"/>
        <v>0</v>
      </c>
      <c r="G29" s="640"/>
      <c r="H29" s="63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7"/>
      <c r="BE29" s="80"/>
    </row>
    <row r="30" spans="2:57" s="79" customFormat="1" ht="30.75" customHeight="1" x14ac:dyDescent="0.25">
      <c r="B30" s="633"/>
      <c r="C30" s="635" t="s">
        <v>116</v>
      </c>
      <c r="D30" s="636" t="s">
        <v>17</v>
      </c>
      <c r="E30" s="638">
        <f>IF(F31=F30,100%,F31/F30)</f>
        <v>0</v>
      </c>
      <c r="F30" s="74">
        <f t="shared" si="0"/>
        <v>1</v>
      </c>
      <c r="G30" s="639" t="s">
        <v>79</v>
      </c>
      <c r="H30" s="641" t="s">
        <v>78</v>
      </c>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v>1</v>
      </c>
      <c r="AI30" s="76"/>
      <c r="AJ30" s="76"/>
      <c r="AK30" s="76"/>
      <c r="AL30" s="76"/>
      <c r="AM30" s="76"/>
      <c r="AN30" s="76"/>
      <c r="AO30" s="76"/>
      <c r="AP30" s="76"/>
      <c r="AQ30" s="76"/>
      <c r="AR30" s="76"/>
      <c r="AS30" s="76"/>
      <c r="AT30" s="76"/>
      <c r="AU30" s="76"/>
      <c r="AV30" s="76"/>
      <c r="AW30" s="76"/>
      <c r="AX30" s="76"/>
      <c r="AY30" s="76"/>
      <c r="AZ30" s="76"/>
      <c r="BA30" s="76"/>
      <c r="BB30" s="76"/>
      <c r="BC30" s="76"/>
      <c r="BD30" s="77"/>
      <c r="BE30" s="78"/>
    </row>
    <row r="31" spans="2:57" ht="30.75" customHeight="1" x14ac:dyDescent="0.25">
      <c r="B31" s="633"/>
      <c r="C31" s="635"/>
      <c r="D31" s="636"/>
      <c r="E31" s="638"/>
      <c r="F31" s="74">
        <f t="shared" si="0"/>
        <v>0</v>
      </c>
      <c r="G31" s="640"/>
      <c r="H31" s="63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7"/>
      <c r="BE31" s="80"/>
    </row>
    <row r="32" spans="2:57" s="79" customFormat="1" ht="30.75" customHeight="1" x14ac:dyDescent="0.25">
      <c r="B32" s="633"/>
      <c r="C32" s="635" t="s">
        <v>117</v>
      </c>
      <c r="D32" s="636" t="s">
        <v>23</v>
      </c>
      <c r="E32" s="638">
        <f>IF(F33=F32,100%,F33/F32)</f>
        <v>0</v>
      </c>
      <c r="F32" s="74">
        <f t="shared" si="0"/>
        <v>12</v>
      </c>
      <c r="G32" s="639" t="s">
        <v>109</v>
      </c>
      <c r="H32" s="641" t="s">
        <v>110</v>
      </c>
      <c r="I32" s="76"/>
      <c r="J32" s="76"/>
      <c r="K32" s="76"/>
      <c r="L32" s="76">
        <v>1</v>
      </c>
      <c r="M32" s="76"/>
      <c r="N32" s="76"/>
      <c r="O32" s="76"/>
      <c r="P32" s="76">
        <v>1</v>
      </c>
      <c r="Q32" s="76"/>
      <c r="R32" s="76"/>
      <c r="S32" s="76"/>
      <c r="T32" s="76">
        <v>1</v>
      </c>
      <c r="U32" s="76"/>
      <c r="V32" s="76"/>
      <c r="W32" s="76"/>
      <c r="X32" s="76">
        <v>1</v>
      </c>
      <c r="Y32" s="76"/>
      <c r="Z32" s="76"/>
      <c r="AA32" s="76"/>
      <c r="AB32" s="76">
        <v>1</v>
      </c>
      <c r="AC32" s="76"/>
      <c r="AD32" s="76"/>
      <c r="AE32" s="76"/>
      <c r="AF32" s="76">
        <v>1</v>
      </c>
      <c r="AG32" s="76"/>
      <c r="AH32" s="76"/>
      <c r="AI32" s="76"/>
      <c r="AJ32" s="76">
        <v>1</v>
      </c>
      <c r="AK32" s="76"/>
      <c r="AL32" s="76"/>
      <c r="AM32" s="76"/>
      <c r="AN32" s="76">
        <v>1</v>
      </c>
      <c r="AO32" s="76"/>
      <c r="AP32" s="76"/>
      <c r="AQ32" s="76"/>
      <c r="AR32" s="76">
        <v>1</v>
      </c>
      <c r="AS32" s="76"/>
      <c r="AT32" s="76"/>
      <c r="AU32" s="76"/>
      <c r="AV32" s="76">
        <v>1</v>
      </c>
      <c r="AW32" s="76"/>
      <c r="AX32" s="76"/>
      <c r="AY32" s="76"/>
      <c r="AZ32" s="76">
        <v>1</v>
      </c>
      <c r="BA32" s="76"/>
      <c r="BB32" s="76"/>
      <c r="BC32" s="76"/>
      <c r="BD32" s="77">
        <v>1</v>
      </c>
      <c r="BE32" s="78"/>
    </row>
    <row r="33" spans="2:57" ht="30.75" customHeight="1" x14ac:dyDescent="0.25">
      <c r="B33" s="633"/>
      <c r="C33" s="643"/>
      <c r="D33" s="644"/>
      <c r="E33" s="645"/>
      <c r="F33" s="81">
        <f t="shared" si="0"/>
        <v>0</v>
      </c>
      <c r="G33" s="640"/>
      <c r="H33" s="636"/>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3"/>
      <c r="BE33" s="80"/>
    </row>
    <row r="34" spans="2:57" s="79" customFormat="1" ht="30.75" customHeight="1" x14ac:dyDescent="0.25">
      <c r="B34" s="633"/>
      <c r="C34" s="635" t="s">
        <v>118</v>
      </c>
      <c r="D34" s="636" t="s">
        <v>20</v>
      </c>
      <c r="E34" s="638">
        <f>IF(F35=F34,100%,F35/F34)</f>
        <v>0</v>
      </c>
      <c r="F34" s="74">
        <f t="shared" si="0"/>
        <v>5</v>
      </c>
      <c r="G34" s="639" t="s">
        <v>79</v>
      </c>
      <c r="H34" s="641" t="s">
        <v>78</v>
      </c>
      <c r="I34" s="76"/>
      <c r="J34" s="76"/>
      <c r="K34" s="76"/>
      <c r="L34" s="76"/>
      <c r="M34" s="76"/>
      <c r="N34" s="76">
        <v>1</v>
      </c>
      <c r="O34" s="76"/>
      <c r="P34" s="76"/>
      <c r="Q34" s="76"/>
      <c r="R34" s="76">
        <v>1</v>
      </c>
      <c r="S34" s="76"/>
      <c r="T34" s="76"/>
      <c r="U34" s="76"/>
      <c r="V34" s="76">
        <v>1</v>
      </c>
      <c r="W34" s="76"/>
      <c r="X34" s="76"/>
      <c r="Y34" s="76"/>
      <c r="Z34" s="76">
        <v>1</v>
      </c>
      <c r="AA34" s="76"/>
      <c r="AB34" s="76"/>
      <c r="AC34" s="76"/>
      <c r="AD34" s="76">
        <v>1</v>
      </c>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7"/>
      <c r="BE34" s="78"/>
    </row>
    <row r="35" spans="2:57" ht="30.75" customHeight="1" x14ac:dyDescent="0.25">
      <c r="B35" s="633"/>
      <c r="C35" s="635"/>
      <c r="D35" s="636"/>
      <c r="E35" s="638"/>
      <c r="F35" s="74">
        <f t="shared" si="0"/>
        <v>0</v>
      </c>
      <c r="G35" s="640"/>
      <c r="H35" s="63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7"/>
      <c r="BE35" s="80"/>
    </row>
    <row r="36" spans="2:57" s="79" customFormat="1" ht="30.75" customHeight="1" x14ac:dyDescent="0.25">
      <c r="B36" s="633"/>
      <c r="C36" s="635" t="s">
        <v>119</v>
      </c>
      <c r="D36" s="636" t="s">
        <v>20</v>
      </c>
      <c r="E36" s="638">
        <f>IF(F37=F36,100%,F37/F36)</f>
        <v>0.16666666666666666</v>
      </c>
      <c r="F36" s="74">
        <f t="shared" si="0"/>
        <v>12</v>
      </c>
      <c r="G36" s="639" t="s">
        <v>109</v>
      </c>
      <c r="H36" s="641" t="s">
        <v>110</v>
      </c>
      <c r="I36" s="76">
        <v>1</v>
      </c>
      <c r="J36" s="76"/>
      <c r="K36" s="76"/>
      <c r="L36" s="76"/>
      <c r="M36" s="76">
        <v>1</v>
      </c>
      <c r="N36" s="76"/>
      <c r="O36" s="76"/>
      <c r="P36" s="76"/>
      <c r="Q36" s="76">
        <v>1</v>
      </c>
      <c r="R36" s="76"/>
      <c r="S36" s="76"/>
      <c r="T36" s="76"/>
      <c r="U36" s="76">
        <v>1</v>
      </c>
      <c r="V36" s="76"/>
      <c r="W36" s="76"/>
      <c r="X36" s="76"/>
      <c r="Y36" s="76">
        <v>1</v>
      </c>
      <c r="Z36" s="76"/>
      <c r="AA36" s="76"/>
      <c r="AB36" s="76"/>
      <c r="AC36" s="76">
        <v>1</v>
      </c>
      <c r="AD36" s="76"/>
      <c r="AE36" s="76"/>
      <c r="AF36" s="76"/>
      <c r="AG36" s="76">
        <v>1</v>
      </c>
      <c r="AH36" s="76"/>
      <c r="AI36" s="76"/>
      <c r="AJ36" s="76"/>
      <c r="AK36" s="76">
        <v>1</v>
      </c>
      <c r="AL36" s="76"/>
      <c r="AM36" s="76"/>
      <c r="AN36" s="76"/>
      <c r="AO36" s="76">
        <v>1</v>
      </c>
      <c r="AP36" s="76"/>
      <c r="AQ36" s="76"/>
      <c r="AR36" s="76"/>
      <c r="AS36" s="76">
        <v>1</v>
      </c>
      <c r="AT36" s="76"/>
      <c r="AU36" s="76"/>
      <c r="AV36" s="76"/>
      <c r="AW36" s="76">
        <v>1</v>
      </c>
      <c r="AX36" s="76"/>
      <c r="AY36" s="76"/>
      <c r="AZ36" s="76"/>
      <c r="BA36" s="76">
        <v>1</v>
      </c>
      <c r="BB36" s="76"/>
      <c r="BC36" s="76"/>
      <c r="BD36" s="77"/>
      <c r="BE36" s="78"/>
    </row>
    <row r="37" spans="2:57" ht="30.75" customHeight="1" x14ac:dyDescent="0.25">
      <c r="B37" s="633"/>
      <c r="C37" s="635"/>
      <c r="D37" s="636"/>
      <c r="E37" s="638"/>
      <c r="F37" s="74">
        <f t="shared" si="0"/>
        <v>2</v>
      </c>
      <c r="G37" s="640"/>
      <c r="H37" s="636"/>
      <c r="I37" s="76">
        <v>1</v>
      </c>
      <c r="J37" s="76"/>
      <c r="K37" s="76"/>
      <c r="L37" s="76"/>
      <c r="M37" s="76">
        <v>1</v>
      </c>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80"/>
    </row>
    <row r="38" spans="2:57" ht="30.75" customHeight="1" x14ac:dyDescent="0.25">
      <c r="B38" s="633"/>
      <c r="C38" s="635" t="s">
        <v>120</v>
      </c>
      <c r="D38" s="636" t="s">
        <v>23</v>
      </c>
      <c r="E38" s="638">
        <f>IF(F39=F38,100%,F39/F38)</f>
        <v>0</v>
      </c>
      <c r="F38" s="74">
        <f t="shared" si="0"/>
        <v>27</v>
      </c>
      <c r="G38" s="639" t="s">
        <v>109</v>
      </c>
      <c r="H38" s="641" t="s">
        <v>110</v>
      </c>
      <c r="I38" s="76"/>
      <c r="J38" s="76"/>
      <c r="K38" s="76"/>
      <c r="L38" s="76"/>
      <c r="M38" s="76"/>
      <c r="N38" s="76"/>
      <c r="O38" s="76"/>
      <c r="P38" s="76"/>
      <c r="Q38" s="76"/>
      <c r="R38" s="76"/>
      <c r="S38" s="76"/>
      <c r="T38" s="76"/>
      <c r="U38" s="76"/>
      <c r="V38" s="76"/>
      <c r="W38" s="76">
        <v>9</v>
      </c>
      <c r="X38" s="76"/>
      <c r="Y38" s="76"/>
      <c r="Z38" s="76"/>
      <c r="AA38" s="76"/>
      <c r="AB38" s="76"/>
      <c r="AC38" s="76"/>
      <c r="AD38" s="76"/>
      <c r="AE38" s="76">
        <v>9</v>
      </c>
      <c r="AF38" s="76"/>
      <c r="AG38" s="76"/>
      <c r="AH38" s="76"/>
      <c r="AI38" s="76"/>
      <c r="AJ38" s="76">
        <v>9</v>
      </c>
      <c r="AK38" s="76"/>
      <c r="AL38" s="76"/>
      <c r="AM38" s="76"/>
      <c r="AN38" s="76"/>
      <c r="AO38" s="76"/>
      <c r="AP38" s="76"/>
      <c r="AQ38" s="76"/>
      <c r="AR38" s="76"/>
      <c r="AS38" s="76"/>
      <c r="AT38" s="76"/>
      <c r="AU38" s="76"/>
      <c r="AV38" s="76"/>
      <c r="AW38" s="76"/>
      <c r="AX38" s="76"/>
      <c r="AY38" s="76"/>
      <c r="AZ38" s="76"/>
      <c r="BA38" s="76"/>
      <c r="BB38" s="76"/>
      <c r="BC38" s="76"/>
      <c r="BD38" s="77"/>
      <c r="BE38" s="80"/>
    </row>
    <row r="39" spans="2:57" ht="30.75" customHeight="1" x14ac:dyDescent="0.25">
      <c r="B39" s="633"/>
      <c r="C39" s="635"/>
      <c r="D39" s="636"/>
      <c r="E39" s="638"/>
      <c r="F39" s="74">
        <f t="shared" si="0"/>
        <v>0</v>
      </c>
      <c r="G39" s="640"/>
      <c r="H39" s="63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7"/>
      <c r="BE39" s="80"/>
    </row>
    <row r="40" spans="2:57" ht="30.75" customHeight="1" x14ac:dyDescent="0.25">
      <c r="B40" s="633"/>
      <c r="C40" s="642" t="s">
        <v>121</v>
      </c>
      <c r="D40" s="636" t="s">
        <v>23</v>
      </c>
      <c r="E40" s="638">
        <f>IF(F41=F40,100%,F41/F40)</f>
        <v>1</v>
      </c>
      <c r="F40" s="74">
        <f t="shared" si="0"/>
        <v>1</v>
      </c>
      <c r="G40" s="639" t="s">
        <v>79</v>
      </c>
      <c r="H40" s="641" t="s">
        <v>78</v>
      </c>
      <c r="I40" s="76"/>
      <c r="J40" s="76"/>
      <c r="K40" s="76">
        <v>1</v>
      </c>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7"/>
      <c r="BE40" s="80"/>
    </row>
    <row r="41" spans="2:57" ht="30.75" customHeight="1" x14ac:dyDescent="0.25">
      <c r="B41" s="633"/>
      <c r="C41" s="642"/>
      <c r="D41" s="636"/>
      <c r="E41" s="638"/>
      <c r="F41" s="74">
        <f t="shared" si="0"/>
        <v>1</v>
      </c>
      <c r="G41" s="640"/>
      <c r="H41" s="636"/>
      <c r="I41" s="76"/>
      <c r="J41" s="76"/>
      <c r="K41" s="76">
        <v>1</v>
      </c>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7"/>
      <c r="BE41" s="80"/>
    </row>
    <row r="42" spans="2:57" ht="30.75" customHeight="1" x14ac:dyDescent="0.25">
      <c r="B42" s="633"/>
      <c r="C42" s="635" t="s">
        <v>122</v>
      </c>
      <c r="D42" s="636" t="s">
        <v>23</v>
      </c>
      <c r="E42" s="638">
        <f>IF(F43=F42,100%,F43/F42)</f>
        <v>0</v>
      </c>
      <c r="F42" s="74">
        <f t="shared" si="0"/>
        <v>4</v>
      </c>
      <c r="G42" s="639" t="s">
        <v>109</v>
      </c>
      <c r="H42" s="641" t="s">
        <v>110</v>
      </c>
      <c r="I42" s="76"/>
      <c r="J42" s="76"/>
      <c r="K42" s="76"/>
      <c r="L42" s="76"/>
      <c r="M42" s="76"/>
      <c r="N42" s="76"/>
      <c r="O42" s="76"/>
      <c r="P42" s="76"/>
      <c r="Q42" s="76"/>
      <c r="R42" s="76"/>
      <c r="S42" s="76"/>
      <c r="T42" s="76">
        <v>1</v>
      </c>
      <c r="U42" s="76"/>
      <c r="V42" s="76"/>
      <c r="W42" s="76"/>
      <c r="X42" s="76"/>
      <c r="Y42" s="76"/>
      <c r="Z42" s="76"/>
      <c r="AA42" s="76"/>
      <c r="AB42" s="76"/>
      <c r="AC42" s="76"/>
      <c r="AD42" s="76"/>
      <c r="AE42" s="76"/>
      <c r="AF42" s="76">
        <v>1</v>
      </c>
      <c r="AG42" s="76"/>
      <c r="AH42" s="76"/>
      <c r="AI42" s="76"/>
      <c r="AJ42" s="76"/>
      <c r="AK42" s="76"/>
      <c r="AL42" s="76"/>
      <c r="AM42" s="76"/>
      <c r="AN42" s="76"/>
      <c r="AO42" s="76"/>
      <c r="AP42" s="76"/>
      <c r="AQ42" s="76">
        <v>1</v>
      </c>
      <c r="AR42" s="76"/>
      <c r="AS42" s="76"/>
      <c r="AT42" s="76"/>
      <c r="AU42" s="76"/>
      <c r="AV42" s="76"/>
      <c r="AW42" s="76"/>
      <c r="AX42" s="76"/>
      <c r="AY42" s="76"/>
      <c r="AZ42" s="76"/>
      <c r="BA42" s="76"/>
      <c r="BB42" s="76"/>
      <c r="BC42" s="76">
        <v>1</v>
      </c>
      <c r="BD42" s="77"/>
      <c r="BE42" s="80"/>
    </row>
    <row r="43" spans="2:57" ht="30.75" customHeight="1" x14ac:dyDescent="0.25">
      <c r="B43" s="633"/>
      <c r="C43" s="635"/>
      <c r="D43" s="636"/>
      <c r="E43" s="638"/>
      <c r="F43" s="74">
        <f t="shared" si="0"/>
        <v>0</v>
      </c>
      <c r="G43" s="640"/>
      <c r="H43" s="63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7"/>
      <c r="BE43" s="80"/>
    </row>
    <row r="44" spans="2:57" s="79" customFormat="1" ht="30.75" customHeight="1" x14ac:dyDescent="0.25">
      <c r="B44" s="633"/>
      <c r="C44" s="635" t="s">
        <v>123</v>
      </c>
      <c r="D44" s="636" t="s">
        <v>17</v>
      </c>
      <c r="E44" s="638">
        <f>IF(F45=F44,100%,F45/F44)</f>
        <v>0.5</v>
      </c>
      <c r="F44" s="74">
        <f t="shared" si="0"/>
        <v>2</v>
      </c>
      <c r="G44" s="639" t="s">
        <v>79</v>
      </c>
      <c r="H44" s="641" t="s">
        <v>78</v>
      </c>
      <c r="I44" s="76"/>
      <c r="J44" s="76"/>
      <c r="K44" s="76"/>
      <c r="L44" s="76">
        <v>1</v>
      </c>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v>1</v>
      </c>
      <c r="BC44" s="76"/>
      <c r="BD44" s="77"/>
      <c r="BE44" s="78"/>
    </row>
    <row r="45" spans="2:57" ht="30.75" customHeight="1" x14ac:dyDescent="0.25">
      <c r="B45" s="633"/>
      <c r="C45" s="635"/>
      <c r="D45" s="636"/>
      <c r="E45" s="638"/>
      <c r="F45" s="74">
        <f t="shared" si="0"/>
        <v>1</v>
      </c>
      <c r="G45" s="640"/>
      <c r="H45" s="636"/>
      <c r="I45" s="76">
        <v>1</v>
      </c>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7"/>
      <c r="BE45" s="80"/>
    </row>
    <row r="46" spans="2:57" ht="30.75" customHeight="1" x14ac:dyDescent="0.25">
      <c r="B46" s="633"/>
      <c r="C46" s="646" t="s">
        <v>124</v>
      </c>
      <c r="D46" s="644" t="s">
        <v>17</v>
      </c>
      <c r="E46" s="638">
        <f>IF(F47=F46,100%,F47/F46)</f>
        <v>1</v>
      </c>
      <c r="F46" s="74">
        <f t="shared" si="0"/>
        <v>1</v>
      </c>
      <c r="G46" s="639" t="s">
        <v>79</v>
      </c>
      <c r="H46" s="641" t="s">
        <v>78</v>
      </c>
      <c r="I46" s="76">
        <v>1</v>
      </c>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80"/>
    </row>
    <row r="47" spans="2:57" ht="30.75" customHeight="1" x14ac:dyDescent="0.25">
      <c r="B47" s="633"/>
      <c r="C47" s="647"/>
      <c r="D47" s="641"/>
      <c r="E47" s="638"/>
      <c r="F47" s="74">
        <f t="shared" si="0"/>
        <v>1</v>
      </c>
      <c r="G47" s="640"/>
      <c r="H47" s="636"/>
      <c r="I47" s="76">
        <v>1</v>
      </c>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80"/>
    </row>
    <row r="48" spans="2:57" ht="30.75" customHeight="1" x14ac:dyDescent="0.25">
      <c r="B48" s="633"/>
      <c r="C48" s="635" t="s">
        <v>125</v>
      </c>
      <c r="D48" s="636" t="s">
        <v>20</v>
      </c>
      <c r="E48" s="638">
        <f>IF(F49=F48,100%,F49/F48)</f>
        <v>0</v>
      </c>
      <c r="F48" s="74">
        <f t="shared" si="0"/>
        <v>4</v>
      </c>
      <c r="G48" s="639" t="s">
        <v>79</v>
      </c>
      <c r="H48" s="641" t="s">
        <v>78</v>
      </c>
      <c r="I48" s="76"/>
      <c r="J48" s="76"/>
      <c r="K48" s="76"/>
      <c r="L48" s="76"/>
      <c r="M48" s="76"/>
      <c r="N48" s="76"/>
      <c r="O48" s="76"/>
      <c r="P48" s="76"/>
      <c r="Q48" s="76"/>
      <c r="R48" s="76">
        <v>1</v>
      </c>
      <c r="S48" s="76"/>
      <c r="T48" s="76"/>
      <c r="U48" s="76"/>
      <c r="V48" s="76"/>
      <c r="W48" s="76"/>
      <c r="X48" s="76"/>
      <c r="Y48" s="76"/>
      <c r="Z48" s="76"/>
      <c r="AA48" s="76"/>
      <c r="AB48" s="76"/>
      <c r="AC48" s="76"/>
      <c r="AD48" s="76">
        <v>1</v>
      </c>
      <c r="AE48" s="76"/>
      <c r="AF48" s="76"/>
      <c r="AG48" s="76"/>
      <c r="AH48" s="76"/>
      <c r="AI48" s="76"/>
      <c r="AJ48" s="76"/>
      <c r="AK48" s="76"/>
      <c r="AL48" s="76"/>
      <c r="AM48" s="76"/>
      <c r="AN48" s="76"/>
      <c r="AO48" s="76"/>
      <c r="AP48" s="76">
        <v>1</v>
      </c>
      <c r="AQ48" s="76"/>
      <c r="AR48" s="76"/>
      <c r="AS48" s="76"/>
      <c r="AT48" s="76"/>
      <c r="AU48" s="76"/>
      <c r="AV48" s="76"/>
      <c r="AW48" s="76"/>
      <c r="AX48" s="76"/>
      <c r="AY48" s="76"/>
      <c r="AZ48" s="76"/>
      <c r="BA48" s="76"/>
      <c r="BB48" s="76">
        <v>1</v>
      </c>
      <c r="BC48" s="76"/>
      <c r="BD48" s="77"/>
      <c r="BE48" s="80"/>
    </row>
    <row r="49" spans="2:57" ht="30.75" customHeight="1" x14ac:dyDescent="0.25">
      <c r="B49" s="633"/>
      <c r="C49" s="635"/>
      <c r="D49" s="636"/>
      <c r="E49" s="638"/>
      <c r="F49" s="74">
        <f t="shared" si="0"/>
        <v>0</v>
      </c>
      <c r="G49" s="640"/>
      <c r="H49" s="63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7"/>
      <c r="BE49" s="80"/>
    </row>
    <row r="50" spans="2:57" ht="30.75" customHeight="1" x14ac:dyDescent="0.25">
      <c r="B50" s="633"/>
      <c r="C50" s="635" t="s">
        <v>126</v>
      </c>
      <c r="D50" s="636" t="s">
        <v>23</v>
      </c>
      <c r="E50" s="638">
        <f>IF(F51=F50,100%,F51/F50)</f>
        <v>0</v>
      </c>
      <c r="F50" s="74">
        <f t="shared" si="0"/>
        <v>3</v>
      </c>
      <c r="G50" s="639" t="s">
        <v>79</v>
      </c>
      <c r="H50" s="641" t="s">
        <v>78</v>
      </c>
      <c r="I50" s="76"/>
      <c r="J50" s="76"/>
      <c r="K50" s="76"/>
      <c r="L50" s="76"/>
      <c r="M50" s="76"/>
      <c r="N50" s="76"/>
      <c r="O50" s="76"/>
      <c r="P50" s="76"/>
      <c r="Q50" s="76"/>
      <c r="R50" s="76"/>
      <c r="S50" s="76"/>
      <c r="T50" s="76"/>
      <c r="U50" s="76"/>
      <c r="V50" s="76"/>
      <c r="W50" s="76">
        <v>1</v>
      </c>
      <c r="X50" s="76"/>
      <c r="Y50" s="76"/>
      <c r="Z50" s="76"/>
      <c r="AA50" s="84"/>
      <c r="AB50" s="76"/>
      <c r="AC50" s="76"/>
      <c r="AD50" s="76"/>
      <c r="AE50" s="76">
        <v>1</v>
      </c>
      <c r="AF50" s="76">
        <v>1</v>
      </c>
      <c r="AG50" s="76"/>
      <c r="AH50" s="76"/>
      <c r="AI50" s="76"/>
      <c r="AJ50" s="76"/>
      <c r="AK50" s="76"/>
      <c r="AL50" s="76"/>
      <c r="AM50" s="76"/>
      <c r="AN50" s="76"/>
      <c r="AO50" s="76"/>
      <c r="AP50" s="76"/>
      <c r="AQ50" s="76"/>
      <c r="AR50" s="76"/>
      <c r="AS50" s="76"/>
      <c r="AT50" s="76"/>
      <c r="AU50" s="76"/>
      <c r="AV50" s="76"/>
      <c r="AW50" s="76"/>
      <c r="AX50" s="76"/>
      <c r="AY50" s="85"/>
      <c r="AZ50" s="86"/>
      <c r="BA50" s="76"/>
      <c r="BB50" s="76"/>
      <c r="BC50" s="76"/>
      <c r="BD50" s="77"/>
      <c r="BE50" s="80"/>
    </row>
    <row r="51" spans="2:57" ht="30.75" customHeight="1" x14ac:dyDescent="0.25">
      <c r="B51" s="633"/>
      <c r="C51" s="635"/>
      <c r="D51" s="636"/>
      <c r="E51" s="638"/>
      <c r="F51" s="74">
        <f t="shared" si="0"/>
        <v>0</v>
      </c>
      <c r="G51" s="640"/>
      <c r="H51" s="63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85"/>
      <c r="AZ51" s="86"/>
      <c r="BA51" s="76"/>
      <c r="BB51" s="76"/>
      <c r="BC51" s="76"/>
      <c r="BD51" s="77"/>
      <c r="BE51" s="80"/>
    </row>
    <row r="52" spans="2:57" ht="30.75" customHeight="1" x14ac:dyDescent="0.25">
      <c r="B52" s="633"/>
      <c r="C52" s="648" t="s">
        <v>127</v>
      </c>
      <c r="D52" s="644" t="s">
        <v>17</v>
      </c>
      <c r="E52" s="638">
        <f>IF(F53=F52,100%,F53/F52)</f>
        <v>0</v>
      </c>
      <c r="F52" s="74">
        <f t="shared" si="0"/>
        <v>4</v>
      </c>
      <c r="G52" s="639" t="s">
        <v>79</v>
      </c>
      <c r="H52" s="641" t="s">
        <v>78</v>
      </c>
      <c r="I52" s="76"/>
      <c r="J52" s="76"/>
      <c r="K52" s="76"/>
      <c r="L52" s="76"/>
      <c r="M52" s="76"/>
      <c r="N52" s="76"/>
      <c r="O52" s="76"/>
      <c r="P52" s="76"/>
      <c r="Q52" s="76"/>
      <c r="R52" s="76"/>
      <c r="S52" s="76">
        <v>1</v>
      </c>
      <c r="T52" s="76"/>
      <c r="U52" s="76"/>
      <c r="V52" s="76"/>
      <c r="W52" s="76">
        <v>1</v>
      </c>
      <c r="X52" s="76"/>
      <c r="Y52" s="76"/>
      <c r="Z52" s="76">
        <v>1</v>
      </c>
      <c r="AA52" s="84"/>
      <c r="AB52" s="76"/>
      <c r="AC52" s="76"/>
      <c r="AD52" s="76"/>
      <c r="AE52" s="76"/>
      <c r="AF52" s="76"/>
      <c r="AG52" s="76">
        <v>1</v>
      </c>
      <c r="AH52" s="76"/>
      <c r="AI52" s="76"/>
      <c r="AJ52" s="76"/>
      <c r="AK52" s="76"/>
      <c r="AL52" s="76"/>
      <c r="AM52" s="76"/>
      <c r="AN52" s="76"/>
      <c r="AO52" s="76"/>
      <c r="AP52" s="76"/>
      <c r="AQ52" s="76"/>
      <c r="AR52" s="76"/>
      <c r="AS52" s="76"/>
      <c r="AT52" s="76"/>
      <c r="AU52" s="76"/>
      <c r="AV52" s="76"/>
      <c r="AW52" s="76"/>
      <c r="AX52" s="76"/>
      <c r="AY52" s="85"/>
      <c r="AZ52" s="86"/>
      <c r="BA52" s="76"/>
      <c r="BB52" s="76"/>
      <c r="BC52" s="76"/>
      <c r="BD52" s="77"/>
      <c r="BE52" s="80"/>
    </row>
    <row r="53" spans="2:57" ht="30.75" customHeight="1" x14ac:dyDescent="0.25">
      <c r="B53" s="633"/>
      <c r="C53" s="649"/>
      <c r="D53" s="641"/>
      <c r="E53" s="638"/>
      <c r="F53" s="74">
        <f t="shared" si="0"/>
        <v>0</v>
      </c>
      <c r="G53" s="640"/>
      <c r="H53" s="63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85"/>
      <c r="AZ53" s="86"/>
      <c r="BA53" s="76"/>
      <c r="BB53" s="76"/>
      <c r="BC53" s="76"/>
      <c r="BD53" s="77"/>
      <c r="BE53" s="80"/>
    </row>
    <row r="54" spans="2:57" ht="30.75" customHeight="1" x14ac:dyDescent="0.25">
      <c r="B54" s="634"/>
      <c r="C54" s="650" t="s">
        <v>84</v>
      </c>
      <c r="D54" s="652" t="s">
        <v>23</v>
      </c>
      <c r="E54" s="653">
        <f>IF(F55=F54,100%,F55/F54)</f>
        <v>0</v>
      </c>
      <c r="F54" s="87">
        <f t="shared" si="0"/>
        <v>1</v>
      </c>
      <c r="G54" s="639" t="s">
        <v>79</v>
      </c>
      <c r="H54" s="641" t="s">
        <v>78</v>
      </c>
      <c r="I54" s="88"/>
      <c r="J54" s="88"/>
      <c r="K54" s="88"/>
      <c r="L54" s="88"/>
      <c r="M54" s="88"/>
      <c r="N54" s="88"/>
      <c r="O54" s="88"/>
      <c r="P54" s="88"/>
      <c r="Q54" s="88"/>
      <c r="R54" s="88"/>
      <c r="S54" s="88"/>
      <c r="T54" s="88"/>
      <c r="U54" s="88"/>
      <c r="V54" s="88">
        <v>1</v>
      </c>
      <c r="W54" s="88"/>
      <c r="X54" s="88"/>
      <c r="Y54" s="88"/>
      <c r="Z54" s="88"/>
      <c r="AA54" s="86"/>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5"/>
    </row>
    <row r="55" spans="2:57" ht="30.75" customHeight="1" x14ac:dyDescent="0.25">
      <c r="B55" s="634"/>
      <c r="C55" s="651"/>
      <c r="D55" s="652"/>
      <c r="E55" s="653"/>
      <c r="F55" s="87">
        <f t="shared" si="0"/>
        <v>0</v>
      </c>
      <c r="G55" s="640"/>
      <c r="H55" s="636"/>
      <c r="I55" s="88"/>
      <c r="J55" s="88"/>
      <c r="K55" s="88"/>
      <c r="L55" s="88"/>
      <c r="M55" s="88"/>
      <c r="N55" s="88"/>
      <c r="O55" s="88"/>
      <c r="P55" s="88"/>
      <c r="Q55" s="88"/>
      <c r="R55" s="88"/>
      <c r="S55" s="88"/>
      <c r="T55" s="88"/>
      <c r="U55" s="88"/>
      <c r="V55" s="88"/>
      <c r="W55" s="88"/>
      <c r="X55" s="88"/>
      <c r="Y55" s="88"/>
      <c r="Z55" s="88"/>
      <c r="AA55" s="86"/>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5"/>
    </row>
    <row r="56" spans="2:57" ht="30.75" customHeight="1" x14ac:dyDescent="0.25">
      <c r="B56" s="633"/>
      <c r="C56" s="650" t="s">
        <v>85</v>
      </c>
      <c r="D56" s="652" t="s">
        <v>23</v>
      </c>
      <c r="E56" s="653">
        <f>IF(F57=F56,100%,F57/F56)</f>
        <v>0</v>
      </c>
      <c r="F56" s="87">
        <f t="shared" si="0"/>
        <v>1</v>
      </c>
      <c r="G56" s="639" t="s">
        <v>79</v>
      </c>
      <c r="H56" s="641" t="s">
        <v>78</v>
      </c>
      <c r="I56" s="88"/>
      <c r="J56" s="88"/>
      <c r="K56" s="88"/>
      <c r="L56" s="88"/>
      <c r="M56" s="88"/>
      <c r="N56" s="88"/>
      <c r="O56" s="88"/>
      <c r="P56" s="88"/>
      <c r="Q56" s="88"/>
      <c r="R56" s="88"/>
      <c r="S56" s="88"/>
      <c r="T56" s="88"/>
      <c r="U56" s="88"/>
      <c r="V56" s="88">
        <v>1</v>
      </c>
      <c r="W56" s="88"/>
      <c r="X56" s="88"/>
      <c r="Y56" s="88"/>
      <c r="Z56" s="88"/>
      <c r="AA56" s="86"/>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5"/>
    </row>
    <row r="57" spans="2:57" ht="30.75" customHeight="1" x14ac:dyDescent="0.25">
      <c r="B57" s="633"/>
      <c r="C57" s="651"/>
      <c r="D57" s="652"/>
      <c r="E57" s="653"/>
      <c r="F57" s="87">
        <f t="shared" si="0"/>
        <v>0</v>
      </c>
      <c r="G57" s="640"/>
      <c r="H57" s="636"/>
      <c r="I57" s="88"/>
      <c r="J57" s="88"/>
      <c r="K57" s="88"/>
      <c r="L57" s="88"/>
      <c r="M57" s="88"/>
      <c r="N57" s="88"/>
      <c r="O57" s="88"/>
      <c r="P57" s="88"/>
      <c r="Q57" s="88"/>
      <c r="R57" s="88"/>
      <c r="S57" s="88"/>
      <c r="T57" s="88"/>
      <c r="U57" s="88"/>
      <c r="V57" s="88"/>
      <c r="W57" s="88"/>
      <c r="X57" s="88"/>
      <c r="Y57" s="88"/>
      <c r="Z57" s="88"/>
      <c r="AA57" s="86"/>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5"/>
    </row>
    <row r="58" spans="2:57" ht="30.75" customHeight="1" x14ac:dyDescent="0.25">
      <c r="B58" s="633"/>
      <c r="C58" s="650" t="s">
        <v>86</v>
      </c>
      <c r="D58" s="652" t="s">
        <v>23</v>
      </c>
      <c r="E58" s="653">
        <f>IF(F59=F58,100%,F59/F58)</f>
        <v>0</v>
      </c>
      <c r="F58" s="87">
        <f t="shared" si="0"/>
        <v>1</v>
      </c>
      <c r="G58" s="639" t="s">
        <v>79</v>
      </c>
      <c r="H58" s="641" t="s">
        <v>78</v>
      </c>
      <c r="I58" s="88"/>
      <c r="J58" s="88"/>
      <c r="K58" s="88"/>
      <c r="L58" s="88"/>
      <c r="M58" s="88"/>
      <c r="N58" s="88"/>
      <c r="O58" s="88"/>
      <c r="P58" s="88"/>
      <c r="Q58" s="88"/>
      <c r="R58" s="88"/>
      <c r="S58" s="88"/>
      <c r="T58" s="88"/>
      <c r="U58" s="88"/>
      <c r="V58" s="88">
        <v>1</v>
      </c>
      <c r="W58" s="88"/>
      <c r="X58" s="88"/>
      <c r="Y58" s="88"/>
      <c r="Z58" s="88"/>
      <c r="AA58" s="86"/>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5"/>
    </row>
    <row r="59" spans="2:57" ht="43.5" customHeight="1" x14ac:dyDescent="0.25">
      <c r="B59" s="633"/>
      <c r="C59" s="651"/>
      <c r="D59" s="652"/>
      <c r="E59" s="653"/>
      <c r="F59" s="87">
        <f t="shared" si="0"/>
        <v>0</v>
      </c>
      <c r="G59" s="640"/>
      <c r="H59" s="636"/>
      <c r="I59" s="88"/>
      <c r="J59" s="88"/>
      <c r="K59" s="88"/>
      <c r="L59" s="88"/>
      <c r="M59" s="88"/>
      <c r="N59" s="88"/>
      <c r="O59" s="88"/>
      <c r="P59" s="88"/>
      <c r="Q59" s="88"/>
      <c r="R59" s="88"/>
      <c r="S59" s="88"/>
      <c r="T59" s="88"/>
      <c r="U59" s="88"/>
      <c r="V59" s="88"/>
      <c r="W59" s="88"/>
      <c r="X59" s="88"/>
      <c r="Y59" s="88"/>
      <c r="Z59" s="88"/>
      <c r="AA59" s="86"/>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5"/>
    </row>
    <row r="60" spans="2:57" ht="30.75" customHeight="1" x14ac:dyDescent="0.25">
      <c r="B60" s="633"/>
      <c r="C60" s="650" t="s">
        <v>87</v>
      </c>
      <c r="D60" s="652" t="s">
        <v>23</v>
      </c>
      <c r="E60" s="653">
        <f>IF(F61=F60,100%,F61/F60)</f>
        <v>0</v>
      </c>
      <c r="F60" s="87">
        <f t="shared" si="0"/>
        <v>1</v>
      </c>
      <c r="G60" s="639" t="s">
        <v>79</v>
      </c>
      <c r="H60" s="641" t="s">
        <v>78</v>
      </c>
      <c r="I60" s="88"/>
      <c r="J60" s="88"/>
      <c r="K60" s="88"/>
      <c r="L60" s="88"/>
      <c r="M60" s="88"/>
      <c r="N60" s="88"/>
      <c r="O60" s="88"/>
      <c r="P60" s="88"/>
      <c r="Q60" s="88"/>
      <c r="R60" s="88"/>
      <c r="S60" s="88"/>
      <c r="T60" s="88"/>
      <c r="U60" s="88"/>
      <c r="V60" s="88">
        <v>1</v>
      </c>
      <c r="W60" s="88"/>
      <c r="X60" s="88"/>
      <c r="Y60" s="88"/>
      <c r="Z60" s="88"/>
      <c r="AA60" s="86"/>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5"/>
    </row>
    <row r="61" spans="2:57" ht="30.75" customHeight="1" x14ac:dyDescent="0.25">
      <c r="B61" s="633"/>
      <c r="C61" s="651"/>
      <c r="D61" s="652"/>
      <c r="E61" s="653"/>
      <c r="F61" s="87">
        <f t="shared" si="0"/>
        <v>0</v>
      </c>
      <c r="G61" s="640"/>
      <c r="H61" s="636"/>
      <c r="I61" s="88"/>
      <c r="J61" s="88"/>
      <c r="K61" s="88"/>
      <c r="L61" s="88"/>
      <c r="M61" s="88"/>
      <c r="N61" s="88"/>
      <c r="O61" s="88"/>
      <c r="P61" s="88"/>
      <c r="Q61" s="88"/>
      <c r="R61" s="88"/>
      <c r="S61" s="88"/>
      <c r="T61" s="88"/>
      <c r="U61" s="88"/>
      <c r="V61" s="88"/>
      <c r="W61" s="88"/>
      <c r="X61" s="88"/>
      <c r="Y61" s="88"/>
      <c r="Z61" s="88"/>
      <c r="AA61" s="86"/>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5"/>
    </row>
    <row r="62" spans="2:57" ht="30.75" customHeight="1" x14ac:dyDescent="0.25">
      <c r="B62" s="633"/>
      <c r="C62" s="650" t="s">
        <v>88</v>
      </c>
      <c r="D62" s="652" t="s">
        <v>23</v>
      </c>
      <c r="E62" s="653">
        <f>IF(F63=F62,100%,F63/F62)</f>
        <v>0</v>
      </c>
      <c r="F62" s="87">
        <f t="shared" si="0"/>
        <v>1</v>
      </c>
      <c r="G62" s="639" t="s">
        <v>79</v>
      </c>
      <c r="H62" s="641" t="s">
        <v>78</v>
      </c>
      <c r="I62" s="88"/>
      <c r="J62" s="88"/>
      <c r="K62" s="88"/>
      <c r="L62" s="88"/>
      <c r="M62" s="88"/>
      <c r="N62" s="88"/>
      <c r="O62" s="88"/>
      <c r="P62" s="88"/>
      <c r="Q62" s="88"/>
      <c r="R62" s="88"/>
      <c r="S62" s="88"/>
      <c r="T62" s="88"/>
      <c r="U62" s="88"/>
      <c r="V62" s="88">
        <v>1</v>
      </c>
      <c r="W62" s="88"/>
      <c r="X62" s="88"/>
      <c r="Y62" s="88"/>
      <c r="Z62" s="88"/>
      <c r="AA62" s="86"/>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5"/>
    </row>
    <row r="63" spans="2:57" ht="30.75" customHeight="1" x14ac:dyDescent="0.25">
      <c r="B63" s="633"/>
      <c r="C63" s="651"/>
      <c r="D63" s="652"/>
      <c r="E63" s="653"/>
      <c r="F63" s="87">
        <f t="shared" si="0"/>
        <v>0</v>
      </c>
      <c r="G63" s="640"/>
      <c r="H63" s="636"/>
      <c r="I63" s="88"/>
      <c r="J63" s="88"/>
      <c r="K63" s="88"/>
      <c r="L63" s="88"/>
      <c r="M63" s="88"/>
      <c r="N63" s="88"/>
      <c r="O63" s="88"/>
      <c r="P63" s="88"/>
      <c r="Q63" s="88"/>
      <c r="R63" s="88"/>
      <c r="S63" s="88"/>
      <c r="T63" s="88"/>
      <c r="U63" s="88"/>
      <c r="V63" s="88"/>
      <c r="W63" s="88"/>
      <c r="X63" s="88"/>
      <c r="Y63" s="88"/>
      <c r="Z63" s="88"/>
      <c r="AA63" s="86"/>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5"/>
    </row>
    <row r="64" spans="2:57" ht="30.75" customHeight="1" x14ac:dyDescent="0.25">
      <c r="B64" s="89"/>
      <c r="C64" s="89"/>
      <c r="D64" s="89"/>
      <c r="E64" s="96">
        <f>AVERAGE(E10:E63)</f>
        <v>9.876543209876544E-2</v>
      </c>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row>
    <row r="65" spans="2:57" ht="30.75" customHeight="1" x14ac:dyDescent="0.25">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row>
  </sheetData>
  <sheetProtection formatCells="0" formatColumns="0" formatRows="0" insertColumns="0" insertRows="0" insertHyperlinks="0" deleteColumns="0" deleteRows="0" sort="0" autoFilter="0" pivotTables="0"/>
  <mergeCells count="160">
    <mergeCell ref="C60:C61"/>
    <mergeCell ref="D60:D61"/>
    <mergeCell ref="E60:E61"/>
    <mergeCell ref="G60:G61"/>
    <mergeCell ref="H60:H61"/>
    <mergeCell ref="C62:C63"/>
    <mergeCell ref="D62:D63"/>
    <mergeCell ref="E62:E63"/>
    <mergeCell ref="G62:G63"/>
    <mergeCell ref="H62:H63"/>
    <mergeCell ref="C56:C57"/>
    <mergeCell ref="D56:D57"/>
    <mergeCell ref="E56:E57"/>
    <mergeCell ref="G56:G57"/>
    <mergeCell ref="H56:H57"/>
    <mergeCell ref="C58:C59"/>
    <mergeCell ref="D58:D59"/>
    <mergeCell ref="E58:E59"/>
    <mergeCell ref="G58:G59"/>
    <mergeCell ref="H58:H59"/>
    <mergeCell ref="C52:C53"/>
    <mergeCell ref="D52:D53"/>
    <mergeCell ref="E52:E53"/>
    <mergeCell ref="G52:G53"/>
    <mergeCell ref="H52:H53"/>
    <mergeCell ref="C54:C55"/>
    <mergeCell ref="D54:D55"/>
    <mergeCell ref="E54:E55"/>
    <mergeCell ref="G54:G55"/>
    <mergeCell ref="H54:H55"/>
    <mergeCell ref="C48:C49"/>
    <mergeCell ref="D48:D49"/>
    <mergeCell ref="E48:E49"/>
    <mergeCell ref="G48:G49"/>
    <mergeCell ref="H48:H49"/>
    <mergeCell ref="C50:C51"/>
    <mergeCell ref="D50:D51"/>
    <mergeCell ref="E50:E51"/>
    <mergeCell ref="G50:G51"/>
    <mergeCell ref="H50:H51"/>
    <mergeCell ref="C44:C45"/>
    <mergeCell ref="D44:D45"/>
    <mergeCell ref="E44:E45"/>
    <mergeCell ref="G44:G45"/>
    <mergeCell ref="H44:H45"/>
    <mergeCell ref="C46:C47"/>
    <mergeCell ref="D46:D47"/>
    <mergeCell ref="E46:E47"/>
    <mergeCell ref="G46:G47"/>
    <mergeCell ref="H46:H47"/>
    <mergeCell ref="C40:C41"/>
    <mergeCell ref="D40:D41"/>
    <mergeCell ref="E40:E41"/>
    <mergeCell ref="G40:G41"/>
    <mergeCell ref="H40:H41"/>
    <mergeCell ref="C42:C43"/>
    <mergeCell ref="D42:D43"/>
    <mergeCell ref="E42:E43"/>
    <mergeCell ref="G42:G43"/>
    <mergeCell ref="H42:H43"/>
    <mergeCell ref="C36:C37"/>
    <mergeCell ref="D36:D37"/>
    <mergeCell ref="E36:E37"/>
    <mergeCell ref="G36:G37"/>
    <mergeCell ref="H36:H37"/>
    <mergeCell ref="C38:C39"/>
    <mergeCell ref="D38:D39"/>
    <mergeCell ref="E38:E39"/>
    <mergeCell ref="G38:G39"/>
    <mergeCell ref="H38:H39"/>
    <mergeCell ref="C32:C33"/>
    <mergeCell ref="D32:D33"/>
    <mergeCell ref="E32:E33"/>
    <mergeCell ref="G32:G33"/>
    <mergeCell ref="H32:H33"/>
    <mergeCell ref="C34:C35"/>
    <mergeCell ref="D34:D35"/>
    <mergeCell ref="E34:E35"/>
    <mergeCell ref="G34:G35"/>
    <mergeCell ref="H34:H35"/>
    <mergeCell ref="C28:C29"/>
    <mergeCell ref="D28:D29"/>
    <mergeCell ref="E28:E29"/>
    <mergeCell ref="G28:G29"/>
    <mergeCell ref="H28:H29"/>
    <mergeCell ref="C30:C31"/>
    <mergeCell ref="D30:D31"/>
    <mergeCell ref="E30:E31"/>
    <mergeCell ref="G30:G31"/>
    <mergeCell ref="H30:H31"/>
    <mergeCell ref="C24:C25"/>
    <mergeCell ref="D24:D25"/>
    <mergeCell ref="E24:E25"/>
    <mergeCell ref="G24:G25"/>
    <mergeCell ref="H24:H25"/>
    <mergeCell ref="C26:C27"/>
    <mergeCell ref="D26:D27"/>
    <mergeCell ref="E26:E27"/>
    <mergeCell ref="G26:G27"/>
    <mergeCell ref="H26:H27"/>
    <mergeCell ref="E18:E19"/>
    <mergeCell ref="G18:G19"/>
    <mergeCell ref="H18:H19"/>
    <mergeCell ref="C20:C21"/>
    <mergeCell ref="D20:D21"/>
    <mergeCell ref="E20:E21"/>
    <mergeCell ref="G20:G21"/>
    <mergeCell ref="H20:H21"/>
    <mergeCell ref="C22:C23"/>
    <mergeCell ref="D22:D23"/>
    <mergeCell ref="E22:E23"/>
    <mergeCell ref="G22:G23"/>
    <mergeCell ref="H22:H23"/>
    <mergeCell ref="BE8:BE9"/>
    <mergeCell ref="B10:B63"/>
    <mergeCell ref="C10:C11"/>
    <mergeCell ref="D10:D11"/>
    <mergeCell ref="E10:E11"/>
    <mergeCell ref="G10:G11"/>
    <mergeCell ref="H10:H11"/>
    <mergeCell ref="C12:C13"/>
    <mergeCell ref="D12:D13"/>
    <mergeCell ref="E12:E13"/>
    <mergeCell ref="G12:G13"/>
    <mergeCell ref="H12:H13"/>
    <mergeCell ref="C14:C15"/>
    <mergeCell ref="D14:D15"/>
    <mergeCell ref="E14:E15"/>
    <mergeCell ref="G14:G15"/>
    <mergeCell ref="H14:H15"/>
    <mergeCell ref="C16:C17"/>
    <mergeCell ref="D16:D17"/>
    <mergeCell ref="E16:E17"/>
    <mergeCell ref="G16:G17"/>
    <mergeCell ref="H16:H17"/>
    <mergeCell ref="C18:C19"/>
    <mergeCell ref="D18:D19"/>
    <mergeCell ref="B1:B2"/>
    <mergeCell ref="C1:AV1"/>
    <mergeCell ref="AW1:BD2"/>
    <mergeCell ref="C2:AV2"/>
    <mergeCell ref="B3:B9"/>
    <mergeCell ref="C3:C9"/>
    <mergeCell ref="D3:D9"/>
    <mergeCell ref="E3:F9"/>
    <mergeCell ref="G3:G9"/>
    <mergeCell ref="H3:H9"/>
    <mergeCell ref="I3:BD7"/>
    <mergeCell ref="I8:L8"/>
    <mergeCell ref="M8:P8"/>
    <mergeCell ref="Q8:T8"/>
    <mergeCell ref="U8:X8"/>
    <mergeCell ref="Y8:AB8"/>
    <mergeCell ref="AC8:AF8"/>
    <mergeCell ref="AG8:AJ8"/>
    <mergeCell ref="AK8:AN8"/>
    <mergeCell ref="AO8:AR8"/>
    <mergeCell ref="AS8:AV8"/>
    <mergeCell ref="AW8:AZ8"/>
    <mergeCell ref="BA8:BD8"/>
  </mergeCells>
  <conditionalFormatting sqref="E10:E50">
    <cfRule type="cellIs" dxfId="1550" priority="31" operator="between">
      <formula>0</formula>
      <formula>0.1</formula>
    </cfRule>
    <cfRule type="cellIs" dxfId="1549" priority="32" operator="between">
      <formula>0.1</formula>
      <formula>0.5</formula>
    </cfRule>
    <cfRule type="cellIs" dxfId="1548" priority="33" operator="between">
      <formula>0.51</formula>
      <formula>0.8</formula>
    </cfRule>
    <cfRule type="cellIs" dxfId="1547" priority="34" operator="between">
      <formula>0.81</formula>
      <formula>1</formula>
    </cfRule>
  </conditionalFormatting>
  <conditionalFormatting sqref="E52">
    <cfRule type="cellIs" dxfId="1546" priority="7" operator="between">
      <formula>0</formula>
      <formula>0.1</formula>
    </cfRule>
    <cfRule type="cellIs" dxfId="1545" priority="8" operator="between">
      <formula>0.1</formula>
      <formula>0.5</formula>
    </cfRule>
    <cfRule type="cellIs" dxfId="1544" priority="9" operator="between">
      <formula>0.51</formula>
      <formula>0.8</formula>
    </cfRule>
    <cfRule type="cellIs" dxfId="1543" priority="10" operator="between">
      <formula>0.81</formula>
      <formula>1</formula>
    </cfRule>
  </conditionalFormatting>
  <conditionalFormatting sqref="E54:E63">
    <cfRule type="cellIs" dxfId="1542" priority="96" operator="between">
      <formula>0</formula>
      <formula>0.1</formula>
    </cfRule>
    <cfRule type="cellIs" dxfId="1541" priority="97" operator="between">
      <formula>0.1</formula>
      <formula>0.5</formula>
    </cfRule>
    <cfRule type="cellIs" dxfId="1540" priority="98" operator="between">
      <formula>0.51</formula>
      <formula>0.8</formula>
    </cfRule>
    <cfRule type="cellIs" dxfId="1539" priority="99" operator="between">
      <formula>0.81</formula>
      <formula>1</formula>
    </cfRule>
  </conditionalFormatting>
  <conditionalFormatting sqref="I26:P26 R26:BD26">
    <cfRule type="cellIs" dxfId="1538" priority="110" operator="equal">
      <formula>1</formula>
    </cfRule>
    <cfRule type="cellIs" dxfId="1537" priority="111" operator="greaterThan">
      <formula>1</formula>
    </cfRule>
  </conditionalFormatting>
  <conditionalFormatting sqref="I27:P27 R27:BD27">
    <cfRule type="cellIs" dxfId="1536" priority="109" operator="equal">
      <formula>1</formula>
    </cfRule>
  </conditionalFormatting>
  <conditionalFormatting sqref="I20:R20 T20:Y20 AA20:BD20">
    <cfRule type="cellIs" dxfId="1535" priority="42" operator="equal">
      <formula>1</formula>
    </cfRule>
    <cfRule type="cellIs" dxfId="1534" priority="43" operator="greaterThan">
      <formula>1</formula>
    </cfRule>
  </conditionalFormatting>
  <conditionalFormatting sqref="I21:R21 T21:BD21">
    <cfRule type="cellIs" dxfId="1533" priority="41" operator="equal">
      <formula>1</formula>
    </cfRule>
  </conditionalFormatting>
  <conditionalFormatting sqref="I50:Z50 AB50:AT50 AV50:AX50 AZ50:BD50">
    <cfRule type="cellIs" dxfId="1532" priority="149" operator="equal">
      <formula>1</formula>
    </cfRule>
    <cfRule type="cellIs" dxfId="1531" priority="150" operator="greaterThan">
      <formula>1</formula>
    </cfRule>
  </conditionalFormatting>
  <conditionalFormatting sqref="I52:Z52 AB52:AT52 AV52:AX52 AZ52:BD52">
    <cfRule type="cellIs" dxfId="1530" priority="2" operator="equal">
      <formula>1</formula>
    </cfRule>
    <cfRule type="cellIs" dxfId="1529" priority="3" operator="greaterThan">
      <formula>1</formula>
    </cfRule>
  </conditionalFormatting>
  <conditionalFormatting sqref="I10:BD10">
    <cfRule type="cellIs" dxfId="1528" priority="23" operator="equal">
      <formula>1</formula>
    </cfRule>
    <cfRule type="cellIs" dxfId="1527" priority="24" operator="greaterThan">
      <formula>1</formula>
    </cfRule>
  </conditionalFormatting>
  <conditionalFormatting sqref="I11:BD11 I51:AX51 AZ51:BD51 I53:AX53 AZ53:BD53">
    <cfRule type="cellIs" dxfId="1526" priority="148" operator="equal">
      <formula>1</formula>
    </cfRule>
  </conditionalFormatting>
  <conditionalFormatting sqref="I12:BD12">
    <cfRule type="cellIs" dxfId="1525" priority="146" operator="equal">
      <formula>1</formula>
    </cfRule>
    <cfRule type="cellIs" dxfId="1524" priority="147" operator="greaterThan">
      <formula>1</formula>
    </cfRule>
  </conditionalFormatting>
  <conditionalFormatting sqref="I13:BD13">
    <cfRule type="cellIs" dxfId="1523" priority="145" operator="equal">
      <formula>1</formula>
    </cfRule>
  </conditionalFormatting>
  <conditionalFormatting sqref="I14:BD14">
    <cfRule type="cellIs" dxfId="1522" priority="21" operator="equal">
      <formula>1</formula>
    </cfRule>
    <cfRule type="cellIs" dxfId="1521" priority="22" operator="greaterThan">
      <formula>1</formula>
    </cfRule>
  </conditionalFormatting>
  <conditionalFormatting sqref="I15:BD15">
    <cfRule type="cellIs" dxfId="1520" priority="142" operator="equal">
      <formula>1</formula>
    </cfRule>
  </conditionalFormatting>
  <conditionalFormatting sqref="I16:BD16">
    <cfRule type="cellIs" dxfId="1519" priority="19" operator="equal">
      <formula>1</formula>
    </cfRule>
    <cfRule type="cellIs" dxfId="1518" priority="20" operator="greaterThan">
      <formula>1</formula>
    </cfRule>
  </conditionalFormatting>
  <conditionalFormatting sqref="I17:BD17">
    <cfRule type="cellIs" dxfId="1517" priority="139" operator="equal">
      <formula>1</formula>
    </cfRule>
  </conditionalFormatting>
  <conditionalFormatting sqref="I18:BD18">
    <cfRule type="cellIs" dxfId="1516" priority="137" operator="equal">
      <formula>1</formula>
    </cfRule>
    <cfRule type="cellIs" dxfId="1515" priority="138" operator="greaterThan">
      <formula>1</formula>
    </cfRule>
  </conditionalFormatting>
  <conditionalFormatting sqref="I19:BD19 Z20">
    <cfRule type="cellIs" dxfId="1514" priority="136" operator="equal">
      <formula>1</formula>
    </cfRule>
  </conditionalFormatting>
  <conditionalFormatting sqref="I22:BD22">
    <cfRule type="cellIs" dxfId="1513" priority="25" operator="equal">
      <formula>1</formula>
    </cfRule>
    <cfRule type="cellIs" dxfId="1512" priority="26" operator="greaterThan">
      <formula>1</formula>
    </cfRule>
  </conditionalFormatting>
  <conditionalFormatting sqref="I23:BD23">
    <cfRule type="cellIs" dxfId="1511" priority="135" operator="equal">
      <formula>1</formula>
    </cfRule>
  </conditionalFormatting>
  <conditionalFormatting sqref="I24:BD24">
    <cfRule type="cellIs" dxfId="1510" priority="113" operator="equal">
      <formula>1</formula>
    </cfRule>
    <cfRule type="cellIs" dxfId="1509" priority="114" operator="greaterThan">
      <formula>1</formula>
    </cfRule>
  </conditionalFormatting>
  <conditionalFormatting sqref="I25:BD25">
    <cfRule type="cellIs" dxfId="1508" priority="112" operator="equal">
      <formula>1</formula>
    </cfRule>
  </conditionalFormatting>
  <conditionalFormatting sqref="I28:BD28">
    <cfRule type="cellIs" dxfId="1507" priority="107" operator="equal">
      <formula>1</formula>
    </cfRule>
    <cfRule type="cellIs" dxfId="1506" priority="108" operator="greaterThan">
      <formula>1</formula>
    </cfRule>
  </conditionalFormatting>
  <conditionalFormatting sqref="I29:BD29">
    <cfRule type="cellIs" dxfId="1505" priority="106" operator="equal">
      <formula>1</formula>
    </cfRule>
  </conditionalFormatting>
  <conditionalFormatting sqref="I30:BD30">
    <cfRule type="cellIs" dxfId="1504" priority="104" operator="equal">
      <formula>1</formula>
    </cfRule>
    <cfRule type="cellIs" dxfId="1503" priority="105" operator="greaterThan">
      <formula>1</formula>
    </cfRule>
  </conditionalFormatting>
  <conditionalFormatting sqref="I31:BD31">
    <cfRule type="cellIs" dxfId="1502" priority="103" operator="equal">
      <formula>1</formula>
    </cfRule>
  </conditionalFormatting>
  <conditionalFormatting sqref="I32:BD32">
    <cfRule type="cellIs" dxfId="1501" priority="133" operator="equal">
      <formula>1</formula>
    </cfRule>
    <cfRule type="cellIs" dxfId="1500" priority="134" operator="greaterThan">
      <formula>1</formula>
    </cfRule>
  </conditionalFormatting>
  <conditionalFormatting sqref="I33:BD33">
    <cfRule type="cellIs" dxfId="1499" priority="132" operator="equal">
      <formula>1</formula>
    </cfRule>
  </conditionalFormatting>
  <conditionalFormatting sqref="I34:BD34">
    <cfRule type="cellIs" dxfId="1498" priority="27" operator="equal">
      <formula>1</formula>
    </cfRule>
    <cfRule type="cellIs" dxfId="1497" priority="28" operator="greaterThan">
      <formula>1</formula>
    </cfRule>
  </conditionalFormatting>
  <conditionalFormatting sqref="I35:BD35">
    <cfRule type="cellIs" dxfId="1496" priority="129" operator="equal">
      <formula>1</formula>
    </cfRule>
  </conditionalFormatting>
  <conditionalFormatting sqref="I36:BD36">
    <cfRule type="cellIs" dxfId="1495" priority="127" operator="equal">
      <formula>1</formula>
    </cfRule>
    <cfRule type="cellIs" dxfId="1494" priority="128" operator="greaterThan">
      <formula>1</formula>
    </cfRule>
  </conditionalFormatting>
  <conditionalFormatting sqref="I37:BD37">
    <cfRule type="cellIs" dxfId="1493" priority="6" operator="equal">
      <formula>1</formula>
    </cfRule>
  </conditionalFormatting>
  <conditionalFormatting sqref="I38:BD38">
    <cfRule type="cellIs" dxfId="1492" priority="122" operator="equal">
      <formula>1</formula>
    </cfRule>
    <cfRule type="cellIs" dxfId="1491" priority="123" operator="greaterThan">
      <formula>1</formula>
    </cfRule>
  </conditionalFormatting>
  <conditionalFormatting sqref="I39:BD39">
    <cfRule type="cellIs" dxfId="1490" priority="121" operator="equal">
      <formula>1</formula>
    </cfRule>
  </conditionalFormatting>
  <conditionalFormatting sqref="I40:BD40">
    <cfRule type="cellIs" dxfId="1489" priority="119" operator="equal">
      <formula>1</formula>
    </cfRule>
    <cfRule type="cellIs" dxfId="1488" priority="120" operator="greaterThan">
      <formula>1</formula>
    </cfRule>
  </conditionalFormatting>
  <conditionalFormatting sqref="I41:BD41">
    <cfRule type="cellIs" dxfId="1487" priority="118" operator="equal">
      <formula>1</formula>
    </cfRule>
  </conditionalFormatting>
  <conditionalFormatting sqref="I42:BD42">
    <cfRule type="cellIs" dxfId="1486" priority="125" operator="equal">
      <formula>1</formula>
    </cfRule>
    <cfRule type="cellIs" dxfId="1485" priority="126" operator="greaterThan">
      <formula>1</formula>
    </cfRule>
  </conditionalFormatting>
  <conditionalFormatting sqref="I43:BD43">
    <cfRule type="cellIs" dxfId="1484" priority="124" operator="equal">
      <formula>1</formula>
    </cfRule>
  </conditionalFormatting>
  <conditionalFormatting sqref="I44:BD44">
    <cfRule type="cellIs" dxfId="1483" priority="116" operator="equal">
      <formula>1</formula>
    </cfRule>
    <cfRule type="cellIs" dxfId="1482" priority="117" operator="greaterThan">
      <formula>1</formula>
    </cfRule>
  </conditionalFormatting>
  <conditionalFormatting sqref="I46:BD46">
    <cfRule type="cellIs" dxfId="1481" priority="4" operator="equal">
      <formula>1</formula>
    </cfRule>
    <cfRule type="cellIs" dxfId="1480" priority="5" operator="greaterThan">
      <formula>1</formula>
    </cfRule>
  </conditionalFormatting>
  <conditionalFormatting sqref="I48:BD48">
    <cfRule type="cellIs" dxfId="1479" priority="101" operator="equal">
      <formula>1</formula>
    </cfRule>
    <cfRule type="cellIs" dxfId="1478" priority="102" operator="greaterThan">
      <formula>1</formula>
    </cfRule>
  </conditionalFormatting>
  <conditionalFormatting sqref="I49:BD49">
    <cfRule type="cellIs" dxfId="1477" priority="100" operator="equal">
      <formula>1</formula>
    </cfRule>
  </conditionalFormatting>
  <conditionalFormatting sqref="I54:BD54">
    <cfRule type="cellIs" dxfId="1476" priority="58" operator="greaterThan">
      <formula>0</formula>
    </cfRule>
  </conditionalFormatting>
  <conditionalFormatting sqref="I55:BD55">
    <cfRule type="cellIs" dxfId="1475" priority="56" operator="greaterThan">
      <formula>0</formula>
    </cfRule>
    <cfRule type="cellIs" dxfId="1474" priority="57" operator="greaterThan">
      <formula>0</formula>
    </cfRule>
  </conditionalFormatting>
  <conditionalFormatting sqref="I56:BD56">
    <cfRule type="cellIs" dxfId="1473" priority="55" operator="greaterThan">
      <formula>0</formula>
    </cfRule>
  </conditionalFormatting>
  <conditionalFormatting sqref="I57:BD57">
    <cfRule type="cellIs" dxfId="1472" priority="35" operator="greaterThan">
      <formula>0</formula>
    </cfRule>
    <cfRule type="cellIs" dxfId="1471" priority="36" operator="greaterThan">
      <formula>0</formula>
    </cfRule>
  </conditionalFormatting>
  <conditionalFormatting sqref="I58:BD58">
    <cfRule type="cellIs" dxfId="1470" priority="52" operator="greaterThan">
      <formula>0</formula>
    </cfRule>
  </conditionalFormatting>
  <conditionalFormatting sqref="I59:BD59">
    <cfRule type="cellIs" dxfId="1469" priority="50" operator="greaterThan">
      <formula>0</formula>
    </cfRule>
    <cfRule type="cellIs" dxfId="1468" priority="51" operator="greaterThan">
      <formula>0</formula>
    </cfRule>
  </conditionalFormatting>
  <conditionalFormatting sqref="I60:BD60">
    <cfRule type="cellIs" dxfId="1467" priority="49" operator="greaterThan">
      <formula>0</formula>
    </cfRule>
  </conditionalFormatting>
  <conditionalFormatting sqref="I61:BD61">
    <cfRule type="cellIs" dxfId="1466" priority="47" operator="greaterThan">
      <formula>0</formula>
    </cfRule>
    <cfRule type="cellIs" dxfId="1465" priority="48" operator="greaterThan">
      <formula>0</formula>
    </cfRule>
  </conditionalFormatting>
  <conditionalFormatting sqref="I62:BD62">
    <cfRule type="cellIs" dxfId="1464" priority="46" operator="greaterThan">
      <formula>0</formula>
    </cfRule>
  </conditionalFormatting>
  <conditionalFormatting sqref="I63:BD63">
    <cfRule type="cellIs" dxfId="1463" priority="44" operator="greaterThan">
      <formula>0</formula>
    </cfRule>
    <cfRule type="cellIs" dxfId="1462" priority="45" operator="greaterThan">
      <formula>0</formula>
    </cfRule>
  </conditionalFormatting>
  <conditionalFormatting sqref="J46:BD46 I45:BD45 I47:BD47">
    <cfRule type="cellIs" dxfId="1461" priority="115" operator="equal">
      <formula>1</formula>
    </cfRule>
  </conditionalFormatting>
  <conditionalFormatting sqref="Q26:Q27">
    <cfRule type="cellIs" dxfId="1460" priority="11" operator="equal">
      <formula>1</formula>
    </cfRule>
    <cfRule type="cellIs" dxfId="1459" priority="12" operator="greaterThan">
      <formula>1</formula>
    </cfRule>
  </conditionalFormatting>
  <conditionalFormatting sqref="S20:S21">
    <cfRule type="cellIs" dxfId="1458" priority="15" operator="equal">
      <formula>1</formula>
    </cfRule>
    <cfRule type="cellIs" dxfId="1457" priority="16" operator="greaterThan">
      <formula>1</formula>
    </cfRule>
  </conditionalFormatting>
  <conditionalFormatting sqref="AU50">
    <cfRule type="cellIs" dxfId="1456" priority="59" operator="equal">
      <formula>1</formula>
    </cfRule>
  </conditionalFormatting>
  <conditionalFormatting sqref="AU52">
    <cfRule type="cellIs" dxfId="1455" priority="1" operator="equal">
      <formula>1</formula>
    </cfRule>
  </conditionalFormatting>
  <hyperlinks>
    <hyperlink ref="C46:C47" location="'ACCIONES CORRECTIVAS'!A1" display="Seguimiento Plan de Acción Hallazgos Auditoria de Seguimiento ICONTEC. (Objetivo No. 5)." xr:uid="{00000000-0004-0000-0F00-000000000000}"/>
    <hyperlink ref="C52:C53" location="SIMULACROS!A1" display="Simulacros de Emergencias (SST-Ambientales) (Objetivos No. 8, 9 y 10)" xr:uid="{00000000-0004-0000-0F00-000001000000}"/>
  </hyperlinks>
  <printOptions horizontalCentered="1" verticalCentered="1"/>
  <pageMargins left="0.39370078740157483" right="0.39370078740157483" top="0.39370078740157483" bottom="0.39370078740157483" header="0" footer="0"/>
  <pageSetup paperSize="5" scale="29" orientation="landscape" r:id="rId1"/>
  <headerFooter alignWithMargins="0">
    <oddFooter>&amp;C&amp;P de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BE65"/>
  <sheetViews>
    <sheetView showGridLines="0" topLeftCell="A55" zoomScaleNormal="100" zoomScaleSheetLayoutView="40" workbookViewId="0">
      <selection sqref="A1:D1"/>
    </sheetView>
  </sheetViews>
  <sheetFormatPr baseColWidth="10" defaultColWidth="16" defaultRowHeight="30.75" customHeight="1" x14ac:dyDescent="0.25"/>
  <cols>
    <col min="1" max="1" width="4.5546875" style="65" customWidth="1"/>
    <col min="2" max="2" width="22.44140625" style="65" customWidth="1"/>
    <col min="3" max="3" width="21.109375" style="90" customWidth="1"/>
    <col min="4" max="4" width="9.109375" style="65" customWidth="1"/>
    <col min="5" max="5" width="20.44140625" style="65" customWidth="1"/>
    <col min="6" max="6" width="14.5546875" style="65" customWidth="1"/>
    <col min="7" max="7" width="18.6640625" style="65" customWidth="1"/>
    <col min="8" max="8" width="14.33203125" style="65" customWidth="1"/>
    <col min="9" max="52" width="3.109375" style="91" customWidth="1"/>
    <col min="53" max="56" width="3" style="91" customWidth="1"/>
    <col min="57" max="57" width="24.88671875" style="65" customWidth="1"/>
    <col min="58" max="58" width="3.33203125" style="65" customWidth="1"/>
    <col min="59" max="16384" width="16" style="65"/>
  </cols>
  <sheetData>
    <row r="1" spans="2:57" ht="30.75" customHeight="1" thickBot="1" x14ac:dyDescent="0.3">
      <c r="B1" s="595"/>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8"/>
      <c r="AW1" s="599" t="s">
        <v>73</v>
      </c>
      <c r="AX1" s="600"/>
      <c r="AY1" s="600"/>
      <c r="AZ1" s="600"/>
      <c r="BA1" s="600"/>
      <c r="BB1" s="600"/>
      <c r="BC1" s="600"/>
      <c r="BD1" s="601"/>
      <c r="BE1" s="64"/>
    </row>
    <row r="2" spans="2:57" ht="30.75" customHeight="1" thickBot="1" x14ac:dyDescent="0.3">
      <c r="B2" s="596"/>
      <c r="C2" s="605"/>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7"/>
      <c r="AW2" s="602"/>
      <c r="AX2" s="603"/>
      <c r="AY2" s="603"/>
      <c r="AZ2" s="603"/>
      <c r="BA2" s="603"/>
      <c r="BB2" s="603"/>
      <c r="BC2" s="603"/>
      <c r="BD2" s="604"/>
      <c r="BE2" s="66"/>
    </row>
    <row r="3" spans="2:57" ht="23.25" customHeight="1" x14ac:dyDescent="0.25">
      <c r="B3" s="608" t="s">
        <v>52</v>
      </c>
      <c r="C3" s="608" t="s">
        <v>12</v>
      </c>
      <c r="D3" s="611" t="s">
        <v>11</v>
      </c>
      <c r="E3" s="614" t="s">
        <v>72</v>
      </c>
      <c r="F3" s="615"/>
      <c r="G3" s="620" t="s">
        <v>15</v>
      </c>
      <c r="H3" s="608" t="s">
        <v>16</v>
      </c>
      <c r="I3" s="623" t="s">
        <v>74</v>
      </c>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4"/>
      <c r="AK3" s="624"/>
      <c r="AL3" s="624"/>
      <c r="AM3" s="624"/>
      <c r="AN3" s="624"/>
      <c r="AO3" s="624"/>
      <c r="AP3" s="624"/>
      <c r="AQ3" s="624"/>
      <c r="AR3" s="624"/>
      <c r="AS3" s="624"/>
      <c r="AT3" s="624"/>
      <c r="AU3" s="624"/>
      <c r="AV3" s="624"/>
      <c r="AW3" s="624"/>
      <c r="AX3" s="624"/>
      <c r="AY3" s="624"/>
      <c r="AZ3" s="624"/>
      <c r="BA3" s="624"/>
      <c r="BB3" s="624"/>
      <c r="BC3" s="624"/>
      <c r="BD3" s="624"/>
      <c r="BE3" s="63" t="s">
        <v>75</v>
      </c>
    </row>
    <row r="4" spans="2:57" ht="11.25" customHeight="1" x14ac:dyDescent="0.25">
      <c r="B4" s="609"/>
      <c r="C4" s="609"/>
      <c r="D4" s="612"/>
      <c r="E4" s="616"/>
      <c r="F4" s="617"/>
      <c r="G4" s="621"/>
      <c r="H4" s="609"/>
      <c r="I4" s="625"/>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6"/>
      <c r="AK4" s="626"/>
      <c r="AL4" s="626"/>
      <c r="AM4" s="626"/>
      <c r="AN4" s="626"/>
      <c r="AO4" s="626"/>
      <c r="AP4" s="626"/>
      <c r="AQ4" s="626"/>
      <c r="AR4" s="626"/>
      <c r="AS4" s="626"/>
      <c r="AT4" s="626"/>
      <c r="AU4" s="626"/>
      <c r="AV4" s="626"/>
      <c r="AW4" s="626"/>
      <c r="AX4" s="626"/>
      <c r="AY4" s="626"/>
      <c r="AZ4" s="626"/>
      <c r="BA4" s="626"/>
      <c r="BB4" s="626"/>
      <c r="BC4" s="626"/>
      <c r="BD4" s="626"/>
      <c r="BE4" s="67" t="s">
        <v>76</v>
      </c>
    </row>
    <row r="5" spans="2:57" ht="14.25" customHeight="1" thickBot="1" x14ac:dyDescent="0.3">
      <c r="B5" s="609"/>
      <c r="C5" s="609"/>
      <c r="D5" s="612"/>
      <c r="E5" s="616"/>
      <c r="F5" s="617"/>
      <c r="G5" s="621"/>
      <c r="H5" s="609"/>
      <c r="I5" s="625"/>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8" t="s">
        <v>77</v>
      </c>
    </row>
    <row r="6" spans="2:57" ht="10.5" customHeight="1" x14ac:dyDescent="0.25">
      <c r="B6" s="609"/>
      <c r="C6" s="609"/>
      <c r="D6" s="612"/>
      <c r="E6" s="616"/>
      <c r="F6" s="617"/>
      <c r="G6" s="621"/>
      <c r="H6" s="609"/>
      <c r="I6" s="625"/>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6"/>
      <c r="AJ6" s="626"/>
      <c r="AK6" s="626"/>
      <c r="AL6" s="626"/>
      <c r="AM6" s="626"/>
      <c r="AN6" s="626"/>
      <c r="AO6" s="626"/>
      <c r="AP6" s="626"/>
      <c r="AQ6" s="626"/>
      <c r="AR6" s="626"/>
      <c r="AS6" s="626"/>
      <c r="AT6" s="626"/>
      <c r="AU6" s="626"/>
      <c r="AV6" s="626"/>
      <c r="AW6" s="626"/>
      <c r="AX6" s="626"/>
      <c r="AY6" s="626"/>
      <c r="AZ6" s="626"/>
      <c r="BA6" s="626"/>
      <c r="BB6" s="626"/>
      <c r="BC6" s="626"/>
      <c r="BD6" s="626"/>
      <c r="BE6" s="69"/>
    </row>
    <row r="7" spans="2:57" ht="13.5" customHeight="1" thickBot="1" x14ac:dyDescent="0.3">
      <c r="B7" s="609"/>
      <c r="C7" s="609"/>
      <c r="D7" s="612"/>
      <c r="E7" s="616"/>
      <c r="F7" s="617"/>
      <c r="G7" s="621"/>
      <c r="H7" s="609"/>
      <c r="I7" s="627"/>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8"/>
      <c r="AY7" s="628"/>
      <c r="AZ7" s="628"/>
      <c r="BA7" s="628"/>
      <c r="BB7" s="628"/>
      <c r="BC7" s="628"/>
      <c r="BD7" s="628"/>
      <c r="BE7" s="70"/>
    </row>
    <row r="8" spans="2:57" ht="11.25" customHeight="1" thickBot="1" x14ac:dyDescent="0.3">
      <c r="B8" s="609"/>
      <c r="C8" s="609"/>
      <c r="D8" s="612"/>
      <c r="E8" s="616"/>
      <c r="F8" s="617"/>
      <c r="G8" s="621"/>
      <c r="H8" s="609"/>
      <c r="I8" s="629" t="s">
        <v>2</v>
      </c>
      <c r="J8" s="629"/>
      <c r="K8" s="629"/>
      <c r="L8" s="630"/>
      <c r="M8" s="631" t="s">
        <v>3</v>
      </c>
      <c r="N8" s="629"/>
      <c r="O8" s="629"/>
      <c r="P8" s="630"/>
      <c r="Q8" s="631" t="s">
        <v>4</v>
      </c>
      <c r="R8" s="629"/>
      <c r="S8" s="629"/>
      <c r="T8" s="630"/>
      <c r="U8" s="631" t="s">
        <v>5</v>
      </c>
      <c r="V8" s="629"/>
      <c r="W8" s="629"/>
      <c r="X8" s="630"/>
      <c r="Y8" s="631" t="s">
        <v>24</v>
      </c>
      <c r="Z8" s="629"/>
      <c r="AA8" s="629"/>
      <c r="AB8" s="630"/>
      <c r="AC8" s="631" t="s">
        <v>6</v>
      </c>
      <c r="AD8" s="629"/>
      <c r="AE8" s="629"/>
      <c r="AF8" s="630"/>
      <c r="AG8" s="631" t="s">
        <v>7</v>
      </c>
      <c r="AH8" s="629"/>
      <c r="AI8" s="629"/>
      <c r="AJ8" s="630"/>
      <c r="AK8" s="631" t="s">
        <v>8</v>
      </c>
      <c r="AL8" s="629"/>
      <c r="AM8" s="629"/>
      <c r="AN8" s="630"/>
      <c r="AO8" s="631" t="s">
        <v>9</v>
      </c>
      <c r="AP8" s="629"/>
      <c r="AQ8" s="629"/>
      <c r="AR8" s="630"/>
      <c r="AS8" s="631" t="s">
        <v>25</v>
      </c>
      <c r="AT8" s="629"/>
      <c r="AU8" s="629"/>
      <c r="AV8" s="630"/>
      <c r="AW8" s="631" t="s">
        <v>26</v>
      </c>
      <c r="AX8" s="629"/>
      <c r="AY8" s="629"/>
      <c r="AZ8" s="630"/>
      <c r="BA8" s="631" t="s">
        <v>10</v>
      </c>
      <c r="BB8" s="629"/>
      <c r="BC8" s="629"/>
      <c r="BD8" s="629"/>
      <c r="BE8" s="608" t="s">
        <v>57</v>
      </c>
    </row>
    <row r="9" spans="2:57" ht="24.75" customHeight="1" thickBot="1" x14ac:dyDescent="0.3">
      <c r="B9" s="610"/>
      <c r="C9" s="610"/>
      <c r="D9" s="613"/>
      <c r="E9" s="618"/>
      <c r="F9" s="619"/>
      <c r="G9" s="622"/>
      <c r="H9" s="610"/>
      <c r="I9" s="71" t="s">
        <v>67</v>
      </c>
      <c r="J9" s="72" t="s">
        <v>68</v>
      </c>
      <c r="K9" s="72" t="s">
        <v>69</v>
      </c>
      <c r="L9" s="72" t="s">
        <v>70</v>
      </c>
      <c r="M9" s="72" t="s">
        <v>67</v>
      </c>
      <c r="N9" s="72" t="s">
        <v>68</v>
      </c>
      <c r="O9" s="72" t="s">
        <v>69</v>
      </c>
      <c r="P9" s="72" t="s">
        <v>70</v>
      </c>
      <c r="Q9" s="72" t="s">
        <v>67</v>
      </c>
      <c r="R9" s="72" t="s">
        <v>68</v>
      </c>
      <c r="S9" s="72" t="s">
        <v>69</v>
      </c>
      <c r="T9" s="72" t="s">
        <v>70</v>
      </c>
      <c r="U9" s="72" t="s">
        <v>67</v>
      </c>
      <c r="V9" s="72" t="s">
        <v>68</v>
      </c>
      <c r="W9" s="72" t="s">
        <v>69</v>
      </c>
      <c r="X9" s="72" t="s">
        <v>70</v>
      </c>
      <c r="Y9" s="72" t="s">
        <v>67</v>
      </c>
      <c r="Z9" s="72" t="s">
        <v>68</v>
      </c>
      <c r="AA9" s="72" t="s">
        <v>69</v>
      </c>
      <c r="AB9" s="72" t="s">
        <v>70</v>
      </c>
      <c r="AC9" s="72" t="s">
        <v>67</v>
      </c>
      <c r="AD9" s="73" t="s">
        <v>68</v>
      </c>
      <c r="AE9" s="71" t="s">
        <v>69</v>
      </c>
      <c r="AF9" s="72" t="s">
        <v>70</v>
      </c>
      <c r="AG9" s="72" t="s">
        <v>67</v>
      </c>
      <c r="AH9" s="72" t="s">
        <v>68</v>
      </c>
      <c r="AI9" s="72" t="s">
        <v>69</v>
      </c>
      <c r="AJ9" s="72" t="s">
        <v>70</v>
      </c>
      <c r="AK9" s="72" t="s">
        <v>67</v>
      </c>
      <c r="AL9" s="72" t="s">
        <v>68</v>
      </c>
      <c r="AM9" s="72" t="s">
        <v>69</v>
      </c>
      <c r="AN9" s="72" t="s">
        <v>70</v>
      </c>
      <c r="AO9" s="72" t="s">
        <v>67</v>
      </c>
      <c r="AP9" s="72" t="s">
        <v>68</v>
      </c>
      <c r="AQ9" s="72" t="s">
        <v>69</v>
      </c>
      <c r="AR9" s="72" t="s">
        <v>70</v>
      </c>
      <c r="AS9" s="72" t="s">
        <v>67</v>
      </c>
      <c r="AT9" s="72" t="s">
        <v>68</v>
      </c>
      <c r="AU9" s="72" t="s">
        <v>69</v>
      </c>
      <c r="AV9" s="72" t="s">
        <v>70</v>
      </c>
      <c r="AW9" s="72" t="s">
        <v>67</v>
      </c>
      <c r="AX9" s="72" t="s">
        <v>68</v>
      </c>
      <c r="AY9" s="72" t="s">
        <v>69</v>
      </c>
      <c r="AZ9" s="72" t="s">
        <v>70</v>
      </c>
      <c r="BA9" s="72" t="s">
        <v>67</v>
      </c>
      <c r="BB9" s="72" t="s">
        <v>68</v>
      </c>
      <c r="BC9" s="72" t="s">
        <v>69</v>
      </c>
      <c r="BD9" s="73" t="s">
        <v>70</v>
      </c>
      <c r="BE9" s="610"/>
    </row>
    <row r="10" spans="2:57" s="79" customFormat="1" ht="30.75" customHeight="1" x14ac:dyDescent="0.25">
      <c r="B10" s="632" t="s">
        <v>82</v>
      </c>
      <c r="C10" s="635" t="s">
        <v>80</v>
      </c>
      <c r="D10" s="636" t="s">
        <v>21</v>
      </c>
      <c r="E10" s="637">
        <f>IF(F11=F10,100%,F11/F10)</f>
        <v>0</v>
      </c>
      <c r="F10" s="75">
        <f t="shared" ref="F10:F63" si="0">SUM(I10:BD10)</f>
        <v>1</v>
      </c>
      <c r="G10" s="639" t="s">
        <v>79</v>
      </c>
      <c r="H10" s="641" t="s">
        <v>78</v>
      </c>
      <c r="I10" s="76"/>
      <c r="J10" s="76"/>
      <c r="K10" s="76"/>
      <c r="L10" s="76"/>
      <c r="M10" s="76"/>
      <c r="N10" s="76"/>
      <c r="O10" s="76"/>
      <c r="P10" s="76"/>
      <c r="Q10" s="76"/>
      <c r="R10" s="76"/>
      <c r="S10" s="76"/>
      <c r="T10" s="76"/>
      <c r="U10" s="76"/>
      <c r="V10" s="76"/>
      <c r="W10" s="76">
        <v>1</v>
      </c>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7"/>
      <c r="BE10" s="78"/>
    </row>
    <row r="11" spans="2:57" ht="30.75" customHeight="1" x14ac:dyDescent="0.25">
      <c r="B11" s="633"/>
      <c r="C11" s="635"/>
      <c r="D11" s="636"/>
      <c r="E11" s="638"/>
      <c r="F11" s="75">
        <f t="shared" si="0"/>
        <v>0</v>
      </c>
      <c r="G11" s="640"/>
      <c r="H11" s="63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7"/>
      <c r="BE11" s="80"/>
    </row>
    <row r="12" spans="2:57" s="79" customFormat="1" ht="30.75" customHeight="1" x14ac:dyDescent="0.25">
      <c r="B12" s="633"/>
      <c r="C12" s="635" t="s">
        <v>107</v>
      </c>
      <c r="D12" s="636" t="s">
        <v>21</v>
      </c>
      <c r="E12" s="638">
        <f>IF(F13=F12,100%,F13/F12)</f>
        <v>0</v>
      </c>
      <c r="F12" s="75">
        <f t="shared" si="0"/>
        <v>1</v>
      </c>
      <c r="G12" s="639" t="s">
        <v>79</v>
      </c>
      <c r="H12" s="641" t="s">
        <v>78</v>
      </c>
      <c r="I12" s="76"/>
      <c r="J12" s="76"/>
      <c r="K12" s="76"/>
      <c r="L12" s="76"/>
      <c r="M12" s="76"/>
      <c r="N12" s="76"/>
      <c r="O12" s="76"/>
      <c r="P12" s="76">
        <v>1</v>
      </c>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7"/>
      <c r="BE12" s="78"/>
    </row>
    <row r="13" spans="2:57" ht="30.75" customHeight="1" x14ac:dyDescent="0.25">
      <c r="B13" s="633"/>
      <c r="C13" s="635"/>
      <c r="D13" s="636"/>
      <c r="E13" s="638"/>
      <c r="F13" s="75">
        <f t="shared" si="0"/>
        <v>0</v>
      </c>
      <c r="G13" s="640"/>
      <c r="H13" s="63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7"/>
      <c r="BE13" s="80"/>
    </row>
    <row r="14" spans="2:57" s="79" customFormat="1" ht="30.75" customHeight="1" x14ac:dyDescent="0.25">
      <c r="B14" s="633"/>
      <c r="C14" s="635" t="s">
        <v>81</v>
      </c>
      <c r="D14" s="636" t="s">
        <v>21</v>
      </c>
      <c r="E14" s="638">
        <f>IF(F15=F14,100%,F15/F14)</f>
        <v>0</v>
      </c>
      <c r="F14" s="75">
        <f t="shared" si="0"/>
        <v>1</v>
      </c>
      <c r="G14" s="639" t="s">
        <v>79</v>
      </c>
      <c r="H14" s="641" t="s">
        <v>78</v>
      </c>
      <c r="I14" s="76"/>
      <c r="J14" s="76"/>
      <c r="K14" s="76"/>
      <c r="L14" s="76"/>
      <c r="M14" s="76"/>
      <c r="N14" s="76"/>
      <c r="O14" s="76"/>
      <c r="P14" s="76"/>
      <c r="Q14" s="76"/>
      <c r="R14" s="76"/>
      <c r="S14" s="76"/>
      <c r="T14" s="76"/>
      <c r="U14" s="76"/>
      <c r="V14" s="76"/>
      <c r="W14" s="76">
        <v>1</v>
      </c>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7"/>
      <c r="BE14" s="78"/>
    </row>
    <row r="15" spans="2:57" ht="30.75" customHeight="1" x14ac:dyDescent="0.25">
      <c r="B15" s="633"/>
      <c r="C15" s="635"/>
      <c r="D15" s="636"/>
      <c r="E15" s="638"/>
      <c r="F15" s="75">
        <f t="shared" si="0"/>
        <v>0</v>
      </c>
      <c r="G15" s="640"/>
      <c r="H15" s="63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7"/>
      <c r="BE15" s="80"/>
    </row>
    <row r="16" spans="2:57" s="79" customFormat="1" ht="30.75" customHeight="1" x14ac:dyDescent="0.25">
      <c r="B16" s="633"/>
      <c r="C16" s="635" t="s">
        <v>108</v>
      </c>
      <c r="D16" s="636" t="s">
        <v>21</v>
      </c>
      <c r="E16" s="638">
        <f>IF(F17=F16,100%,F17/F16)</f>
        <v>0</v>
      </c>
      <c r="F16" s="75">
        <f t="shared" si="0"/>
        <v>6</v>
      </c>
      <c r="G16" s="639" t="s">
        <v>109</v>
      </c>
      <c r="H16" s="641" t="s">
        <v>110</v>
      </c>
      <c r="I16" s="76"/>
      <c r="J16" s="76"/>
      <c r="K16" s="76"/>
      <c r="L16" s="76"/>
      <c r="M16" s="76"/>
      <c r="N16" s="76"/>
      <c r="O16" s="76"/>
      <c r="P16" s="76"/>
      <c r="Q16" s="76"/>
      <c r="R16" s="76"/>
      <c r="S16" s="76"/>
      <c r="T16" s="76">
        <v>2</v>
      </c>
      <c r="U16" s="76"/>
      <c r="V16" s="76"/>
      <c r="W16" s="76"/>
      <c r="X16" s="76">
        <v>2</v>
      </c>
      <c r="Y16" s="76"/>
      <c r="Z16" s="76"/>
      <c r="AA16" s="76"/>
      <c r="AB16" s="76">
        <v>2</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7"/>
      <c r="BE16" s="78"/>
    </row>
    <row r="17" spans="2:57" ht="44.25" customHeight="1" x14ac:dyDescent="0.25">
      <c r="B17" s="633"/>
      <c r="C17" s="635"/>
      <c r="D17" s="636"/>
      <c r="E17" s="638"/>
      <c r="F17" s="75">
        <v>0</v>
      </c>
      <c r="G17" s="640"/>
      <c r="H17" s="63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7"/>
      <c r="BE17" s="80"/>
    </row>
    <row r="18" spans="2:57" s="79" customFormat="1" ht="30.75" customHeight="1" x14ac:dyDescent="0.25">
      <c r="B18" s="633"/>
      <c r="C18" s="635" t="s">
        <v>111</v>
      </c>
      <c r="D18" s="636" t="s">
        <v>21</v>
      </c>
      <c r="E18" s="638">
        <f>IF(F19=F18,100%,F19/F18)</f>
        <v>0</v>
      </c>
      <c r="F18" s="75">
        <f t="shared" si="0"/>
        <v>25</v>
      </c>
      <c r="G18" s="639" t="s">
        <v>109</v>
      </c>
      <c r="H18" s="641" t="s">
        <v>110</v>
      </c>
      <c r="I18" s="76"/>
      <c r="J18" s="76"/>
      <c r="K18" s="76"/>
      <c r="L18" s="76"/>
      <c r="M18" s="76"/>
      <c r="N18" s="76"/>
      <c r="O18" s="76"/>
      <c r="P18" s="76"/>
      <c r="Q18" s="76"/>
      <c r="R18" s="76"/>
      <c r="S18" s="76"/>
      <c r="T18" s="76"/>
      <c r="U18" s="76"/>
      <c r="V18" s="76"/>
      <c r="W18" s="76">
        <v>7</v>
      </c>
      <c r="X18" s="76"/>
      <c r="Y18" s="76"/>
      <c r="Z18" s="76"/>
      <c r="AA18" s="76"/>
      <c r="AB18" s="76"/>
      <c r="AC18" s="76"/>
      <c r="AD18" s="76"/>
      <c r="AE18" s="76">
        <v>9</v>
      </c>
      <c r="AF18" s="76"/>
      <c r="AG18" s="76"/>
      <c r="AH18" s="76"/>
      <c r="AI18" s="76"/>
      <c r="AJ18" s="76">
        <v>9</v>
      </c>
      <c r="AK18" s="76"/>
      <c r="AL18" s="76"/>
      <c r="AM18" s="76"/>
      <c r="AN18" s="76"/>
      <c r="AO18" s="76"/>
      <c r="AP18" s="76"/>
      <c r="AQ18" s="76"/>
      <c r="AR18" s="76"/>
      <c r="AS18" s="76"/>
      <c r="AT18" s="76"/>
      <c r="AU18" s="76"/>
      <c r="AV18" s="76"/>
      <c r="AW18" s="76"/>
      <c r="AX18" s="76"/>
      <c r="AY18" s="76"/>
      <c r="AZ18" s="76"/>
      <c r="BA18" s="76"/>
      <c r="BB18" s="76"/>
      <c r="BC18" s="76"/>
      <c r="BD18" s="77"/>
      <c r="BE18" s="78"/>
    </row>
    <row r="19" spans="2:57" ht="30.75" customHeight="1" x14ac:dyDescent="0.25">
      <c r="B19" s="633"/>
      <c r="C19" s="635"/>
      <c r="D19" s="636"/>
      <c r="E19" s="638"/>
      <c r="F19" s="75">
        <f t="shared" si="0"/>
        <v>0</v>
      </c>
      <c r="G19" s="640"/>
      <c r="H19" s="63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7"/>
      <c r="BE19" s="80"/>
    </row>
    <row r="20" spans="2:57" s="79" customFormat="1" ht="30.75" customHeight="1" x14ac:dyDescent="0.25">
      <c r="B20" s="633"/>
      <c r="C20" s="642" t="s">
        <v>112</v>
      </c>
      <c r="D20" s="636" t="s">
        <v>21</v>
      </c>
      <c r="E20" s="638">
        <f>IF(F21=F20,100%,F21/F20)</f>
        <v>0</v>
      </c>
      <c r="F20" s="75">
        <f t="shared" si="0"/>
        <v>1</v>
      </c>
      <c r="G20" s="639" t="s">
        <v>109</v>
      </c>
      <c r="H20" s="641" t="s">
        <v>110</v>
      </c>
      <c r="I20" s="76"/>
      <c r="J20" s="76"/>
      <c r="K20" s="76"/>
      <c r="L20" s="76"/>
      <c r="M20" s="76"/>
      <c r="N20" s="76"/>
      <c r="O20" s="76"/>
      <c r="P20" s="76"/>
      <c r="Q20" s="76"/>
      <c r="R20" s="76"/>
      <c r="S20" s="76"/>
      <c r="T20" s="76"/>
      <c r="U20" s="76"/>
      <c r="V20" s="76"/>
      <c r="W20" s="76"/>
      <c r="X20" s="76"/>
      <c r="Y20" s="76"/>
      <c r="Z20" s="76"/>
      <c r="AA20" s="76"/>
      <c r="AB20" s="76">
        <v>1</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7"/>
      <c r="BE20" s="78"/>
    </row>
    <row r="21" spans="2:57" ht="30.75" customHeight="1" x14ac:dyDescent="0.25">
      <c r="B21" s="633"/>
      <c r="C21" s="642"/>
      <c r="D21" s="636"/>
      <c r="E21" s="638"/>
      <c r="F21" s="75">
        <f t="shared" si="0"/>
        <v>0</v>
      </c>
      <c r="G21" s="640"/>
      <c r="H21" s="63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7"/>
      <c r="BE21" s="80"/>
    </row>
    <row r="22" spans="2:57" s="79" customFormat="1" ht="30.75" customHeight="1" x14ac:dyDescent="0.25">
      <c r="B22" s="633"/>
      <c r="C22" s="635" t="s">
        <v>113</v>
      </c>
      <c r="D22" s="636" t="s">
        <v>21</v>
      </c>
      <c r="E22" s="638">
        <f>IF(F23=F22,100%,F23/F22)</f>
        <v>0</v>
      </c>
      <c r="F22" s="75">
        <f t="shared" si="0"/>
        <v>2</v>
      </c>
      <c r="G22" s="639" t="s">
        <v>79</v>
      </c>
      <c r="H22" s="641" t="s">
        <v>78</v>
      </c>
      <c r="I22" s="76"/>
      <c r="J22" s="76"/>
      <c r="K22" s="76"/>
      <c r="L22" s="76"/>
      <c r="M22" s="76"/>
      <c r="N22" s="76"/>
      <c r="O22" s="76">
        <v>1</v>
      </c>
      <c r="P22" s="76"/>
      <c r="Q22" s="76"/>
      <c r="R22" s="76"/>
      <c r="S22" s="76"/>
      <c r="T22" s="76"/>
      <c r="U22" s="76"/>
      <c r="V22" s="76"/>
      <c r="W22" s="76"/>
      <c r="X22" s="76"/>
      <c r="Y22" s="76"/>
      <c r="Z22" s="76">
        <v>1</v>
      </c>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7"/>
      <c r="BE22" s="78"/>
    </row>
    <row r="23" spans="2:57" ht="30.75" customHeight="1" x14ac:dyDescent="0.25">
      <c r="B23" s="633"/>
      <c r="C23" s="635"/>
      <c r="D23" s="636"/>
      <c r="E23" s="638"/>
      <c r="F23" s="75">
        <f t="shared" si="0"/>
        <v>0</v>
      </c>
      <c r="G23" s="640"/>
      <c r="H23" s="63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7"/>
      <c r="BE23" s="80"/>
    </row>
    <row r="24" spans="2:57" s="79" customFormat="1" ht="30.75" customHeight="1" x14ac:dyDescent="0.25">
      <c r="B24" s="633"/>
      <c r="C24" s="635" t="s">
        <v>114</v>
      </c>
      <c r="D24" s="636" t="s">
        <v>20</v>
      </c>
      <c r="E24" s="638">
        <f>IF(F25=F24,100%,F25/F24)</f>
        <v>0</v>
      </c>
      <c r="F24" s="74">
        <f t="shared" si="0"/>
        <v>5</v>
      </c>
      <c r="G24" s="639" t="s">
        <v>79</v>
      </c>
      <c r="H24" s="641" t="s">
        <v>78</v>
      </c>
      <c r="I24" s="76"/>
      <c r="J24" s="76"/>
      <c r="K24" s="76"/>
      <c r="L24" s="76"/>
      <c r="M24" s="76"/>
      <c r="N24" s="76"/>
      <c r="O24" s="76"/>
      <c r="P24" s="76"/>
      <c r="Q24" s="76"/>
      <c r="R24" s="76"/>
      <c r="S24" s="76"/>
      <c r="T24" s="76"/>
      <c r="U24" s="76"/>
      <c r="V24" s="76"/>
      <c r="W24" s="76"/>
      <c r="X24" s="76">
        <v>1</v>
      </c>
      <c r="Y24" s="76">
        <v>1</v>
      </c>
      <c r="Z24" s="76"/>
      <c r="AA24" s="76"/>
      <c r="AB24" s="76"/>
      <c r="AC24" s="76"/>
      <c r="AD24" s="76"/>
      <c r="AE24" s="76"/>
      <c r="AF24" s="76"/>
      <c r="AG24" s="76"/>
      <c r="AH24" s="76">
        <v>1</v>
      </c>
      <c r="AI24" s="76"/>
      <c r="AJ24" s="76"/>
      <c r="AK24" s="76"/>
      <c r="AL24" s="76"/>
      <c r="AM24" s="76"/>
      <c r="AN24" s="76"/>
      <c r="AO24" s="76"/>
      <c r="AP24" s="76">
        <v>1</v>
      </c>
      <c r="AQ24" s="76"/>
      <c r="AR24" s="76"/>
      <c r="AS24" s="76"/>
      <c r="AT24" s="76"/>
      <c r="AU24" s="76"/>
      <c r="AV24" s="76"/>
      <c r="AW24" s="76"/>
      <c r="AX24" s="76">
        <v>1</v>
      </c>
      <c r="AY24" s="76"/>
      <c r="AZ24" s="76"/>
      <c r="BA24" s="76"/>
      <c r="BB24" s="76"/>
      <c r="BC24" s="76"/>
      <c r="BD24" s="77"/>
      <c r="BE24" s="78"/>
    </row>
    <row r="25" spans="2:57" ht="30.75" customHeight="1" x14ac:dyDescent="0.25">
      <c r="B25" s="633"/>
      <c r="C25" s="635"/>
      <c r="D25" s="636"/>
      <c r="E25" s="638"/>
      <c r="F25" s="74">
        <f t="shared" si="0"/>
        <v>0</v>
      </c>
      <c r="G25" s="640"/>
      <c r="H25" s="63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7"/>
      <c r="BE25" s="80"/>
    </row>
    <row r="26" spans="2:57" s="79" customFormat="1" ht="30.75" customHeight="1" x14ac:dyDescent="0.25">
      <c r="B26" s="633"/>
      <c r="C26" s="635" t="s">
        <v>115</v>
      </c>
      <c r="D26" s="636" t="s">
        <v>17</v>
      </c>
      <c r="E26" s="638">
        <f>IF(F27=F26,100%,F27/F26)</f>
        <v>0</v>
      </c>
      <c r="F26" s="74">
        <f t="shared" si="0"/>
        <v>4</v>
      </c>
      <c r="G26" s="639" t="s">
        <v>79</v>
      </c>
      <c r="H26" s="641" t="s">
        <v>78</v>
      </c>
      <c r="I26" s="76"/>
      <c r="J26" s="76"/>
      <c r="K26" s="76"/>
      <c r="L26" s="76"/>
      <c r="M26" s="76"/>
      <c r="N26" s="76"/>
      <c r="O26" s="76"/>
      <c r="P26" s="76"/>
      <c r="Q26" s="76"/>
      <c r="R26" s="76"/>
      <c r="S26" s="76">
        <v>1</v>
      </c>
      <c r="T26" s="76"/>
      <c r="U26" s="76"/>
      <c r="V26" s="76"/>
      <c r="W26" s="76"/>
      <c r="X26" s="76"/>
      <c r="Y26" s="76"/>
      <c r="Z26" s="76"/>
      <c r="AA26" s="76"/>
      <c r="AB26" s="76"/>
      <c r="AC26" s="76"/>
      <c r="AD26" s="76">
        <v>1</v>
      </c>
      <c r="AE26" s="76"/>
      <c r="AF26" s="76"/>
      <c r="AG26" s="76"/>
      <c r="AH26" s="76"/>
      <c r="AI26" s="76"/>
      <c r="AJ26" s="76"/>
      <c r="AK26" s="76"/>
      <c r="AL26" s="76"/>
      <c r="AM26" s="76"/>
      <c r="AN26" s="76"/>
      <c r="AO26" s="76">
        <v>1</v>
      </c>
      <c r="AP26" s="76"/>
      <c r="AQ26" s="76"/>
      <c r="AR26" s="76"/>
      <c r="AS26" s="76"/>
      <c r="AT26" s="76"/>
      <c r="AU26" s="76"/>
      <c r="AV26" s="76"/>
      <c r="AW26" s="76"/>
      <c r="AX26" s="76"/>
      <c r="AY26" s="76"/>
      <c r="AZ26" s="76">
        <v>1</v>
      </c>
      <c r="BA26" s="76"/>
      <c r="BB26" s="76"/>
      <c r="BC26" s="76"/>
      <c r="BD26" s="77"/>
      <c r="BE26" s="78"/>
    </row>
    <row r="27" spans="2:57" ht="30.75" customHeight="1" x14ac:dyDescent="0.25">
      <c r="B27" s="633"/>
      <c r="C27" s="635"/>
      <c r="D27" s="636"/>
      <c r="E27" s="638"/>
      <c r="F27" s="74">
        <f t="shared" si="0"/>
        <v>0</v>
      </c>
      <c r="G27" s="640"/>
      <c r="H27" s="63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7"/>
      <c r="BE27" s="80"/>
    </row>
    <row r="28" spans="2:57" s="79" customFormat="1" ht="30.75" customHeight="1" x14ac:dyDescent="0.25">
      <c r="B28" s="633"/>
      <c r="C28" s="635" t="s">
        <v>83</v>
      </c>
      <c r="D28" s="636" t="s">
        <v>17</v>
      </c>
      <c r="E28" s="638">
        <f>IF(F29=F28,100%,F29/F28)</f>
        <v>0</v>
      </c>
      <c r="F28" s="74">
        <f t="shared" si="0"/>
        <v>1</v>
      </c>
      <c r="G28" s="639" t="s">
        <v>79</v>
      </c>
      <c r="H28" s="641" t="s">
        <v>78</v>
      </c>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v>1</v>
      </c>
      <c r="AM28" s="76"/>
      <c r="AN28" s="76"/>
      <c r="AO28" s="76"/>
      <c r="AP28" s="76"/>
      <c r="AQ28" s="76"/>
      <c r="AR28" s="76"/>
      <c r="AS28" s="76"/>
      <c r="AT28" s="76"/>
      <c r="AU28" s="76"/>
      <c r="AV28" s="76"/>
      <c r="AW28" s="76"/>
      <c r="AX28" s="76"/>
      <c r="AY28" s="76"/>
      <c r="AZ28" s="76"/>
      <c r="BA28" s="76"/>
      <c r="BB28" s="76"/>
      <c r="BC28" s="76"/>
      <c r="BD28" s="77"/>
      <c r="BE28" s="78"/>
    </row>
    <row r="29" spans="2:57" ht="30.75" customHeight="1" x14ac:dyDescent="0.25">
      <c r="B29" s="633"/>
      <c r="C29" s="635"/>
      <c r="D29" s="636"/>
      <c r="E29" s="638"/>
      <c r="F29" s="74">
        <f t="shared" si="0"/>
        <v>0</v>
      </c>
      <c r="G29" s="640"/>
      <c r="H29" s="63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7"/>
      <c r="BE29" s="80"/>
    </row>
    <row r="30" spans="2:57" s="79" customFormat="1" ht="30.75" customHeight="1" x14ac:dyDescent="0.25">
      <c r="B30" s="633"/>
      <c r="C30" s="635" t="s">
        <v>116</v>
      </c>
      <c r="D30" s="636" t="s">
        <v>17</v>
      </c>
      <c r="E30" s="638">
        <f>IF(F31=F30,100%,F31/F30)</f>
        <v>0</v>
      </c>
      <c r="F30" s="74">
        <f t="shared" si="0"/>
        <v>1</v>
      </c>
      <c r="G30" s="639" t="s">
        <v>79</v>
      </c>
      <c r="H30" s="641" t="s">
        <v>78</v>
      </c>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v>1</v>
      </c>
      <c r="AI30" s="76"/>
      <c r="AJ30" s="76"/>
      <c r="AK30" s="76"/>
      <c r="AL30" s="76"/>
      <c r="AM30" s="76"/>
      <c r="AN30" s="76"/>
      <c r="AO30" s="76"/>
      <c r="AP30" s="76"/>
      <c r="AQ30" s="76"/>
      <c r="AR30" s="76"/>
      <c r="AS30" s="76"/>
      <c r="AT30" s="76"/>
      <c r="AU30" s="76"/>
      <c r="AV30" s="76"/>
      <c r="AW30" s="76"/>
      <c r="AX30" s="76"/>
      <c r="AY30" s="76"/>
      <c r="AZ30" s="76"/>
      <c r="BA30" s="76"/>
      <c r="BB30" s="76"/>
      <c r="BC30" s="76"/>
      <c r="BD30" s="77"/>
      <c r="BE30" s="78"/>
    </row>
    <row r="31" spans="2:57" ht="30.75" customHeight="1" x14ac:dyDescent="0.25">
      <c r="B31" s="633"/>
      <c r="C31" s="635"/>
      <c r="D31" s="636"/>
      <c r="E31" s="638"/>
      <c r="F31" s="74">
        <f t="shared" si="0"/>
        <v>0</v>
      </c>
      <c r="G31" s="640"/>
      <c r="H31" s="63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7"/>
      <c r="BE31" s="80"/>
    </row>
    <row r="32" spans="2:57" s="79" customFormat="1" ht="30.75" customHeight="1" x14ac:dyDescent="0.25">
      <c r="B32" s="633"/>
      <c r="C32" s="635" t="s">
        <v>117</v>
      </c>
      <c r="D32" s="636" t="s">
        <v>23</v>
      </c>
      <c r="E32" s="638">
        <f>IF(F33=F32,100%,F33/F32)</f>
        <v>0</v>
      </c>
      <c r="F32" s="74">
        <f t="shared" si="0"/>
        <v>12</v>
      </c>
      <c r="G32" s="639" t="s">
        <v>109</v>
      </c>
      <c r="H32" s="641" t="s">
        <v>110</v>
      </c>
      <c r="I32" s="76"/>
      <c r="J32" s="76"/>
      <c r="K32" s="76"/>
      <c r="L32" s="76">
        <v>1</v>
      </c>
      <c r="M32" s="76"/>
      <c r="N32" s="76"/>
      <c r="O32" s="76"/>
      <c r="P32" s="76">
        <v>1</v>
      </c>
      <c r="Q32" s="76"/>
      <c r="R32" s="76"/>
      <c r="S32" s="76"/>
      <c r="T32" s="76">
        <v>1</v>
      </c>
      <c r="U32" s="76"/>
      <c r="V32" s="76"/>
      <c r="W32" s="76"/>
      <c r="X32" s="76">
        <v>1</v>
      </c>
      <c r="Y32" s="76"/>
      <c r="Z32" s="76"/>
      <c r="AA32" s="76"/>
      <c r="AB32" s="76">
        <v>1</v>
      </c>
      <c r="AC32" s="76"/>
      <c r="AD32" s="76"/>
      <c r="AE32" s="76"/>
      <c r="AF32" s="76">
        <v>1</v>
      </c>
      <c r="AG32" s="76"/>
      <c r="AH32" s="76"/>
      <c r="AI32" s="76"/>
      <c r="AJ32" s="76">
        <v>1</v>
      </c>
      <c r="AK32" s="76"/>
      <c r="AL32" s="76"/>
      <c r="AM32" s="76"/>
      <c r="AN32" s="76">
        <v>1</v>
      </c>
      <c r="AO32" s="76"/>
      <c r="AP32" s="76"/>
      <c r="AQ32" s="76"/>
      <c r="AR32" s="76">
        <v>1</v>
      </c>
      <c r="AS32" s="76"/>
      <c r="AT32" s="76"/>
      <c r="AU32" s="76"/>
      <c r="AV32" s="76">
        <v>1</v>
      </c>
      <c r="AW32" s="76"/>
      <c r="AX32" s="76"/>
      <c r="AY32" s="76"/>
      <c r="AZ32" s="76">
        <v>1</v>
      </c>
      <c r="BA32" s="76"/>
      <c r="BB32" s="76"/>
      <c r="BC32" s="76"/>
      <c r="BD32" s="77">
        <v>1</v>
      </c>
      <c r="BE32" s="78"/>
    </row>
    <row r="33" spans="2:57" ht="30.75" customHeight="1" x14ac:dyDescent="0.25">
      <c r="B33" s="633"/>
      <c r="C33" s="643"/>
      <c r="D33" s="644"/>
      <c r="E33" s="645"/>
      <c r="F33" s="81">
        <f t="shared" si="0"/>
        <v>0</v>
      </c>
      <c r="G33" s="640"/>
      <c r="H33" s="636"/>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3"/>
      <c r="BE33" s="80"/>
    </row>
    <row r="34" spans="2:57" s="79" customFormat="1" ht="30.75" customHeight="1" x14ac:dyDescent="0.25">
      <c r="B34" s="633"/>
      <c r="C34" s="635" t="s">
        <v>118</v>
      </c>
      <c r="D34" s="636" t="s">
        <v>20</v>
      </c>
      <c r="E34" s="638">
        <f>IF(F35=F34,100%,F35/F34)</f>
        <v>0</v>
      </c>
      <c r="F34" s="74">
        <f t="shared" si="0"/>
        <v>5</v>
      </c>
      <c r="G34" s="639" t="s">
        <v>79</v>
      </c>
      <c r="H34" s="641" t="s">
        <v>78</v>
      </c>
      <c r="I34" s="76"/>
      <c r="J34" s="76"/>
      <c r="K34" s="76"/>
      <c r="L34" s="76"/>
      <c r="M34" s="76"/>
      <c r="N34" s="76">
        <v>1</v>
      </c>
      <c r="O34" s="76"/>
      <c r="P34" s="76"/>
      <c r="Q34" s="76"/>
      <c r="R34" s="76">
        <v>1</v>
      </c>
      <c r="S34" s="76"/>
      <c r="T34" s="76"/>
      <c r="U34" s="76"/>
      <c r="V34" s="76">
        <v>1</v>
      </c>
      <c r="W34" s="76"/>
      <c r="X34" s="76"/>
      <c r="Y34" s="76"/>
      <c r="Z34" s="76">
        <v>1</v>
      </c>
      <c r="AA34" s="76"/>
      <c r="AB34" s="76"/>
      <c r="AC34" s="76"/>
      <c r="AD34" s="76">
        <v>1</v>
      </c>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7"/>
      <c r="BE34" s="78"/>
    </row>
    <row r="35" spans="2:57" ht="30.75" customHeight="1" x14ac:dyDescent="0.25">
      <c r="B35" s="633"/>
      <c r="C35" s="635"/>
      <c r="D35" s="636"/>
      <c r="E35" s="638"/>
      <c r="F35" s="74">
        <f t="shared" si="0"/>
        <v>0</v>
      </c>
      <c r="G35" s="640"/>
      <c r="H35" s="63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7"/>
      <c r="BE35" s="80"/>
    </row>
    <row r="36" spans="2:57" s="79" customFormat="1" ht="30.75" customHeight="1" x14ac:dyDescent="0.25">
      <c r="B36" s="633"/>
      <c r="C36" s="635" t="s">
        <v>119</v>
      </c>
      <c r="D36" s="636" t="s">
        <v>20</v>
      </c>
      <c r="E36" s="638">
        <f>IF(F37=F36,100%,F37/F36)</f>
        <v>0.16666666666666666</v>
      </c>
      <c r="F36" s="74">
        <f t="shared" si="0"/>
        <v>12</v>
      </c>
      <c r="G36" s="639" t="s">
        <v>109</v>
      </c>
      <c r="H36" s="641" t="s">
        <v>110</v>
      </c>
      <c r="I36" s="76">
        <v>1</v>
      </c>
      <c r="J36" s="76"/>
      <c r="K36" s="76"/>
      <c r="L36" s="76"/>
      <c r="M36" s="76">
        <v>1</v>
      </c>
      <c r="N36" s="76"/>
      <c r="O36" s="76"/>
      <c r="P36" s="76"/>
      <c r="Q36" s="76">
        <v>1</v>
      </c>
      <c r="R36" s="76"/>
      <c r="S36" s="76"/>
      <c r="T36" s="76"/>
      <c r="U36" s="76">
        <v>1</v>
      </c>
      <c r="V36" s="76"/>
      <c r="W36" s="76"/>
      <c r="X36" s="76"/>
      <c r="Y36" s="76">
        <v>1</v>
      </c>
      <c r="Z36" s="76"/>
      <c r="AA36" s="76"/>
      <c r="AB36" s="76"/>
      <c r="AC36" s="76">
        <v>1</v>
      </c>
      <c r="AD36" s="76"/>
      <c r="AE36" s="76"/>
      <c r="AF36" s="76"/>
      <c r="AG36" s="76">
        <v>1</v>
      </c>
      <c r="AH36" s="76"/>
      <c r="AI36" s="76"/>
      <c r="AJ36" s="76"/>
      <c r="AK36" s="76">
        <v>1</v>
      </c>
      <c r="AL36" s="76"/>
      <c r="AM36" s="76"/>
      <c r="AN36" s="76"/>
      <c r="AO36" s="76">
        <v>1</v>
      </c>
      <c r="AP36" s="76"/>
      <c r="AQ36" s="76"/>
      <c r="AR36" s="76"/>
      <c r="AS36" s="76">
        <v>1</v>
      </c>
      <c r="AT36" s="76"/>
      <c r="AU36" s="76"/>
      <c r="AV36" s="76"/>
      <c r="AW36" s="76">
        <v>1</v>
      </c>
      <c r="AX36" s="76"/>
      <c r="AY36" s="76"/>
      <c r="AZ36" s="76"/>
      <c r="BA36" s="76">
        <v>1</v>
      </c>
      <c r="BB36" s="76"/>
      <c r="BC36" s="76"/>
      <c r="BD36" s="77"/>
      <c r="BE36" s="78"/>
    </row>
    <row r="37" spans="2:57" ht="30.75" customHeight="1" x14ac:dyDescent="0.25">
      <c r="B37" s="633"/>
      <c r="C37" s="635"/>
      <c r="D37" s="636"/>
      <c r="E37" s="638"/>
      <c r="F37" s="74">
        <f t="shared" si="0"/>
        <v>2</v>
      </c>
      <c r="G37" s="640"/>
      <c r="H37" s="636"/>
      <c r="I37" s="76">
        <v>1</v>
      </c>
      <c r="J37" s="76"/>
      <c r="K37" s="76"/>
      <c r="L37" s="76"/>
      <c r="M37" s="76">
        <v>1</v>
      </c>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80"/>
    </row>
    <row r="38" spans="2:57" ht="30.75" customHeight="1" x14ac:dyDescent="0.25">
      <c r="B38" s="633"/>
      <c r="C38" s="635" t="s">
        <v>120</v>
      </c>
      <c r="D38" s="636" t="s">
        <v>23</v>
      </c>
      <c r="E38" s="638">
        <f>IF(F39=F38,100%,F39/F38)</f>
        <v>0</v>
      </c>
      <c r="F38" s="74">
        <f t="shared" si="0"/>
        <v>27</v>
      </c>
      <c r="G38" s="639" t="s">
        <v>109</v>
      </c>
      <c r="H38" s="641" t="s">
        <v>110</v>
      </c>
      <c r="I38" s="76"/>
      <c r="J38" s="76"/>
      <c r="K38" s="76"/>
      <c r="L38" s="76"/>
      <c r="M38" s="76"/>
      <c r="N38" s="76"/>
      <c r="O38" s="76"/>
      <c r="P38" s="76"/>
      <c r="Q38" s="76"/>
      <c r="R38" s="76"/>
      <c r="S38" s="76"/>
      <c r="T38" s="76"/>
      <c r="U38" s="76"/>
      <c r="V38" s="76"/>
      <c r="W38" s="76">
        <v>9</v>
      </c>
      <c r="X38" s="76"/>
      <c r="Y38" s="76"/>
      <c r="Z38" s="76"/>
      <c r="AA38" s="76"/>
      <c r="AB38" s="76"/>
      <c r="AC38" s="76"/>
      <c r="AD38" s="76"/>
      <c r="AE38" s="76">
        <v>9</v>
      </c>
      <c r="AF38" s="76"/>
      <c r="AG38" s="76"/>
      <c r="AH38" s="76"/>
      <c r="AI38" s="76"/>
      <c r="AJ38" s="76">
        <v>9</v>
      </c>
      <c r="AK38" s="76"/>
      <c r="AL38" s="76"/>
      <c r="AM38" s="76"/>
      <c r="AN38" s="76"/>
      <c r="AO38" s="76"/>
      <c r="AP38" s="76"/>
      <c r="AQ38" s="76"/>
      <c r="AR38" s="76"/>
      <c r="AS38" s="76"/>
      <c r="AT38" s="76"/>
      <c r="AU38" s="76"/>
      <c r="AV38" s="76"/>
      <c r="AW38" s="76"/>
      <c r="AX38" s="76"/>
      <c r="AY38" s="76"/>
      <c r="AZ38" s="76"/>
      <c r="BA38" s="76"/>
      <c r="BB38" s="76"/>
      <c r="BC38" s="76"/>
      <c r="BD38" s="77"/>
      <c r="BE38" s="80"/>
    </row>
    <row r="39" spans="2:57" ht="30.75" customHeight="1" x14ac:dyDescent="0.25">
      <c r="B39" s="633"/>
      <c r="C39" s="635"/>
      <c r="D39" s="636"/>
      <c r="E39" s="638"/>
      <c r="F39" s="74">
        <f t="shared" si="0"/>
        <v>0</v>
      </c>
      <c r="G39" s="640"/>
      <c r="H39" s="63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7"/>
      <c r="BE39" s="80"/>
    </row>
    <row r="40" spans="2:57" ht="30.75" customHeight="1" x14ac:dyDescent="0.25">
      <c r="B40" s="633"/>
      <c r="C40" s="642" t="s">
        <v>121</v>
      </c>
      <c r="D40" s="636" t="s">
        <v>23</v>
      </c>
      <c r="E40" s="638">
        <f>IF(F41=F40,100%,F41/F40)</f>
        <v>1</v>
      </c>
      <c r="F40" s="74">
        <f t="shared" si="0"/>
        <v>1</v>
      </c>
      <c r="G40" s="639" t="s">
        <v>79</v>
      </c>
      <c r="H40" s="641" t="s">
        <v>78</v>
      </c>
      <c r="I40" s="76"/>
      <c r="J40" s="76"/>
      <c r="K40" s="76">
        <v>1</v>
      </c>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7"/>
      <c r="BE40" s="80"/>
    </row>
    <row r="41" spans="2:57" ht="30.75" customHeight="1" x14ac:dyDescent="0.25">
      <c r="B41" s="633"/>
      <c r="C41" s="642"/>
      <c r="D41" s="636"/>
      <c r="E41" s="638"/>
      <c r="F41" s="74">
        <f t="shared" si="0"/>
        <v>1</v>
      </c>
      <c r="G41" s="640"/>
      <c r="H41" s="636"/>
      <c r="I41" s="76"/>
      <c r="J41" s="76"/>
      <c r="K41" s="76">
        <v>1</v>
      </c>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7"/>
      <c r="BE41" s="80"/>
    </row>
    <row r="42" spans="2:57" ht="30.75" customHeight="1" x14ac:dyDescent="0.25">
      <c r="B42" s="633"/>
      <c r="C42" s="635" t="s">
        <v>122</v>
      </c>
      <c r="D42" s="636" t="s">
        <v>23</v>
      </c>
      <c r="E42" s="638">
        <f>IF(F43=F42,100%,F43/F42)</f>
        <v>0</v>
      </c>
      <c r="F42" s="74">
        <f t="shared" si="0"/>
        <v>4</v>
      </c>
      <c r="G42" s="639" t="s">
        <v>109</v>
      </c>
      <c r="H42" s="641" t="s">
        <v>110</v>
      </c>
      <c r="I42" s="76"/>
      <c r="J42" s="76"/>
      <c r="K42" s="76"/>
      <c r="L42" s="76"/>
      <c r="M42" s="76"/>
      <c r="N42" s="76"/>
      <c r="O42" s="76"/>
      <c r="P42" s="76"/>
      <c r="Q42" s="76"/>
      <c r="R42" s="76"/>
      <c r="S42" s="76"/>
      <c r="T42" s="76">
        <v>1</v>
      </c>
      <c r="U42" s="76"/>
      <c r="V42" s="76"/>
      <c r="W42" s="76"/>
      <c r="X42" s="76"/>
      <c r="Y42" s="76"/>
      <c r="Z42" s="76"/>
      <c r="AA42" s="76"/>
      <c r="AB42" s="76"/>
      <c r="AC42" s="76"/>
      <c r="AD42" s="76"/>
      <c r="AE42" s="76"/>
      <c r="AF42" s="76">
        <v>1</v>
      </c>
      <c r="AG42" s="76"/>
      <c r="AH42" s="76"/>
      <c r="AI42" s="76"/>
      <c r="AJ42" s="76"/>
      <c r="AK42" s="76"/>
      <c r="AL42" s="76"/>
      <c r="AM42" s="76"/>
      <c r="AN42" s="76"/>
      <c r="AO42" s="76"/>
      <c r="AP42" s="76"/>
      <c r="AQ42" s="76">
        <v>1</v>
      </c>
      <c r="AR42" s="76"/>
      <c r="AS42" s="76"/>
      <c r="AT42" s="76"/>
      <c r="AU42" s="76"/>
      <c r="AV42" s="76"/>
      <c r="AW42" s="76"/>
      <c r="AX42" s="76"/>
      <c r="AY42" s="76"/>
      <c r="AZ42" s="76"/>
      <c r="BA42" s="76"/>
      <c r="BB42" s="76"/>
      <c r="BC42" s="76">
        <v>1</v>
      </c>
      <c r="BD42" s="77"/>
      <c r="BE42" s="80"/>
    </row>
    <row r="43" spans="2:57" ht="30.75" customHeight="1" x14ac:dyDescent="0.25">
      <c r="B43" s="633"/>
      <c r="C43" s="635"/>
      <c r="D43" s="636"/>
      <c r="E43" s="638"/>
      <c r="F43" s="74">
        <f t="shared" si="0"/>
        <v>0</v>
      </c>
      <c r="G43" s="640"/>
      <c r="H43" s="63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7"/>
      <c r="BE43" s="80"/>
    </row>
    <row r="44" spans="2:57" s="79" customFormat="1" ht="30.75" customHeight="1" x14ac:dyDescent="0.25">
      <c r="B44" s="633"/>
      <c r="C44" s="635" t="s">
        <v>123</v>
      </c>
      <c r="D44" s="636" t="s">
        <v>17</v>
      </c>
      <c r="E44" s="638">
        <f>IF(F45=F44,100%,F45/F44)</f>
        <v>0.5</v>
      </c>
      <c r="F44" s="74">
        <f t="shared" si="0"/>
        <v>2</v>
      </c>
      <c r="G44" s="639" t="s">
        <v>79</v>
      </c>
      <c r="H44" s="641" t="s">
        <v>78</v>
      </c>
      <c r="I44" s="76"/>
      <c r="J44" s="76"/>
      <c r="K44" s="76"/>
      <c r="L44" s="76">
        <v>1</v>
      </c>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v>1</v>
      </c>
      <c r="BC44" s="76"/>
      <c r="BD44" s="77"/>
      <c r="BE44" s="78"/>
    </row>
    <row r="45" spans="2:57" ht="30.75" customHeight="1" x14ac:dyDescent="0.25">
      <c r="B45" s="633"/>
      <c r="C45" s="635"/>
      <c r="D45" s="636"/>
      <c r="E45" s="638"/>
      <c r="F45" s="74">
        <f t="shared" si="0"/>
        <v>1</v>
      </c>
      <c r="G45" s="640"/>
      <c r="H45" s="636"/>
      <c r="I45" s="76">
        <v>1</v>
      </c>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7"/>
      <c r="BE45" s="80"/>
    </row>
    <row r="46" spans="2:57" ht="30.75" customHeight="1" x14ac:dyDescent="0.25">
      <c r="B46" s="633"/>
      <c r="C46" s="646" t="s">
        <v>124</v>
      </c>
      <c r="D46" s="644" t="s">
        <v>17</v>
      </c>
      <c r="E46" s="638">
        <f>IF(F47=F46,100%,F47/F46)</f>
        <v>1</v>
      </c>
      <c r="F46" s="74">
        <f t="shared" si="0"/>
        <v>1</v>
      </c>
      <c r="G46" s="639" t="s">
        <v>79</v>
      </c>
      <c r="H46" s="641" t="s">
        <v>78</v>
      </c>
      <c r="I46" s="76">
        <v>1</v>
      </c>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80"/>
    </row>
    <row r="47" spans="2:57" ht="30.75" customHeight="1" x14ac:dyDescent="0.25">
      <c r="B47" s="633"/>
      <c r="C47" s="647"/>
      <c r="D47" s="641"/>
      <c r="E47" s="638"/>
      <c r="F47" s="74">
        <f t="shared" si="0"/>
        <v>1</v>
      </c>
      <c r="G47" s="640"/>
      <c r="H47" s="636"/>
      <c r="I47" s="76">
        <v>1</v>
      </c>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80"/>
    </row>
    <row r="48" spans="2:57" ht="30.75" customHeight="1" x14ac:dyDescent="0.25">
      <c r="B48" s="633"/>
      <c r="C48" s="635" t="s">
        <v>125</v>
      </c>
      <c r="D48" s="636" t="s">
        <v>20</v>
      </c>
      <c r="E48" s="638">
        <f>IF(F49=F48,100%,F49/F48)</f>
        <v>0</v>
      </c>
      <c r="F48" s="74">
        <f t="shared" si="0"/>
        <v>4</v>
      </c>
      <c r="G48" s="639" t="s">
        <v>79</v>
      </c>
      <c r="H48" s="641" t="s">
        <v>78</v>
      </c>
      <c r="I48" s="76"/>
      <c r="J48" s="76"/>
      <c r="K48" s="76"/>
      <c r="L48" s="76"/>
      <c r="M48" s="76"/>
      <c r="N48" s="76"/>
      <c r="O48" s="76"/>
      <c r="P48" s="76"/>
      <c r="Q48" s="76"/>
      <c r="R48" s="76">
        <v>1</v>
      </c>
      <c r="S48" s="76"/>
      <c r="T48" s="76"/>
      <c r="U48" s="76"/>
      <c r="V48" s="76"/>
      <c r="W48" s="76"/>
      <c r="X48" s="76"/>
      <c r="Y48" s="76"/>
      <c r="Z48" s="76"/>
      <c r="AA48" s="76"/>
      <c r="AB48" s="76"/>
      <c r="AC48" s="76"/>
      <c r="AD48" s="76">
        <v>1</v>
      </c>
      <c r="AE48" s="76"/>
      <c r="AF48" s="76"/>
      <c r="AG48" s="76"/>
      <c r="AH48" s="76"/>
      <c r="AI48" s="76"/>
      <c r="AJ48" s="76"/>
      <c r="AK48" s="76"/>
      <c r="AL48" s="76"/>
      <c r="AM48" s="76"/>
      <c r="AN48" s="76"/>
      <c r="AO48" s="76"/>
      <c r="AP48" s="76">
        <v>1</v>
      </c>
      <c r="AQ48" s="76"/>
      <c r="AR48" s="76"/>
      <c r="AS48" s="76"/>
      <c r="AT48" s="76"/>
      <c r="AU48" s="76"/>
      <c r="AV48" s="76"/>
      <c r="AW48" s="76"/>
      <c r="AX48" s="76"/>
      <c r="AY48" s="76"/>
      <c r="AZ48" s="76"/>
      <c r="BA48" s="76"/>
      <c r="BB48" s="76">
        <v>1</v>
      </c>
      <c r="BC48" s="76"/>
      <c r="BD48" s="77"/>
      <c r="BE48" s="80"/>
    </row>
    <row r="49" spans="2:57" ht="30.75" customHeight="1" x14ac:dyDescent="0.25">
      <c r="B49" s="633"/>
      <c r="C49" s="635"/>
      <c r="D49" s="636"/>
      <c r="E49" s="638"/>
      <c r="F49" s="74">
        <f t="shared" si="0"/>
        <v>0</v>
      </c>
      <c r="G49" s="640"/>
      <c r="H49" s="63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7"/>
      <c r="BE49" s="80"/>
    </row>
    <row r="50" spans="2:57" ht="30.75" customHeight="1" x14ac:dyDescent="0.25">
      <c r="B50" s="633"/>
      <c r="C50" s="635" t="s">
        <v>126</v>
      </c>
      <c r="D50" s="636" t="s">
        <v>23</v>
      </c>
      <c r="E50" s="638">
        <f>IF(F51=F50,100%,F51/F50)</f>
        <v>0</v>
      </c>
      <c r="F50" s="74">
        <f t="shared" si="0"/>
        <v>3</v>
      </c>
      <c r="G50" s="639" t="s">
        <v>79</v>
      </c>
      <c r="H50" s="641" t="s">
        <v>78</v>
      </c>
      <c r="I50" s="76"/>
      <c r="J50" s="76"/>
      <c r="K50" s="76"/>
      <c r="L50" s="76"/>
      <c r="M50" s="76"/>
      <c r="N50" s="76"/>
      <c r="O50" s="76"/>
      <c r="P50" s="76"/>
      <c r="Q50" s="76"/>
      <c r="R50" s="76"/>
      <c r="S50" s="76"/>
      <c r="T50" s="76"/>
      <c r="U50" s="76"/>
      <c r="V50" s="76"/>
      <c r="W50" s="76">
        <v>1</v>
      </c>
      <c r="X50" s="76"/>
      <c r="Y50" s="76"/>
      <c r="Z50" s="76"/>
      <c r="AA50" s="84"/>
      <c r="AB50" s="76"/>
      <c r="AC50" s="76"/>
      <c r="AD50" s="76"/>
      <c r="AE50" s="76">
        <v>1</v>
      </c>
      <c r="AF50" s="76">
        <v>1</v>
      </c>
      <c r="AG50" s="76"/>
      <c r="AH50" s="76"/>
      <c r="AI50" s="76"/>
      <c r="AJ50" s="76"/>
      <c r="AK50" s="76"/>
      <c r="AL50" s="76"/>
      <c r="AM50" s="76"/>
      <c r="AN50" s="76"/>
      <c r="AO50" s="76"/>
      <c r="AP50" s="76"/>
      <c r="AQ50" s="76"/>
      <c r="AR50" s="76"/>
      <c r="AS50" s="76"/>
      <c r="AT50" s="76"/>
      <c r="AU50" s="76"/>
      <c r="AV50" s="76"/>
      <c r="AW50" s="76"/>
      <c r="AX50" s="76"/>
      <c r="AY50" s="85"/>
      <c r="AZ50" s="86"/>
      <c r="BA50" s="76"/>
      <c r="BB50" s="76"/>
      <c r="BC50" s="76"/>
      <c r="BD50" s="77"/>
      <c r="BE50" s="80"/>
    </row>
    <row r="51" spans="2:57" ht="30.75" customHeight="1" x14ac:dyDescent="0.25">
      <c r="B51" s="633"/>
      <c r="C51" s="635"/>
      <c r="D51" s="636"/>
      <c r="E51" s="638"/>
      <c r="F51" s="74">
        <f t="shared" si="0"/>
        <v>0</v>
      </c>
      <c r="G51" s="640"/>
      <c r="H51" s="63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85"/>
      <c r="AZ51" s="86"/>
      <c r="BA51" s="76"/>
      <c r="BB51" s="76"/>
      <c r="BC51" s="76"/>
      <c r="BD51" s="77"/>
      <c r="BE51" s="80"/>
    </row>
    <row r="52" spans="2:57" ht="30.75" customHeight="1" x14ac:dyDescent="0.25">
      <c r="B52" s="633"/>
      <c r="C52" s="648" t="s">
        <v>127</v>
      </c>
      <c r="D52" s="644" t="s">
        <v>17</v>
      </c>
      <c r="E52" s="638">
        <f>IF(F53=F52,100%,F53/F52)</f>
        <v>0</v>
      </c>
      <c r="F52" s="74">
        <f t="shared" si="0"/>
        <v>4</v>
      </c>
      <c r="G52" s="639" t="s">
        <v>79</v>
      </c>
      <c r="H52" s="641" t="s">
        <v>78</v>
      </c>
      <c r="I52" s="76"/>
      <c r="J52" s="76"/>
      <c r="K52" s="76"/>
      <c r="L52" s="76"/>
      <c r="M52" s="76"/>
      <c r="N52" s="76"/>
      <c r="O52" s="76"/>
      <c r="P52" s="76"/>
      <c r="Q52" s="76"/>
      <c r="R52" s="76"/>
      <c r="S52" s="76">
        <v>1</v>
      </c>
      <c r="T52" s="76"/>
      <c r="U52" s="76"/>
      <c r="V52" s="76"/>
      <c r="W52" s="76">
        <v>1</v>
      </c>
      <c r="X52" s="76"/>
      <c r="Y52" s="76"/>
      <c r="Z52" s="76">
        <v>1</v>
      </c>
      <c r="AA52" s="84"/>
      <c r="AB52" s="76"/>
      <c r="AC52" s="76"/>
      <c r="AD52" s="76"/>
      <c r="AE52" s="76"/>
      <c r="AF52" s="76"/>
      <c r="AG52" s="76">
        <v>1</v>
      </c>
      <c r="AH52" s="76"/>
      <c r="AI52" s="76"/>
      <c r="AJ52" s="76"/>
      <c r="AK52" s="76"/>
      <c r="AL52" s="76"/>
      <c r="AM52" s="76"/>
      <c r="AN52" s="76"/>
      <c r="AO52" s="76"/>
      <c r="AP52" s="76"/>
      <c r="AQ52" s="76"/>
      <c r="AR52" s="76"/>
      <c r="AS52" s="76"/>
      <c r="AT52" s="76"/>
      <c r="AU52" s="76"/>
      <c r="AV52" s="76"/>
      <c r="AW52" s="76"/>
      <c r="AX52" s="76"/>
      <c r="AY52" s="85"/>
      <c r="AZ52" s="86"/>
      <c r="BA52" s="76"/>
      <c r="BB52" s="76"/>
      <c r="BC52" s="76"/>
      <c r="BD52" s="77"/>
      <c r="BE52" s="80"/>
    </row>
    <row r="53" spans="2:57" ht="30.75" customHeight="1" x14ac:dyDescent="0.25">
      <c r="B53" s="633"/>
      <c r="C53" s="649"/>
      <c r="D53" s="641"/>
      <c r="E53" s="638"/>
      <c r="F53" s="74">
        <f t="shared" si="0"/>
        <v>0</v>
      </c>
      <c r="G53" s="640"/>
      <c r="H53" s="63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85"/>
      <c r="AZ53" s="86"/>
      <c r="BA53" s="76"/>
      <c r="BB53" s="76"/>
      <c r="BC53" s="76"/>
      <c r="BD53" s="77"/>
      <c r="BE53" s="80"/>
    </row>
    <row r="54" spans="2:57" ht="30.75" customHeight="1" x14ac:dyDescent="0.25">
      <c r="B54" s="634"/>
      <c r="C54" s="650" t="s">
        <v>84</v>
      </c>
      <c r="D54" s="652" t="s">
        <v>23</v>
      </c>
      <c r="E54" s="653">
        <f>IF(F55=F54,100%,F55/F54)</f>
        <v>0</v>
      </c>
      <c r="F54" s="87">
        <f t="shared" si="0"/>
        <v>1</v>
      </c>
      <c r="G54" s="639" t="s">
        <v>79</v>
      </c>
      <c r="H54" s="641" t="s">
        <v>78</v>
      </c>
      <c r="I54" s="88"/>
      <c r="J54" s="88"/>
      <c r="K54" s="88"/>
      <c r="L54" s="88"/>
      <c r="M54" s="88"/>
      <c r="N54" s="88"/>
      <c r="O54" s="88"/>
      <c r="P54" s="88"/>
      <c r="Q54" s="88"/>
      <c r="R54" s="88"/>
      <c r="S54" s="88"/>
      <c r="T54" s="88"/>
      <c r="U54" s="88"/>
      <c r="V54" s="88">
        <v>1</v>
      </c>
      <c r="W54" s="88"/>
      <c r="X54" s="88"/>
      <c r="Y54" s="88"/>
      <c r="Z54" s="88"/>
      <c r="AA54" s="86"/>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5"/>
    </row>
    <row r="55" spans="2:57" ht="30.75" customHeight="1" x14ac:dyDescent="0.25">
      <c r="B55" s="634"/>
      <c r="C55" s="651"/>
      <c r="D55" s="652"/>
      <c r="E55" s="653"/>
      <c r="F55" s="87">
        <f t="shared" si="0"/>
        <v>0</v>
      </c>
      <c r="G55" s="640"/>
      <c r="H55" s="636"/>
      <c r="I55" s="88"/>
      <c r="J55" s="88"/>
      <c r="K55" s="88"/>
      <c r="L55" s="88"/>
      <c r="M55" s="88"/>
      <c r="N55" s="88"/>
      <c r="O55" s="88"/>
      <c r="P55" s="88"/>
      <c r="Q55" s="88"/>
      <c r="R55" s="88"/>
      <c r="S55" s="88"/>
      <c r="T55" s="88"/>
      <c r="U55" s="88"/>
      <c r="V55" s="88"/>
      <c r="W55" s="88"/>
      <c r="X55" s="88"/>
      <c r="Y55" s="88"/>
      <c r="Z55" s="88"/>
      <c r="AA55" s="86"/>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5"/>
    </row>
    <row r="56" spans="2:57" ht="30.75" customHeight="1" x14ac:dyDescent="0.25">
      <c r="B56" s="633"/>
      <c r="C56" s="650" t="s">
        <v>85</v>
      </c>
      <c r="D56" s="652" t="s">
        <v>23</v>
      </c>
      <c r="E56" s="653">
        <f>IF(F57=F56,100%,F57/F56)</f>
        <v>0</v>
      </c>
      <c r="F56" s="87">
        <f t="shared" si="0"/>
        <v>1</v>
      </c>
      <c r="G56" s="639" t="s">
        <v>79</v>
      </c>
      <c r="H56" s="641" t="s">
        <v>78</v>
      </c>
      <c r="I56" s="88"/>
      <c r="J56" s="88"/>
      <c r="K56" s="88"/>
      <c r="L56" s="88"/>
      <c r="M56" s="88"/>
      <c r="N56" s="88"/>
      <c r="O56" s="88"/>
      <c r="P56" s="88"/>
      <c r="Q56" s="88"/>
      <c r="R56" s="88"/>
      <c r="S56" s="88"/>
      <c r="T56" s="88"/>
      <c r="U56" s="88"/>
      <c r="V56" s="88">
        <v>1</v>
      </c>
      <c r="W56" s="88"/>
      <c r="X56" s="88"/>
      <c r="Y56" s="88"/>
      <c r="Z56" s="88"/>
      <c r="AA56" s="86"/>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5"/>
    </row>
    <row r="57" spans="2:57" ht="30.75" customHeight="1" x14ac:dyDescent="0.25">
      <c r="B57" s="633"/>
      <c r="C57" s="651"/>
      <c r="D57" s="652"/>
      <c r="E57" s="653"/>
      <c r="F57" s="87">
        <f t="shared" si="0"/>
        <v>0</v>
      </c>
      <c r="G57" s="640"/>
      <c r="H57" s="636"/>
      <c r="I57" s="88"/>
      <c r="J57" s="88"/>
      <c r="K57" s="88"/>
      <c r="L57" s="88"/>
      <c r="M57" s="88"/>
      <c r="N57" s="88"/>
      <c r="O57" s="88"/>
      <c r="P57" s="88"/>
      <c r="Q57" s="88"/>
      <c r="R57" s="88"/>
      <c r="S57" s="88"/>
      <c r="T57" s="88"/>
      <c r="U57" s="88"/>
      <c r="V57" s="88"/>
      <c r="W57" s="88"/>
      <c r="X57" s="88"/>
      <c r="Y57" s="88"/>
      <c r="Z57" s="88"/>
      <c r="AA57" s="86"/>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5"/>
    </row>
    <row r="58" spans="2:57" ht="30.75" customHeight="1" x14ac:dyDescent="0.25">
      <c r="B58" s="633"/>
      <c r="C58" s="650" t="s">
        <v>86</v>
      </c>
      <c r="D58" s="652" t="s">
        <v>23</v>
      </c>
      <c r="E58" s="653">
        <f>IF(F59=F58,100%,F59/F58)</f>
        <v>0</v>
      </c>
      <c r="F58" s="87">
        <f t="shared" si="0"/>
        <v>1</v>
      </c>
      <c r="G58" s="639" t="s">
        <v>79</v>
      </c>
      <c r="H58" s="641" t="s">
        <v>78</v>
      </c>
      <c r="I58" s="88"/>
      <c r="J58" s="88"/>
      <c r="K58" s="88"/>
      <c r="L58" s="88"/>
      <c r="M58" s="88"/>
      <c r="N58" s="88"/>
      <c r="O58" s="88"/>
      <c r="P58" s="88"/>
      <c r="Q58" s="88"/>
      <c r="R58" s="88"/>
      <c r="S58" s="88"/>
      <c r="T58" s="88"/>
      <c r="U58" s="88"/>
      <c r="V58" s="88">
        <v>1</v>
      </c>
      <c r="W58" s="88"/>
      <c r="X58" s="88"/>
      <c r="Y58" s="88"/>
      <c r="Z58" s="88"/>
      <c r="AA58" s="86"/>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5"/>
    </row>
    <row r="59" spans="2:57" ht="43.5" customHeight="1" x14ac:dyDescent="0.25">
      <c r="B59" s="633"/>
      <c r="C59" s="651"/>
      <c r="D59" s="652"/>
      <c r="E59" s="653"/>
      <c r="F59" s="87">
        <f t="shared" si="0"/>
        <v>0</v>
      </c>
      <c r="G59" s="640"/>
      <c r="H59" s="636"/>
      <c r="I59" s="88"/>
      <c r="J59" s="88"/>
      <c r="K59" s="88"/>
      <c r="L59" s="88"/>
      <c r="M59" s="88"/>
      <c r="N59" s="88"/>
      <c r="O59" s="88"/>
      <c r="P59" s="88"/>
      <c r="Q59" s="88"/>
      <c r="R59" s="88"/>
      <c r="S59" s="88"/>
      <c r="T59" s="88"/>
      <c r="U59" s="88"/>
      <c r="V59" s="88"/>
      <c r="W59" s="88"/>
      <c r="X59" s="88"/>
      <c r="Y59" s="88"/>
      <c r="Z59" s="88"/>
      <c r="AA59" s="86"/>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5"/>
    </row>
    <row r="60" spans="2:57" ht="30.75" customHeight="1" x14ac:dyDescent="0.25">
      <c r="B60" s="633"/>
      <c r="C60" s="650" t="s">
        <v>87</v>
      </c>
      <c r="D60" s="652" t="s">
        <v>23</v>
      </c>
      <c r="E60" s="653">
        <f>IF(F61=F60,100%,F61/F60)</f>
        <v>0</v>
      </c>
      <c r="F60" s="87">
        <f t="shared" si="0"/>
        <v>1</v>
      </c>
      <c r="G60" s="639" t="s">
        <v>79</v>
      </c>
      <c r="H60" s="641" t="s">
        <v>78</v>
      </c>
      <c r="I60" s="88"/>
      <c r="J60" s="88"/>
      <c r="K60" s="88"/>
      <c r="L60" s="88"/>
      <c r="M60" s="88"/>
      <c r="N60" s="88"/>
      <c r="O60" s="88"/>
      <c r="P60" s="88"/>
      <c r="Q60" s="88"/>
      <c r="R60" s="88"/>
      <c r="S60" s="88"/>
      <c r="T60" s="88"/>
      <c r="U60" s="88"/>
      <c r="V60" s="88">
        <v>1</v>
      </c>
      <c r="W60" s="88"/>
      <c r="X60" s="88"/>
      <c r="Y60" s="88"/>
      <c r="Z60" s="88"/>
      <c r="AA60" s="86"/>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5"/>
    </row>
    <row r="61" spans="2:57" ht="30.75" customHeight="1" x14ac:dyDescent="0.25">
      <c r="B61" s="633"/>
      <c r="C61" s="651"/>
      <c r="D61" s="652"/>
      <c r="E61" s="653"/>
      <c r="F61" s="87">
        <f t="shared" si="0"/>
        <v>0</v>
      </c>
      <c r="G61" s="640"/>
      <c r="H61" s="636"/>
      <c r="I61" s="88"/>
      <c r="J61" s="88"/>
      <c r="K61" s="88"/>
      <c r="L61" s="88"/>
      <c r="M61" s="88"/>
      <c r="N61" s="88"/>
      <c r="O61" s="88"/>
      <c r="P61" s="88"/>
      <c r="Q61" s="88"/>
      <c r="R61" s="88"/>
      <c r="S61" s="88"/>
      <c r="T61" s="88"/>
      <c r="U61" s="88"/>
      <c r="V61" s="88"/>
      <c r="W61" s="88"/>
      <c r="X61" s="88"/>
      <c r="Y61" s="88"/>
      <c r="Z61" s="88"/>
      <c r="AA61" s="86"/>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5"/>
    </row>
    <row r="62" spans="2:57" ht="30.75" customHeight="1" x14ac:dyDescent="0.25">
      <c r="B62" s="633"/>
      <c r="C62" s="650" t="s">
        <v>88</v>
      </c>
      <c r="D62" s="652" t="s">
        <v>23</v>
      </c>
      <c r="E62" s="653">
        <f>IF(F63=F62,100%,F63/F62)</f>
        <v>0</v>
      </c>
      <c r="F62" s="87">
        <f t="shared" si="0"/>
        <v>1</v>
      </c>
      <c r="G62" s="639" t="s">
        <v>79</v>
      </c>
      <c r="H62" s="641" t="s">
        <v>78</v>
      </c>
      <c r="I62" s="88"/>
      <c r="J62" s="88"/>
      <c r="K62" s="88"/>
      <c r="L62" s="88"/>
      <c r="M62" s="88"/>
      <c r="N62" s="88"/>
      <c r="O62" s="88"/>
      <c r="P62" s="88"/>
      <c r="Q62" s="88"/>
      <c r="R62" s="88"/>
      <c r="S62" s="88"/>
      <c r="T62" s="88"/>
      <c r="U62" s="88"/>
      <c r="V62" s="88">
        <v>1</v>
      </c>
      <c r="W62" s="88"/>
      <c r="X62" s="88"/>
      <c r="Y62" s="88"/>
      <c r="Z62" s="88"/>
      <c r="AA62" s="86"/>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5"/>
    </row>
    <row r="63" spans="2:57" ht="30.75" customHeight="1" x14ac:dyDescent="0.25">
      <c r="B63" s="633"/>
      <c r="C63" s="651"/>
      <c r="D63" s="652"/>
      <c r="E63" s="653"/>
      <c r="F63" s="87">
        <f t="shared" si="0"/>
        <v>0</v>
      </c>
      <c r="G63" s="640"/>
      <c r="H63" s="636"/>
      <c r="I63" s="88"/>
      <c r="J63" s="88"/>
      <c r="K63" s="88"/>
      <c r="L63" s="88"/>
      <c r="M63" s="88"/>
      <c r="N63" s="88"/>
      <c r="O63" s="88"/>
      <c r="P63" s="88"/>
      <c r="Q63" s="88"/>
      <c r="R63" s="88"/>
      <c r="S63" s="88"/>
      <c r="T63" s="88"/>
      <c r="U63" s="88"/>
      <c r="V63" s="88"/>
      <c r="W63" s="88"/>
      <c r="X63" s="88"/>
      <c r="Y63" s="88"/>
      <c r="Z63" s="88"/>
      <c r="AA63" s="86"/>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5"/>
    </row>
    <row r="64" spans="2:57" ht="30.75" customHeight="1" x14ac:dyDescent="0.25">
      <c r="B64" s="89"/>
      <c r="C64" s="89"/>
      <c r="D64" s="89"/>
      <c r="E64" s="96">
        <f>AVERAGE(E10:E63)</f>
        <v>9.876543209876544E-2</v>
      </c>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row>
    <row r="65" spans="2:57" ht="30.75" customHeight="1" x14ac:dyDescent="0.25">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row>
  </sheetData>
  <sheetProtection formatCells="0" formatColumns="0" formatRows="0" insertColumns="0" insertRows="0" insertHyperlinks="0" deleteColumns="0" deleteRows="0" sort="0" autoFilter="0" pivotTables="0"/>
  <mergeCells count="160">
    <mergeCell ref="C60:C61"/>
    <mergeCell ref="D60:D61"/>
    <mergeCell ref="E60:E61"/>
    <mergeCell ref="G60:G61"/>
    <mergeCell ref="H60:H61"/>
    <mergeCell ref="C62:C63"/>
    <mergeCell ref="D62:D63"/>
    <mergeCell ref="E62:E63"/>
    <mergeCell ref="G62:G63"/>
    <mergeCell ref="H62:H63"/>
    <mergeCell ref="C56:C57"/>
    <mergeCell ref="D56:D57"/>
    <mergeCell ref="E56:E57"/>
    <mergeCell ref="G56:G57"/>
    <mergeCell ref="H56:H57"/>
    <mergeCell ref="C58:C59"/>
    <mergeCell ref="D58:D59"/>
    <mergeCell ref="E58:E59"/>
    <mergeCell ref="G58:G59"/>
    <mergeCell ref="H58:H59"/>
    <mergeCell ref="C52:C53"/>
    <mergeCell ref="D52:D53"/>
    <mergeCell ref="E52:E53"/>
    <mergeCell ref="G52:G53"/>
    <mergeCell ref="H52:H53"/>
    <mergeCell ref="C54:C55"/>
    <mergeCell ref="D54:D55"/>
    <mergeCell ref="E54:E55"/>
    <mergeCell ref="G54:G55"/>
    <mergeCell ref="H54:H55"/>
    <mergeCell ref="C48:C49"/>
    <mergeCell ref="D48:D49"/>
    <mergeCell ref="E48:E49"/>
    <mergeCell ref="G48:G49"/>
    <mergeCell ref="H48:H49"/>
    <mergeCell ref="C50:C51"/>
    <mergeCell ref="D50:D51"/>
    <mergeCell ref="E50:E51"/>
    <mergeCell ref="G50:G51"/>
    <mergeCell ref="H50:H51"/>
    <mergeCell ref="C44:C45"/>
    <mergeCell ref="D44:D45"/>
    <mergeCell ref="E44:E45"/>
    <mergeCell ref="G44:G45"/>
    <mergeCell ref="H44:H45"/>
    <mergeCell ref="C46:C47"/>
    <mergeCell ref="D46:D47"/>
    <mergeCell ref="E46:E47"/>
    <mergeCell ref="G46:G47"/>
    <mergeCell ref="H46:H47"/>
    <mergeCell ref="C40:C41"/>
    <mergeCell ref="D40:D41"/>
    <mergeCell ref="E40:E41"/>
    <mergeCell ref="G40:G41"/>
    <mergeCell ref="H40:H41"/>
    <mergeCell ref="C42:C43"/>
    <mergeCell ref="D42:D43"/>
    <mergeCell ref="E42:E43"/>
    <mergeCell ref="G42:G43"/>
    <mergeCell ref="H42:H43"/>
    <mergeCell ref="C36:C37"/>
    <mergeCell ref="D36:D37"/>
    <mergeCell ref="E36:E37"/>
    <mergeCell ref="G36:G37"/>
    <mergeCell ref="H36:H37"/>
    <mergeCell ref="C38:C39"/>
    <mergeCell ref="D38:D39"/>
    <mergeCell ref="E38:E39"/>
    <mergeCell ref="G38:G39"/>
    <mergeCell ref="H38:H39"/>
    <mergeCell ref="C32:C33"/>
    <mergeCell ref="D32:D33"/>
    <mergeCell ref="E32:E33"/>
    <mergeCell ref="G32:G33"/>
    <mergeCell ref="H32:H33"/>
    <mergeCell ref="C34:C35"/>
    <mergeCell ref="D34:D35"/>
    <mergeCell ref="E34:E35"/>
    <mergeCell ref="G34:G35"/>
    <mergeCell ref="H34:H35"/>
    <mergeCell ref="C28:C29"/>
    <mergeCell ref="D28:D29"/>
    <mergeCell ref="E28:E29"/>
    <mergeCell ref="G28:G29"/>
    <mergeCell ref="H28:H29"/>
    <mergeCell ref="C30:C31"/>
    <mergeCell ref="D30:D31"/>
    <mergeCell ref="E30:E31"/>
    <mergeCell ref="G30:G31"/>
    <mergeCell ref="H30:H31"/>
    <mergeCell ref="C24:C25"/>
    <mergeCell ref="D24:D25"/>
    <mergeCell ref="E24:E25"/>
    <mergeCell ref="G24:G25"/>
    <mergeCell ref="H24:H25"/>
    <mergeCell ref="C26:C27"/>
    <mergeCell ref="D26:D27"/>
    <mergeCell ref="E26:E27"/>
    <mergeCell ref="G26:G27"/>
    <mergeCell ref="H26:H27"/>
    <mergeCell ref="E18:E19"/>
    <mergeCell ref="G18:G19"/>
    <mergeCell ref="H18:H19"/>
    <mergeCell ref="C20:C21"/>
    <mergeCell ref="D20:D21"/>
    <mergeCell ref="E20:E21"/>
    <mergeCell ref="G20:G21"/>
    <mergeCell ref="H20:H21"/>
    <mergeCell ref="C22:C23"/>
    <mergeCell ref="D22:D23"/>
    <mergeCell ref="E22:E23"/>
    <mergeCell ref="G22:G23"/>
    <mergeCell ref="H22:H23"/>
    <mergeCell ref="BE8:BE9"/>
    <mergeCell ref="B10:B63"/>
    <mergeCell ref="C10:C11"/>
    <mergeCell ref="D10:D11"/>
    <mergeCell ref="E10:E11"/>
    <mergeCell ref="G10:G11"/>
    <mergeCell ref="H10:H11"/>
    <mergeCell ref="C12:C13"/>
    <mergeCell ref="D12:D13"/>
    <mergeCell ref="E12:E13"/>
    <mergeCell ref="G12:G13"/>
    <mergeCell ref="H12:H13"/>
    <mergeCell ref="C14:C15"/>
    <mergeCell ref="D14:D15"/>
    <mergeCell ref="E14:E15"/>
    <mergeCell ref="G14:G15"/>
    <mergeCell ref="H14:H15"/>
    <mergeCell ref="C16:C17"/>
    <mergeCell ref="D16:D17"/>
    <mergeCell ref="E16:E17"/>
    <mergeCell ref="G16:G17"/>
    <mergeCell ref="H16:H17"/>
    <mergeCell ref="C18:C19"/>
    <mergeCell ref="D18:D19"/>
    <mergeCell ref="B1:B2"/>
    <mergeCell ref="C1:AV1"/>
    <mergeCell ref="AW1:BD2"/>
    <mergeCell ref="C2:AV2"/>
    <mergeCell ref="B3:B9"/>
    <mergeCell ref="C3:C9"/>
    <mergeCell ref="D3:D9"/>
    <mergeCell ref="E3:F9"/>
    <mergeCell ref="G3:G9"/>
    <mergeCell ref="H3:H9"/>
    <mergeCell ref="I3:BD7"/>
    <mergeCell ref="I8:L8"/>
    <mergeCell ref="M8:P8"/>
    <mergeCell ref="Q8:T8"/>
    <mergeCell ref="U8:X8"/>
    <mergeCell ref="Y8:AB8"/>
    <mergeCell ref="AC8:AF8"/>
    <mergeCell ref="AG8:AJ8"/>
    <mergeCell ref="AK8:AN8"/>
    <mergeCell ref="AO8:AR8"/>
    <mergeCell ref="AS8:AV8"/>
    <mergeCell ref="AW8:AZ8"/>
    <mergeCell ref="BA8:BD8"/>
  </mergeCells>
  <conditionalFormatting sqref="E10:E50">
    <cfRule type="cellIs" dxfId="1454" priority="31" operator="between">
      <formula>0</formula>
      <formula>0.1</formula>
    </cfRule>
    <cfRule type="cellIs" dxfId="1453" priority="32" operator="between">
      <formula>0.1</formula>
      <formula>0.5</formula>
    </cfRule>
    <cfRule type="cellIs" dxfId="1452" priority="33" operator="between">
      <formula>0.51</formula>
      <formula>0.8</formula>
    </cfRule>
    <cfRule type="cellIs" dxfId="1451" priority="34" operator="between">
      <formula>0.81</formula>
      <formula>1</formula>
    </cfRule>
  </conditionalFormatting>
  <conditionalFormatting sqref="E52">
    <cfRule type="cellIs" dxfId="1450" priority="7" operator="between">
      <formula>0</formula>
      <formula>0.1</formula>
    </cfRule>
    <cfRule type="cellIs" dxfId="1449" priority="8" operator="between">
      <formula>0.1</formula>
      <formula>0.5</formula>
    </cfRule>
    <cfRule type="cellIs" dxfId="1448" priority="9" operator="between">
      <formula>0.51</formula>
      <formula>0.8</formula>
    </cfRule>
    <cfRule type="cellIs" dxfId="1447" priority="10" operator="between">
      <formula>0.81</formula>
      <formula>1</formula>
    </cfRule>
  </conditionalFormatting>
  <conditionalFormatting sqref="E54:E63">
    <cfRule type="cellIs" dxfId="1446" priority="96" operator="between">
      <formula>0</formula>
      <formula>0.1</formula>
    </cfRule>
    <cfRule type="cellIs" dxfId="1445" priority="97" operator="between">
      <formula>0.1</formula>
      <formula>0.5</formula>
    </cfRule>
    <cfRule type="cellIs" dxfId="1444" priority="98" operator="between">
      <formula>0.51</formula>
      <formula>0.8</formula>
    </cfRule>
    <cfRule type="cellIs" dxfId="1443" priority="99" operator="between">
      <formula>0.81</formula>
      <formula>1</formula>
    </cfRule>
  </conditionalFormatting>
  <conditionalFormatting sqref="I26:P26 R26:BD26">
    <cfRule type="cellIs" dxfId="1442" priority="110" operator="equal">
      <formula>1</formula>
    </cfRule>
    <cfRule type="cellIs" dxfId="1441" priority="111" operator="greaterThan">
      <formula>1</formula>
    </cfRule>
  </conditionalFormatting>
  <conditionalFormatting sqref="I27:P27 R27:BD27">
    <cfRule type="cellIs" dxfId="1440" priority="109" operator="equal">
      <formula>1</formula>
    </cfRule>
  </conditionalFormatting>
  <conditionalFormatting sqref="I20:R20 T20:Y20 AA20:BD20">
    <cfRule type="cellIs" dxfId="1439" priority="42" operator="equal">
      <formula>1</formula>
    </cfRule>
    <cfRule type="cellIs" dxfId="1438" priority="43" operator="greaterThan">
      <formula>1</formula>
    </cfRule>
  </conditionalFormatting>
  <conditionalFormatting sqref="I21:R21 T21:BD21">
    <cfRule type="cellIs" dxfId="1437" priority="41" operator="equal">
      <formula>1</formula>
    </cfRule>
  </conditionalFormatting>
  <conditionalFormatting sqref="I50:Z50 AB50:AT50 AV50:AX50 AZ50:BD50">
    <cfRule type="cellIs" dxfId="1436" priority="149" operator="equal">
      <formula>1</formula>
    </cfRule>
    <cfRule type="cellIs" dxfId="1435" priority="150" operator="greaterThan">
      <formula>1</formula>
    </cfRule>
  </conditionalFormatting>
  <conditionalFormatting sqref="I52:Z52 AB52:AT52 AV52:AX52 AZ52:BD52">
    <cfRule type="cellIs" dxfId="1434" priority="2" operator="equal">
      <formula>1</formula>
    </cfRule>
    <cfRule type="cellIs" dxfId="1433" priority="3" operator="greaterThan">
      <formula>1</formula>
    </cfRule>
  </conditionalFormatting>
  <conditionalFormatting sqref="I10:BD10">
    <cfRule type="cellIs" dxfId="1432" priority="23" operator="equal">
      <formula>1</formula>
    </cfRule>
    <cfRule type="cellIs" dxfId="1431" priority="24" operator="greaterThan">
      <formula>1</formula>
    </cfRule>
  </conditionalFormatting>
  <conditionalFormatting sqref="I11:BD11 I51:AX51 AZ51:BD51 I53:AX53 AZ53:BD53">
    <cfRule type="cellIs" dxfId="1430" priority="148" operator="equal">
      <formula>1</formula>
    </cfRule>
  </conditionalFormatting>
  <conditionalFormatting sqref="I12:BD12">
    <cfRule type="cellIs" dxfId="1429" priority="146" operator="equal">
      <formula>1</formula>
    </cfRule>
    <cfRule type="cellIs" dxfId="1428" priority="147" operator="greaterThan">
      <formula>1</formula>
    </cfRule>
  </conditionalFormatting>
  <conditionalFormatting sqref="I13:BD13">
    <cfRule type="cellIs" dxfId="1427" priority="145" operator="equal">
      <formula>1</formula>
    </cfRule>
  </conditionalFormatting>
  <conditionalFormatting sqref="I14:BD14">
    <cfRule type="cellIs" dxfId="1426" priority="21" operator="equal">
      <formula>1</formula>
    </cfRule>
    <cfRule type="cellIs" dxfId="1425" priority="22" operator="greaterThan">
      <formula>1</formula>
    </cfRule>
  </conditionalFormatting>
  <conditionalFormatting sqref="I15:BD15">
    <cfRule type="cellIs" dxfId="1424" priority="142" operator="equal">
      <formula>1</formula>
    </cfRule>
  </conditionalFormatting>
  <conditionalFormatting sqref="I16:BD16">
    <cfRule type="cellIs" dxfId="1423" priority="19" operator="equal">
      <formula>1</formula>
    </cfRule>
    <cfRule type="cellIs" dxfId="1422" priority="20" operator="greaterThan">
      <formula>1</formula>
    </cfRule>
  </conditionalFormatting>
  <conditionalFormatting sqref="I17:BD17">
    <cfRule type="cellIs" dxfId="1421" priority="139" operator="equal">
      <formula>1</formula>
    </cfRule>
  </conditionalFormatting>
  <conditionalFormatting sqref="I18:BD18">
    <cfRule type="cellIs" dxfId="1420" priority="137" operator="equal">
      <formula>1</formula>
    </cfRule>
    <cfRule type="cellIs" dxfId="1419" priority="138" operator="greaterThan">
      <formula>1</formula>
    </cfRule>
  </conditionalFormatting>
  <conditionalFormatting sqref="I19:BD19 Z20">
    <cfRule type="cellIs" dxfId="1418" priority="136" operator="equal">
      <formula>1</formula>
    </cfRule>
  </conditionalFormatting>
  <conditionalFormatting sqref="I22:BD22">
    <cfRule type="cellIs" dxfId="1417" priority="25" operator="equal">
      <formula>1</formula>
    </cfRule>
    <cfRule type="cellIs" dxfId="1416" priority="26" operator="greaterThan">
      <formula>1</formula>
    </cfRule>
  </conditionalFormatting>
  <conditionalFormatting sqref="I23:BD23">
    <cfRule type="cellIs" dxfId="1415" priority="135" operator="equal">
      <formula>1</formula>
    </cfRule>
  </conditionalFormatting>
  <conditionalFormatting sqref="I24:BD24">
    <cfRule type="cellIs" dxfId="1414" priority="113" operator="equal">
      <formula>1</formula>
    </cfRule>
    <cfRule type="cellIs" dxfId="1413" priority="114" operator="greaterThan">
      <formula>1</formula>
    </cfRule>
  </conditionalFormatting>
  <conditionalFormatting sqref="I25:BD25">
    <cfRule type="cellIs" dxfId="1412" priority="112" operator="equal">
      <formula>1</formula>
    </cfRule>
  </conditionalFormatting>
  <conditionalFormatting sqref="I28:BD28">
    <cfRule type="cellIs" dxfId="1411" priority="107" operator="equal">
      <formula>1</formula>
    </cfRule>
    <cfRule type="cellIs" dxfId="1410" priority="108" operator="greaterThan">
      <formula>1</formula>
    </cfRule>
  </conditionalFormatting>
  <conditionalFormatting sqref="I29:BD29">
    <cfRule type="cellIs" dxfId="1409" priority="106" operator="equal">
      <formula>1</formula>
    </cfRule>
  </conditionalFormatting>
  <conditionalFormatting sqref="I30:BD30">
    <cfRule type="cellIs" dxfId="1408" priority="104" operator="equal">
      <formula>1</formula>
    </cfRule>
    <cfRule type="cellIs" dxfId="1407" priority="105" operator="greaterThan">
      <formula>1</formula>
    </cfRule>
  </conditionalFormatting>
  <conditionalFormatting sqref="I31:BD31">
    <cfRule type="cellIs" dxfId="1406" priority="103" operator="equal">
      <formula>1</formula>
    </cfRule>
  </conditionalFormatting>
  <conditionalFormatting sqref="I32:BD32">
    <cfRule type="cellIs" dxfId="1405" priority="133" operator="equal">
      <formula>1</formula>
    </cfRule>
    <cfRule type="cellIs" dxfId="1404" priority="134" operator="greaterThan">
      <formula>1</formula>
    </cfRule>
  </conditionalFormatting>
  <conditionalFormatting sqref="I33:BD33">
    <cfRule type="cellIs" dxfId="1403" priority="132" operator="equal">
      <formula>1</formula>
    </cfRule>
  </conditionalFormatting>
  <conditionalFormatting sqref="I34:BD34">
    <cfRule type="cellIs" dxfId="1402" priority="27" operator="equal">
      <formula>1</formula>
    </cfRule>
    <cfRule type="cellIs" dxfId="1401" priority="28" operator="greaterThan">
      <formula>1</formula>
    </cfRule>
  </conditionalFormatting>
  <conditionalFormatting sqref="I35:BD35">
    <cfRule type="cellIs" dxfId="1400" priority="129" operator="equal">
      <formula>1</formula>
    </cfRule>
  </conditionalFormatting>
  <conditionalFormatting sqref="I36:BD36">
    <cfRule type="cellIs" dxfId="1399" priority="127" operator="equal">
      <formula>1</formula>
    </cfRule>
    <cfRule type="cellIs" dxfId="1398" priority="128" operator="greaterThan">
      <formula>1</formula>
    </cfRule>
  </conditionalFormatting>
  <conditionalFormatting sqref="I37:BD37">
    <cfRule type="cellIs" dxfId="1397" priority="6" operator="equal">
      <formula>1</formula>
    </cfRule>
  </conditionalFormatting>
  <conditionalFormatting sqref="I38:BD38">
    <cfRule type="cellIs" dxfId="1396" priority="122" operator="equal">
      <formula>1</formula>
    </cfRule>
    <cfRule type="cellIs" dxfId="1395" priority="123" operator="greaterThan">
      <formula>1</formula>
    </cfRule>
  </conditionalFormatting>
  <conditionalFormatting sqref="I39:BD39">
    <cfRule type="cellIs" dxfId="1394" priority="121" operator="equal">
      <formula>1</formula>
    </cfRule>
  </conditionalFormatting>
  <conditionalFormatting sqref="I40:BD40">
    <cfRule type="cellIs" dxfId="1393" priority="119" operator="equal">
      <formula>1</formula>
    </cfRule>
    <cfRule type="cellIs" dxfId="1392" priority="120" operator="greaterThan">
      <formula>1</formula>
    </cfRule>
  </conditionalFormatting>
  <conditionalFormatting sqref="I41:BD41">
    <cfRule type="cellIs" dxfId="1391" priority="118" operator="equal">
      <formula>1</formula>
    </cfRule>
  </conditionalFormatting>
  <conditionalFormatting sqref="I42:BD42">
    <cfRule type="cellIs" dxfId="1390" priority="125" operator="equal">
      <formula>1</formula>
    </cfRule>
    <cfRule type="cellIs" dxfId="1389" priority="126" operator="greaterThan">
      <formula>1</formula>
    </cfRule>
  </conditionalFormatting>
  <conditionalFormatting sqref="I43:BD43">
    <cfRule type="cellIs" dxfId="1388" priority="124" operator="equal">
      <formula>1</formula>
    </cfRule>
  </conditionalFormatting>
  <conditionalFormatting sqref="I44:BD44">
    <cfRule type="cellIs" dxfId="1387" priority="116" operator="equal">
      <formula>1</formula>
    </cfRule>
    <cfRule type="cellIs" dxfId="1386" priority="117" operator="greaterThan">
      <formula>1</formula>
    </cfRule>
  </conditionalFormatting>
  <conditionalFormatting sqref="I46:BD46">
    <cfRule type="cellIs" dxfId="1385" priority="4" operator="equal">
      <formula>1</formula>
    </cfRule>
    <cfRule type="cellIs" dxfId="1384" priority="5" operator="greaterThan">
      <formula>1</formula>
    </cfRule>
  </conditionalFormatting>
  <conditionalFormatting sqref="I48:BD48">
    <cfRule type="cellIs" dxfId="1383" priority="101" operator="equal">
      <formula>1</formula>
    </cfRule>
    <cfRule type="cellIs" dxfId="1382" priority="102" operator="greaterThan">
      <formula>1</formula>
    </cfRule>
  </conditionalFormatting>
  <conditionalFormatting sqref="I49:BD49">
    <cfRule type="cellIs" dxfId="1381" priority="100" operator="equal">
      <formula>1</formula>
    </cfRule>
  </conditionalFormatting>
  <conditionalFormatting sqref="I54:BD54">
    <cfRule type="cellIs" dxfId="1380" priority="58" operator="greaterThan">
      <formula>0</formula>
    </cfRule>
  </conditionalFormatting>
  <conditionalFormatting sqref="I55:BD55">
    <cfRule type="cellIs" dxfId="1379" priority="56" operator="greaterThan">
      <formula>0</formula>
    </cfRule>
    <cfRule type="cellIs" dxfId="1378" priority="57" operator="greaterThan">
      <formula>0</formula>
    </cfRule>
  </conditionalFormatting>
  <conditionalFormatting sqref="I56:BD56">
    <cfRule type="cellIs" dxfId="1377" priority="55" operator="greaterThan">
      <formula>0</formula>
    </cfRule>
  </conditionalFormatting>
  <conditionalFormatting sqref="I57:BD57">
    <cfRule type="cellIs" dxfId="1376" priority="35" operator="greaterThan">
      <formula>0</formula>
    </cfRule>
    <cfRule type="cellIs" dxfId="1375" priority="36" operator="greaterThan">
      <formula>0</formula>
    </cfRule>
  </conditionalFormatting>
  <conditionalFormatting sqref="I58:BD58">
    <cfRule type="cellIs" dxfId="1374" priority="52" operator="greaterThan">
      <formula>0</formula>
    </cfRule>
  </conditionalFormatting>
  <conditionalFormatting sqref="I59:BD59">
    <cfRule type="cellIs" dxfId="1373" priority="50" operator="greaterThan">
      <formula>0</formula>
    </cfRule>
    <cfRule type="cellIs" dxfId="1372" priority="51" operator="greaterThan">
      <formula>0</formula>
    </cfRule>
  </conditionalFormatting>
  <conditionalFormatting sqref="I60:BD60">
    <cfRule type="cellIs" dxfId="1371" priority="49" operator="greaterThan">
      <formula>0</formula>
    </cfRule>
  </conditionalFormatting>
  <conditionalFormatting sqref="I61:BD61">
    <cfRule type="cellIs" dxfId="1370" priority="47" operator="greaterThan">
      <formula>0</formula>
    </cfRule>
    <cfRule type="cellIs" dxfId="1369" priority="48" operator="greaterThan">
      <formula>0</formula>
    </cfRule>
  </conditionalFormatting>
  <conditionalFormatting sqref="I62:BD62">
    <cfRule type="cellIs" dxfId="1368" priority="46" operator="greaterThan">
      <formula>0</formula>
    </cfRule>
  </conditionalFormatting>
  <conditionalFormatting sqref="I63:BD63">
    <cfRule type="cellIs" dxfId="1367" priority="44" operator="greaterThan">
      <formula>0</formula>
    </cfRule>
    <cfRule type="cellIs" dxfId="1366" priority="45" operator="greaterThan">
      <formula>0</formula>
    </cfRule>
  </conditionalFormatting>
  <conditionalFormatting sqref="J46:BD46 I45:BD45 I47:BD47">
    <cfRule type="cellIs" dxfId="1365" priority="115" operator="equal">
      <formula>1</formula>
    </cfRule>
  </conditionalFormatting>
  <conditionalFormatting sqref="Q26:Q27">
    <cfRule type="cellIs" dxfId="1364" priority="11" operator="equal">
      <formula>1</formula>
    </cfRule>
    <cfRule type="cellIs" dxfId="1363" priority="12" operator="greaterThan">
      <formula>1</formula>
    </cfRule>
  </conditionalFormatting>
  <conditionalFormatting sqref="S20:S21">
    <cfRule type="cellIs" dxfId="1362" priority="15" operator="equal">
      <formula>1</formula>
    </cfRule>
    <cfRule type="cellIs" dxfId="1361" priority="16" operator="greaterThan">
      <formula>1</formula>
    </cfRule>
  </conditionalFormatting>
  <conditionalFormatting sqref="AU50">
    <cfRule type="cellIs" dxfId="1360" priority="59" operator="equal">
      <formula>1</formula>
    </cfRule>
  </conditionalFormatting>
  <conditionalFormatting sqref="AU52">
    <cfRule type="cellIs" dxfId="1359" priority="1" operator="equal">
      <formula>1</formula>
    </cfRule>
  </conditionalFormatting>
  <hyperlinks>
    <hyperlink ref="C46:C47" location="'ACCIONES CORRECTIVAS'!A1" display="Seguimiento Plan de Acción Hallazgos Auditoria de Seguimiento ICONTEC. (Objetivo No. 5)." xr:uid="{00000000-0004-0000-1000-000000000000}"/>
    <hyperlink ref="C52:C53" location="SIMULACROS!A1" display="Simulacros de Emergencias (SST-Ambientales) (Objetivos No. 8, 9 y 10)" xr:uid="{00000000-0004-0000-1000-000001000000}"/>
  </hyperlinks>
  <printOptions horizontalCentered="1" verticalCentered="1"/>
  <pageMargins left="0.39370078740157483" right="0.39370078740157483" top="0.39370078740157483" bottom="0.39370078740157483" header="0" footer="0"/>
  <pageSetup paperSize="5" scale="29" orientation="landscape" r:id="rId1"/>
  <headerFooter alignWithMargins="0">
    <oddFooter>&amp;C&amp;P de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976"/>
  <sheetViews>
    <sheetView zoomScale="70" zoomScaleNormal="70" workbookViewId="0">
      <selection sqref="A1:D1"/>
    </sheetView>
  </sheetViews>
  <sheetFormatPr baseColWidth="10" defaultColWidth="14.44140625" defaultRowHeight="60" customHeight="1" x14ac:dyDescent="0.3"/>
  <cols>
    <col min="1" max="1" width="34.109375" style="114" customWidth="1"/>
    <col min="2" max="2" width="37.109375" style="114" customWidth="1"/>
    <col min="3" max="3" width="33.6640625" style="114" customWidth="1"/>
    <col min="4" max="4" width="35.109375" style="114" customWidth="1"/>
    <col min="5" max="5" width="19.88671875" style="114" customWidth="1"/>
    <col min="6" max="6" width="57.6640625" style="114" customWidth="1"/>
    <col min="7" max="7" width="33.44140625" style="114" customWidth="1"/>
    <col min="8" max="9" width="49.6640625" style="114" customWidth="1"/>
    <col min="10" max="10" width="49.6640625" style="185" customWidth="1"/>
    <col min="11" max="11" width="49.6640625" style="182" customWidth="1"/>
    <col min="12" max="16" width="33.6640625" style="114" customWidth="1"/>
    <col min="17" max="17" width="42.88671875" style="114" customWidth="1"/>
    <col min="18" max="27" width="10.6640625" style="114" customWidth="1"/>
    <col min="28" max="16384" width="14.44140625" style="114"/>
  </cols>
  <sheetData>
    <row r="1" spans="1:17" ht="93" customHeight="1" thickBot="1" x14ac:dyDescent="0.35">
      <c r="A1" s="131" t="s">
        <v>95</v>
      </c>
      <c r="B1" s="131" t="s">
        <v>89</v>
      </c>
      <c r="C1" s="654" t="s">
        <v>90</v>
      </c>
      <c r="D1" s="655"/>
      <c r="E1" s="656"/>
      <c r="F1" s="132" t="s">
        <v>135</v>
      </c>
      <c r="G1" s="133" t="s">
        <v>91</v>
      </c>
      <c r="H1" s="133" t="s">
        <v>92</v>
      </c>
      <c r="I1" s="112" t="s">
        <v>130</v>
      </c>
      <c r="J1" s="112" t="s">
        <v>132</v>
      </c>
      <c r="K1" s="112" t="s">
        <v>131</v>
      </c>
      <c r="L1" s="134" t="s">
        <v>93</v>
      </c>
      <c r="M1" s="135" t="s">
        <v>94</v>
      </c>
      <c r="N1" s="182">
        <v>15</v>
      </c>
    </row>
    <row r="2" spans="1:17" ht="60" customHeight="1" x14ac:dyDescent="0.3">
      <c r="A2" s="657" t="s">
        <v>136</v>
      </c>
      <c r="B2" s="660" t="s">
        <v>137</v>
      </c>
      <c r="C2" s="663" t="s">
        <v>138</v>
      </c>
      <c r="D2" s="664"/>
      <c r="E2" s="665"/>
      <c r="F2" s="137" t="s">
        <v>139</v>
      </c>
      <c r="G2" s="138" t="s">
        <v>140</v>
      </c>
      <c r="H2" s="139">
        <v>44957</v>
      </c>
      <c r="I2" s="108">
        <f ca="1">H2-TODAY()</f>
        <v>-553</v>
      </c>
      <c r="J2" s="184" t="str">
        <f ca="1">IF(I2&lt;=0,"VENCIDO","VIGENTE")</f>
        <v>VENCIDO</v>
      </c>
      <c r="K2" s="183" t="str">
        <f ca="1">IF(AND(I2&lt;=$N$1,J2="VIGENTE"),"PROXIMO A VENCER","")</f>
        <v/>
      </c>
      <c r="L2" s="140" t="s">
        <v>141</v>
      </c>
      <c r="M2" s="141"/>
    </row>
    <row r="3" spans="1:17" ht="60" customHeight="1" x14ac:dyDescent="0.3">
      <c r="A3" s="658"/>
      <c r="B3" s="661"/>
      <c r="C3" s="666"/>
      <c r="D3" s="667"/>
      <c r="E3" s="668"/>
      <c r="F3" s="143" t="s">
        <v>142</v>
      </c>
      <c r="G3" s="144" t="s">
        <v>140</v>
      </c>
      <c r="H3" s="145">
        <v>44957</v>
      </c>
      <c r="I3" s="108">
        <f t="shared" ref="I3:I66" ca="1" si="0">H3-TODAY()</f>
        <v>-553</v>
      </c>
      <c r="J3" s="184" t="str">
        <f t="shared" ref="J3:J66" ca="1" si="1">IF(I3&lt;=0,"VENCIDO","VIGENTE")</f>
        <v>VENCIDO</v>
      </c>
      <c r="K3" s="183" t="str">
        <f t="shared" ref="K3:K66" ca="1" si="2">IF(AND(I3&lt;=$N$1,J3="VIGENTE"),"PROXIMO A VENCER","")</f>
        <v/>
      </c>
      <c r="L3" s="142" t="s">
        <v>143</v>
      </c>
      <c r="M3" s="146"/>
      <c r="N3" s="129"/>
      <c r="O3" s="129"/>
      <c r="P3" s="129"/>
    </row>
    <row r="4" spans="1:17" ht="78" customHeight="1" x14ac:dyDescent="0.3">
      <c r="A4" s="658"/>
      <c r="B4" s="661"/>
      <c r="C4" s="666"/>
      <c r="D4" s="667"/>
      <c r="E4" s="668"/>
      <c r="F4" s="147" t="s">
        <v>144</v>
      </c>
      <c r="G4" s="142" t="s">
        <v>145</v>
      </c>
      <c r="H4" s="145">
        <v>44957</v>
      </c>
      <c r="I4" s="108">
        <f t="shared" ca="1" si="0"/>
        <v>-553</v>
      </c>
      <c r="J4" s="184" t="str">
        <f t="shared" ca="1" si="1"/>
        <v>VENCIDO</v>
      </c>
      <c r="K4" s="183" t="str">
        <f t="shared" ca="1" si="2"/>
        <v/>
      </c>
      <c r="L4" s="148" t="s">
        <v>146</v>
      </c>
      <c r="M4" s="149"/>
      <c r="N4" s="116"/>
      <c r="O4" s="115"/>
      <c r="P4" s="116"/>
    </row>
    <row r="5" spans="1:17" ht="70.5" customHeight="1" x14ac:dyDescent="0.3">
      <c r="A5" s="658"/>
      <c r="B5" s="661"/>
      <c r="C5" s="666"/>
      <c r="D5" s="667"/>
      <c r="E5" s="668"/>
      <c r="F5" s="147" t="s">
        <v>147</v>
      </c>
      <c r="G5" s="142" t="s">
        <v>140</v>
      </c>
      <c r="H5" s="145">
        <v>44985</v>
      </c>
      <c r="I5" s="108">
        <f t="shared" ca="1" si="0"/>
        <v>-525</v>
      </c>
      <c r="J5" s="184" t="str">
        <f t="shared" ca="1" si="1"/>
        <v>VENCIDO</v>
      </c>
      <c r="K5" s="183" t="str">
        <f t="shared" ca="1" si="2"/>
        <v/>
      </c>
      <c r="L5" s="148" t="s">
        <v>148</v>
      </c>
      <c r="M5" s="149"/>
      <c r="N5" s="117"/>
      <c r="O5" s="119"/>
      <c r="P5" s="113"/>
    </row>
    <row r="6" spans="1:17" ht="147" customHeight="1" x14ac:dyDescent="0.3">
      <c r="A6" s="658"/>
      <c r="B6" s="661"/>
      <c r="C6" s="666"/>
      <c r="D6" s="667"/>
      <c r="E6" s="668"/>
      <c r="F6" s="143" t="s">
        <v>149</v>
      </c>
      <c r="G6" s="144" t="s">
        <v>140</v>
      </c>
      <c r="H6" s="145">
        <v>45015</v>
      </c>
      <c r="I6" s="108">
        <f t="shared" ca="1" si="0"/>
        <v>-495</v>
      </c>
      <c r="J6" s="184" t="str">
        <f t="shared" ca="1" si="1"/>
        <v>VENCIDO</v>
      </c>
      <c r="K6" s="183" t="str">
        <f t="shared" ca="1" si="2"/>
        <v/>
      </c>
      <c r="L6" s="142" t="s">
        <v>150</v>
      </c>
      <c r="M6" s="150"/>
      <c r="N6" s="120"/>
      <c r="O6" s="118"/>
      <c r="P6" s="113"/>
      <c r="Q6" s="121"/>
    </row>
    <row r="7" spans="1:17" ht="169.5" customHeight="1" thickBot="1" x14ac:dyDescent="0.35">
      <c r="A7" s="659"/>
      <c r="B7" s="662"/>
      <c r="C7" s="669"/>
      <c r="D7" s="670"/>
      <c r="E7" s="671"/>
      <c r="F7" s="152" t="s">
        <v>151</v>
      </c>
      <c r="G7" s="153" t="s">
        <v>140</v>
      </c>
      <c r="H7" s="154">
        <v>45168</v>
      </c>
      <c r="I7" s="108">
        <f t="shared" ca="1" si="0"/>
        <v>-342</v>
      </c>
      <c r="J7" s="184" t="str">
        <f t="shared" ca="1" si="1"/>
        <v>VENCIDO</v>
      </c>
      <c r="K7" s="183" t="str">
        <f t="shared" ca="1" si="2"/>
        <v/>
      </c>
      <c r="L7" s="153" t="s">
        <v>152</v>
      </c>
      <c r="M7" s="155"/>
      <c r="N7" s="122"/>
      <c r="O7" s="123"/>
      <c r="P7" s="113"/>
      <c r="Q7" s="124"/>
    </row>
    <row r="8" spans="1:17" ht="93" customHeight="1" x14ac:dyDescent="0.3">
      <c r="A8" s="658" t="s">
        <v>153</v>
      </c>
      <c r="B8" s="672" t="s">
        <v>154</v>
      </c>
      <c r="C8" s="674" t="s">
        <v>155</v>
      </c>
      <c r="D8" s="675"/>
      <c r="E8" s="676"/>
      <c r="F8" s="157" t="s">
        <v>156</v>
      </c>
      <c r="G8" s="156" t="s">
        <v>157</v>
      </c>
      <c r="H8" s="158">
        <v>44926</v>
      </c>
      <c r="I8" s="108">
        <f t="shared" ca="1" si="0"/>
        <v>-584</v>
      </c>
      <c r="J8" s="184" t="str">
        <f t="shared" ca="1" si="1"/>
        <v>VENCIDO</v>
      </c>
      <c r="K8" s="183" t="str">
        <f t="shared" ca="1" si="2"/>
        <v/>
      </c>
      <c r="L8" s="159" t="s">
        <v>158</v>
      </c>
      <c r="M8" s="160"/>
      <c r="N8" s="122"/>
      <c r="O8" s="123"/>
      <c r="P8" s="113"/>
    </row>
    <row r="9" spans="1:17" ht="85.5" customHeight="1" x14ac:dyDescent="0.3">
      <c r="A9" s="658"/>
      <c r="B9" s="672"/>
      <c r="C9" s="666"/>
      <c r="D9" s="667"/>
      <c r="E9" s="668"/>
      <c r="F9" s="161" t="s">
        <v>159</v>
      </c>
      <c r="G9" s="142" t="s">
        <v>157</v>
      </c>
      <c r="H9" s="145">
        <v>44926</v>
      </c>
      <c r="I9" s="108">
        <f t="shared" ca="1" si="0"/>
        <v>-584</v>
      </c>
      <c r="J9" s="184" t="str">
        <f t="shared" ca="1" si="1"/>
        <v>VENCIDO</v>
      </c>
      <c r="K9" s="183" t="str">
        <f t="shared" ca="1" si="2"/>
        <v/>
      </c>
      <c r="L9" s="162" t="s">
        <v>158</v>
      </c>
      <c r="M9" s="160"/>
      <c r="N9" s="117"/>
      <c r="O9" s="119"/>
      <c r="P9" s="113"/>
    </row>
    <row r="10" spans="1:17" ht="159" customHeight="1" x14ac:dyDescent="0.3">
      <c r="A10" s="658"/>
      <c r="B10" s="672"/>
      <c r="C10" s="666"/>
      <c r="D10" s="667"/>
      <c r="E10" s="668"/>
      <c r="F10" s="143" t="s">
        <v>160</v>
      </c>
      <c r="G10" s="142" t="s">
        <v>161</v>
      </c>
      <c r="H10" s="145">
        <v>44957</v>
      </c>
      <c r="I10" s="108">
        <f t="shared" ca="1" si="0"/>
        <v>-553</v>
      </c>
      <c r="J10" s="184" t="str">
        <f t="shared" ca="1" si="1"/>
        <v>VENCIDO</v>
      </c>
      <c r="K10" s="183" t="str">
        <f t="shared" ca="1" si="2"/>
        <v/>
      </c>
      <c r="L10" s="162" t="s">
        <v>148</v>
      </c>
      <c r="M10" s="160"/>
      <c r="N10" s="125"/>
      <c r="O10" s="118"/>
      <c r="P10" s="113"/>
      <c r="Q10" s="121"/>
    </row>
    <row r="11" spans="1:17" ht="60" customHeight="1" x14ac:dyDescent="0.3">
      <c r="A11" s="658"/>
      <c r="B11" s="672"/>
      <c r="C11" s="666"/>
      <c r="D11" s="667"/>
      <c r="E11" s="668"/>
      <c r="F11" s="143" t="s">
        <v>162</v>
      </c>
      <c r="G11" s="144" t="s">
        <v>163</v>
      </c>
      <c r="H11" s="145">
        <v>44957</v>
      </c>
      <c r="I11" s="108">
        <f t="shared" ca="1" si="0"/>
        <v>-553</v>
      </c>
      <c r="J11" s="184" t="str">
        <f t="shared" ca="1" si="1"/>
        <v>VENCIDO</v>
      </c>
      <c r="K11" s="183" t="str">
        <f t="shared" ca="1" si="2"/>
        <v/>
      </c>
      <c r="L11" s="148" t="s">
        <v>164</v>
      </c>
      <c r="M11" s="163"/>
      <c r="N11" s="128"/>
      <c r="O11" s="127"/>
      <c r="P11" s="113"/>
      <c r="Q11" s="124"/>
    </row>
    <row r="12" spans="1:17" ht="84" customHeight="1" x14ac:dyDescent="0.3">
      <c r="A12" s="658"/>
      <c r="B12" s="672"/>
      <c r="C12" s="666"/>
      <c r="D12" s="667"/>
      <c r="E12" s="668"/>
      <c r="F12" s="143" t="s">
        <v>165</v>
      </c>
      <c r="G12" s="148" t="s">
        <v>166</v>
      </c>
      <c r="H12" s="164">
        <v>44985</v>
      </c>
      <c r="I12" s="108">
        <f t="shared" ca="1" si="0"/>
        <v>-525</v>
      </c>
      <c r="J12" s="184" t="str">
        <f t="shared" ca="1" si="1"/>
        <v>VENCIDO</v>
      </c>
      <c r="K12" s="183" t="str">
        <f t="shared" ca="1" si="2"/>
        <v/>
      </c>
      <c r="L12" s="165" t="s">
        <v>167</v>
      </c>
      <c r="M12" s="166"/>
      <c r="N12" s="122"/>
      <c r="O12" s="123"/>
      <c r="P12" s="113"/>
      <c r="Q12" s="124"/>
    </row>
    <row r="13" spans="1:17" ht="163.5" customHeight="1" x14ac:dyDescent="0.3">
      <c r="A13" s="658"/>
      <c r="B13" s="672"/>
      <c r="C13" s="666"/>
      <c r="D13" s="667"/>
      <c r="E13" s="668"/>
      <c r="F13" s="143" t="s">
        <v>168</v>
      </c>
      <c r="G13" s="167" t="s">
        <v>163</v>
      </c>
      <c r="H13" s="164">
        <v>45016</v>
      </c>
      <c r="I13" s="108">
        <f t="shared" ca="1" si="0"/>
        <v>-494</v>
      </c>
      <c r="J13" s="184" t="str">
        <f t="shared" ca="1" si="1"/>
        <v>VENCIDO</v>
      </c>
      <c r="K13" s="183" t="str">
        <f t="shared" ca="1" si="2"/>
        <v/>
      </c>
      <c r="L13" s="142" t="s">
        <v>169</v>
      </c>
      <c r="M13" s="168"/>
      <c r="N13" s="117"/>
      <c r="O13" s="130"/>
      <c r="P13" s="113"/>
    </row>
    <row r="14" spans="1:17" ht="60" customHeight="1" x14ac:dyDescent="0.3">
      <c r="A14" s="658"/>
      <c r="B14" s="672"/>
      <c r="C14" s="666"/>
      <c r="D14" s="667"/>
      <c r="E14" s="668"/>
      <c r="F14" s="143" t="s">
        <v>170</v>
      </c>
      <c r="G14" s="167" t="s">
        <v>171</v>
      </c>
      <c r="H14" s="164">
        <v>44985</v>
      </c>
      <c r="I14" s="108">
        <f t="shared" ca="1" si="0"/>
        <v>-525</v>
      </c>
      <c r="J14" s="184" t="str">
        <f t="shared" ca="1" si="1"/>
        <v>VENCIDO</v>
      </c>
      <c r="K14" s="183" t="str">
        <f t="shared" ca="1" si="2"/>
        <v/>
      </c>
      <c r="L14" s="142" t="s">
        <v>172</v>
      </c>
      <c r="M14" s="168"/>
      <c r="N14" s="125"/>
      <c r="O14" s="130"/>
      <c r="P14" s="113"/>
      <c r="Q14" s="121"/>
    </row>
    <row r="15" spans="1:17" ht="97.5" customHeight="1" x14ac:dyDescent="0.3">
      <c r="A15" s="658"/>
      <c r="B15" s="672"/>
      <c r="C15" s="666"/>
      <c r="D15" s="667"/>
      <c r="E15" s="668"/>
      <c r="F15" s="143" t="s">
        <v>173</v>
      </c>
      <c r="G15" s="167" t="s">
        <v>171</v>
      </c>
      <c r="H15" s="164">
        <v>45046</v>
      </c>
      <c r="I15" s="108">
        <f t="shared" ca="1" si="0"/>
        <v>-464</v>
      </c>
      <c r="J15" s="184" t="str">
        <f t="shared" ca="1" si="1"/>
        <v>VENCIDO</v>
      </c>
      <c r="K15" s="183" t="str">
        <f t="shared" ca="1" si="2"/>
        <v/>
      </c>
      <c r="L15" s="142" t="s">
        <v>174</v>
      </c>
      <c r="M15" s="168"/>
      <c r="N15" s="113"/>
      <c r="O15" s="130"/>
      <c r="P15" s="113"/>
      <c r="Q15" s="121"/>
    </row>
    <row r="16" spans="1:17" ht="87" customHeight="1" x14ac:dyDescent="0.3">
      <c r="A16" s="658"/>
      <c r="B16" s="672"/>
      <c r="C16" s="666"/>
      <c r="D16" s="667"/>
      <c r="E16" s="668"/>
      <c r="F16" s="143" t="s">
        <v>175</v>
      </c>
      <c r="G16" s="167" t="s">
        <v>163</v>
      </c>
      <c r="H16" s="164">
        <v>45168</v>
      </c>
      <c r="I16" s="108">
        <f t="shared" ca="1" si="0"/>
        <v>-342</v>
      </c>
      <c r="J16" s="184" t="str">
        <f t="shared" ca="1" si="1"/>
        <v>VENCIDO</v>
      </c>
      <c r="K16" s="183" t="str">
        <f t="shared" ca="1" si="2"/>
        <v/>
      </c>
      <c r="L16" s="142" t="s">
        <v>148</v>
      </c>
      <c r="M16" s="168"/>
      <c r="N16" s="113"/>
      <c r="O16" s="130"/>
      <c r="P16" s="113"/>
      <c r="Q16" s="121"/>
    </row>
    <row r="17" spans="1:17" ht="112.5" customHeight="1" x14ac:dyDescent="0.3">
      <c r="A17" s="658"/>
      <c r="B17" s="672"/>
      <c r="C17" s="666"/>
      <c r="D17" s="667"/>
      <c r="E17" s="668"/>
      <c r="F17" s="143" t="s">
        <v>176</v>
      </c>
      <c r="G17" s="167" t="s">
        <v>171</v>
      </c>
      <c r="H17" s="164">
        <v>45168</v>
      </c>
      <c r="I17" s="108">
        <f t="shared" ca="1" si="0"/>
        <v>-342</v>
      </c>
      <c r="J17" s="184" t="str">
        <f t="shared" ca="1" si="1"/>
        <v>VENCIDO</v>
      </c>
      <c r="K17" s="183" t="str">
        <f t="shared" ca="1" si="2"/>
        <v/>
      </c>
      <c r="L17" s="142" t="s">
        <v>148</v>
      </c>
      <c r="M17" s="168"/>
      <c r="N17" s="126"/>
      <c r="O17" s="130"/>
      <c r="P17" s="113"/>
      <c r="Q17" s="124"/>
    </row>
    <row r="18" spans="1:17" ht="118.5" customHeight="1" thickBot="1" x14ac:dyDescent="0.35">
      <c r="A18" s="658"/>
      <c r="B18" s="673"/>
      <c r="C18" s="669"/>
      <c r="D18" s="670"/>
      <c r="E18" s="671"/>
      <c r="F18" s="152" t="s">
        <v>177</v>
      </c>
      <c r="G18" s="151" t="s">
        <v>145</v>
      </c>
      <c r="H18" s="154">
        <v>45199</v>
      </c>
      <c r="I18" s="108">
        <f t="shared" ca="1" si="0"/>
        <v>-311</v>
      </c>
      <c r="J18" s="184" t="str">
        <f t="shared" ca="1" si="1"/>
        <v>VENCIDO</v>
      </c>
      <c r="K18" s="183" t="str">
        <f t="shared" ca="1" si="2"/>
        <v/>
      </c>
      <c r="L18" s="153" t="s">
        <v>148</v>
      </c>
      <c r="M18" s="169"/>
      <c r="N18" s="122"/>
      <c r="O18" s="130"/>
      <c r="P18" s="113"/>
      <c r="Q18" s="124"/>
    </row>
    <row r="19" spans="1:17" ht="150" customHeight="1" x14ac:dyDescent="0.3">
      <c r="A19" s="657" t="s">
        <v>153</v>
      </c>
      <c r="B19" s="677" t="s">
        <v>178</v>
      </c>
      <c r="C19" s="663" t="s">
        <v>179</v>
      </c>
      <c r="D19" s="664"/>
      <c r="E19" s="665"/>
      <c r="F19" s="170" t="s">
        <v>180</v>
      </c>
      <c r="G19" s="171" t="s">
        <v>181</v>
      </c>
      <c r="H19" s="172">
        <v>45046</v>
      </c>
      <c r="I19" s="108">
        <f t="shared" ca="1" si="0"/>
        <v>-464</v>
      </c>
      <c r="J19" s="184" t="str">
        <f t="shared" ca="1" si="1"/>
        <v>VENCIDO</v>
      </c>
      <c r="K19" s="183" t="str">
        <f t="shared" ca="1" si="2"/>
        <v/>
      </c>
      <c r="L19" s="136" t="s">
        <v>182</v>
      </c>
      <c r="M19" s="678"/>
    </row>
    <row r="20" spans="1:17" ht="60" customHeight="1" x14ac:dyDescent="0.3">
      <c r="A20" s="658"/>
      <c r="B20" s="672"/>
      <c r="C20" s="666"/>
      <c r="D20" s="667"/>
      <c r="E20" s="668"/>
      <c r="F20" s="143" t="s">
        <v>183</v>
      </c>
      <c r="G20" s="144" t="s">
        <v>181</v>
      </c>
      <c r="H20" s="145">
        <v>44957</v>
      </c>
      <c r="I20" s="108">
        <f t="shared" ca="1" si="0"/>
        <v>-553</v>
      </c>
      <c r="J20" s="184" t="str">
        <f t="shared" ca="1" si="1"/>
        <v>VENCIDO</v>
      </c>
      <c r="K20" s="183" t="str">
        <f t="shared" ca="1" si="2"/>
        <v/>
      </c>
      <c r="L20" s="142" t="s">
        <v>184</v>
      </c>
      <c r="M20" s="679"/>
    </row>
    <row r="21" spans="1:17" ht="168" customHeight="1" x14ac:dyDescent="0.3">
      <c r="A21" s="658"/>
      <c r="B21" s="672"/>
      <c r="C21" s="666"/>
      <c r="D21" s="667"/>
      <c r="E21" s="668"/>
      <c r="F21" s="143" t="s">
        <v>185</v>
      </c>
      <c r="G21" s="144" t="s">
        <v>186</v>
      </c>
      <c r="H21" s="145">
        <v>45046</v>
      </c>
      <c r="I21" s="108">
        <f t="shared" ca="1" si="0"/>
        <v>-464</v>
      </c>
      <c r="J21" s="184" t="str">
        <f t="shared" ca="1" si="1"/>
        <v>VENCIDO</v>
      </c>
      <c r="K21" s="183" t="str">
        <f t="shared" ca="1" si="2"/>
        <v/>
      </c>
      <c r="L21" s="148" t="s">
        <v>187</v>
      </c>
      <c r="M21" s="679"/>
    </row>
    <row r="22" spans="1:17" ht="123" customHeight="1" x14ac:dyDescent="0.3">
      <c r="A22" s="658"/>
      <c r="B22" s="672"/>
      <c r="C22" s="666"/>
      <c r="D22" s="667"/>
      <c r="E22" s="668"/>
      <c r="F22" s="143" t="s">
        <v>188</v>
      </c>
      <c r="G22" s="144" t="s">
        <v>171</v>
      </c>
      <c r="H22" s="145">
        <v>45137</v>
      </c>
      <c r="I22" s="108">
        <f t="shared" ca="1" si="0"/>
        <v>-373</v>
      </c>
      <c r="J22" s="184" t="str">
        <f t="shared" ca="1" si="1"/>
        <v>VENCIDO</v>
      </c>
      <c r="K22" s="183" t="str">
        <f t="shared" ca="1" si="2"/>
        <v/>
      </c>
      <c r="L22" s="165" t="s">
        <v>189</v>
      </c>
      <c r="M22" s="679"/>
    </row>
    <row r="23" spans="1:17" ht="115.5" customHeight="1" thickBot="1" x14ac:dyDescent="0.35">
      <c r="A23" s="659"/>
      <c r="B23" s="672"/>
      <c r="C23" s="669"/>
      <c r="D23" s="670"/>
      <c r="E23" s="671"/>
      <c r="F23" s="152" t="s">
        <v>177</v>
      </c>
      <c r="G23" s="153" t="s">
        <v>145</v>
      </c>
      <c r="H23" s="154">
        <v>45199</v>
      </c>
      <c r="I23" s="108">
        <f t="shared" ca="1" si="0"/>
        <v>-311</v>
      </c>
      <c r="J23" s="184" t="str">
        <f t="shared" ca="1" si="1"/>
        <v>VENCIDO</v>
      </c>
      <c r="K23" s="183" t="str">
        <f t="shared" ca="1" si="2"/>
        <v/>
      </c>
      <c r="L23" s="153" t="s">
        <v>148</v>
      </c>
      <c r="M23" s="680"/>
    </row>
    <row r="24" spans="1:17" ht="84" customHeight="1" x14ac:dyDescent="0.3">
      <c r="A24" s="657" t="s">
        <v>190</v>
      </c>
      <c r="B24" s="677" t="s">
        <v>191</v>
      </c>
      <c r="C24" s="663" t="s">
        <v>192</v>
      </c>
      <c r="D24" s="664"/>
      <c r="E24" s="665"/>
      <c r="F24" s="170" t="s">
        <v>193</v>
      </c>
      <c r="G24" s="171" t="s">
        <v>194</v>
      </c>
      <c r="H24" s="173">
        <v>45015</v>
      </c>
      <c r="I24" s="108">
        <f t="shared" ca="1" si="0"/>
        <v>-495</v>
      </c>
      <c r="J24" s="184" t="str">
        <f t="shared" ca="1" si="1"/>
        <v>VENCIDO</v>
      </c>
      <c r="K24" s="183" t="str">
        <f t="shared" ca="1" si="2"/>
        <v/>
      </c>
      <c r="L24" s="174" t="s">
        <v>195</v>
      </c>
      <c r="M24" s="175"/>
    </row>
    <row r="25" spans="1:17" ht="73.5" customHeight="1" x14ac:dyDescent="0.3">
      <c r="A25" s="681"/>
      <c r="B25" s="672"/>
      <c r="C25" s="666"/>
      <c r="D25" s="667"/>
      <c r="E25" s="668"/>
      <c r="F25" s="143" t="s">
        <v>196</v>
      </c>
      <c r="G25" s="144" t="s">
        <v>140</v>
      </c>
      <c r="H25" s="176">
        <v>44926</v>
      </c>
      <c r="I25" s="108">
        <f t="shared" ca="1" si="0"/>
        <v>-584</v>
      </c>
      <c r="J25" s="184" t="str">
        <f t="shared" ca="1" si="1"/>
        <v>VENCIDO</v>
      </c>
      <c r="K25" s="183" t="str">
        <f t="shared" ca="1" si="2"/>
        <v/>
      </c>
      <c r="L25" s="165" t="s">
        <v>197</v>
      </c>
      <c r="M25" s="177"/>
    </row>
    <row r="26" spans="1:17" ht="84" customHeight="1" x14ac:dyDescent="0.3">
      <c r="A26" s="681"/>
      <c r="B26" s="672"/>
      <c r="C26" s="666"/>
      <c r="D26" s="667"/>
      <c r="E26" s="668"/>
      <c r="F26" s="143" t="s">
        <v>198</v>
      </c>
      <c r="G26" s="144" t="s">
        <v>199</v>
      </c>
      <c r="H26" s="176">
        <v>44957</v>
      </c>
      <c r="I26" s="108">
        <f t="shared" ca="1" si="0"/>
        <v>-553</v>
      </c>
      <c r="J26" s="184" t="str">
        <f t="shared" ca="1" si="1"/>
        <v>VENCIDO</v>
      </c>
      <c r="K26" s="183" t="str">
        <f t="shared" ca="1" si="2"/>
        <v/>
      </c>
      <c r="L26" s="165" t="s">
        <v>200</v>
      </c>
      <c r="M26" s="177"/>
    </row>
    <row r="27" spans="1:17" ht="135" customHeight="1" x14ac:dyDescent="0.3">
      <c r="A27" s="681"/>
      <c r="B27" s="672"/>
      <c r="C27" s="666"/>
      <c r="D27" s="667"/>
      <c r="E27" s="668"/>
      <c r="F27" s="143" t="s">
        <v>201</v>
      </c>
      <c r="G27" s="142" t="s">
        <v>202</v>
      </c>
      <c r="H27" s="176">
        <v>45015</v>
      </c>
      <c r="I27" s="108">
        <f t="shared" ca="1" si="0"/>
        <v>-495</v>
      </c>
      <c r="J27" s="184" t="str">
        <f t="shared" ca="1" si="1"/>
        <v>VENCIDO</v>
      </c>
      <c r="K27" s="183" t="str">
        <f t="shared" ca="1" si="2"/>
        <v/>
      </c>
      <c r="L27" s="165" t="s">
        <v>203</v>
      </c>
      <c r="M27" s="177"/>
    </row>
    <row r="28" spans="1:17" ht="60" customHeight="1" x14ac:dyDescent="0.3">
      <c r="A28" s="681"/>
      <c r="B28" s="672"/>
      <c r="C28" s="666"/>
      <c r="D28" s="667"/>
      <c r="E28" s="668"/>
      <c r="F28" s="143" t="s">
        <v>204</v>
      </c>
      <c r="G28" s="142" t="s">
        <v>205</v>
      </c>
      <c r="H28" s="176">
        <v>45138</v>
      </c>
      <c r="I28" s="108">
        <f t="shared" ca="1" si="0"/>
        <v>-372</v>
      </c>
      <c r="J28" s="184" t="str">
        <f t="shared" ca="1" si="1"/>
        <v>VENCIDO</v>
      </c>
      <c r="K28" s="183" t="str">
        <f t="shared" ca="1" si="2"/>
        <v/>
      </c>
      <c r="L28" s="165" t="s">
        <v>206</v>
      </c>
      <c r="M28" s="177"/>
    </row>
    <row r="29" spans="1:17" ht="115.5" customHeight="1" x14ac:dyDescent="0.3">
      <c r="A29" s="681"/>
      <c r="B29" s="672"/>
      <c r="C29" s="666"/>
      <c r="D29" s="667"/>
      <c r="E29" s="668"/>
      <c r="F29" s="143" t="s">
        <v>207</v>
      </c>
      <c r="G29" s="144" t="s">
        <v>208</v>
      </c>
      <c r="H29" s="176">
        <v>45138</v>
      </c>
      <c r="I29" s="108">
        <f t="shared" ca="1" si="0"/>
        <v>-372</v>
      </c>
      <c r="J29" s="184" t="str">
        <f t="shared" ca="1" si="1"/>
        <v>VENCIDO</v>
      </c>
      <c r="K29" s="183" t="str">
        <f t="shared" ca="1" si="2"/>
        <v/>
      </c>
      <c r="L29" s="165" t="s">
        <v>209</v>
      </c>
      <c r="M29" s="177"/>
    </row>
    <row r="30" spans="1:17" ht="85.5" customHeight="1" x14ac:dyDescent="0.3">
      <c r="A30" s="681"/>
      <c r="B30" s="672"/>
      <c r="C30" s="666"/>
      <c r="D30" s="667"/>
      <c r="E30" s="668"/>
      <c r="F30" s="143" t="s">
        <v>210</v>
      </c>
      <c r="G30" s="144" t="s">
        <v>211</v>
      </c>
      <c r="H30" s="176">
        <v>44985</v>
      </c>
      <c r="I30" s="108">
        <f t="shared" ca="1" si="0"/>
        <v>-525</v>
      </c>
      <c r="J30" s="184" t="str">
        <f t="shared" ca="1" si="1"/>
        <v>VENCIDO</v>
      </c>
      <c r="K30" s="183" t="str">
        <f t="shared" ca="1" si="2"/>
        <v/>
      </c>
      <c r="L30" s="165" t="s">
        <v>148</v>
      </c>
      <c r="M30" s="177"/>
    </row>
    <row r="31" spans="1:17" ht="60" customHeight="1" x14ac:dyDescent="0.3">
      <c r="A31" s="681"/>
      <c r="B31" s="672"/>
      <c r="C31" s="666"/>
      <c r="D31" s="667"/>
      <c r="E31" s="668"/>
      <c r="F31" s="143" t="s">
        <v>212</v>
      </c>
      <c r="G31" s="144" t="s">
        <v>140</v>
      </c>
      <c r="H31" s="176">
        <v>45016</v>
      </c>
      <c r="I31" s="108">
        <f t="shared" ca="1" si="0"/>
        <v>-494</v>
      </c>
      <c r="J31" s="184" t="str">
        <f t="shared" ca="1" si="1"/>
        <v>VENCIDO</v>
      </c>
      <c r="K31" s="183" t="str">
        <f t="shared" ca="1" si="2"/>
        <v/>
      </c>
      <c r="L31" s="165" t="s">
        <v>213</v>
      </c>
      <c r="M31" s="177"/>
    </row>
    <row r="32" spans="1:17" ht="60" customHeight="1" x14ac:dyDescent="0.3">
      <c r="A32" s="681"/>
      <c r="B32" s="672"/>
      <c r="C32" s="666"/>
      <c r="D32" s="667"/>
      <c r="E32" s="668"/>
      <c r="F32" s="161" t="s">
        <v>214</v>
      </c>
      <c r="G32" s="144" t="s">
        <v>215</v>
      </c>
      <c r="H32" s="176">
        <v>44957</v>
      </c>
      <c r="I32" s="108">
        <f t="shared" ca="1" si="0"/>
        <v>-553</v>
      </c>
      <c r="J32" s="184" t="str">
        <f t="shared" ca="1" si="1"/>
        <v>VENCIDO</v>
      </c>
      <c r="K32" s="183" t="str">
        <f t="shared" ca="1" si="2"/>
        <v/>
      </c>
      <c r="L32" s="165" t="s">
        <v>216</v>
      </c>
      <c r="M32" s="177"/>
    </row>
    <row r="33" spans="1:13" ht="103.5" customHeight="1" x14ac:dyDescent="0.3">
      <c r="A33" s="681"/>
      <c r="B33" s="672"/>
      <c r="C33" s="666"/>
      <c r="D33" s="667"/>
      <c r="E33" s="668"/>
      <c r="F33" s="161" t="s">
        <v>217</v>
      </c>
      <c r="G33" s="142" t="s">
        <v>218</v>
      </c>
      <c r="H33" s="145">
        <v>44985</v>
      </c>
      <c r="I33" s="108">
        <f t="shared" ca="1" si="0"/>
        <v>-525</v>
      </c>
      <c r="J33" s="184" t="str">
        <f t="shared" ca="1" si="1"/>
        <v>VENCIDO</v>
      </c>
      <c r="K33" s="183" t="str">
        <f t="shared" ca="1" si="2"/>
        <v/>
      </c>
      <c r="L33" s="142" t="s">
        <v>219</v>
      </c>
      <c r="M33" s="177"/>
    </row>
    <row r="34" spans="1:13" ht="159" customHeight="1" x14ac:dyDescent="0.3">
      <c r="A34" s="681"/>
      <c r="B34" s="672"/>
      <c r="C34" s="666"/>
      <c r="D34" s="667"/>
      <c r="E34" s="668"/>
      <c r="F34" s="161" t="s">
        <v>220</v>
      </c>
      <c r="G34" s="142" t="s">
        <v>221</v>
      </c>
      <c r="H34" s="145">
        <v>44957</v>
      </c>
      <c r="I34" s="108">
        <f t="shared" ca="1" si="0"/>
        <v>-553</v>
      </c>
      <c r="J34" s="184" t="str">
        <f t="shared" ca="1" si="1"/>
        <v>VENCIDO</v>
      </c>
      <c r="K34" s="183" t="str">
        <f t="shared" ca="1" si="2"/>
        <v/>
      </c>
      <c r="L34" s="148" t="s">
        <v>222</v>
      </c>
      <c r="M34" s="177"/>
    </row>
    <row r="35" spans="1:13" ht="60" customHeight="1" x14ac:dyDescent="0.3">
      <c r="A35" s="681"/>
      <c r="B35" s="672"/>
      <c r="C35" s="666"/>
      <c r="D35" s="667"/>
      <c r="E35" s="668"/>
      <c r="F35" s="147" t="s">
        <v>223</v>
      </c>
      <c r="G35" s="142" t="s">
        <v>224</v>
      </c>
      <c r="H35" s="145">
        <v>44985</v>
      </c>
      <c r="I35" s="108">
        <f t="shared" ca="1" si="0"/>
        <v>-525</v>
      </c>
      <c r="J35" s="184" t="str">
        <f t="shared" ca="1" si="1"/>
        <v>VENCIDO</v>
      </c>
      <c r="K35" s="183" t="str">
        <f t="shared" ca="1" si="2"/>
        <v/>
      </c>
      <c r="L35" s="148" t="s">
        <v>225</v>
      </c>
      <c r="M35" s="177"/>
    </row>
    <row r="36" spans="1:13" ht="121.5" customHeight="1" x14ac:dyDescent="0.3">
      <c r="A36" s="681"/>
      <c r="B36" s="672"/>
      <c r="C36" s="666"/>
      <c r="D36" s="667"/>
      <c r="E36" s="668"/>
      <c r="F36" s="143" t="s">
        <v>226</v>
      </c>
      <c r="G36" s="142" t="s">
        <v>224</v>
      </c>
      <c r="H36" s="145">
        <v>45107</v>
      </c>
      <c r="I36" s="108">
        <f t="shared" ca="1" si="0"/>
        <v>-403</v>
      </c>
      <c r="J36" s="184" t="str">
        <f t="shared" ca="1" si="1"/>
        <v>VENCIDO</v>
      </c>
      <c r="K36" s="183" t="str">
        <f t="shared" ca="1" si="2"/>
        <v/>
      </c>
      <c r="L36" s="165" t="s">
        <v>227</v>
      </c>
      <c r="M36" s="177"/>
    </row>
    <row r="37" spans="1:13" ht="132" customHeight="1" x14ac:dyDescent="0.3">
      <c r="A37" s="681"/>
      <c r="B37" s="672"/>
      <c r="C37" s="666"/>
      <c r="D37" s="667"/>
      <c r="E37" s="668"/>
      <c r="F37" s="143" t="s">
        <v>228</v>
      </c>
      <c r="G37" s="142" t="s">
        <v>224</v>
      </c>
      <c r="H37" s="145">
        <v>45137</v>
      </c>
      <c r="I37" s="108">
        <f t="shared" ca="1" si="0"/>
        <v>-373</v>
      </c>
      <c r="J37" s="184" t="str">
        <f t="shared" ca="1" si="1"/>
        <v>VENCIDO</v>
      </c>
      <c r="K37" s="183" t="str">
        <f t="shared" ca="1" si="2"/>
        <v/>
      </c>
      <c r="L37" s="142" t="s">
        <v>229</v>
      </c>
      <c r="M37" s="177"/>
    </row>
    <row r="38" spans="1:13" ht="108" customHeight="1" thickBot="1" x14ac:dyDescent="0.35">
      <c r="A38" s="682"/>
      <c r="B38" s="673"/>
      <c r="C38" s="669"/>
      <c r="D38" s="670"/>
      <c r="E38" s="671"/>
      <c r="F38" s="152" t="s">
        <v>230</v>
      </c>
      <c r="G38" s="153" t="s">
        <v>145</v>
      </c>
      <c r="H38" s="154">
        <v>45168</v>
      </c>
      <c r="I38" s="108">
        <f t="shared" ca="1" si="0"/>
        <v>-342</v>
      </c>
      <c r="J38" s="184" t="str">
        <f t="shared" ca="1" si="1"/>
        <v>VENCIDO</v>
      </c>
      <c r="K38" s="183" t="str">
        <f t="shared" ca="1" si="2"/>
        <v/>
      </c>
      <c r="L38" s="151" t="s">
        <v>231</v>
      </c>
      <c r="M38" s="178"/>
    </row>
    <row r="39" spans="1:13" ht="66" customHeight="1" x14ac:dyDescent="0.3">
      <c r="A39" s="657" t="s">
        <v>232</v>
      </c>
      <c r="B39" s="677" t="s">
        <v>233</v>
      </c>
      <c r="C39" s="663" t="s">
        <v>234</v>
      </c>
      <c r="D39" s="664"/>
      <c r="E39" s="665"/>
      <c r="F39" s="170" t="s">
        <v>235</v>
      </c>
      <c r="G39" s="136" t="s">
        <v>236</v>
      </c>
      <c r="H39" s="173">
        <v>44925</v>
      </c>
      <c r="I39" s="108">
        <f t="shared" ca="1" si="0"/>
        <v>-585</v>
      </c>
      <c r="J39" s="184" t="str">
        <f t="shared" ca="1" si="1"/>
        <v>VENCIDO</v>
      </c>
      <c r="K39" s="183" t="str">
        <f t="shared" ca="1" si="2"/>
        <v/>
      </c>
      <c r="L39" s="136" t="s">
        <v>237</v>
      </c>
      <c r="M39" s="175"/>
    </row>
    <row r="40" spans="1:13" ht="93" customHeight="1" x14ac:dyDescent="0.3">
      <c r="A40" s="681"/>
      <c r="B40" s="672"/>
      <c r="C40" s="666"/>
      <c r="D40" s="667"/>
      <c r="E40" s="668"/>
      <c r="F40" s="143" t="s">
        <v>238</v>
      </c>
      <c r="G40" s="142" t="s">
        <v>171</v>
      </c>
      <c r="H40" s="176">
        <v>45016</v>
      </c>
      <c r="I40" s="108">
        <f t="shared" ca="1" si="0"/>
        <v>-494</v>
      </c>
      <c r="J40" s="184" t="str">
        <f t="shared" ca="1" si="1"/>
        <v>VENCIDO</v>
      </c>
      <c r="K40" s="183" t="str">
        <f t="shared" ca="1" si="2"/>
        <v/>
      </c>
      <c r="L40" s="165" t="s">
        <v>239</v>
      </c>
      <c r="M40" s="177"/>
    </row>
    <row r="41" spans="1:13" ht="97.5" customHeight="1" x14ac:dyDescent="0.3">
      <c r="A41" s="681"/>
      <c r="B41" s="672"/>
      <c r="C41" s="666"/>
      <c r="D41" s="667"/>
      <c r="E41" s="668"/>
      <c r="F41" s="143" t="s">
        <v>240</v>
      </c>
      <c r="G41" s="142" t="s">
        <v>171</v>
      </c>
      <c r="H41" s="176">
        <v>45107</v>
      </c>
      <c r="I41" s="108">
        <f t="shared" ca="1" si="0"/>
        <v>-403</v>
      </c>
      <c r="J41" s="184" t="str">
        <f t="shared" ca="1" si="1"/>
        <v>VENCIDO</v>
      </c>
      <c r="K41" s="183" t="str">
        <f t="shared" ca="1" si="2"/>
        <v/>
      </c>
      <c r="L41" s="165" t="s">
        <v>241</v>
      </c>
      <c r="M41" s="177"/>
    </row>
    <row r="42" spans="1:13" ht="64.5" customHeight="1" x14ac:dyDescent="0.3">
      <c r="A42" s="681"/>
      <c r="B42" s="672"/>
      <c r="C42" s="666"/>
      <c r="D42" s="667"/>
      <c r="E42" s="668"/>
      <c r="F42" s="143" t="s">
        <v>242</v>
      </c>
      <c r="G42" s="142" t="s">
        <v>171</v>
      </c>
      <c r="H42" s="176">
        <v>44925</v>
      </c>
      <c r="I42" s="108">
        <f t="shared" ca="1" si="0"/>
        <v>-585</v>
      </c>
      <c r="J42" s="184" t="str">
        <f t="shared" ca="1" si="1"/>
        <v>VENCIDO</v>
      </c>
      <c r="K42" s="183" t="str">
        <f t="shared" ca="1" si="2"/>
        <v/>
      </c>
      <c r="L42" s="165" t="s">
        <v>243</v>
      </c>
      <c r="M42" s="177"/>
    </row>
    <row r="43" spans="1:13" ht="82.5" customHeight="1" x14ac:dyDescent="0.3">
      <c r="A43" s="681"/>
      <c r="B43" s="672"/>
      <c r="C43" s="666"/>
      <c r="D43" s="667"/>
      <c r="E43" s="668"/>
      <c r="F43" s="143" t="s">
        <v>244</v>
      </c>
      <c r="G43" s="142" t="s">
        <v>171</v>
      </c>
      <c r="H43" s="145">
        <v>45107</v>
      </c>
      <c r="I43" s="108">
        <f t="shared" ca="1" si="0"/>
        <v>-403</v>
      </c>
      <c r="J43" s="184" t="str">
        <f t="shared" ca="1" si="1"/>
        <v>VENCIDO</v>
      </c>
      <c r="K43" s="183" t="str">
        <f t="shared" ca="1" si="2"/>
        <v/>
      </c>
      <c r="L43" s="165" t="s">
        <v>245</v>
      </c>
      <c r="M43" s="177"/>
    </row>
    <row r="44" spans="1:13" ht="64.5" customHeight="1" x14ac:dyDescent="0.3">
      <c r="A44" s="681"/>
      <c r="B44" s="672"/>
      <c r="C44" s="666"/>
      <c r="D44" s="667"/>
      <c r="E44" s="668"/>
      <c r="F44" s="143" t="s">
        <v>246</v>
      </c>
      <c r="G44" s="142" t="s">
        <v>171</v>
      </c>
      <c r="H44" s="145">
        <v>44957</v>
      </c>
      <c r="I44" s="108">
        <f t="shared" ca="1" si="0"/>
        <v>-553</v>
      </c>
      <c r="J44" s="184" t="str">
        <f t="shared" ca="1" si="1"/>
        <v>VENCIDO</v>
      </c>
      <c r="K44" s="183" t="str">
        <f t="shared" ca="1" si="2"/>
        <v/>
      </c>
      <c r="L44" s="148" t="s">
        <v>247</v>
      </c>
      <c r="M44" s="177"/>
    </row>
    <row r="45" spans="1:13" ht="94.5" customHeight="1" x14ac:dyDescent="0.3">
      <c r="A45" s="681"/>
      <c r="B45" s="672"/>
      <c r="C45" s="666"/>
      <c r="D45" s="667"/>
      <c r="E45" s="668"/>
      <c r="F45" s="147" t="s">
        <v>248</v>
      </c>
      <c r="G45" s="142" t="s">
        <v>171</v>
      </c>
      <c r="H45" s="145">
        <v>45015</v>
      </c>
      <c r="I45" s="108">
        <f t="shared" ca="1" si="0"/>
        <v>-495</v>
      </c>
      <c r="J45" s="184" t="str">
        <f t="shared" ca="1" si="1"/>
        <v>VENCIDO</v>
      </c>
      <c r="K45" s="183" t="str">
        <f t="shared" ca="1" si="2"/>
        <v/>
      </c>
      <c r="L45" s="165" t="s">
        <v>249</v>
      </c>
      <c r="M45" s="177"/>
    </row>
    <row r="46" spans="1:13" ht="127.5" customHeight="1" x14ac:dyDescent="0.3">
      <c r="A46" s="681"/>
      <c r="B46" s="672"/>
      <c r="C46" s="666"/>
      <c r="D46" s="667"/>
      <c r="E46" s="668"/>
      <c r="F46" s="143" t="s">
        <v>250</v>
      </c>
      <c r="G46" s="144" t="s">
        <v>171</v>
      </c>
      <c r="H46" s="145">
        <v>45015</v>
      </c>
      <c r="I46" s="108">
        <f t="shared" ca="1" si="0"/>
        <v>-495</v>
      </c>
      <c r="J46" s="184" t="str">
        <f t="shared" ca="1" si="1"/>
        <v>VENCIDO</v>
      </c>
      <c r="K46" s="183" t="str">
        <f t="shared" ca="1" si="2"/>
        <v/>
      </c>
      <c r="L46" s="165" t="s">
        <v>251</v>
      </c>
      <c r="M46" s="177"/>
    </row>
    <row r="47" spans="1:13" ht="79.5" customHeight="1" x14ac:dyDescent="0.3">
      <c r="A47" s="681"/>
      <c r="B47" s="672"/>
      <c r="C47" s="666"/>
      <c r="D47" s="667"/>
      <c r="E47" s="668"/>
      <c r="F47" s="143" t="s">
        <v>252</v>
      </c>
      <c r="G47" s="144" t="s">
        <v>171</v>
      </c>
      <c r="H47" s="145">
        <v>45107</v>
      </c>
      <c r="I47" s="108">
        <f t="shared" ca="1" si="0"/>
        <v>-403</v>
      </c>
      <c r="J47" s="184" t="str">
        <f t="shared" ca="1" si="1"/>
        <v>VENCIDO</v>
      </c>
      <c r="K47" s="183" t="str">
        <f t="shared" ca="1" si="2"/>
        <v/>
      </c>
      <c r="L47" s="142" t="s">
        <v>253</v>
      </c>
      <c r="M47" s="177"/>
    </row>
    <row r="48" spans="1:13" ht="73.5" customHeight="1" x14ac:dyDescent="0.3">
      <c r="A48" s="681"/>
      <c r="B48" s="672"/>
      <c r="C48" s="666"/>
      <c r="D48" s="667"/>
      <c r="E48" s="668"/>
      <c r="F48" s="143" t="s">
        <v>254</v>
      </c>
      <c r="G48" s="144" t="s">
        <v>171</v>
      </c>
      <c r="H48" s="145">
        <v>45138</v>
      </c>
      <c r="I48" s="108">
        <f t="shared" ca="1" si="0"/>
        <v>-372</v>
      </c>
      <c r="J48" s="184" t="str">
        <f t="shared" ca="1" si="1"/>
        <v>VENCIDO</v>
      </c>
      <c r="K48" s="183" t="str">
        <f t="shared" ca="1" si="2"/>
        <v/>
      </c>
      <c r="L48" s="142" t="s">
        <v>255</v>
      </c>
      <c r="M48" s="177"/>
    </row>
    <row r="49" spans="1:13" ht="96" customHeight="1" thickBot="1" x14ac:dyDescent="0.35">
      <c r="A49" s="682"/>
      <c r="B49" s="673"/>
      <c r="C49" s="669"/>
      <c r="D49" s="670"/>
      <c r="E49" s="671"/>
      <c r="F49" s="152" t="s">
        <v>230</v>
      </c>
      <c r="G49" s="153" t="s">
        <v>145</v>
      </c>
      <c r="H49" s="154">
        <v>45107</v>
      </c>
      <c r="I49" s="108">
        <f t="shared" ca="1" si="0"/>
        <v>-403</v>
      </c>
      <c r="J49" s="184" t="str">
        <f t="shared" ca="1" si="1"/>
        <v>VENCIDO</v>
      </c>
      <c r="K49" s="183" t="str">
        <f t="shared" ca="1" si="2"/>
        <v/>
      </c>
      <c r="L49" s="151" t="s">
        <v>148</v>
      </c>
      <c r="M49" s="178"/>
    </row>
    <row r="50" spans="1:13" ht="102" customHeight="1" x14ac:dyDescent="0.3">
      <c r="A50" s="658" t="s">
        <v>256</v>
      </c>
      <c r="B50" s="657" t="s">
        <v>257</v>
      </c>
      <c r="C50" s="663" t="s">
        <v>258</v>
      </c>
      <c r="D50" s="664"/>
      <c r="E50" s="665"/>
      <c r="F50" s="179" t="s">
        <v>259</v>
      </c>
      <c r="G50" s="171" t="s">
        <v>260</v>
      </c>
      <c r="H50" s="173">
        <v>44956</v>
      </c>
      <c r="I50" s="108">
        <f t="shared" ca="1" si="0"/>
        <v>-554</v>
      </c>
      <c r="J50" s="184" t="str">
        <f t="shared" ca="1" si="1"/>
        <v>VENCIDO</v>
      </c>
      <c r="K50" s="183" t="str">
        <f t="shared" ca="1" si="2"/>
        <v/>
      </c>
      <c r="L50" s="174" t="s">
        <v>261</v>
      </c>
      <c r="M50" s="175"/>
    </row>
    <row r="51" spans="1:13" ht="108" customHeight="1" x14ac:dyDescent="0.3">
      <c r="A51" s="681"/>
      <c r="B51" s="658"/>
      <c r="C51" s="666"/>
      <c r="D51" s="667"/>
      <c r="E51" s="668"/>
      <c r="F51" s="180" t="s">
        <v>262</v>
      </c>
      <c r="G51" s="144" t="s">
        <v>171</v>
      </c>
      <c r="H51" s="176">
        <v>44956</v>
      </c>
      <c r="I51" s="108">
        <f t="shared" ca="1" si="0"/>
        <v>-554</v>
      </c>
      <c r="J51" s="184" t="str">
        <f t="shared" ca="1" si="1"/>
        <v>VENCIDO</v>
      </c>
      <c r="K51" s="183" t="str">
        <f t="shared" ca="1" si="2"/>
        <v/>
      </c>
      <c r="L51" s="165" t="s">
        <v>263</v>
      </c>
      <c r="M51" s="177"/>
    </row>
    <row r="52" spans="1:13" ht="87" customHeight="1" x14ac:dyDescent="0.3">
      <c r="A52" s="681"/>
      <c r="B52" s="658"/>
      <c r="C52" s="666"/>
      <c r="D52" s="667"/>
      <c r="E52" s="668"/>
      <c r="F52" s="143" t="s">
        <v>264</v>
      </c>
      <c r="G52" s="144" t="s">
        <v>265</v>
      </c>
      <c r="H52" s="145">
        <v>44910</v>
      </c>
      <c r="I52" s="108">
        <f t="shared" ca="1" si="0"/>
        <v>-600</v>
      </c>
      <c r="J52" s="184" t="str">
        <f t="shared" ca="1" si="1"/>
        <v>VENCIDO</v>
      </c>
      <c r="K52" s="183" t="str">
        <f t="shared" ca="1" si="2"/>
        <v/>
      </c>
      <c r="L52" s="142" t="s">
        <v>266</v>
      </c>
      <c r="M52" s="177"/>
    </row>
    <row r="53" spans="1:13" ht="87" customHeight="1" x14ac:dyDescent="0.3">
      <c r="A53" s="681"/>
      <c r="B53" s="658"/>
      <c r="C53" s="666"/>
      <c r="D53" s="667"/>
      <c r="E53" s="668"/>
      <c r="F53" s="143" t="s">
        <v>267</v>
      </c>
      <c r="G53" s="142" t="s">
        <v>268</v>
      </c>
      <c r="H53" s="145">
        <v>45015</v>
      </c>
      <c r="I53" s="108">
        <f t="shared" ca="1" si="0"/>
        <v>-495</v>
      </c>
      <c r="J53" s="184" t="str">
        <f t="shared" ca="1" si="1"/>
        <v>VENCIDO</v>
      </c>
      <c r="K53" s="183" t="str">
        <f t="shared" ca="1" si="2"/>
        <v/>
      </c>
      <c r="L53" s="148" t="s">
        <v>269</v>
      </c>
      <c r="M53" s="177"/>
    </row>
    <row r="54" spans="1:13" ht="72" customHeight="1" x14ac:dyDescent="0.3">
      <c r="A54" s="681"/>
      <c r="B54" s="658"/>
      <c r="C54" s="666"/>
      <c r="D54" s="667"/>
      <c r="E54" s="668"/>
      <c r="F54" s="147" t="s">
        <v>270</v>
      </c>
      <c r="G54" s="142" t="s">
        <v>268</v>
      </c>
      <c r="H54" s="145">
        <v>45015</v>
      </c>
      <c r="I54" s="108">
        <f t="shared" ca="1" si="0"/>
        <v>-495</v>
      </c>
      <c r="J54" s="184" t="str">
        <f t="shared" ca="1" si="1"/>
        <v>VENCIDO</v>
      </c>
      <c r="K54" s="183" t="str">
        <f t="shared" ca="1" si="2"/>
        <v/>
      </c>
      <c r="L54" s="165" t="s">
        <v>271</v>
      </c>
      <c r="M54" s="177"/>
    </row>
    <row r="55" spans="1:13" ht="84" customHeight="1" x14ac:dyDescent="0.3">
      <c r="A55" s="681"/>
      <c r="B55" s="658"/>
      <c r="C55" s="666"/>
      <c r="D55" s="667"/>
      <c r="E55" s="668"/>
      <c r="F55" s="143" t="s">
        <v>272</v>
      </c>
      <c r="G55" s="142" t="s">
        <v>268</v>
      </c>
      <c r="H55" s="145">
        <v>45046</v>
      </c>
      <c r="I55" s="108">
        <f t="shared" ca="1" si="0"/>
        <v>-464</v>
      </c>
      <c r="J55" s="184" t="str">
        <f t="shared" ca="1" si="1"/>
        <v>VENCIDO</v>
      </c>
      <c r="K55" s="183" t="str">
        <f t="shared" ca="1" si="2"/>
        <v/>
      </c>
      <c r="L55" s="165" t="s">
        <v>219</v>
      </c>
      <c r="M55" s="177"/>
    </row>
    <row r="56" spans="1:13" ht="69" customHeight="1" x14ac:dyDescent="0.3">
      <c r="A56" s="681"/>
      <c r="B56" s="658"/>
      <c r="C56" s="666"/>
      <c r="D56" s="667"/>
      <c r="E56" s="668"/>
      <c r="F56" s="143" t="s">
        <v>273</v>
      </c>
      <c r="G56" s="142" t="s">
        <v>268</v>
      </c>
      <c r="H56" s="145">
        <v>45031</v>
      </c>
      <c r="I56" s="108">
        <f t="shared" ca="1" si="0"/>
        <v>-479</v>
      </c>
      <c r="J56" s="184" t="str">
        <f t="shared" ca="1" si="1"/>
        <v>VENCIDO</v>
      </c>
      <c r="K56" s="183" t="str">
        <f t="shared" ca="1" si="2"/>
        <v/>
      </c>
      <c r="L56" s="142" t="s">
        <v>274</v>
      </c>
      <c r="M56" s="177"/>
    </row>
    <row r="57" spans="1:13" ht="60" customHeight="1" thickBot="1" x14ac:dyDescent="0.35">
      <c r="A57" s="681"/>
      <c r="B57" s="659"/>
      <c r="C57" s="669"/>
      <c r="D57" s="670"/>
      <c r="E57" s="671"/>
      <c r="F57" s="152" t="s">
        <v>230</v>
      </c>
      <c r="G57" s="153" t="s">
        <v>265</v>
      </c>
      <c r="H57" s="154">
        <v>45168</v>
      </c>
      <c r="I57" s="108">
        <f t="shared" ca="1" si="0"/>
        <v>-342</v>
      </c>
      <c r="J57" s="184" t="str">
        <f t="shared" ca="1" si="1"/>
        <v>VENCIDO</v>
      </c>
      <c r="K57" s="183" t="str">
        <f t="shared" ca="1" si="2"/>
        <v/>
      </c>
      <c r="L57" s="151" t="s">
        <v>148</v>
      </c>
      <c r="M57" s="178"/>
    </row>
    <row r="58" spans="1:13" ht="60" customHeight="1" x14ac:dyDescent="0.3">
      <c r="A58" s="683" t="s">
        <v>275</v>
      </c>
      <c r="B58" s="677" t="s">
        <v>276</v>
      </c>
      <c r="C58" s="663" t="s">
        <v>277</v>
      </c>
      <c r="D58" s="664"/>
      <c r="E58" s="665"/>
      <c r="F58" s="181" t="s">
        <v>278</v>
      </c>
      <c r="G58" s="171" t="s">
        <v>163</v>
      </c>
      <c r="H58" s="173">
        <v>45291</v>
      </c>
      <c r="I58" s="108">
        <f t="shared" ca="1" si="0"/>
        <v>-219</v>
      </c>
      <c r="J58" s="184" t="str">
        <f t="shared" ca="1" si="1"/>
        <v>VENCIDO</v>
      </c>
      <c r="K58" s="183" t="str">
        <f t="shared" ca="1" si="2"/>
        <v/>
      </c>
      <c r="L58" s="174" t="s">
        <v>279</v>
      </c>
      <c r="M58" s="175"/>
    </row>
    <row r="59" spans="1:13" ht="60" customHeight="1" x14ac:dyDescent="0.3">
      <c r="A59" s="681"/>
      <c r="B59" s="672"/>
      <c r="C59" s="666"/>
      <c r="D59" s="667"/>
      <c r="E59" s="668"/>
      <c r="F59" s="161" t="s">
        <v>280</v>
      </c>
      <c r="G59" s="144" t="s">
        <v>163</v>
      </c>
      <c r="H59" s="176">
        <v>45291</v>
      </c>
      <c r="I59" s="108">
        <f t="shared" ca="1" si="0"/>
        <v>-219</v>
      </c>
      <c r="J59" s="184" t="str">
        <f t="shared" ca="1" si="1"/>
        <v>VENCIDO</v>
      </c>
      <c r="K59" s="183" t="str">
        <f t="shared" ca="1" si="2"/>
        <v/>
      </c>
      <c r="L59" s="165" t="s">
        <v>279</v>
      </c>
      <c r="M59" s="177"/>
    </row>
    <row r="60" spans="1:13" ht="60" customHeight="1" x14ac:dyDescent="0.3">
      <c r="A60" s="681"/>
      <c r="B60" s="672"/>
      <c r="C60" s="666"/>
      <c r="D60" s="667"/>
      <c r="E60" s="668"/>
      <c r="F60" s="161" t="s">
        <v>281</v>
      </c>
      <c r="G60" s="144" t="s">
        <v>163</v>
      </c>
      <c r="H60" s="176">
        <v>45291</v>
      </c>
      <c r="I60" s="108">
        <f t="shared" ca="1" si="0"/>
        <v>-219</v>
      </c>
      <c r="J60" s="184" t="str">
        <f t="shared" ca="1" si="1"/>
        <v>VENCIDO</v>
      </c>
      <c r="K60" s="183" t="str">
        <f t="shared" ca="1" si="2"/>
        <v/>
      </c>
      <c r="L60" s="165" t="s">
        <v>279</v>
      </c>
      <c r="M60" s="177"/>
    </row>
    <row r="61" spans="1:13" ht="60" customHeight="1" x14ac:dyDescent="0.3">
      <c r="A61" s="681"/>
      <c r="B61" s="672"/>
      <c r="C61" s="666"/>
      <c r="D61" s="667"/>
      <c r="E61" s="668"/>
      <c r="F61" s="161" t="s">
        <v>282</v>
      </c>
      <c r="G61" s="144" t="s">
        <v>163</v>
      </c>
      <c r="H61" s="176">
        <v>45291</v>
      </c>
      <c r="I61" s="108">
        <f t="shared" ca="1" si="0"/>
        <v>-219</v>
      </c>
      <c r="J61" s="184" t="str">
        <f t="shared" ca="1" si="1"/>
        <v>VENCIDO</v>
      </c>
      <c r="K61" s="183" t="str">
        <f t="shared" ca="1" si="2"/>
        <v/>
      </c>
      <c r="L61" s="165" t="s">
        <v>283</v>
      </c>
      <c r="M61" s="177"/>
    </row>
    <row r="62" spans="1:13" ht="60" customHeight="1" x14ac:dyDescent="0.3">
      <c r="A62" s="681"/>
      <c r="B62" s="672"/>
      <c r="C62" s="666"/>
      <c r="D62" s="667"/>
      <c r="E62" s="668"/>
      <c r="F62" s="161" t="s">
        <v>284</v>
      </c>
      <c r="G62" s="144" t="s">
        <v>163</v>
      </c>
      <c r="H62" s="176">
        <v>45291</v>
      </c>
      <c r="I62" s="108">
        <f t="shared" ca="1" si="0"/>
        <v>-219</v>
      </c>
      <c r="J62" s="184" t="str">
        <f t="shared" ca="1" si="1"/>
        <v>VENCIDO</v>
      </c>
      <c r="K62" s="183" t="str">
        <f t="shared" ca="1" si="2"/>
        <v/>
      </c>
      <c r="L62" s="165" t="s">
        <v>285</v>
      </c>
      <c r="M62" s="177"/>
    </row>
    <row r="63" spans="1:13" ht="60" customHeight="1" x14ac:dyDescent="0.3">
      <c r="A63" s="681"/>
      <c r="B63" s="672"/>
      <c r="C63" s="666"/>
      <c r="D63" s="667"/>
      <c r="E63" s="668"/>
      <c r="F63" s="143" t="s">
        <v>286</v>
      </c>
      <c r="G63" s="144" t="s">
        <v>163</v>
      </c>
      <c r="H63" s="145">
        <v>44985</v>
      </c>
      <c r="I63" s="108">
        <f t="shared" ca="1" si="0"/>
        <v>-525</v>
      </c>
      <c r="J63" s="184" t="str">
        <f t="shared" ca="1" si="1"/>
        <v>VENCIDO</v>
      </c>
      <c r="K63" s="183" t="str">
        <f t="shared" ca="1" si="2"/>
        <v/>
      </c>
      <c r="L63" s="142" t="s">
        <v>287</v>
      </c>
      <c r="M63" s="177"/>
    </row>
    <row r="64" spans="1:13" ht="60" customHeight="1" x14ac:dyDescent="0.3">
      <c r="A64" s="681"/>
      <c r="B64" s="672"/>
      <c r="C64" s="666"/>
      <c r="D64" s="667"/>
      <c r="E64" s="668"/>
      <c r="F64" s="143" t="s">
        <v>288</v>
      </c>
      <c r="G64" s="144" t="s">
        <v>163</v>
      </c>
      <c r="H64" s="145">
        <v>45015</v>
      </c>
      <c r="I64" s="108">
        <f t="shared" ca="1" si="0"/>
        <v>-495</v>
      </c>
      <c r="J64" s="184" t="str">
        <f t="shared" ca="1" si="1"/>
        <v>VENCIDO</v>
      </c>
      <c r="K64" s="183" t="str">
        <f t="shared" ca="1" si="2"/>
        <v/>
      </c>
      <c r="L64" s="148" t="s">
        <v>148</v>
      </c>
      <c r="M64" s="177"/>
    </row>
    <row r="65" spans="1:13" ht="60" customHeight="1" x14ac:dyDescent="0.3">
      <c r="A65" s="681"/>
      <c r="B65" s="672"/>
      <c r="C65" s="666"/>
      <c r="D65" s="667"/>
      <c r="E65" s="668"/>
      <c r="F65" s="147" t="s">
        <v>289</v>
      </c>
      <c r="G65" s="144" t="s">
        <v>163</v>
      </c>
      <c r="H65" s="145">
        <v>45168</v>
      </c>
      <c r="I65" s="108">
        <f t="shared" ca="1" si="0"/>
        <v>-342</v>
      </c>
      <c r="J65" s="184" t="str">
        <f t="shared" ca="1" si="1"/>
        <v>VENCIDO</v>
      </c>
      <c r="K65" s="183" t="str">
        <f t="shared" ca="1" si="2"/>
        <v/>
      </c>
      <c r="L65" s="162" t="s">
        <v>290</v>
      </c>
      <c r="M65" s="177"/>
    </row>
    <row r="66" spans="1:13" ht="60" customHeight="1" x14ac:dyDescent="0.3">
      <c r="A66" s="681"/>
      <c r="B66" s="672"/>
      <c r="C66" s="666"/>
      <c r="D66" s="667"/>
      <c r="E66" s="668"/>
      <c r="F66" s="143" t="s">
        <v>291</v>
      </c>
      <c r="G66" s="144" t="s">
        <v>163</v>
      </c>
      <c r="H66" s="145">
        <v>45168</v>
      </c>
      <c r="I66" s="108">
        <f t="shared" ca="1" si="0"/>
        <v>-342</v>
      </c>
      <c r="J66" s="184" t="str">
        <f t="shared" ca="1" si="1"/>
        <v>VENCIDO</v>
      </c>
      <c r="K66" s="183" t="str">
        <f t="shared" ca="1" si="2"/>
        <v/>
      </c>
      <c r="L66" s="165" t="s">
        <v>152</v>
      </c>
      <c r="M66" s="177"/>
    </row>
    <row r="67" spans="1:13" ht="60" customHeight="1" thickBot="1" x14ac:dyDescent="0.35">
      <c r="A67" s="682"/>
      <c r="B67" s="673"/>
      <c r="C67" s="669"/>
      <c r="D67" s="670"/>
      <c r="E67" s="671"/>
      <c r="F67" s="152" t="s">
        <v>292</v>
      </c>
      <c r="G67" s="153" t="s">
        <v>293</v>
      </c>
      <c r="H67" s="154">
        <v>45199</v>
      </c>
      <c r="I67" s="108">
        <f t="shared" ref="I67:I84" ca="1" si="3">H67-TODAY()</f>
        <v>-311</v>
      </c>
      <c r="J67" s="184" t="str">
        <f t="shared" ref="J67:J84" ca="1" si="4">IF(I67&lt;=0,"VENCIDO","VIGENTE")</f>
        <v>VENCIDO</v>
      </c>
      <c r="K67" s="183" t="str">
        <f t="shared" ref="K67:K84" ca="1" si="5">IF(AND(I67&lt;=$N$1,J67="VIGENTE"),"PROXIMO A VENCER","")</f>
        <v/>
      </c>
      <c r="L67" s="151" t="s">
        <v>148</v>
      </c>
      <c r="M67" s="178"/>
    </row>
    <row r="68" spans="1:13" ht="142.5" customHeight="1" x14ac:dyDescent="0.3">
      <c r="A68" s="683" t="s">
        <v>294</v>
      </c>
      <c r="B68" s="677" t="s">
        <v>295</v>
      </c>
      <c r="C68" s="663" t="s">
        <v>296</v>
      </c>
      <c r="D68" s="664"/>
      <c r="E68" s="665"/>
      <c r="F68" s="170" t="s">
        <v>297</v>
      </c>
      <c r="G68" s="171" t="s">
        <v>298</v>
      </c>
      <c r="H68" s="172">
        <v>44926</v>
      </c>
      <c r="I68" s="108">
        <f t="shared" ca="1" si="3"/>
        <v>-584</v>
      </c>
      <c r="J68" s="184" t="str">
        <f t="shared" ca="1" si="4"/>
        <v>VENCIDO</v>
      </c>
      <c r="K68" s="183" t="str">
        <f t="shared" ca="1" si="5"/>
        <v/>
      </c>
      <c r="L68" s="136" t="s">
        <v>299</v>
      </c>
      <c r="M68" s="175"/>
    </row>
    <row r="69" spans="1:13" ht="60" customHeight="1" x14ac:dyDescent="0.3">
      <c r="A69" s="681"/>
      <c r="B69" s="672"/>
      <c r="C69" s="666"/>
      <c r="D69" s="667"/>
      <c r="E69" s="668"/>
      <c r="F69" s="143" t="s">
        <v>300</v>
      </c>
      <c r="G69" s="144" t="s">
        <v>301</v>
      </c>
      <c r="H69" s="145">
        <v>44926</v>
      </c>
      <c r="I69" s="108">
        <f t="shared" ca="1" si="3"/>
        <v>-584</v>
      </c>
      <c r="J69" s="184" t="str">
        <f t="shared" ca="1" si="4"/>
        <v>VENCIDO</v>
      </c>
      <c r="K69" s="183" t="str">
        <f t="shared" ca="1" si="5"/>
        <v/>
      </c>
      <c r="L69" s="142" t="s">
        <v>302</v>
      </c>
      <c r="M69" s="177"/>
    </row>
    <row r="70" spans="1:13" ht="60" customHeight="1" x14ac:dyDescent="0.3">
      <c r="A70" s="681"/>
      <c r="B70" s="672"/>
      <c r="C70" s="666"/>
      <c r="D70" s="667"/>
      <c r="E70" s="668"/>
      <c r="F70" s="143" t="s">
        <v>303</v>
      </c>
      <c r="G70" s="144" t="s">
        <v>298</v>
      </c>
      <c r="H70" s="145">
        <v>44926</v>
      </c>
      <c r="I70" s="108">
        <f t="shared" ca="1" si="3"/>
        <v>-584</v>
      </c>
      <c r="J70" s="184" t="str">
        <f t="shared" ca="1" si="4"/>
        <v>VENCIDO</v>
      </c>
      <c r="K70" s="183" t="str">
        <f t="shared" ca="1" si="5"/>
        <v/>
      </c>
      <c r="L70" s="142" t="s">
        <v>304</v>
      </c>
      <c r="M70" s="177"/>
    </row>
    <row r="71" spans="1:13" ht="60" customHeight="1" x14ac:dyDescent="0.3">
      <c r="A71" s="681"/>
      <c r="B71" s="672"/>
      <c r="C71" s="666"/>
      <c r="D71" s="667"/>
      <c r="E71" s="668"/>
      <c r="F71" s="143" t="s">
        <v>305</v>
      </c>
      <c r="G71" s="142" t="s">
        <v>298</v>
      </c>
      <c r="H71" s="145">
        <v>44926</v>
      </c>
      <c r="I71" s="108">
        <f t="shared" ca="1" si="3"/>
        <v>-584</v>
      </c>
      <c r="J71" s="184" t="str">
        <f t="shared" ca="1" si="4"/>
        <v>VENCIDO</v>
      </c>
      <c r="K71" s="183" t="str">
        <f t="shared" ca="1" si="5"/>
        <v/>
      </c>
      <c r="L71" s="148" t="s">
        <v>306</v>
      </c>
      <c r="M71" s="177"/>
    </row>
    <row r="72" spans="1:13" ht="60" customHeight="1" x14ac:dyDescent="0.3">
      <c r="A72" s="681"/>
      <c r="B72" s="672"/>
      <c r="C72" s="666"/>
      <c r="D72" s="667"/>
      <c r="E72" s="668"/>
      <c r="F72" s="143" t="s">
        <v>307</v>
      </c>
      <c r="G72" s="142" t="s">
        <v>301</v>
      </c>
      <c r="H72" s="145">
        <v>44957</v>
      </c>
      <c r="I72" s="108">
        <f t="shared" ca="1" si="3"/>
        <v>-553</v>
      </c>
      <c r="J72" s="184" t="str">
        <f t="shared" ca="1" si="4"/>
        <v>VENCIDO</v>
      </c>
      <c r="K72" s="183" t="str">
        <f t="shared" ca="1" si="5"/>
        <v/>
      </c>
      <c r="L72" s="162" t="s">
        <v>308</v>
      </c>
      <c r="M72" s="177"/>
    </row>
    <row r="73" spans="1:13" ht="60" customHeight="1" x14ac:dyDescent="0.3">
      <c r="A73" s="681"/>
      <c r="B73" s="672"/>
      <c r="C73" s="666"/>
      <c r="D73" s="667"/>
      <c r="E73" s="668"/>
      <c r="F73" s="143" t="s">
        <v>309</v>
      </c>
      <c r="G73" s="142" t="s">
        <v>310</v>
      </c>
      <c r="H73" s="145">
        <v>45046</v>
      </c>
      <c r="I73" s="108">
        <f t="shared" ca="1" si="3"/>
        <v>-464</v>
      </c>
      <c r="J73" s="184" t="str">
        <f t="shared" ca="1" si="4"/>
        <v>VENCIDO</v>
      </c>
      <c r="K73" s="183" t="str">
        <f t="shared" ca="1" si="5"/>
        <v/>
      </c>
      <c r="L73" s="165" t="s">
        <v>148</v>
      </c>
      <c r="M73" s="177"/>
    </row>
    <row r="74" spans="1:13" ht="60" customHeight="1" x14ac:dyDescent="0.3">
      <c r="A74" s="681"/>
      <c r="B74" s="672"/>
      <c r="C74" s="666"/>
      <c r="D74" s="667"/>
      <c r="E74" s="668"/>
      <c r="F74" s="143" t="s">
        <v>311</v>
      </c>
      <c r="G74" s="142" t="s">
        <v>312</v>
      </c>
      <c r="H74" s="145">
        <v>45168</v>
      </c>
      <c r="I74" s="108">
        <f t="shared" ca="1" si="3"/>
        <v>-342</v>
      </c>
      <c r="J74" s="184" t="str">
        <f t="shared" ca="1" si="4"/>
        <v>VENCIDO</v>
      </c>
      <c r="K74" s="183" t="str">
        <f t="shared" ca="1" si="5"/>
        <v/>
      </c>
      <c r="L74" s="142" t="s">
        <v>148</v>
      </c>
      <c r="M74" s="177"/>
    </row>
    <row r="75" spans="1:13" ht="60" customHeight="1" thickBot="1" x14ac:dyDescent="0.35">
      <c r="A75" s="682"/>
      <c r="B75" s="673"/>
      <c r="C75" s="669"/>
      <c r="D75" s="670"/>
      <c r="E75" s="671"/>
      <c r="F75" s="152" t="s">
        <v>313</v>
      </c>
      <c r="G75" s="153" t="s">
        <v>265</v>
      </c>
      <c r="H75" s="154">
        <v>45199</v>
      </c>
      <c r="I75" s="108">
        <f t="shared" ca="1" si="3"/>
        <v>-311</v>
      </c>
      <c r="J75" s="184" t="str">
        <f t="shared" ca="1" si="4"/>
        <v>VENCIDO</v>
      </c>
      <c r="K75" s="183" t="str">
        <f t="shared" ca="1" si="5"/>
        <v/>
      </c>
      <c r="L75" s="151" t="s">
        <v>148</v>
      </c>
      <c r="M75" s="178"/>
    </row>
    <row r="76" spans="1:13" ht="60" customHeight="1" x14ac:dyDescent="0.3">
      <c r="A76" s="658" t="s">
        <v>314</v>
      </c>
      <c r="B76" s="657" t="s">
        <v>315</v>
      </c>
      <c r="C76" s="663" t="s">
        <v>316</v>
      </c>
      <c r="D76" s="664"/>
      <c r="E76" s="665"/>
      <c r="F76" s="181" t="s">
        <v>317</v>
      </c>
      <c r="G76" s="171" t="s">
        <v>293</v>
      </c>
      <c r="H76" s="173">
        <v>44926</v>
      </c>
      <c r="I76" s="108">
        <f t="shared" ca="1" si="3"/>
        <v>-584</v>
      </c>
      <c r="J76" s="184" t="str">
        <f t="shared" ca="1" si="4"/>
        <v>VENCIDO</v>
      </c>
      <c r="K76" s="183" t="str">
        <f t="shared" ca="1" si="5"/>
        <v/>
      </c>
      <c r="L76" s="174" t="s">
        <v>318</v>
      </c>
      <c r="M76" s="175"/>
    </row>
    <row r="77" spans="1:13" ht="60" customHeight="1" x14ac:dyDescent="0.3">
      <c r="A77" s="681"/>
      <c r="B77" s="658"/>
      <c r="C77" s="666"/>
      <c r="D77" s="667"/>
      <c r="E77" s="668"/>
      <c r="F77" s="161" t="s">
        <v>319</v>
      </c>
      <c r="G77" s="144" t="s">
        <v>293</v>
      </c>
      <c r="H77" s="176">
        <v>44926</v>
      </c>
      <c r="I77" s="108">
        <f t="shared" ca="1" si="3"/>
        <v>-584</v>
      </c>
      <c r="J77" s="184" t="str">
        <f t="shared" ca="1" si="4"/>
        <v>VENCIDO</v>
      </c>
      <c r="K77" s="183" t="str">
        <f t="shared" ca="1" si="5"/>
        <v/>
      </c>
      <c r="L77" s="165" t="s">
        <v>320</v>
      </c>
      <c r="M77" s="177"/>
    </row>
    <row r="78" spans="1:13" ht="60" customHeight="1" x14ac:dyDescent="0.3">
      <c r="A78" s="681"/>
      <c r="B78" s="658"/>
      <c r="C78" s="666"/>
      <c r="D78" s="667"/>
      <c r="E78" s="668"/>
      <c r="F78" s="161" t="s">
        <v>321</v>
      </c>
      <c r="G78" s="144" t="s">
        <v>265</v>
      </c>
      <c r="H78" s="176">
        <v>44926</v>
      </c>
      <c r="I78" s="108">
        <f t="shared" ca="1" si="3"/>
        <v>-584</v>
      </c>
      <c r="J78" s="184" t="str">
        <f t="shared" ca="1" si="4"/>
        <v>VENCIDO</v>
      </c>
      <c r="K78" s="183" t="str">
        <f t="shared" ca="1" si="5"/>
        <v/>
      </c>
      <c r="L78" s="165" t="s">
        <v>322</v>
      </c>
      <c r="M78" s="177"/>
    </row>
    <row r="79" spans="1:13" ht="60" customHeight="1" x14ac:dyDescent="0.3">
      <c r="A79" s="681"/>
      <c r="B79" s="658"/>
      <c r="C79" s="666"/>
      <c r="D79" s="667"/>
      <c r="E79" s="668"/>
      <c r="F79" s="143" t="s">
        <v>323</v>
      </c>
      <c r="G79" s="144" t="s">
        <v>265</v>
      </c>
      <c r="H79" s="145">
        <v>44957</v>
      </c>
      <c r="I79" s="108">
        <f t="shared" ca="1" si="3"/>
        <v>-553</v>
      </c>
      <c r="J79" s="184" t="str">
        <f t="shared" ca="1" si="4"/>
        <v>VENCIDO</v>
      </c>
      <c r="K79" s="183" t="str">
        <f t="shared" ca="1" si="5"/>
        <v/>
      </c>
      <c r="L79" s="142" t="s">
        <v>324</v>
      </c>
      <c r="M79" s="177"/>
    </row>
    <row r="80" spans="1:13" ht="60" customHeight="1" x14ac:dyDescent="0.3">
      <c r="A80" s="681"/>
      <c r="B80" s="658"/>
      <c r="C80" s="666"/>
      <c r="D80" s="667"/>
      <c r="E80" s="668"/>
      <c r="F80" s="143" t="s">
        <v>325</v>
      </c>
      <c r="G80" s="142" t="s">
        <v>265</v>
      </c>
      <c r="H80" s="145">
        <v>45015</v>
      </c>
      <c r="I80" s="108">
        <f t="shared" ca="1" si="3"/>
        <v>-495</v>
      </c>
      <c r="J80" s="184" t="str">
        <f t="shared" ca="1" si="4"/>
        <v>VENCIDO</v>
      </c>
      <c r="K80" s="183" t="str">
        <f t="shared" ca="1" si="5"/>
        <v/>
      </c>
      <c r="L80" s="148" t="s">
        <v>326</v>
      </c>
      <c r="M80" s="177"/>
    </row>
    <row r="81" spans="1:13" ht="60" customHeight="1" x14ac:dyDescent="0.3">
      <c r="A81" s="681"/>
      <c r="B81" s="658"/>
      <c r="C81" s="666"/>
      <c r="D81" s="667"/>
      <c r="E81" s="668"/>
      <c r="F81" s="143" t="s">
        <v>327</v>
      </c>
      <c r="G81" s="142" t="s">
        <v>265</v>
      </c>
      <c r="H81" s="145">
        <v>45015</v>
      </c>
      <c r="I81" s="108">
        <f t="shared" ca="1" si="3"/>
        <v>-495</v>
      </c>
      <c r="J81" s="184" t="str">
        <f t="shared" ca="1" si="4"/>
        <v>VENCIDO</v>
      </c>
      <c r="K81" s="183" t="str">
        <f t="shared" ca="1" si="5"/>
        <v/>
      </c>
      <c r="L81" s="162" t="s">
        <v>328</v>
      </c>
      <c r="M81" s="177"/>
    </row>
    <row r="82" spans="1:13" ht="60" customHeight="1" x14ac:dyDescent="0.3">
      <c r="A82" s="681"/>
      <c r="B82" s="658"/>
      <c r="C82" s="666"/>
      <c r="D82" s="667"/>
      <c r="E82" s="668"/>
      <c r="F82" s="143" t="s">
        <v>329</v>
      </c>
      <c r="G82" s="144" t="s">
        <v>265</v>
      </c>
      <c r="H82" s="145">
        <v>45168</v>
      </c>
      <c r="I82" s="108">
        <f t="shared" ca="1" si="3"/>
        <v>-342</v>
      </c>
      <c r="J82" s="184" t="str">
        <f t="shared" ca="1" si="4"/>
        <v>VENCIDO</v>
      </c>
      <c r="K82" s="183" t="str">
        <f t="shared" ca="1" si="5"/>
        <v/>
      </c>
      <c r="L82" s="165" t="s">
        <v>330</v>
      </c>
      <c r="M82" s="177"/>
    </row>
    <row r="83" spans="1:13" ht="60" customHeight="1" x14ac:dyDescent="0.3">
      <c r="A83" s="681"/>
      <c r="B83" s="658"/>
      <c r="C83" s="666"/>
      <c r="D83" s="667"/>
      <c r="E83" s="668"/>
      <c r="F83" s="143" t="s">
        <v>331</v>
      </c>
      <c r="G83" s="144" t="s">
        <v>265</v>
      </c>
      <c r="H83" s="145">
        <v>45168</v>
      </c>
      <c r="I83" s="108">
        <f t="shared" ca="1" si="3"/>
        <v>-342</v>
      </c>
      <c r="J83" s="184" t="str">
        <f t="shared" ca="1" si="4"/>
        <v>VENCIDO</v>
      </c>
      <c r="K83" s="183" t="str">
        <f t="shared" ca="1" si="5"/>
        <v/>
      </c>
      <c r="L83" s="142" t="s">
        <v>332</v>
      </c>
      <c r="M83" s="177"/>
    </row>
    <row r="84" spans="1:13" ht="60" customHeight="1" thickBot="1" x14ac:dyDescent="0.35">
      <c r="A84" s="682"/>
      <c r="B84" s="659"/>
      <c r="C84" s="669"/>
      <c r="D84" s="670"/>
      <c r="E84" s="671"/>
      <c r="F84" s="152" t="s">
        <v>313</v>
      </c>
      <c r="G84" s="153" t="s">
        <v>265</v>
      </c>
      <c r="H84" s="154">
        <v>45189</v>
      </c>
      <c r="I84" s="108">
        <f t="shared" ca="1" si="3"/>
        <v>-321</v>
      </c>
      <c r="J84" s="184" t="str">
        <f t="shared" ca="1" si="4"/>
        <v>VENCIDO</v>
      </c>
      <c r="K84" s="183" t="str">
        <f t="shared" ca="1" si="5"/>
        <v/>
      </c>
      <c r="L84" s="151" t="s">
        <v>152</v>
      </c>
      <c r="M84" s="178"/>
    </row>
    <row r="85" spans="1:13" ht="60" customHeight="1" x14ac:dyDescent="0.3">
      <c r="B85" s="113"/>
    </row>
    <row r="86" spans="1:13" ht="60" customHeight="1" x14ac:dyDescent="0.3">
      <c r="B86" s="113"/>
    </row>
    <row r="87" spans="1:13" ht="60" customHeight="1" x14ac:dyDescent="0.3">
      <c r="B87" s="113"/>
    </row>
    <row r="88" spans="1:13" ht="60" customHeight="1" x14ac:dyDescent="0.3">
      <c r="B88" s="113"/>
    </row>
    <row r="89" spans="1:13" ht="60" customHeight="1" x14ac:dyDescent="0.3">
      <c r="B89" s="113"/>
    </row>
    <row r="90" spans="1:13" ht="60" customHeight="1" x14ac:dyDescent="0.3">
      <c r="B90" s="113"/>
    </row>
    <row r="91" spans="1:13" ht="60" customHeight="1" x14ac:dyDescent="0.3">
      <c r="B91" s="113"/>
    </row>
    <row r="92" spans="1:13" ht="60" customHeight="1" x14ac:dyDescent="0.3">
      <c r="B92" s="113"/>
    </row>
    <row r="93" spans="1:13" ht="60" customHeight="1" x14ac:dyDescent="0.3">
      <c r="B93" s="113"/>
    </row>
    <row r="94" spans="1:13" ht="60" customHeight="1" x14ac:dyDescent="0.3">
      <c r="B94" s="113"/>
    </row>
    <row r="95" spans="1:13" ht="60" customHeight="1" x14ac:dyDescent="0.3">
      <c r="B95" s="113"/>
    </row>
    <row r="96" spans="1:13" ht="60" customHeight="1" x14ac:dyDescent="0.3">
      <c r="B96" s="113"/>
    </row>
    <row r="97" spans="2:2" ht="60" customHeight="1" x14ac:dyDescent="0.3">
      <c r="B97" s="113"/>
    </row>
    <row r="98" spans="2:2" ht="60" customHeight="1" x14ac:dyDescent="0.3">
      <c r="B98" s="113"/>
    </row>
    <row r="99" spans="2:2" ht="60" customHeight="1" x14ac:dyDescent="0.3">
      <c r="B99" s="113"/>
    </row>
    <row r="100" spans="2:2" ht="60" customHeight="1" x14ac:dyDescent="0.3">
      <c r="B100" s="113"/>
    </row>
    <row r="101" spans="2:2" ht="60" customHeight="1" x14ac:dyDescent="0.3">
      <c r="B101" s="113"/>
    </row>
    <row r="102" spans="2:2" ht="60" customHeight="1" x14ac:dyDescent="0.3">
      <c r="B102" s="113"/>
    </row>
    <row r="103" spans="2:2" ht="60" customHeight="1" x14ac:dyDescent="0.3">
      <c r="B103" s="113"/>
    </row>
    <row r="104" spans="2:2" ht="60" customHeight="1" x14ac:dyDescent="0.3">
      <c r="B104" s="113"/>
    </row>
    <row r="105" spans="2:2" ht="60" customHeight="1" x14ac:dyDescent="0.3">
      <c r="B105" s="113"/>
    </row>
    <row r="106" spans="2:2" ht="60" customHeight="1" x14ac:dyDescent="0.3">
      <c r="B106" s="113"/>
    </row>
    <row r="107" spans="2:2" ht="60" customHeight="1" x14ac:dyDescent="0.3">
      <c r="B107" s="113"/>
    </row>
    <row r="108" spans="2:2" ht="60" customHeight="1" x14ac:dyDescent="0.3">
      <c r="B108" s="113"/>
    </row>
    <row r="109" spans="2:2" ht="60" customHeight="1" x14ac:dyDescent="0.3">
      <c r="B109" s="113"/>
    </row>
    <row r="110" spans="2:2" ht="60" customHeight="1" x14ac:dyDescent="0.3">
      <c r="B110" s="113"/>
    </row>
    <row r="111" spans="2:2" ht="60" customHeight="1" x14ac:dyDescent="0.3">
      <c r="B111" s="113"/>
    </row>
    <row r="112" spans="2:2" ht="60" customHeight="1" x14ac:dyDescent="0.3">
      <c r="B112" s="113"/>
    </row>
    <row r="113" spans="2:2" ht="60" customHeight="1" x14ac:dyDescent="0.3">
      <c r="B113" s="113"/>
    </row>
    <row r="114" spans="2:2" ht="60" customHeight="1" x14ac:dyDescent="0.3">
      <c r="B114" s="113"/>
    </row>
    <row r="115" spans="2:2" ht="60" customHeight="1" x14ac:dyDescent="0.3">
      <c r="B115" s="113"/>
    </row>
    <row r="116" spans="2:2" ht="60" customHeight="1" x14ac:dyDescent="0.3">
      <c r="B116" s="113"/>
    </row>
    <row r="117" spans="2:2" ht="60" customHeight="1" x14ac:dyDescent="0.3">
      <c r="B117" s="113"/>
    </row>
    <row r="118" spans="2:2" ht="60" customHeight="1" x14ac:dyDescent="0.3">
      <c r="B118" s="113"/>
    </row>
    <row r="119" spans="2:2" ht="60" customHeight="1" x14ac:dyDescent="0.3">
      <c r="B119" s="113"/>
    </row>
    <row r="120" spans="2:2" ht="60" customHeight="1" x14ac:dyDescent="0.3">
      <c r="B120" s="113"/>
    </row>
    <row r="121" spans="2:2" ht="60" customHeight="1" x14ac:dyDescent="0.3">
      <c r="B121" s="113"/>
    </row>
    <row r="122" spans="2:2" ht="60" customHeight="1" x14ac:dyDescent="0.3">
      <c r="B122" s="113"/>
    </row>
    <row r="123" spans="2:2" ht="60" customHeight="1" x14ac:dyDescent="0.3">
      <c r="B123" s="113"/>
    </row>
    <row r="124" spans="2:2" ht="60" customHeight="1" x14ac:dyDescent="0.3">
      <c r="B124" s="113"/>
    </row>
    <row r="125" spans="2:2" ht="60" customHeight="1" x14ac:dyDescent="0.3">
      <c r="B125" s="113"/>
    </row>
    <row r="126" spans="2:2" ht="60" customHeight="1" x14ac:dyDescent="0.3">
      <c r="B126" s="113"/>
    </row>
    <row r="127" spans="2:2" ht="60" customHeight="1" x14ac:dyDescent="0.3">
      <c r="B127" s="113"/>
    </row>
    <row r="128" spans="2:2" ht="60" customHeight="1" x14ac:dyDescent="0.3">
      <c r="B128" s="113"/>
    </row>
    <row r="129" spans="2:2" ht="60" customHeight="1" x14ac:dyDescent="0.3">
      <c r="B129" s="113"/>
    </row>
    <row r="130" spans="2:2" ht="60" customHeight="1" x14ac:dyDescent="0.3">
      <c r="B130" s="113"/>
    </row>
    <row r="131" spans="2:2" ht="60" customHeight="1" x14ac:dyDescent="0.3">
      <c r="B131" s="113"/>
    </row>
    <row r="132" spans="2:2" ht="60" customHeight="1" x14ac:dyDescent="0.3">
      <c r="B132" s="113"/>
    </row>
    <row r="133" spans="2:2" ht="60" customHeight="1" x14ac:dyDescent="0.3">
      <c r="B133" s="113"/>
    </row>
    <row r="134" spans="2:2" ht="60" customHeight="1" x14ac:dyDescent="0.3">
      <c r="B134" s="113"/>
    </row>
    <row r="135" spans="2:2" ht="60" customHeight="1" x14ac:dyDescent="0.3">
      <c r="B135" s="113"/>
    </row>
    <row r="136" spans="2:2" ht="60" customHeight="1" x14ac:dyDescent="0.3">
      <c r="B136" s="113"/>
    </row>
    <row r="137" spans="2:2" ht="60" customHeight="1" x14ac:dyDescent="0.3">
      <c r="B137" s="113"/>
    </row>
    <row r="138" spans="2:2" ht="60" customHeight="1" x14ac:dyDescent="0.3">
      <c r="B138" s="113"/>
    </row>
    <row r="139" spans="2:2" ht="60" customHeight="1" x14ac:dyDescent="0.3">
      <c r="B139" s="113"/>
    </row>
    <row r="140" spans="2:2" ht="60" customHeight="1" x14ac:dyDescent="0.3">
      <c r="B140" s="113"/>
    </row>
    <row r="141" spans="2:2" ht="60" customHeight="1" x14ac:dyDescent="0.3">
      <c r="B141" s="113"/>
    </row>
    <row r="142" spans="2:2" ht="60" customHeight="1" x14ac:dyDescent="0.3">
      <c r="B142" s="113"/>
    </row>
    <row r="143" spans="2:2" ht="60" customHeight="1" x14ac:dyDescent="0.3">
      <c r="B143" s="113"/>
    </row>
    <row r="144" spans="2:2" ht="60" customHeight="1" x14ac:dyDescent="0.3">
      <c r="B144" s="113"/>
    </row>
    <row r="145" spans="2:2" ht="60" customHeight="1" x14ac:dyDescent="0.3">
      <c r="B145" s="113"/>
    </row>
    <row r="146" spans="2:2" ht="60" customHeight="1" x14ac:dyDescent="0.3">
      <c r="B146" s="113"/>
    </row>
    <row r="147" spans="2:2" ht="60" customHeight="1" x14ac:dyDescent="0.3">
      <c r="B147" s="113"/>
    </row>
    <row r="148" spans="2:2" ht="60" customHeight="1" x14ac:dyDescent="0.3">
      <c r="B148" s="113"/>
    </row>
    <row r="149" spans="2:2" ht="60" customHeight="1" x14ac:dyDescent="0.3">
      <c r="B149" s="113"/>
    </row>
    <row r="150" spans="2:2" ht="60" customHeight="1" x14ac:dyDescent="0.3">
      <c r="B150" s="113"/>
    </row>
    <row r="151" spans="2:2" ht="60" customHeight="1" x14ac:dyDescent="0.3">
      <c r="B151" s="113"/>
    </row>
    <row r="152" spans="2:2" ht="60" customHeight="1" x14ac:dyDescent="0.3">
      <c r="B152" s="113"/>
    </row>
    <row r="153" spans="2:2" ht="60" customHeight="1" x14ac:dyDescent="0.3">
      <c r="B153" s="113"/>
    </row>
    <row r="154" spans="2:2" ht="60" customHeight="1" x14ac:dyDescent="0.3">
      <c r="B154" s="113"/>
    </row>
    <row r="155" spans="2:2" ht="60" customHeight="1" x14ac:dyDescent="0.3">
      <c r="B155" s="113"/>
    </row>
    <row r="156" spans="2:2" ht="60" customHeight="1" x14ac:dyDescent="0.3">
      <c r="B156" s="113"/>
    </row>
    <row r="157" spans="2:2" ht="60" customHeight="1" x14ac:dyDescent="0.3">
      <c r="B157" s="113"/>
    </row>
    <row r="158" spans="2:2" ht="60" customHeight="1" x14ac:dyDescent="0.3">
      <c r="B158" s="113"/>
    </row>
    <row r="159" spans="2:2" ht="60" customHeight="1" x14ac:dyDescent="0.3">
      <c r="B159" s="113"/>
    </row>
    <row r="160" spans="2:2" ht="60" customHeight="1" x14ac:dyDescent="0.3">
      <c r="B160" s="113"/>
    </row>
    <row r="161" spans="2:2" ht="60" customHeight="1" x14ac:dyDescent="0.3">
      <c r="B161" s="113"/>
    </row>
    <row r="162" spans="2:2" ht="60" customHeight="1" x14ac:dyDescent="0.3">
      <c r="B162" s="113"/>
    </row>
    <row r="163" spans="2:2" ht="60" customHeight="1" x14ac:dyDescent="0.3">
      <c r="B163" s="113"/>
    </row>
    <row r="164" spans="2:2" ht="60" customHeight="1" x14ac:dyDescent="0.3">
      <c r="B164" s="113"/>
    </row>
    <row r="165" spans="2:2" ht="60" customHeight="1" x14ac:dyDescent="0.3">
      <c r="B165" s="113"/>
    </row>
    <row r="166" spans="2:2" ht="60" customHeight="1" x14ac:dyDescent="0.3">
      <c r="B166" s="113"/>
    </row>
    <row r="167" spans="2:2" ht="60" customHeight="1" x14ac:dyDescent="0.3">
      <c r="B167" s="113"/>
    </row>
    <row r="168" spans="2:2" ht="60" customHeight="1" x14ac:dyDescent="0.3">
      <c r="B168" s="113"/>
    </row>
    <row r="169" spans="2:2" ht="60" customHeight="1" x14ac:dyDescent="0.3">
      <c r="B169" s="113"/>
    </row>
    <row r="170" spans="2:2" ht="60" customHeight="1" x14ac:dyDescent="0.3">
      <c r="B170" s="113"/>
    </row>
    <row r="171" spans="2:2" ht="60" customHeight="1" x14ac:dyDescent="0.3">
      <c r="B171" s="113"/>
    </row>
    <row r="172" spans="2:2" ht="60" customHeight="1" x14ac:dyDescent="0.3">
      <c r="B172" s="113"/>
    </row>
    <row r="173" spans="2:2" ht="60" customHeight="1" x14ac:dyDescent="0.3">
      <c r="B173" s="113"/>
    </row>
    <row r="174" spans="2:2" ht="60" customHeight="1" x14ac:dyDescent="0.3">
      <c r="B174" s="113"/>
    </row>
    <row r="175" spans="2:2" ht="60" customHeight="1" x14ac:dyDescent="0.3">
      <c r="B175" s="113"/>
    </row>
    <row r="176" spans="2:2" ht="60" customHeight="1" x14ac:dyDescent="0.3">
      <c r="B176" s="113"/>
    </row>
    <row r="177" spans="2:2" ht="60" customHeight="1" x14ac:dyDescent="0.3">
      <c r="B177" s="113"/>
    </row>
    <row r="178" spans="2:2" ht="60" customHeight="1" x14ac:dyDescent="0.3">
      <c r="B178" s="113"/>
    </row>
    <row r="179" spans="2:2" ht="60" customHeight="1" x14ac:dyDescent="0.3">
      <c r="B179" s="113"/>
    </row>
    <row r="180" spans="2:2" ht="60" customHeight="1" x14ac:dyDescent="0.3">
      <c r="B180" s="113"/>
    </row>
    <row r="181" spans="2:2" ht="60" customHeight="1" x14ac:dyDescent="0.3">
      <c r="B181" s="113"/>
    </row>
    <row r="182" spans="2:2" ht="60" customHeight="1" x14ac:dyDescent="0.3">
      <c r="B182" s="113"/>
    </row>
    <row r="183" spans="2:2" ht="60" customHeight="1" x14ac:dyDescent="0.3">
      <c r="B183" s="113"/>
    </row>
    <row r="184" spans="2:2" ht="60" customHeight="1" x14ac:dyDescent="0.3">
      <c r="B184" s="113"/>
    </row>
    <row r="185" spans="2:2" ht="60" customHeight="1" x14ac:dyDescent="0.3">
      <c r="B185" s="113"/>
    </row>
    <row r="186" spans="2:2" ht="60" customHeight="1" x14ac:dyDescent="0.3">
      <c r="B186" s="113"/>
    </row>
    <row r="187" spans="2:2" ht="60" customHeight="1" x14ac:dyDescent="0.3">
      <c r="B187" s="113"/>
    </row>
    <row r="188" spans="2:2" ht="60" customHeight="1" x14ac:dyDescent="0.3">
      <c r="B188" s="113"/>
    </row>
    <row r="189" spans="2:2" ht="60" customHeight="1" x14ac:dyDescent="0.3">
      <c r="B189" s="113"/>
    </row>
    <row r="190" spans="2:2" ht="60" customHeight="1" x14ac:dyDescent="0.3">
      <c r="B190" s="113"/>
    </row>
    <row r="191" spans="2:2" ht="60" customHeight="1" x14ac:dyDescent="0.3">
      <c r="B191" s="113"/>
    </row>
    <row r="192" spans="2:2" ht="60" customHeight="1" x14ac:dyDescent="0.3">
      <c r="B192" s="113"/>
    </row>
    <row r="193" spans="2:2" ht="60" customHeight="1" x14ac:dyDescent="0.3">
      <c r="B193" s="113"/>
    </row>
    <row r="194" spans="2:2" ht="60" customHeight="1" x14ac:dyDescent="0.3">
      <c r="B194" s="113"/>
    </row>
    <row r="195" spans="2:2" ht="60" customHeight="1" x14ac:dyDescent="0.3">
      <c r="B195" s="113"/>
    </row>
    <row r="196" spans="2:2" ht="60" customHeight="1" x14ac:dyDescent="0.3">
      <c r="B196" s="113"/>
    </row>
    <row r="197" spans="2:2" ht="60" customHeight="1" x14ac:dyDescent="0.3">
      <c r="B197" s="113"/>
    </row>
    <row r="198" spans="2:2" ht="60" customHeight="1" x14ac:dyDescent="0.3">
      <c r="B198" s="113"/>
    </row>
    <row r="199" spans="2:2" ht="60" customHeight="1" x14ac:dyDescent="0.3">
      <c r="B199" s="113"/>
    </row>
    <row r="200" spans="2:2" ht="60" customHeight="1" x14ac:dyDescent="0.3">
      <c r="B200" s="113"/>
    </row>
    <row r="201" spans="2:2" ht="60" customHeight="1" x14ac:dyDescent="0.3">
      <c r="B201" s="113"/>
    </row>
    <row r="202" spans="2:2" ht="60" customHeight="1" x14ac:dyDescent="0.3">
      <c r="B202" s="113"/>
    </row>
    <row r="203" spans="2:2" ht="60" customHeight="1" x14ac:dyDescent="0.3">
      <c r="B203" s="113"/>
    </row>
    <row r="204" spans="2:2" ht="60" customHeight="1" x14ac:dyDescent="0.3">
      <c r="B204" s="113"/>
    </row>
    <row r="205" spans="2:2" ht="60" customHeight="1" x14ac:dyDescent="0.3">
      <c r="B205" s="113"/>
    </row>
    <row r="206" spans="2:2" ht="60" customHeight="1" x14ac:dyDescent="0.3">
      <c r="B206" s="113"/>
    </row>
    <row r="207" spans="2:2" ht="60" customHeight="1" x14ac:dyDescent="0.3">
      <c r="B207" s="113"/>
    </row>
    <row r="208" spans="2:2" ht="60" customHeight="1" x14ac:dyDescent="0.3">
      <c r="B208" s="113"/>
    </row>
    <row r="209" spans="2:2" ht="60" customHeight="1" x14ac:dyDescent="0.3">
      <c r="B209" s="113"/>
    </row>
    <row r="210" spans="2:2" ht="60" customHeight="1" x14ac:dyDescent="0.3">
      <c r="B210" s="113"/>
    </row>
    <row r="211" spans="2:2" ht="60" customHeight="1" x14ac:dyDescent="0.3">
      <c r="B211" s="113"/>
    </row>
    <row r="212" spans="2:2" ht="60" customHeight="1" x14ac:dyDescent="0.3">
      <c r="B212" s="113"/>
    </row>
    <row r="213" spans="2:2" ht="60" customHeight="1" x14ac:dyDescent="0.3">
      <c r="B213" s="113"/>
    </row>
    <row r="214" spans="2:2" ht="60" customHeight="1" x14ac:dyDescent="0.3">
      <c r="B214" s="113"/>
    </row>
    <row r="215" spans="2:2" ht="60" customHeight="1" x14ac:dyDescent="0.3">
      <c r="B215" s="113"/>
    </row>
    <row r="216" spans="2:2" ht="60" customHeight="1" x14ac:dyDescent="0.3">
      <c r="B216" s="113"/>
    </row>
    <row r="217" spans="2:2" ht="60" customHeight="1" x14ac:dyDescent="0.3">
      <c r="B217" s="113"/>
    </row>
    <row r="218" spans="2:2" ht="60" customHeight="1" x14ac:dyDescent="0.3">
      <c r="B218" s="113"/>
    </row>
    <row r="219" spans="2:2" ht="60" customHeight="1" x14ac:dyDescent="0.3">
      <c r="B219" s="113"/>
    </row>
    <row r="220" spans="2:2" ht="60" customHeight="1" x14ac:dyDescent="0.3">
      <c r="B220" s="113"/>
    </row>
    <row r="221" spans="2:2" ht="60" customHeight="1" x14ac:dyDescent="0.3">
      <c r="B221" s="113"/>
    </row>
    <row r="222" spans="2:2" ht="60" customHeight="1" x14ac:dyDescent="0.3">
      <c r="B222" s="113"/>
    </row>
    <row r="223" spans="2:2" ht="60" customHeight="1" x14ac:dyDescent="0.3">
      <c r="B223" s="113"/>
    </row>
    <row r="224" spans="2:2" ht="60" customHeight="1" x14ac:dyDescent="0.3">
      <c r="B224" s="113"/>
    </row>
    <row r="225" spans="2:2" ht="60" customHeight="1" x14ac:dyDescent="0.3">
      <c r="B225" s="113"/>
    </row>
    <row r="226" spans="2:2" ht="60" customHeight="1" x14ac:dyDescent="0.3">
      <c r="B226" s="113"/>
    </row>
    <row r="227" spans="2:2" ht="60" customHeight="1" x14ac:dyDescent="0.3">
      <c r="B227" s="113"/>
    </row>
    <row r="228" spans="2:2" ht="60" customHeight="1" x14ac:dyDescent="0.3">
      <c r="B228" s="113"/>
    </row>
    <row r="229" spans="2:2" ht="60" customHeight="1" x14ac:dyDescent="0.3">
      <c r="B229" s="113"/>
    </row>
    <row r="230" spans="2:2" ht="60" customHeight="1" x14ac:dyDescent="0.3">
      <c r="B230" s="113"/>
    </row>
    <row r="231" spans="2:2" ht="60" customHeight="1" x14ac:dyDescent="0.3">
      <c r="B231" s="113"/>
    </row>
    <row r="232" spans="2:2" ht="60" customHeight="1" x14ac:dyDescent="0.3">
      <c r="B232" s="113"/>
    </row>
    <row r="233" spans="2:2" ht="60" customHeight="1" x14ac:dyDescent="0.3">
      <c r="B233" s="113"/>
    </row>
    <row r="234" spans="2:2" ht="60" customHeight="1" x14ac:dyDescent="0.3">
      <c r="B234" s="113"/>
    </row>
    <row r="235" spans="2:2" ht="60" customHeight="1" x14ac:dyDescent="0.3">
      <c r="B235" s="113"/>
    </row>
    <row r="236" spans="2:2" ht="60" customHeight="1" x14ac:dyDescent="0.3">
      <c r="B236" s="113"/>
    </row>
    <row r="237" spans="2:2" ht="60" customHeight="1" x14ac:dyDescent="0.3">
      <c r="B237" s="113"/>
    </row>
    <row r="238" spans="2:2" ht="60" customHeight="1" x14ac:dyDescent="0.3">
      <c r="B238" s="113"/>
    </row>
    <row r="239" spans="2:2" ht="60" customHeight="1" x14ac:dyDescent="0.3">
      <c r="B239" s="113"/>
    </row>
    <row r="240" spans="2:2" ht="60" customHeight="1" x14ac:dyDescent="0.3">
      <c r="B240" s="113"/>
    </row>
    <row r="241" spans="2:2" ht="60" customHeight="1" x14ac:dyDescent="0.3">
      <c r="B241" s="113"/>
    </row>
    <row r="242" spans="2:2" ht="60" customHeight="1" x14ac:dyDescent="0.3">
      <c r="B242" s="113"/>
    </row>
    <row r="243" spans="2:2" ht="60" customHeight="1" x14ac:dyDescent="0.3">
      <c r="B243" s="113"/>
    </row>
    <row r="244" spans="2:2" ht="60" customHeight="1" x14ac:dyDescent="0.3">
      <c r="B244" s="113"/>
    </row>
    <row r="245" spans="2:2" ht="60" customHeight="1" x14ac:dyDescent="0.3">
      <c r="B245" s="113"/>
    </row>
    <row r="246" spans="2:2" ht="60" customHeight="1" x14ac:dyDescent="0.3">
      <c r="B246" s="113"/>
    </row>
    <row r="247" spans="2:2" ht="60" customHeight="1" x14ac:dyDescent="0.3">
      <c r="B247" s="113"/>
    </row>
    <row r="248" spans="2:2" ht="60" customHeight="1" x14ac:dyDescent="0.3">
      <c r="B248" s="113"/>
    </row>
    <row r="249" spans="2:2" ht="60" customHeight="1" x14ac:dyDescent="0.3">
      <c r="B249" s="113"/>
    </row>
    <row r="250" spans="2:2" ht="60" customHeight="1" x14ac:dyDescent="0.3">
      <c r="B250" s="113"/>
    </row>
    <row r="251" spans="2:2" ht="60" customHeight="1" x14ac:dyDescent="0.3">
      <c r="B251" s="113"/>
    </row>
    <row r="252" spans="2:2" ht="60" customHeight="1" x14ac:dyDescent="0.3">
      <c r="B252" s="113"/>
    </row>
    <row r="253" spans="2:2" ht="60" customHeight="1" x14ac:dyDescent="0.3">
      <c r="B253" s="113"/>
    </row>
    <row r="254" spans="2:2" ht="60" customHeight="1" x14ac:dyDescent="0.3">
      <c r="B254" s="113"/>
    </row>
    <row r="255" spans="2:2" ht="60" customHeight="1" x14ac:dyDescent="0.3">
      <c r="B255" s="113"/>
    </row>
    <row r="256" spans="2:2" ht="60" customHeight="1" x14ac:dyDescent="0.3">
      <c r="B256" s="113"/>
    </row>
    <row r="257" spans="2:2" ht="60" customHeight="1" x14ac:dyDescent="0.3">
      <c r="B257" s="113"/>
    </row>
    <row r="258" spans="2:2" ht="60" customHeight="1" x14ac:dyDescent="0.3">
      <c r="B258" s="113"/>
    </row>
    <row r="259" spans="2:2" ht="60" customHeight="1" x14ac:dyDescent="0.3">
      <c r="B259" s="113"/>
    </row>
    <row r="260" spans="2:2" ht="60" customHeight="1" x14ac:dyDescent="0.3">
      <c r="B260" s="113"/>
    </row>
    <row r="261" spans="2:2" ht="60" customHeight="1" x14ac:dyDescent="0.3">
      <c r="B261" s="113"/>
    </row>
    <row r="262" spans="2:2" ht="60" customHeight="1" x14ac:dyDescent="0.3">
      <c r="B262" s="113"/>
    </row>
    <row r="263" spans="2:2" ht="60" customHeight="1" x14ac:dyDescent="0.3">
      <c r="B263" s="113"/>
    </row>
    <row r="264" spans="2:2" ht="60" customHeight="1" x14ac:dyDescent="0.3">
      <c r="B264" s="113"/>
    </row>
    <row r="265" spans="2:2" ht="60" customHeight="1" x14ac:dyDescent="0.3">
      <c r="B265" s="113"/>
    </row>
    <row r="266" spans="2:2" ht="60" customHeight="1" x14ac:dyDescent="0.3">
      <c r="B266" s="113"/>
    </row>
    <row r="267" spans="2:2" ht="60" customHeight="1" x14ac:dyDescent="0.3">
      <c r="B267" s="113"/>
    </row>
    <row r="268" spans="2:2" ht="60" customHeight="1" x14ac:dyDescent="0.3">
      <c r="B268" s="113"/>
    </row>
    <row r="269" spans="2:2" ht="60" customHeight="1" x14ac:dyDescent="0.3">
      <c r="B269" s="113"/>
    </row>
    <row r="270" spans="2:2" ht="60" customHeight="1" x14ac:dyDescent="0.3">
      <c r="B270" s="113"/>
    </row>
    <row r="271" spans="2:2" ht="60" customHeight="1" x14ac:dyDescent="0.3">
      <c r="B271" s="113"/>
    </row>
    <row r="272" spans="2:2" ht="60" customHeight="1" x14ac:dyDescent="0.3">
      <c r="B272" s="113"/>
    </row>
    <row r="273" spans="2:2" ht="60" customHeight="1" x14ac:dyDescent="0.3">
      <c r="B273" s="113"/>
    </row>
    <row r="274" spans="2:2" ht="60" customHeight="1" x14ac:dyDescent="0.3">
      <c r="B274" s="113"/>
    </row>
    <row r="275" spans="2:2" ht="60" customHeight="1" x14ac:dyDescent="0.3">
      <c r="B275" s="113"/>
    </row>
    <row r="276" spans="2:2" ht="60" customHeight="1" x14ac:dyDescent="0.3">
      <c r="B276" s="113"/>
    </row>
    <row r="277" spans="2:2" ht="60" customHeight="1" x14ac:dyDescent="0.3">
      <c r="B277" s="113"/>
    </row>
    <row r="278" spans="2:2" ht="60" customHeight="1" x14ac:dyDescent="0.3">
      <c r="B278" s="113"/>
    </row>
    <row r="279" spans="2:2" ht="60" customHeight="1" x14ac:dyDescent="0.3">
      <c r="B279" s="113"/>
    </row>
    <row r="280" spans="2:2" ht="60" customHeight="1" x14ac:dyDescent="0.3">
      <c r="B280" s="113"/>
    </row>
    <row r="281" spans="2:2" ht="60" customHeight="1" x14ac:dyDescent="0.3">
      <c r="B281" s="113"/>
    </row>
    <row r="282" spans="2:2" ht="60" customHeight="1" x14ac:dyDescent="0.3">
      <c r="B282" s="113"/>
    </row>
    <row r="283" spans="2:2" ht="60" customHeight="1" x14ac:dyDescent="0.3">
      <c r="B283" s="113"/>
    </row>
    <row r="284" spans="2:2" ht="60" customHeight="1" x14ac:dyDescent="0.3">
      <c r="B284" s="113"/>
    </row>
    <row r="285" spans="2:2" ht="60" customHeight="1" x14ac:dyDescent="0.3">
      <c r="B285" s="113"/>
    </row>
    <row r="286" spans="2:2" ht="60" customHeight="1" x14ac:dyDescent="0.3">
      <c r="B286" s="113"/>
    </row>
    <row r="287" spans="2:2" ht="60" customHeight="1" x14ac:dyDescent="0.3">
      <c r="B287" s="113"/>
    </row>
    <row r="288" spans="2:2" ht="60" customHeight="1" x14ac:dyDescent="0.3">
      <c r="B288" s="113"/>
    </row>
    <row r="289" spans="2:2" ht="60" customHeight="1" x14ac:dyDescent="0.3">
      <c r="B289" s="113"/>
    </row>
    <row r="290" spans="2:2" ht="60" customHeight="1" x14ac:dyDescent="0.3">
      <c r="B290" s="113"/>
    </row>
    <row r="291" spans="2:2" ht="60" customHeight="1" x14ac:dyDescent="0.3">
      <c r="B291" s="113"/>
    </row>
    <row r="292" spans="2:2" ht="60" customHeight="1" x14ac:dyDescent="0.3">
      <c r="B292" s="113"/>
    </row>
    <row r="293" spans="2:2" ht="60" customHeight="1" x14ac:dyDescent="0.3">
      <c r="B293" s="113"/>
    </row>
    <row r="294" spans="2:2" ht="60" customHeight="1" x14ac:dyDescent="0.3">
      <c r="B294" s="113"/>
    </row>
    <row r="295" spans="2:2" ht="60" customHeight="1" x14ac:dyDescent="0.3">
      <c r="B295" s="113"/>
    </row>
    <row r="296" spans="2:2" ht="60" customHeight="1" x14ac:dyDescent="0.3">
      <c r="B296" s="113"/>
    </row>
    <row r="297" spans="2:2" ht="60" customHeight="1" x14ac:dyDescent="0.3">
      <c r="B297" s="113"/>
    </row>
    <row r="298" spans="2:2" ht="60" customHeight="1" x14ac:dyDescent="0.3">
      <c r="B298" s="113"/>
    </row>
    <row r="299" spans="2:2" ht="60" customHeight="1" x14ac:dyDescent="0.3">
      <c r="B299" s="113"/>
    </row>
    <row r="300" spans="2:2" ht="60" customHeight="1" x14ac:dyDescent="0.3">
      <c r="B300" s="113"/>
    </row>
    <row r="301" spans="2:2" ht="60" customHeight="1" x14ac:dyDescent="0.3">
      <c r="B301" s="113"/>
    </row>
    <row r="302" spans="2:2" ht="60" customHeight="1" x14ac:dyDescent="0.3">
      <c r="B302" s="113"/>
    </row>
    <row r="303" spans="2:2" ht="60" customHeight="1" x14ac:dyDescent="0.3">
      <c r="B303" s="113"/>
    </row>
    <row r="304" spans="2:2" ht="60" customHeight="1" x14ac:dyDescent="0.3">
      <c r="B304" s="113"/>
    </row>
    <row r="305" spans="2:2" ht="60" customHeight="1" x14ac:dyDescent="0.3">
      <c r="B305" s="113"/>
    </row>
    <row r="306" spans="2:2" ht="60" customHeight="1" x14ac:dyDescent="0.3">
      <c r="B306" s="113"/>
    </row>
    <row r="307" spans="2:2" ht="60" customHeight="1" x14ac:dyDescent="0.3">
      <c r="B307" s="113"/>
    </row>
    <row r="308" spans="2:2" ht="60" customHeight="1" x14ac:dyDescent="0.3">
      <c r="B308" s="113"/>
    </row>
    <row r="309" spans="2:2" ht="60" customHeight="1" x14ac:dyDescent="0.3">
      <c r="B309" s="113"/>
    </row>
    <row r="310" spans="2:2" ht="60" customHeight="1" x14ac:dyDescent="0.3">
      <c r="B310" s="113"/>
    </row>
    <row r="311" spans="2:2" ht="60" customHeight="1" x14ac:dyDescent="0.3">
      <c r="B311" s="113"/>
    </row>
    <row r="312" spans="2:2" ht="60" customHeight="1" x14ac:dyDescent="0.3">
      <c r="B312" s="113"/>
    </row>
    <row r="313" spans="2:2" ht="60" customHeight="1" x14ac:dyDescent="0.3">
      <c r="B313" s="113"/>
    </row>
    <row r="314" spans="2:2" ht="60" customHeight="1" x14ac:dyDescent="0.3">
      <c r="B314" s="113"/>
    </row>
    <row r="315" spans="2:2" ht="60" customHeight="1" x14ac:dyDescent="0.3">
      <c r="B315" s="113"/>
    </row>
    <row r="316" spans="2:2" ht="60" customHeight="1" x14ac:dyDescent="0.3">
      <c r="B316" s="113"/>
    </row>
    <row r="317" spans="2:2" ht="60" customHeight="1" x14ac:dyDescent="0.3">
      <c r="B317" s="113"/>
    </row>
    <row r="318" spans="2:2" ht="60" customHeight="1" x14ac:dyDescent="0.3">
      <c r="B318" s="113"/>
    </row>
    <row r="319" spans="2:2" ht="60" customHeight="1" x14ac:dyDescent="0.3">
      <c r="B319" s="113"/>
    </row>
    <row r="320" spans="2:2" ht="60" customHeight="1" x14ac:dyDescent="0.3">
      <c r="B320" s="113"/>
    </row>
    <row r="321" spans="2:2" ht="60" customHeight="1" x14ac:dyDescent="0.3">
      <c r="B321" s="113"/>
    </row>
    <row r="322" spans="2:2" ht="60" customHeight="1" x14ac:dyDescent="0.3">
      <c r="B322" s="113"/>
    </row>
    <row r="323" spans="2:2" ht="60" customHeight="1" x14ac:dyDescent="0.3">
      <c r="B323" s="113"/>
    </row>
    <row r="324" spans="2:2" ht="60" customHeight="1" x14ac:dyDescent="0.3">
      <c r="B324" s="113"/>
    </row>
    <row r="325" spans="2:2" ht="60" customHeight="1" x14ac:dyDescent="0.3">
      <c r="B325" s="113"/>
    </row>
    <row r="326" spans="2:2" ht="60" customHeight="1" x14ac:dyDescent="0.3">
      <c r="B326" s="113"/>
    </row>
    <row r="327" spans="2:2" ht="60" customHeight="1" x14ac:dyDescent="0.3">
      <c r="B327" s="113"/>
    </row>
    <row r="328" spans="2:2" ht="60" customHeight="1" x14ac:dyDescent="0.3">
      <c r="B328" s="113"/>
    </row>
    <row r="329" spans="2:2" ht="60" customHeight="1" x14ac:dyDescent="0.3">
      <c r="B329" s="113"/>
    </row>
    <row r="330" spans="2:2" ht="60" customHeight="1" x14ac:dyDescent="0.3">
      <c r="B330" s="113"/>
    </row>
    <row r="331" spans="2:2" ht="60" customHeight="1" x14ac:dyDescent="0.3">
      <c r="B331" s="113"/>
    </row>
    <row r="332" spans="2:2" ht="60" customHeight="1" x14ac:dyDescent="0.3">
      <c r="B332" s="113"/>
    </row>
    <row r="333" spans="2:2" ht="60" customHeight="1" x14ac:dyDescent="0.3">
      <c r="B333" s="113"/>
    </row>
    <row r="334" spans="2:2" ht="60" customHeight="1" x14ac:dyDescent="0.3">
      <c r="B334" s="113"/>
    </row>
    <row r="335" spans="2:2" ht="60" customHeight="1" x14ac:dyDescent="0.3">
      <c r="B335" s="113"/>
    </row>
    <row r="336" spans="2:2" ht="60" customHeight="1" x14ac:dyDescent="0.3">
      <c r="B336" s="113"/>
    </row>
    <row r="337" spans="2:2" ht="60" customHeight="1" x14ac:dyDescent="0.3">
      <c r="B337" s="113"/>
    </row>
    <row r="338" spans="2:2" ht="60" customHeight="1" x14ac:dyDescent="0.3">
      <c r="B338" s="113"/>
    </row>
    <row r="339" spans="2:2" ht="60" customHeight="1" x14ac:dyDescent="0.3">
      <c r="B339" s="113"/>
    </row>
    <row r="340" spans="2:2" ht="60" customHeight="1" x14ac:dyDescent="0.3">
      <c r="B340" s="113"/>
    </row>
    <row r="341" spans="2:2" ht="60" customHeight="1" x14ac:dyDescent="0.3">
      <c r="B341" s="113"/>
    </row>
    <row r="342" spans="2:2" ht="60" customHeight="1" x14ac:dyDescent="0.3">
      <c r="B342" s="113"/>
    </row>
    <row r="343" spans="2:2" ht="60" customHeight="1" x14ac:dyDescent="0.3">
      <c r="B343" s="113"/>
    </row>
    <row r="344" spans="2:2" ht="60" customHeight="1" x14ac:dyDescent="0.3">
      <c r="B344" s="113"/>
    </row>
    <row r="345" spans="2:2" ht="60" customHeight="1" x14ac:dyDescent="0.3">
      <c r="B345" s="113"/>
    </row>
    <row r="346" spans="2:2" ht="60" customHeight="1" x14ac:dyDescent="0.3">
      <c r="B346" s="113"/>
    </row>
    <row r="347" spans="2:2" ht="60" customHeight="1" x14ac:dyDescent="0.3">
      <c r="B347" s="113"/>
    </row>
    <row r="348" spans="2:2" ht="60" customHeight="1" x14ac:dyDescent="0.3">
      <c r="B348" s="113"/>
    </row>
    <row r="349" spans="2:2" ht="60" customHeight="1" x14ac:dyDescent="0.3">
      <c r="B349" s="113"/>
    </row>
    <row r="350" spans="2:2" ht="60" customHeight="1" x14ac:dyDescent="0.3">
      <c r="B350" s="113"/>
    </row>
    <row r="351" spans="2:2" ht="60" customHeight="1" x14ac:dyDescent="0.3">
      <c r="B351" s="113"/>
    </row>
    <row r="352" spans="2:2" ht="60" customHeight="1" x14ac:dyDescent="0.3">
      <c r="B352" s="113"/>
    </row>
    <row r="353" spans="2:2" ht="60" customHeight="1" x14ac:dyDescent="0.3">
      <c r="B353" s="113"/>
    </row>
    <row r="354" spans="2:2" ht="60" customHeight="1" x14ac:dyDescent="0.3">
      <c r="B354" s="113"/>
    </row>
    <row r="355" spans="2:2" ht="60" customHeight="1" x14ac:dyDescent="0.3">
      <c r="B355" s="113"/>
    </row>
    <row r="356" spans="2:2" ht="60" customHeight="1" x14ac:dyDescent="0.3">
      <c r="B356" s="113"/>
    </row>
    <row r="357" spans="2:2" ht="60" customHeight="1" x14ac:dyDescent="0.3">
      <c r="B357" s="113"/>
    </row>
    <row r="358" spans="2:2" ht="60" customHeight="1" x14ac:dyDescent="0.3">
      <c r="B358" s="113"/>
    </row>
    <row r="359" spans="2:2" ht="60" customHeight="1" x14ac:dyDescent="0.3">
      <c r="B359" s="113"/>
    </row>
    <row r="360" spans="2:2" ht="60" customHeight="1" x14ac:dyDescent="0.3">
      <c r="B360" s="113"/>
    </row>
    <row r="361" spans="2:2" ht="60" customHeight="1" x14ac:dyDescent="0.3">
      <c r="B361" s="113"/>
    </row>
    <row r="362" spans="2:2" ht="60" customHeight="1" x14ac:dyDescent="0.3">
      <c r="B362" s="113"/>
    </row>
    <row r="363" spans="2:2" ht="60" customHeight="1" x14ac:dyDescent="0.3">
      <c r="B363" s="113"/>
    </row>
    <row r="364" spans="2:2" ht="60" customHeight="1" x14ac:dyDescent="0.3">
      <c r="B364" s="113"/>
    </row>
    <row r="365" spans="2:2" ht="60" customHeight="1" x14ac:dyDescent="0.3">
      <c r="B365" s="113"/>
    </row>
    <row r="366" spans="2:2" ht="60" customHeight="1" x14ac:dyDescent="0.3">
      <c r="B366" s="113"/>
    </row>
    <row r="367" spans="2:2" ht="60" customHeight="1" x14ac:dyDescent="0.3">
      <c r="B367" s="113"/>
    </row>
    <row r="368" spans="2:2" ht="60" customHeight="1" x14ac:dyDescent="0.3">
      <c r="B368" s="113"/>
    </row>
    <row r="369" spans="2:2" ht="60" customHeight="1" x14ac:dyDescent="0.3">
      <c r="B369" s="113"/>
    </row>
    <row r="370" spans="2:2" ht="60" customHeight="1" x14ac:dyDescent="0.3">
      <c r="B370" s="113"/>
    </row>
    <row r="371" spans="2:2" ht="60" customHeight="1" x14ac:dyDescent="0.3">
      <c r="B371" s="113"/>
    </row>
    <row r="372" spans="2:2" ht="60" customHeight="1" x14ac:dyDescent="0.3">
      <c r="B372" s="113"/>
    </row>
    <row r="373" spans="2:2" ht="60" customHeight="1" x14ac:dyDescent="0.3">
      <c r="B373" s="113"/>
    </row>
    <row r="374" spans="2:2" ht="60" customHeight="1" x14ac:dyDescent="0.3">
      <c r="B374" s="113"/>
    </row>
    <row r="375" spans="2:2" ht="60" customHeight="1" x14ac:dyDescent="0.3">
      <c r="B375" s="113"/>
    </row>
    <row r="376" spans="2:2" ht="60" customHeight="1" x14ac:dyDescent="0.3">
      <c r="B376" s="113"/>
    </row>
    <row r="377" spans="2:2" ht="60" customHeight="1" x14ac:dyDescent="0.3">
      <c r="B377" s="113"/>
    </row>
    <row r="378" spans="2:2" ht="60" customHeight="1" x14ac:dyDescent="0.3">
      <c r="B378" s="113"/>
    </row>
    <row r="379" spans="2:2" ht="60" customHeight="1" x14ac:dyDescent="0.3">
      <c r="B379" s="113"/>
    </row>
    <row r="380" spans="2:2" ht="60" customHeight="1" x14ac:dyDescent="0.3">
      <c r="B380" s="113"/>
    </row>
    <row r="381" spans="2:2" ht="60" customHeight="1" x14ac:dyDescent="0.3">
      <c r="B381" s="113"/>
    </row>
    <row r="382" spans="2:2" ht="60" customHeight="1" x14ac:dyDescent="0.3">
      <c r="B382" s="113"/>
    </row>
    <row r="383" spans="2:2" ht="60" customHeight="1" x14ac:dyDescent="0.3">
      <c r="B383" s="113"/>
    </row>
    <row r="384" spans="2:2" ht="60" customHeight="1" x14ac:dyDescent="0.3">
      <c r="B384" s="113"/>
    </row>
    <row r="385" spans="2:2" ht="60" customHeight="1" x14ac:dyDescent="0.3">
      <c r="B385" s="113"/>
    </row>
    <row r="386" spans="2:2" ht="60" customHeight="1" x14ac:dyDescent="0.3">
      <c r="B386" s="113"/>
    </row>
    <row r="387" spans="2:2" ht="60" customHeight="1" x14ac:dyDescent="0.3">
      <c r="B387" s="113"/>
    </row>
    <row r="388" spans="2:2" ht="60" customHeight="1" x14ac:dyDescent="0.3">
      <c r="B388" s="113"/>
    </row>
    <row r="389" spans="2:2" ht="60" customHeight="1" x14ac:dyDescent="0.3">
      <c r="B389" s="113"/>
    </row>
    <row r="390" spans="2:2" ht="60" customHeight="1" x14ac:dyDescent="0.3">
      <c r="B390" s="113"/>
    </row>
    <row r="391" spans="2:2" ht="60" customHeight="1" x14ac:dyDescent="0.3">
      <c r="B391" s="113"/>
    </row>
    <row r="392" spans="2:2" ht="60" customHeight="1" x14ac:dyDescent="0.3">
      <c r="B392" s="113"/>
    </row>
    <row r="393" spans="2:2" ht="60" customHeight="1" x14ac:dyDescent="0.3">
      <c r="B393" s="113"/>
    </row>
    <row r="394" spans="2:2" ht="60" customHeight="1" x14ac:dyDescent="0.3">
      <c r="B394" s="113"/>
    </row>
    <row r="395" spans="2:2" ht="60" customHeight="1" x14ac:dyDescent="0.3">
      <c r="B395" s="113"/>
    </row>
    <row r="396" spans="2:2" ht="60" customHeight="1" x14ac:dyDescent="0.3">
      <c r="B396" s="113"/>
    </row>
    <row r="397" spans="2:2" ht="60" customHeight="1" x14ac:dyDescent="0.3">
      <c r="B397" s="113"/>
    </row>
    <row r="398" spans="2:2" ht="60" customHeight="1" x14ac:dyDescent="0.3">
      <c r="B398" s="113"/>
    </row>
    <row r="399" spans="2:2" ht="60" customHeight="1" x14ac:dyDescent="0.3">
      <c r="B399" s="113"/>
    </row>
    <row r="400" spans="2:2" ht="60" customHeight="1" x14ac:dyDescent="0.3">
      <c r="B400" s="113"/>
    </row>
    <row r="401" spans="2:2" ht="60" customHeight="1" x14ac:dyDescent="0.3">
      <c r="B401" s="113"/>
    </row>
    <row r="402" spans="2:2" ht="60" customHeight="1" x14ac:dyDescent="0.3">
      <c r="B402" s="113"/>
    </row>
    <row r="403" spans="2:2" ht="60" customHeight="1" x14ac:dyDescent="0.3">
      <c r="B403" s="113"/>
    </row>
    <row r="404" spans="2:2" ht="60" customHeight="1" x14ac:dyDescent="0.3">
      <c r="B404" s="113"/>
    </row>
    <row r="405" spans="2:2" ht="60" customHeight="1" x14ac:dyDescent="0.3">
      <c r="B405" s="113"/>
    </row>
    <row r="406" spans="2:2" ht="60" customHeight="1" x14ac:dyDescent="0.3">
      <c r="B406" s="113"/>
    </row>
    <row r="407" spans="2:2" ht="60" customHeight="1" x14ac:dyDescent="0.3">
      <c r="B407" s="113"/>
    </row>
    <row r="408" spans="2:2" ht="60" customHeight="1" x14ac:dyDescent="0.3">
      <c r="B408" s="113"/>
    </row>
    <row r="409" spans="2:2" ht="60" customHeight="1" x14ac:dyDescent="0.3">
      <c r="B409" s="113"/>
    </row>
    <row r="410" spans="2:2" ht="60" customHeight="1" x14ac:dyDescent="0.3">
      <c r="B410" s="113"/>
    </row>
    <row r="411" spans="2:2" ht="60" customHeight="1" x14ac:dyDescent="0.3">
      <c r="B411" s="113"/>
    </row>
    <row r="412" spans="2:2" ht="60" customHeight="1" x14ac:dyDescent="0.3">
      <c r="B412" s="113"/>
    </row>
    <row r="413" spans="2:2" ht="60" customHeight="1" x14ac:dyDescent="0.3">
      <c r="B413" s="113"/>
    </row>
    <row r="414" spans="2:2" ht="60" customHeight="1" x14ac:dyDescent="0.3">
      <c r="B414" s="113"/>
    </row>
    <row r="415" spans="2:2" ht="60" customHeight="1" x14ac:dyDescent="0.3">
      <c r="B415" s="113"/>
    </row>
    <row r="416" spans="2:2" ht="60" customHeight="1" x14ac:dyDescent="0.3">
      <c r="B416" s="113"/>
    </row>
    <row r="417" spans="2:2" ht="60" customHeight="1" x14ac:dyDescent="0.3">
      <c r="B417" s="113"/>
    </row>
    <row r="418" spans="2:2" ht="60" customHeight="1" x14ac:dyDescent="0.3">
      <c r="B418" s="113"/>
    </row>
    <row r="419" spans="2:2" ht="60" customHeight="1" x14ac:dyDescent="0.3">
      <c r="B419" s="113"/>
    </row>
    <row r="420" spans="2:2" ht="60" customHeight="1" x14ac:dyDescent="0.3">
      <c r="B420" s="113"/>
    </row>
    <row r="421" spans="2:2" ht="60" customHeight="1" x14ac:dyDescent="0.3">
      <c r="B421" s="113"/>
    </row>
    <row r="422" spans="2:2" ht="60" customHeight="1" x14ac:dyDescent="0.3">
      <c r="B422" s="113"/>
    </row>
    <row r="423" spans="2:2" ht="60" customHeight="1" x14ac:dyDescent="0.3">
      <c r="B423" s="113"/>
    </row>
    <row r="424" spans="2:2" ht="60" customHeight="1" x14ac:dyDescent="0.3">
      <c r="B424" s="113"/>
    </row>
    <row r="425" spans="2:2" ht="60" customHeight="1" x14ac:dyDescent="0.3">
      <c r="B425" s="113"/>
    </row>
    <row r="426" spans="2:2" ht="60" customHeight="1" x14ac:dyDescent="0.3">
      <c r="B426" s="113"/>
    </row>
    <row r="427" spans="2:2" ht="60" customHeight="1" x14ac:dyDescent="0.3">
      <c r="B427" s="113"/>
    </row>
    <row r="428" spans="2:2" ht="60" customHeight="1" x14ac:dyDescent="0.3">
      <c r="B428" s="113"/>
    </row>
    <row r="429" spans="2:2" ht="60" customHeight="1" x14ac:dyDescent="0.3">
      <c r="B429" s="113"/>
    </row>
    <row r="430" spans="2:2" ht="60" customHeight="1" x14ac:dyDescent="0.3">
      <c r="B430" s="113"/>
    </row>
    <row r="431" spans="2:2" ht="60" customHeight="1" x14ac:dyDescent="0.3">
      <c r="B431" s="113"/>
    </row>
    <row r="432" spans="2:2" ht="60" customHeight="1" x14ac:dyDescent="0.3">
      <c r="B432" s="113"/>
    </row>
    <row r="433" spans="2:2" ht="60" customHeight="1" x14ac:dyDescent="0.3">
      <c r="B433" s="113"/>
    </row>
    <row r="434" spans="2:2" ht="60" customHeight="1" x14ac:dyDescent="0.3">
      <c r="B434" s="113"/>
    </row>
    <row r="435" spans="2:2" ht="60" customHeight="1" x14ac:dyDescent="0.3">
      <c r="B435" s="113"/>
    </row>
    <row r="436" spans="2:2" ht="60" customHeight="1" x14ac:dyDescent="0.3">
      <c r="B436" s="113"/>
    </row>
    <row r="437" spans="2:2" ht="60" customHeight="1" x14ac:dyDescent="0.3">
      <c r="B437" s="113"/>
    </row>
    <row r="438" spans="2:2" ht="60" customHeight="1" x14ac:dyDescent="0.3">
      <c r="B438" s="113"/>
    </row>
    <row r="439" spans="2:2" ht="60" customHeight="1" x14ac:dyDescent="0.3">
      <c r="B439" s="113"/>
    </row>
    <row r="440" spans="2:2" ht="60" customHeight="1" x14ac:dyDescent="0.3">
      <c r="B440" s="113"/>
    </row>
    <row r="441" spans="2:2" ht="60" customHeight="1" x14ac:dyDescent="0.3">
      <c r="B441" s="113"/>
    </row>
    <row r="442" spans="2:2" ht="60" customHeight="1" x14ac:dyDescent="0.3">
      <c r="B442" s="113"/>
    </row>
    <row r="443" spans="2:2" ht="60" customHeight="1" x14ac:dyDescent="0.3">
      <c r="B443" s="113"/>
    </row>
    <row r="444" spans="2:2" ht="60" customHeight="1" x14ac:dyDescent="0.3">
      <c r="B444" s="113"/>
    </row>
    <row r="445" spans="2:2" ht="60" customHeight="1" x14ac:dyDescent="0.3">
      <c r="B445" s="113"/>
    </row>
    <row r="446" spans="2:2" ht="60" customHeight="1" x14ac:dyDescent="0.3">
      <c r="B446" s="113"/>
    </row>
    <row r="447" spans="2:2" ht="60" customHeight="1" x14ac:dyDescent="0.3">
      <c r="B447" s="113"/>
    </row>
    <row r="448" spans="2:2" ht="60" customHeight="1" x14ac:dyDescent="0.3">
      <c r="B448" s="113"/>
    </row>
    <row r="449" spans="2:2" ht="60" customHeight="1" x14ac:dyDescent="0.3">
      <c r="B449" s="113"/>
    </row>
    <row r="450" spans="2:2" ht="60" customHeight="1" x14ac:dyDescent="0.3">
      <c r="B450" s="113"/>
    </row>
    <row r="451" spans="2:2" ht="60" customHeight="1" x14ac:dyDescent="0.3">
      <c r="B451" s="113"/>
    </row>
    <row r="452" spans="2:2" ht="60" customHeight="1" x14ac:dyDescent="0.3">
      <c r="B452" s="113"/>
    </row>
    <row r="453" spans="2:2" ht="60" customHeight="1" x14ac:dyDescent="0.3">
      <c r="B453" s="113"/>
    </row>
    <row r="454" spans="2:2" ht="60" customHeight="1" x14ac:dyDescent="0.3">
      <c r="B454" s="113"/>
    </row>
    <row r="455" spans="2:2" ht="60" customHeight="1" x14ac:dyDescent="0.3">
      <c r="B455" s="113"/>
    </row>
    <row r="456" spans="2:2" ht="60" customHeight="1" x14ac:dyDescent="0.3">
      <c r="B456" s="113"/>
    </row>
    <row r="457" spans="2:2" ht="60" customHeight="1" x14ac:dyDescent="0.3">
      <c r="B457" s="113"/>
    </row>
    <row r="458" spans="2:2" ht="60" customHeight="1" x14ac:dyDescent="0.3">
      <c r="B458" s="113"/>
    </row>
    <row r="459" spans="2:2" ht="60" customHeight="1" x14ac:dyDescent="0.3">
      <c r="B459" s="113"/>
    </row>
    <row r="460" spans="2:2" ht="60" customHeight="1" x14ac:dyDescent="0.3">
      <c r="B460" s="113"/>
    </row>
    <row r="461" spans="2:2" ht="60" customHeight="1" x14ac:dyDescent="0.3">
      <c r="B461" s="113"/>
    </row>
    <row r="462" spans="2:2" ht="60" customHeight="1" x14ac:dyDescent="0.3">
      <c r="B462" s="113"/>
    </row>
    <row r="463" spans="2:2" ht="60" customHeight="1" x14ac:dyDescent="0.3">
      <c r="B463" s="113"/>
    </row>
    <row r="464" spans="2:2" ht="60" customHeight="1" x14ac:dyDescent="0.3">
      <c r="B464" s="113"/>
    </row>
    <row r="465" spans="2:2" ht="60" customHeight="1" x14ac:dyDescent="0.3">
      <c r="B465" s="113"/>
    </row>
    <row r="466" spans="2:2" ht="60" customHeight="1" x14ac:dyDescent="0.3">
      <c r="B466" s="113"/>
    </row>
    <row r="467" spans="2:2" ht="60" customHeight="1" x14ac:dyDescent="0.3">
      <c r="B467" s="113"/>
    </row>
    <row r="468" spans="2:2" ht="60" customHeight="1" x14ac:dyDescent="0.3">
      <c r="B468" s="113"/>
    </row>
    <row r="469" spans="2:2" ht="60" customHeight="1" x14ac:dyDescent="0.3">
      <c r="B469" s="113"/>
    </row>
    <row r="470" spans="2:2" ht="60" customHeight="1" x14ac:dyDescent="0.3">
      <c r="B470" s="113"/>
    </row>
    <row r="471" spans="2:2" ht="60" customHeight="1" x14ac:dyDescent="0.3">
      <c r="B471" s="113"/>
    </row>
    <row r="472" spans="2:2" ht="60" customHeight="1" x14ac:dyDescent="0.3">
      <c r="B472" s="113"/>
    </row>
    <row r="473" spans="2:2" ht="60" customHeight="1" x14ac:dyDescent="0.3">
      <c r="B473" s="113"/>
    </row>
    <row r="474" spans="2:2" ht="60" customHeight="1" x14ac:dyDescent="0.3">
      <c r="B474" s="113"/>
    </row>
    <row r="475" spans="2:2" ht="60" customHeight="1" x14ac:dyDescent="0.3">
      <c r="B475" s="113"/>
    </row>
    <row r="476" spans="2:2" ht="60" customHeight="1" x14ac:dyDescent="0.3">
      <c r="B476" s="113"/>
    </row>
    <row r="477" spans="2:2" ht="60" customHeight="1" x14ac:dyDescent="0.3">
      <c r="B477" s="113"/>
    </row>
    <row r="478" spans="2:2" ht="60" customHeight="1" x14ac:dyDescent="0.3">
      <c r="B478" s="113"/>
    </row>
    <row r="479" spans="2:2" ht="60" customHeight="1" x14ac:dyDescent="0.3">
      <c r="B479" s="113"/>
    </row>
    <row r="480" spans="2:2" ht="60" customHeight="1" x14ac:dyDescent="0.3">
      <c r="B480" s="113"/>
    </row>
    <row r="481" spans="2:2" ht="60" customHeight="1" x14ac:dyDescent="0.3">
      <c r="B481" s="113"/>
    </row>
    <row r="482" spans="2:2" ht="60" customHeight="1" x14ac:dyDescent="0.3">
      <c r="B482" s="113"/>
    </row>
    <row r="483" spans="2:2" ht="60" customHeight="1" x14ac:dyDescent="0.3">
      <c r="B483" s="113"/>
    </row>
    <row r="484" spans="2:2" ht="60" customHeight="1" x14ac:dyDescent="0.3">
      <c r="B484" s="113"/>
    </row>
    <row r="485" spans="2:2" ht="60" customHeight="1" x14ac:dyDescent="0.3">
      <c r="B485" s="113"/>
    </row>
    <row r="486" spans="2:2" ht="60" customHeight="1" x14ac:dyDescent="0.3">
      <c r="B486" s="113"/>
    </row>
    <row r="487" spans="2:2" ht="60" customHeight="1" x14ac:dyDescent="0.3">
      <c r="B487" s="113"/>
    </row>
    <row r="488" spans="2:2" ht="60" customHeight="1" x14ac:dyDescent="0.3">
      <c r="B488" s="113"/>
    </row>
    <row r="489" spans="2:2" ht="60" customHeight="1" x14ac:dyDescent="0.3">
      <c r="B489" s="113"/>
    </row>
    <row r="490" spans="2:2" ht="60" customHeight="1" x14ac:dyDescent="0.3">
      <c r="B490" s="113"/>
    </row>
    <row r="491" spans="2:2" ht="60" customHeight="1" x14ac:dyDescent="0.3">
      <c r="B491" s="113"/>
    </row>
    <row r="492" spans="2:2" ht="60" customHeight="1" x14ac:dyDescent="0.3">
      <c r="B492" s="113"/>
    </row>
    <row r="493" spans="2:2" ht="60" customHeight="1" x14ac:dyDescent="0.3">
      <c r="B493" s="113"/>
    </row>
    <row r="494" spans="2:2" ht="60" customHeight="1" x14ac:dyDescent="0.3">
      <c r="B494" s="113"/>
    </row>
    <row r="495" spans="2:2" ht="60" customHeight="1" x14ac:dyDescent="0.3">
      <c r="B495" s="113"/>
    </row>
    <row r="496" spans="2:2" ht="60" customHeight="1" x14ac:dyDescent="0.3">
      <c r="B496" s="113"/>
    </row>
    <row r="497" spans="2:2" ht="60" customHeight="1" x14ac:dyDescent="0.3">
      <c r="B497" s="113"/>
    </row>
    <row r="498" spans="2:2" ht="60" customHeight="1" x14ac:dyDescent="0.3">
      <c r="B498" s="113"/>
    </row>
    <row r="499" spans="2:2" ht="60" customHeight="1" x14ac:dyDescent="0.3">
      <c r="B499" s="113"/>
    </row>
    <row r="500" spans="2:2" ht="60" customHeight="1" x14ac:dyDescent="0.3">
      <c r="B500" s="113"/>
    </row>
    <row r="501" spans="2:2" ht="60" customHeight="1" x14ac:dyDescent="0.3">
      <c r="B501" s="113"/>
    </row>
    <row r="502" spans="2:2" ht="60" customHeight="1" x14ac:dyDescent="0.3">
      <c r="B502" s="113"/>
    </row>
    <row r="503" spans="2:2" ht="60" customHeight="1" x14ac:dyDescent="0.3">
      <c r="B503" s="113"/>
    </row>
    <row r="504" spans="2:2" ht="60" customHeight="1" x14ac:dyDescent="0.3">
      <c r="B504" s="113"/>
    </row>
    <row r="505" spans="2:2" ht="60" customHeight="1" x14ac:dyDescent="0.3">
      <c r="B505" s="113"/>
    </row>
    <row r="506" spans="2:2" ht="60" customHeight="1" x14ac:dyDescent="0.3">
      <c r="B506" s="113"/>
    </row>
    <row r="507" spans="2:2" ht="60" customHeight="1" x14ac:dyDescent="0.3">
      <c r="B507" s="113"/>
    </row>
    <row r="508" spans="2:2" ht="60" customHeight="1" x14ac:dyDescent="0.3">
      <c r="B508" s="113"/>
    </row>
    <row r="509" spans="2:2" ht="60" customHeight="1" x14ac:dyDescent="0.3">
      <c r="B509" s="113"/>
    </row>
    <row r="510" spans="2:2" ht="60" customHeight="1" x14ac:dyDescent="0.3">
      <c r="B510" s="113"/>
    </row>
    <row r="511" spans="2:2" ht="60" customHeight="1" x14ac:dyDescent="0.3">
      <c r="B511" s="113"/>
    </row>
    <row r="512" spans="2:2" ht="60" customHeight="1" x14ac:dyDescent="0.3">
      <c r="B512" s="113"/>
    </row>
    <row r="513" spans="2:2" ht="60" customHeight="1" x14ac:dyDescent="0.3">
      <c r="B513" s="113"/>
    </row>
    <row r="514" spans="2:2" ht="60" customHeight="1" x14ac:dyDescent="0.3">
      <c r="B514" s="113"/>
    </row>
    <row r="515" spans="2:2" ht="60" customHeight="1" x14ac:dyDescent="0.3">
      <c r="B515" s="113"/>
    </row>
    <row r="516" spans="2:2" ht="60" customHeight="1" x14ac:dyDescent="0.3">
      <c r="B516" s="113"/>
    </row>
    <row r="517" spans="2:2" ht="60" customHeight="1" x14ac:dyDescent="0.3">
      <c r="B517" s="113"/>
    </row>
    <row r="518" spans="2:2" ht="60" customHeight="1" x14ac:dyDescent="0.3">
      <c r="B518" s="113"/>
    </row>
    <row r="519" spans="2:2" ht="60" customHeight="1" x14ac:dyDescent="0.3">
      <c r="B519" s="113"/>
    </row>
    <row r="520" spans="2:2" ht="60" customHeight="1" x14ac:dyDescent="0.3">
      <c r="B520" s="113"/>
    </row>
    <row r="521" spans="2:2" ht="60" customHeight="1" x14ac:dyDescent="0.3">
      <c r="B521" s="113"/>
    </row>
    <row r="522" spans="2:2" ht="60" customHeight="1" x14ac:dyDescent="0.3">
      <c r="B522" s="113"/>
    </row>
    <row r="523" spans="2:2" ht="60" customHeight="1" x14ac:dyDescent="0.3">
      <c r="B523" s="113"/>
    </row>
    <row r="524" spans="2:2" ht="60" customHeight="1" x14ac:dyDescent="0.3">
      <c r="B524" s="113"/>
    </row>
    <row r="525" spans="2:2" ht="60" customHeight="1" x14ac:dyDescent="0.3">
      <c r="B525" s="113"/>
    </row>
    <row r="526" spans="2:2" ht="60" customHeight="1" x14ac:dyDescent="0.3">
      <c r="B526" s="113"/>
    </row>
    <row r="527" spans="2:2" ht="60" customHeight="1" x14ac:dyDescent="0.3">
      <c r="B527" s="113"/>
    </row>
    <row r="528" spans="2:2" ht="60" customHeight="1" x14ac:dyDescent="0.3">
      <c r="B528" s="113"/>
    </row>
    <row r="529" spans="2:2" ht="60" customHeight="1" x14ac:dyDescent="0.3">
      <c r="B529" s="113"/>
    </row>
    <row r="530" spans="2:2" ht="60" customHeight="1" x14ac:dyDescent="0.3">
      <c r="B530" s="113"/>
    </row>
    <row r="531" spans="2:2" ht="60" customHeight="1" x14ac:dyDescent="0.3">
      <c r="B531" s="113"/>
    </row>
    <row r="532" spans="2:2" ht="60" customHeight="1" x14ac:dyDescent="0.3">
      <c r="B532" s="113"/>
    </row>
    <row r="533" spans="2:2" ht="60" customHeight="1" x14ac:dyDescent="0.3">
      <c r="B533" s="113"/>
    </row>
    <row r="534" spans="2:2" ht="60" customHeight="1" x14ac:dyDescent="0.3">
      <c r="B534" s="113"/>
    </row>
    <row r="535" spans="2:2" ht="60" customHeight="1" x14ac:dyDescent="0.3">
      <c r="B535" s="113"/>
    </row>
    <row r="536" spans="2:2" ht="60" customHeight="1" x14ac:dyDescent="0.3">
      <c r="B536" s="113"/>
    </row>
    <row r="537" spans="2:2" ht="60" customHeight="1" x14ac:dyDescent="0.3">
      <c r="B537" s="113"/>
    </row>
    <row r="538" spans="2:2" ht="60" customHeight="1" x14ac:dyDescent="0.3">
      <c r="B538" s="113"/>
    </row>
    <row r="539" spans="2:2" ht="60" customHeight="1" x14ac:dyDescent="0.3">
      <c r="B539" s="113"/>
    </row>
    <row r="540" spans="2:2" ht="60" customHeight="1" x14ac:dyDescent="0.3">
      <c r="B540" s="113"/>
    </row>
    <row r="541" spans="2:2" ht="60" customHeight="1" x14ac:dyDescent="0.3">
      <c r="B541" s="113"/>
    </row>
    <row r="542" spans="2:2" ht="60" customHeight="1" x14ac:dyDescent="0.3">
      <c r="B542" s="113"/>
    </row>
    <row r="543" spans="2:2" ht="60" customHeight="1" x14ac:dyDescent="0.3">
      <c r="B543" s="113"/>
    </row>
    <row r="544" spans="2:2" ht="60" customHeight="1" x14ac:dyDescent="0.3">
      <c r="B544" s="113"/>
    </row>
    <row r="545" spans="2:2" ht="60" customHeight="1" x14ac:dyDescent="0.3">
      <c r="B545" s="113"/>
    </row>
    <row r="546" spans="2:2" ht="60" customHeight="1" x14ac:dyDescent="0.3">
      <c r="B546" s="113"/>
    </row>
    <row r="547" spans="2:2" ht="60" customHeight="1" x14ac:dyDescent="0.3">
      <c r="B547" s="113"/>
    </row>
    <row r="548" spans="2:2" ht="60" customHeight="1" x14ac:dyDescent="0.3">
      <c r="B548" s="113"/>
    </row>
    <row r="549" spans="2:2" ht="60" customHeight="1" x14ac:dyDescent="0.3">
      <c r="B549" s="113"/>
    </row>
    <row r="550" spans="2:2" ht="60" customHeight="1" x14ac:dyDescent="0.3">
      <c r="B550" s="113"/>
    </row>
    <row r="551" spans="2:2" ht="60" customHeight="1" x14ac:dyDescent="0.3">
      <c r="B551" s="113"/>
    </row>
    <row r="552" spans="2:2" ht="60" customHeight="1" x14ac:dyDescent="0.3">
      <c r="B552" s="113"/>
    </row>
    <row r="553" spans="2:2" ht="60" customHeight="1" x14ac:dyDescent="0.3">
      <c r="B553" s="113"/>
    </row>
    <row r="554" spans="2:2" ht="60" customHeight="1" x14ac:dyDescent="0.3">
      <c r="B554" s="113"/>
    </row>
    <row r="555" spans="2:2" ht="60" customHeight="1" x14ac:dyDescent="0.3">
      <c r="B555" s="113"/>
    </row>
    <row r="556" spans="2:2" ht="60" customHeight="1" x14ac:dyDescent="0.3">
      <c r="B556" s="113"/>
    </row>
    <row r="557" spans="2:2" ht="60" customHeight="1" x14ac:dyDescent="0.3">
      <c r="B557" s="113"/>
    </row>
    <row r="558" spans="2:2" ht="60" customHeight="1" x14ac:dyDescent="0.3">
      <c r="B558" s="113"/>
    </row>
    <row r="559" spans="2:2" ht="60" customHeight="1" x14ac:dyDescent="0.3">
      <c r="B559" s="113"/>
    </row>
    <row r="560" spans="2:2" ht="60" customHeight="1" x14ac:dyDescent="0.3">
      <c r="B560" s="113"/>
    </row>
    <row r="561" spans="2:2" ht="60" customHeight="1" x14ac:dyDescent="0.3">
      <c r="B561" s="113"/>
    </row>
    <row r="562" spans="2:2" ht="60" customHeight="1" x14ac:dyDescent="0.3">
      <c r="B562" s="113"/>
    </row>
    <row r="563" spans="2:2" ht="60" customHeight="1" x14ac:dyDescent="0.3">
      <c r="B563" s="113"/>
    </row>
    <row r="564" spans="2:2" ht="60" customHeight="1" x14ac:dyDescent="0.3">
      <c r="B564" s="113"/>
    </row>
    <row r="565" spans="2:2" ht="60" customHeight="1" x14ac:dyDescent="0.3">
      <c r="B565" s="113"/>
    </row>
    <row r="566" spans="2:2" ht="60" customHeight="1" x14ac:dyDescent="0.3">
      <c r="B566" s="113"/>
    </row>
    <row r="567" spans="2:2" ht="60" customHeight="1" x14ac:dyDescent="0.3">
      <c r="B567" s="113"/>
    </row>
    <row r="568" spans="2:2" ht="60" customHeight="1" x14ac:dyDescent="0.3">
      <c r="B568" s="113"/>
    </row>
    <row r="569" spans="2:2" ht="60" customHeight="1" x14ac:dyDescent="0.3">
      <c r="B569" s="113"/>
    </row>
    <row r="570" spans="2:2" ht="60" customHeight="1" x14ac:dyDescent="0.3">
      <c r="B570" s="113"/>
    </row>
    <row r="571" spans="2:2" ht="60" customHeight="1" x14ac:dyDescent="0.3">
      <c r="B571" s="113"/>
    </row>
    <row r="572" spans="2:2" ht="60" customHeight="1" x14ac:dyDescent="0.3">
      <c r="B572" s="113"/>
    </row>
    <row r="573" spans="2:2" ht="60" customHeight="1" x14ac:dyDescent="0.3">
      <c r="B573" s="113"/>
    </row>
    <row r="574" spans="2:2" ht="60" customHeight="1" x14ac:dyDescent="0.3">
      <c r="B574" s="113"/>
    </row>
    <row r="575" spans="2:2" ht="60" customHeight="1" x14ac:dyDescent="0.3">
      <c r="B575" s="113"/>
    </row>
    <row r="576" spans="2:2" ht="60" customHeight="1" x14ac:dyDescent="0.3">
      <c r="B576" s="113"/>
    </row>
    <row r="577" spans="2:2" ht="60" customHeight="1" x14ac:dyDescent="0.3">
      <c r="B577" s="113"/>
    </row>
    <row r="578" spans="2:2" ht="60" customHeight="1" x14ac:dyDescent="0.3">
      <c r="B578" s="113"/>
    </row>
    <row r="579" spans="2:2" ht="60" customHeight="1" x14ac:dyDescent="0.3">
      <c r="B579" s="113"/>
    </row>
    <row r="580" spans="2:2" ht="60" customHeight="1" x14ac:dyDescent="0.3">
      <c r="B580" s="113"/>
    </row>
    <row r="581" spans="2:2" ht="60" customHeight="1" x14ac:dyDescent="0.3">
      <c r="B581" s="113"/>
    </row>
    <row r="582" spans="2:2" ht="60" customHeight="1" x14ac:dyDescent="0.3">
      <c r="B582" s="113"/>
    </row>
    <row r="583" spans="2:2" ht="60" customHeight="1" x14ac:dyDescent="0.3">
      <c r="B583" s="113"/>
    </row>
    <row r="584" spans="2:2" ht="60" customHeight="1" x14ac:dyDescent="0.3">
      <c r="B584" s="113"/>
    </row>
    <row r="585" spans="2:2" ht="60" customHeight="1" x14ac:dyDescent="0.3">
      <c r="B585" s="113"/>
    </row>
    <row r="586" spans="2:2" ht="60" customHeight="1" x14ac:dyDescent="0.3">
      <c r="B586" s="113"/>
    </row>
    <row r="587" spans="2:2" ht="60" customHeight="1" x14ac:dyDescent="0.3">
      <c r="B587" s="113"/>
    </row>
    <row r="588" spans="2:2" ht="60" customHeight="1" x14ac:dyDescent="0.3">
      <c r="B588" s="113"/>
    </row>
    <row r="589" spans="2:2" ht="60" customHeight="1" x14ac:dyDescent="0.3">
      <c r="B589" s="113"/>
    </row>
    <row r="590" spans="2:2" ht="60" customHeight="1" x14ac:dyDescent="0.3">
      <c r="B590" s="113"/>
    </row>
    <row r="591" spans="2:2" ht="60" customHeight="1" x14ac:dyDescent="0.3">
      <c r="B591" s="113"/>
    </row>
    <row r="592" spans="2:2" ht="60" customHeight="1" x14ac:dyDescent="0.3">
      <c r="B592" s="113"/>
    </row>
    <row r="593" spans="2:2" ht="60" customHeight="1" x14ac:dyDescent="0.3">
      <c r="B593" s="113"/>
    </row>
    <row r="594" spans="2:2" ht="60" customHeight="1" x14ac:dyDescent="0.3">
      <c r="B594" s="113"/>
    </row>
    <row r="595" spans="2:2" ht="60" customHeight="1" x14ac:dyDescent="0.3">
      <c r="B595" s="113"/>
    </row>
    <row r="596" spans="2:2" ht="60" customHeight="1" x14ac:dyDescent="0.3">
      <c r="B596" s="113"/>
    </row>
    <row r="597" spans="2:2" ht="60" customHeight="1" x14ac:dyDescent="0.3">
      <c r="B597" s="113"/>
    </row>
    <row r="598" spans="2:2" ht="60" customHeight="1" x14ac:dyDescent="0.3">
      <c r="B598" s="113"/>
    </row>
    <row r="599" spans="2:2" ht="60" customHeight="1" x14ac:dyDescent="0.3">
      <c r="B599" s="113"/>
    </row>
    <row r="600" spans="2:2" ht="60" customHeight="1" x14ac:dyDescent="0.3">
      <c r="B600" s="113"/>
    </row>
    <row r="601" spans="2:2" ht="60" customHeight="1" x14ac:dyDescent="0.3">
      <c r="B601" s="113"/>
    </row>
    <row r="602" spans="2:2" ht="60" customHeight="1" x14ac:dyDescent="0.3">
      <c r="B602" s="113"/>
    </row>
    <row r="603" spans="2:2" ht="60" customHeight="1" x14ac:dyDescent="0.3">
      <c r="B603" s="113"/>
    </row>
    <row r="604" spans="2:2" ht="60" customHeight="1" x14ac:dyDescent="0.3">
      <c r="B604" s="113"/>
    </row>
    <row r="605" spans="2:2" ht="60" customHeight="1" x14ac:dyDescent="0.3">
      <c r="B605" s="113"/>
    </row>
    <row r="606" spans="2:2" ht="60" customHeight="1" x14ac:dyDescent="0.3">
      <c r="B606" s="113"/>
    </row>
    <row r="607" spans="2:2" ht="60" customHeight="1" x14ac:dyDescent="0.3">
      <c r="B607" s="113"/>
    </row>
    <row r="608" spans="2:2" ht="60" customHeight="1" x14ac:dyDescent="0.3">
      <c r="B608" s="113"/>
    </row>
    <row r="609" spans="2:2" ht="60" customHeight="1" x14ac:dyDescent="0.3">
      <c r="B609" s="113"/>
    </row>
    <row r="610" spans="2:2" ht="60" customHeight="1" x14ac:dyDescent="0.3">
      <c r="B610" s="113"/>
    </row>
    <row r="611" spans="2:2" ht="60" customHeight="1" x14ac:dyDescent="0.3">
      <c r="B611" s="113"/>
    </row>
    <row r="612" spans="2:2" ht="60" customHeight="1" x14ac:dyDescent="0.3">
      <c r="B612" s="113"/>
    </row>
    <row r="613" spans="2:2" ht="60" customHeight="1" x14ac:dyDescent="0.3">
      <c r="B613" s="113"/>
    </row>
    <row r="614" spans="2:2" ht="60" customHeight="1" x14ac:dyDescent="0.3">
      <c r="B614" s="113"/>
    </row>
    <row r="615" spans="2:2" ht="60" customHeight="1" x14ac:dyDescent="0.3">
      <c r="B615" s="113"/>
    </row>
    <row r="616" spans="2:2" ht="60" customHeight="1" x14ac:dyDescent="0.3">
      <c r="B616" s="113"/>
    </row>
    <row r="617" spans="2:2" ht="60" customHeight="1" x14ac:dyDescent="0.3">
      <c r="B617" s="113"/>
    </row>
    <row r="618" spans="2:2" ht="60" customHeight="1" x14ac:dyDescent="0.3">
      <c r="B618" s="113"/>
    </row>
    <row r="619" spans="2:2" ht="60" customHeight="1" x14ac:dyDescent="0.3">
      <c r="B619" s="113"/>
    </row>
    <row r="620" spans="2:2" ht="60" customHeight="1" x14ac:dyDescent="0.3">
      <c r="B620" s="113"/>
    </row>
    <row r="621" spans="2:2" ht="60" customHeight="1" x14ac:dyDescent="0.3">
      <c r="B621" s="113"/>
    </row>
    <row r="622" spans="2:2" ht="60" customHeight="1" x14ac:dyDescent="0.3">
      <c r="B622" s="113"/>
    </row>
    <row r="623" spans="2:2" ht="60" customHeight="1" x14ac:dyDescent="0.3">
      <c r="B623" s="113"/>
    </row>
    <row r="624" spans="2:2" ht="60" customHeight="1" x14ac:dyDescent="0.3">
      <c r="B624" s="113"/>
    </row>
    <row r="625" spans="2:2" ht="60" customHeight="1" x14ac:dyDescent="0.3">
      <c r="B625" s="113"/>
    </row>
    <row r="626" spans="2:2" ht="60" customHeight="1" x14ac:dyDescent="0.3">
      <c r="B626" s="113"/>
    </row>
    <row r="627" spans="2:2" ht="60" customHeight="1" x14ac:dyDescent="0.3">
      <c r="B627" s="113"/>
    </row>
    <row r="628" spans="2:2" ht="60" customHeight="1" x14ac:dyDescent="0.3">
      <c r="B628" s="113"/>
    </row>
    <row r="629" spans="2:2" ht="60" customHeight="1" x14ac:dyDescent="0.3">
      <c r="B629" s="113"/>
    </row>
    <row r="630" spans="2:2" ht="60" customHeight="1" x14ac:dyDescent="0.3">
      <c r="B630" s="113"/>
    </row>
    <row r="631" spans="2:2" ht="60" customHeight="1" x14ac:dyDescent="0.3">
      <c r="B631" s="113"/>
    </row>
    <row r="632" spans="2:2" ht="60" customHeight="1" x14ac:dyDescent="0.3">
      <c r="B632" s="113"/>
    </row>
    <row r="633" spans="2:2" ht="60" customHeight="1" x14ac:dyDescent="0.3">
      <c r="B633" s="113"/>
    </row>
    <row r="634" spans="2:2" ht="60" customHeight="1" x14ac:dyDescent="0.3">
      <c r="B634" s="113"/>
    </row>
    <row r="635" spans="2:2" ht="60" customHeight="1" x14ac:dyDescent="0.3">
      <c r="B635" s="113"/>
    </row>
    <row r="636" spans="2:2" ht="60" customHeight="1" x14ac:dyDescent="0.3">
      <c r="B636" s="113"/>
    </row>
    <row r="637" spans="2:2" ht="60" customHeight="1" x14ac:dyDescent="0.3">
      <c r="B637" s="113"/>
    </row>
    <row r="638" spans="2:2" ht="60" customHeight="1" x14ac:dyDescent="0.3">
      <c r="B638" s="113"/>
    </row>
    <row r="639" spans="2:2" ht="60" customHeight="1" x14ac:dyDescent="0.3">
      <c r="B639" s="113"/>
    </row>
    <row r="640" spans="2:2" ht="60" customHeight="1" x14ac:dyDescent="0.3">
      <c r="B640" s="113"/>
    </row>
    <row r="641" spans="2:2" ht="60" customHeight="1" x14ac:dyDescent="0.3">
      <c r="B641" s="113"/>
    </row>
    <row r="642" spans="2:2" ht="60" customHeight="1" x14ac:dyDescent="0.3">
      <c r="B642" s="113"/>
    </row>
    <row r="643" spans="2:2" ht="60" customHeight="1" x14ac:dyDescent="0.3">
      <c r="B643" s="113"/>
    </row>
    <row r="644" spans="2:2" ht="60" customHeight="1" x14ac:dyDescent="0.3">
      <c r="B644" s="113"/>
    </row>
    <row r="645" spans="2:2" ht="60" customHeight="1" x14ac:dyDescent="0.3">
      <c r="B645" s="113"/>
    </row>
    <row r="646" spans="2:2" ht="60" customHeight="1" x14ac:dyDescent="0.3">
      <c r="B646" s="113"/>
    </row>
    <row r="647" spans="2:2" ht="60" customHeight="1" x14ac:dyDescent="0.3">
      <c r="B647" s="113"/>
    </row>
    <row r="648" spans="2:2" ht="60" customHeight="1" x14ac:dyDescent="0.3">
      <c r="B648" s="113"/>
    </row>
    <row r="649" spans="2:2" ht="60" customHeight="1" x14ac:dyDescent="0.3">
      <c r="B649" s="113"/>
    </row>
    <row r="650" spans="2:2" ht="60" customHeight="1" x14ac:dyDescent="0.3">
      <c r="B650" s="113"/>
    </row>
    <row r="651" spans="2:2" ht="60" customHeight="1" x14ac:dyDescent="0.3">
      <c r="B651" s="113"/>
    </row>
    <row r="652" spans="2:2" ht="60" customHeight="1" x14ac:dyDescent="0.3">
      <c r="B652" s="113"/>
    </row>
    <row r="653" spans="2:2" ht="60" customHeight="1" x14ac:dyDescent="0.3">
      <c r="B653" s="113"/>
    </row>
    <row r="654" spans="2:2" ht="60" customHeight="1" x14ac:dyDescent="0.3">
      <c r="B654" s="113"/>
    </row>
    <row r="655" spans="2:2" ht="60" customHeight="1" x14ac:dyDescent="0.3">
      <c r="B655" s="113"/>
    </row>
    <row r="656" spans="2:2" ht="60" customHeight="1" x14ac:dyDescent="0.3">
      <c r="B656" s="113"/>
    </row>
    <row r="657" spans="2:2" ht="60" customHeight="1" x14ac:dyDescent="0.3">
      <c r="B657" s="113"/>
    </row>
    <row r="658" spans="2:2" ht="60" customHeight="1" x14ac:dyDescent="0.3">
      <c r="B658" s="113"/>
    </row>
    <row r="659" spans="2:2" ht="60" customHeight="1" x14ac:dyDescent="0.3">
      <c r="B659" s="113"/>
    </row>
    <row r="660" spans="2:2" ht="60" customHeight="1" x14ac:dyDescent="0.3">
      <c r="B660" s="113"/>
    </row>
    <row r="661" spans="2:2" ht="60" customHeight="1" x14ac:dyDescent="0.3">
      <c r="B661" s="113"/>
    </row>
    <row r="662" spans="2:2" ht="60" customHeight="1" x14ac:dyDescent="0.3">
      <c r="B662" s="113"/>
    </row>
    <row r="663" spans="2:2" ht="60" customHeight="1" x14ac:dyDescent="0.3">
      <c r="B663" s="113"/>
    </row>
    <row r="664" spans="2:2" ht="60" customHeight="1" x14ac:dyDescent="0.3">
      <c r="B664" s="113"/>
    </row>
    <row r="665" spans="2:2" ht="60" customHeight="1" x14ac:dyDescent="0.3">
      <c r="B665" s="113"/>
    </row>
    <row r="666" spans="2:2" ht="60" customHeight="1" x14ac:dyDescent="0.3">
      <c r="B666" s="113"/>
    </row>
    <row r="667" spans="2:2" ht="60" customHeight="1" x14ac:dyDescent="0.3">
      <c r="B667" s="113"/>
    </row>
    <row r="668" spans="2:2" ht="60" customHeight="1" x14ac:dyDescent="0.3">
      <c r="B668" s="113"/>
    </row>
    <row r="669" spans="2:2" ht="60" customHeight="1" x14ac:dyDescent="0.3">
      <c r="B669" s="113"/>
    </row>
    <row r="670" spans="2:2" ht="60" customHeight="1" x14ac:dyDescent="0.3">
      <c r="B670" s="113"/>
    </row>
    <row r="671" spans="2:2" ht="60" customHeight="1" x14ac:dyDescent="0.3">
      <c r="B671" s="113"/>
    </row>
    <row r="672" spans="2:2" ht="60" customHeight="1" x14ac:dyDescent="0.3">
      <c r="B672" s="113"/>
    </row>
    <row r="673" spans="2:2" ht="60" customHeight="1" x14ac:dyDescent="0.3">
      <c r="B673" s="113"/>
    </row>
    <row r="674" spans="2:2" ht="60" customHeight="1" x14ac:dyDescent="0.3">
      <c r="B674" s="113"/>
    </row>
    <row r="675" spans="2:2" ht="60" customHeight="1" x14ac:dyDescent="0.3">
      <c r="B675" s="113"/>
    </row>
    <row r="676" spans="2:2" ht="60" customHeight="1" x14ac:dyDescent="0.3">
      <c r="B676" s="113"/>
    </row>
    <row r="677" spans="2:2" ht="60" customHeight="1" x14ac:dyDescent="0.3">
      <c r="B677" s="113"/>
    </row>
    <row r="678" spans="2:2" ht="60" customHeight="1" x14ac:dyDescent="0.3">
      <c r="B678" s="113"/>
    </row>
    <row r="679" spans="2:2" ht="60" customHeight="1" x14ac:dyDescent="0.3">
      <c r="B679" s="113"/>
    </row>
    <row r="680" spans="2:2" ht="60" customHeight="1" x14ac:dyDescent="0.3">
      <c r="B680" s="113"/>
    </row>
    <row r="681" spans="2:2" ht="60" customHeight="1" x14ac:dyDescent="0.3">
      <c r="B681" s="113"/>
    </row>
    <row r="682" spans="2:2" ht="60" customHeight="1" x14ac:dyDescent="0.3">
      <c r="B682" s="113"/>
    </row>
    <row r="683" spans="2:2" ht="60" customHeight="1" x14ac:dyDescent="0.3">
      <c r="B683" s="113"/>
    </row>
    <row r="684" spans="2:2" ht="60" customHeight="1" x14ac:dyDescent="0.3">
      <c r="B684" s="113"/>
    </row>
    <row r="685" spans="2:2" ht="60" customHeight="1" x14ac:dyDescent="0.3">
      <c r="B685" s="113"/>
    </row>
    <row r="686" spans="2:2" ht="60" customHeight="1" x14ac:dyDescent="0.3">
      <c r="B686" s="113"/>
    </row>
    <row r="687" spans="2:2" ht="60" customHeight="1" x14ac:dyDescent="0.3">
      <c r="B687" s="113"/>
    </row>
    <row r="688" spans="2:2" ht="60" customHeight="1" x14ac:dyDescent="0.3">
      <c r="B688" s="113"/>
    </row>
    <row r="689" spans="2:2" ht="60" customHeight="1" x14ac:dyDescent="0.3">
      <c r="B689" s="113"/>
    </row>
    <row r="690" spans="2:2" ht="60" customHeight="1" x14ac:dyDescent="0.3">
      <c r="B690" s="113"/>
    </row>
    <row r="691" spans="2:2" ht="60" customHeight="1" x14ac:dyDescent="0.3">
      <c r="B691" s="113"/>
    </row>
    <row r="692" spans="2:2" ht="60" customHeight="1" x14ac:dyDescent="0.3">
      <c r="B692" s="113"/>
    </row>
    <row r="693" spans="2:2" ht="60" customHeight="1" x14ac:dyDescent="0.3">
      <c r="B693" s="113"/>
    </row>
    <row r="694" spans="2:2" ht="60" customHeight="1" x14ac:dyDescent="0.3">
      <c r="B694" s="113"/>
    </row>
    <row r="695" spans="2:2" ht="60" customHeight="1" x14ac:dyDescent="0.3">
      <c r="B695" s="113"/>
    </row>
    <row r="696" spans="2:2" ht="60" customHeight="1" x14ac:dyDescent="0.3">
      <c r="B696" s="113"/>
    </row>
    <row r="697" spans="2:2" ht="60" customHeight="1" x14ac:dyDescent="0.3">
      <c r="B697" s="113"/>
    </row>
    <row r="698" spans="2:2" ht="60" customHeight="1" x14ac:dyDescent="0.3">
      <c r="B698" s="113"/>
    </row>
    <row r="699" spans="2:2" ht="60" customHeight="1" x14ac:dyDescent="0.3">
      <c r="B699" s="113"/>
    </row>
    <row r="700" spans="2:2" ht="60" customHeight="1" x14ac:dyDescent="0.3">
      <c r="B700" s="113"/>
    </row>
    <row r="701" spans="2:2" ht="60" customHeight="1" x14ac:dyDescent="0.3">
      <c r="B701" s="113"/>
    </row>
    <row r="702" spans="2:2" ht="60" customHeight="1" x14ac:dyDescent="0.3">
      <c r="B702" s="113"/>
    </row>
    <row r="703" spans="2:2" ht="60" customHeight="1" x14ac:dyDescent="0.3">
      <c r="B703" s="113"/>
    </row>
    <row r="704" spans="2:2" ht="60" customHeight="1" x14ac:dyDescent="0.3">
      <c r="B704" s="113"/>
    </row>
    <row r="705" spans="2:2" ht="60" customHeight="1" x14ac:dyDescent="0.3">
      <c r="B705" s="113"/>
    </row>
    <row r="706" spans="2:2" ht="60" customHeight="1" x14ac:dyDescent="0.3">
      <c r="B706" s="113"/>
    </row>
    <row r="707" spans="2:2" ht="60" customHeight="1" x14ac:dyDescent="0.3">
      <c r="B707" s="113"/>
    </row>
    <row r="708" spans="2:2" ht="60" customHeight="1" x14ac:dyDescent="0.3">
      <c r="B708" s="113"/>
    </row>
    <row r="709" spans="2:2" ht="60" customHeight="1" x14ac:dyDescent="0.3">
      <c r="B709" s="113"/>
    </row>
    <row r="710" spans="2:2" ht="60" customHeight="1" x14ac:dyDescent="0.3">
      <c r="B710" s="113"/>
    </row>
    <row r="711" spans="2:2" ht="60" customHeight="1" x14ac:dyDescent="0.3">
      <c r="B711" s="113"/>
    </row>
    <row r="712" spans="2:2" ht="60" customHeight="1" x14ac:dyDescent="0.3">
      <c r="B712" s="113"/>
    </row>
    <row r="713" spans="2:2" ht="60" customHeight="1" x14ac:dyDescent="0.3">
      <c r="B713" s="113"/>
    </row>
    <row r="714" spans="2:2" ht="60" customHeight="1" x14ac:dyDescent="0.3">
      <c r="B714" s="113"/>
    </row>
    <row r="715" spans="2:2" ht="60" customHeight="1" x14ac:dyDescent="0.3">
      <c r="B715" s="113"/>
    </row>
    <row r="716" spans="2:2" ht="60" customHeight="1" x14ac:dyDescent="0.3">
      <c r="B716" s="113"/>
    </row>
    <row r="717" spans="2:2" ht="60" customHeight="1" x14ac:dyDescent="0.3">
      <c r="B717" s="113"/>
    </row>
    <row r="718" spans="2:2" ht="60" customHeight="1" x14ac:dyDescent="0.3">
      <c r="B718" s="113"/>
    </row>
    <row r="719" spans="2:2" ht="60" customHeight="1" x14ac:dyDescent="0.3">
      <c r="B719" s="113"/>
    </row>
    <row r="720" spans="2:2" ht="60" customHeight="1" x14ac:dyDescent="0.3">
      <c r="B720" s="113"/>
    </row>
    <row r="721" spans="2:2" ht="60" customHeight="1" x14ac:dyDescent="0.3">
      <c r="B721" s="113"/>
    </row>
    <row r="722" spans="2:2" ht="60" customHeight="1" x14ac:dyDescent="0.3">
      <c r="B722" s="113"/>
    </row>
    <row r="723" spans="2:2" ht="60" customHeight="1" x14ac:dyDescent="0.3">
      <c r="B723" s="113"/>
    </row>
    <row r="724" spans="2:2" ht="60" customHeight="1" x14ac:dyDescent="0.3">
      <c r="B724" s="113"/>
    </row>
    <row r="725" spans="2:2" ht="60" customHeight="1" x14ac:dyDescent="0.3">
      <c r="B725" s="113"/>
    </row>
    <row r="726" spans="2:2" ht="60" customHeight="1" x14ac:dyDescent="0.3">
      <c r="B726" s="113"/>
    </row>
    <row r="727" spans="2:2" ht="60" customHeight="1" x14ac:dyDescent="0.3">
      <c r="B727" s="113"/>
    </row>
    <row r="728" spans="2:2" ht="60" customHeight="1" x14ac:dyDescent="0.3">
      <c r="B728" s="113"/>
    </row>
    <row r="729" spans="2:2" ht="60" customHeight="1" x14ac:dyDescent="0.3">
      <c r="B729" s="113"/>
    </row>
    <row r="730" spans="2:2" ht="60" customHeight="1" x14ac:dyDescent="0.3">
      <c r="B730" s="113"/>
    </row>
    <row r="731" spans="2:2" ht="60" customHeight="1" x14ac:dyDescent="0.3">
      <c r="B731" s="113"/>
    </row>
    <row r="732" spans="2:2" ht="60" customHeight="1" x14ac:dyDescent="0.3">
      <c r="B732" s="113"/>
    </row>
    <row r="733" spans="2:2" ht="60" customHeight="1" x14ac:dyDescent="0.3">
      <c r="B733" s="113"/>
    </row>
    <row r="734" spans="2:2" ht="60" customHeight="1" x14ac:dyDescent="0.3">
      <c r="B734" s="113"/>
    </row>
    <row r="735" spans="2:2" ht="60" customHeight="1" x14ac:dyDescent="0.3">
      <c r="B735" s="113"/>
    </row>
    <row r="736" spans="2:2" ht="60" customHeight="1" x14ac:dyDescent="0.3">
      <c r="B736" s="113"/>
    </row>
    <row r="737" spans="2:2" ht="60" customHeight="1" x14ac:dyDescent="0.3">
      <c r="B737" s="113"/>
    </row>
    <row r="738" spans="2:2" ht="60" customHeight="1" x14ac:dyDescent="0.3">
      <c r="B738" s="113"/>
    </row>
    <row r="739" spans="2:2" ht="60" customHeight="1" x14ac:dyDescent="0.3">
      <c r="B739" s="113"/>
    </row>
    <row r="740" spans="2:2" ht="60" customHeight="1" x14ac:dyDescent="0.3">
      <c r="B740" s="113"/>
    </row>
    <row r="741" spans="2:2" ht="60" customHeight="1" x14ac:dyDescent="0.3">
      <c r="B741" s="113"/>
    </row>
    <row r="742" spans="2:2" ht="60" customHeight="1" x14ac:dyDescent="0.3">
      <c r="B742" s="113"/>
    </row>
    <row r="743" spans="2:2" ht="60" customHeight="1" x14ac:dyDescent="0.3">
      <c r="B743" s="113"/>
    </row>
    <row r="744" spans="2:2" ht="60" customHeight="1" x14ac:dyDescent="0.3">
      <c r="B744" s="113"/>
    </row>
    <row r="745" spans="2:2" ht="60" customHeight="1" x14ac:dyDescent="0.3">
      <c r="B745" s="113"/>
    </row>
    <row r="746" spans="2:2" ht="60" customHeight="1" x14ac:dyDescent="0.3">
      <c r="B746" s="113"/>
    </row>
    <row r="747" spans="2:2" ht="60" customHeight="1" x14ac:dyDescent="0.3">
      <c r="B747" s="113"/>
    </row>
    <row r="748" spans="2:2" ht="60" customHeight="1" x14ac:dyDescent="0.3">
      <c r="B748" s="113"/>
    </row>
    <row r="749" spans="2:2" ht="60" customHeight="1" x14ac:dyDescent="0.3">
      <c r="B749" s="113"/>
    </row>
    <row r="750" spans="2:2" ht="60" customHeight="1" x14ac:dyDescent="0.3">
      <c r="B750" s="113"/>
    </row>
    <row r="751" spans="2:2" ht="60" customHeight="1" x14ac:dyDescent="0.3">
      <c r="B751" s="113"/>
    </row>
    <row r="752" spans="2:2" ht="60" customHeight="1" x14ac:dyDescent="0.3">
      <c r="B752" s="113"/>
    </row>
    <row r="753" spans="2:2" ht="60" customHeight="1" x14ac:dyDescent="0.3">
      <c r="B753" s="113"/>
    </row>
    <row r="754" spans="2:2" ht="60" customHeight="1" x14ac:dyDescent="0.3">
      <c r="B754" s="113"/>
    </row>
    <row r="755" spans="2:2" ht="60" customHeight="1" x14ac:dyDescent="0.3">
      <c r="B755" s="113"/>
    </row>
    <row r="756" spans="2:2" ht="60" customHeight="1" x14ac:dyDescent="0.3">
      <c r="B756" s="113"/>
    </row>
    <row r="757" spans="2:2" ht="60" customHeight="1" x14ac:dyDescent="0.3">
      <c r="B757" s="113"/>
    </row>
    <row r="758" spans="2:2" ht="60" customHeight="1" x14ac:dyDescent="0.3">
      <c r="B758" s="113"/>
    </row>
    <row r="759" spans="2:2" ht="60" customHeight="1" x14ac:dyDescent="0.3">
      <c r="B759" s="113"/>
    </row>
    <row r="760" spans="2:2" ht="60" customHeight="1" x14ac:dyDescent="0.3">
      <c r="B760" s="113"/>
    </row>
    <row r="761" spans="2:2" ht="60" customHeight="1" x14ac:dyDescent="0.3">
      <c r="B761" s="113"/>
    </row>
    <row r="762" spans="2:2" ht="60" customHeight="1" x14ac:dyDescent="0.3">
      <c r="B762" s="113"/>
    </row>
    <row r="763" spans="2:2" ht="60" customHeight="1" x14ac:dyDescent="0.3">
      <c r="B763" s="113"/>
    </row>
    <row r="764" spans="2:2" ht="60" customHeight="1" x14ac:dyDescent="0.3">
      <c r="B764" s="113"/>
    </row>
    <row r="765" spans="2:2" ht="60" customHeight="1" x14ac:dyDescent="0.3">
      <c r="B765" s="113"/>
    </row>
    <row r="766" spans="2:2" ht="60" customHeight="1" x14ac:dyDescent="0.3">
      <c r="B766" s="113"/>
    </row>
    <row r="767" spans="2:2" ht="60" customHeight="1" x14ac:dyDescent="0.3">
      <c r="B767" s="113"/>
    </row>
    <row r="768" spans="2:2" ht="60" customHeight="1" x14ac:dyDescent="0.3">
      <c r="B768" s="113"/>
    </row>
    <row r="769" spans="2:2" ht="60" customHeight="1" x14ac:dyDescent="0.3">
      <c r="B769" s="113"/>
    </row>
    <row r="770" spans="2:2" ht="60" customHeight="1" x14ac:dyDescent="0.3">
      <c r="B770" s="113"/>
    </row>
    <row r="771" spans="2:2" ht="60" customHeight="1" x14ac:dyDescent="0.3">
      <c r="B771" s="113"/>
    </row>
    <row r="772" spans="2:2" ht="60" customHeight="1" x14ac:dyDescent="0.3">
      <c r="B772" s="113"/>
    </row>
    <row r="773" spans="2:2" ht="60" customHeight="1" x14ac:dyDescent="0.3">
      <c r="B773" s="113"/>
    </row>
    <row r="774" spans="2:2" ht="60" customHeight="1" x14ac:dyDescent="0.3">
      <c r="B774" s="113"/>
    </row>
    <row r="775" spans="2:2" ht="60" customHeight="1" x14ac:dyDescent="0.3">
      <c r="B775" s="113"/>
    </row>
    <row r="776" spans="2:2" ht="60" customHeight="1" x14ac:dyDescent="0.3">
      <c r="B776" s="113"/>
    </row>
    <row r="777" spans="2:2" ht="60" customHeight="1" x14ac:dyDescent="0.3">
      <c r="B777" s="113"/>
    </row>
    <row r="778" spans="2:2" ht="60" customHeight="1" x14ac:dyDescent="0.3">
      <c r="B778" s="113"/>
    </row>
    <row r="779" spans="2:2" ht="60" customHeight="1" x14ac:dyDescent="0.3">
      <c r="B779" s="113"/>
    </row>
    <row r="780" spans="2:2" ht="60" customHeight="1" x14ac:dyDescent="0.3">
      <c r="B780" s="113"/>
    </row>
    <row r="781" spans="2:2" ht="60" customHeight="1" x14ac:dyDescent="0.3">
      <c r="B781" s="113"/>
    </row>
    <row r="782" spans="2:2" ht="60" customHeight="1" x14ac:dyDescent="0.3">
      <c r="B782" s="113"/>
    </row>
    <row r="783" spans="2:2" ht="60" customHeight="1" x14ac:dyDescent="0.3">
      <c r="B783" s="113"/>
    </row>
    <row r="784" spans="2:2" ht="60" customHeight="1" x14ac:dyDescent="0.3">
      <c r="B784" s="113"/>
    </row>
    <row r="785" spans="2:2" ht="60" customHeight="1" x14ac:dyDescent="0.3">
      <c r="B785" s="113"/>
    </row>
    <row r="786" spans="2:2" ht="60" customHeight="1" x14ac:dyDescent="0.3">
      <c r="B786" s="113"/>
    </row>
    <row r="787" spans="2:2" ht="60" customHeight="1" x14ac:dyDescent="0.3">
      <c r="B787" s="113"/>
    </row>
    <row r="788" spans="2:2" ht="60" customHeight="1" x14ac:dyDescent="0.3">
      <c r="B788" s="113"/>
    </row>
    <row r="789" spans="2:2" ht="60" customHeight="1" x14ac:dyDescent="0.3">
      <c r="B789" s="113"/>
    </row>
    <row r="790" spans="2:2" ht="60" customHeight="1" x14ac:dyDescent="0.3">
      <c r="B790" s="113"/>
    </row>
    <row r="791" spans="2:2" ht="60" customHeight="1" x14ac:dyDescent="0.3">
      <c r="B791" s="113"/>
    </row>
    <row r="792" spans="2:2" ht="60" customHeight="1" x14ac:dyDescent="0.3">
      <c r="B792" s="113"/>
    </row>
    <row r="793" spans="2:2" ht="60" customHeight="1" x14ac:dyDescent="0.3">
      <c r="B793" s="113"/>
    </row>
    <row r="794" spans="2:2" ht="60" customHeight="1" x14ac:dyDescent="0.3">
      <c r="B794" s="113"/>
    </row>
    <row r="795" spans="2:2" ht="60" customHeight="1" x14ac:dyDescent="0.3">
      <c r="B795" s="113"/>
    </row>
    <row r="796" spans="2:2" ht="60" customHeight="1" x14ac:dyDescent="0.3">
      <c r="B796" s="113"/>
    </row>
    <row r="797" spans="2:2" ht="60" customHeight="1" x14ac:dyDescent="0.3">
      <c r="B797" s="113"/>
    </row>
    <row r="798" spans="2:2" ht="60" customHeight="1" x14ac:dyDescent="0.3">
      <c r="B798" s="113"/>
    </row>
    <row r="799" spans="2:2" ht="60" customHeight="1" x14ac:dyDescent="0.3">
      <c r="B799" s="113"/>
    </row>
    <row r="800" spans="2:2" ht="60" customHeight="1" x14ac:dyDescent="0.3">
      <c r="B800" s="113"/>
    </row>
    <row r="801" spans="2:2" ht="60" customHeight="1" x14ac:dyDescent="0.3">
      <c r="B801" s="113"/>
    </row>
    <row r="802" spans="2:2" ht="60" customHeight="1" x14ac:dyDescent="0.3">
      <c r="B802" s="113"/>
    </row>
    <row r="803" spans="2:2" ht="60" customHeight="1" x14ac:dyDescent="0.3">
      <c r="B803" s="113"/>
    </row>
    <row r="804" spans="2:2" ht="60" customHeight="1" x14ac:dyDescent="0.3">
      <c r="B804" s="113"/>
    </row>
    <row r="805" spans="2:2" ht="60" customHeight="1" x14ac:dyDescent="0.3">
      <c r="B805" s="113"/>
    </row>
    <row r="806" spans="2:2" ht="60" customHeight="1" x14ac:dyDescent="0.3">
      <c r="B806" s="113"/>
    </row>
    <row r="807" spans="2:2" ht="60" customHeight="1" x14ac:dyDescent="0.3">
      <c r="B807" s="113"/>
    </row>
    <row r="808" spans="2:2" ht="60" customHeight="1" x14ac:dyDescent="0.3">
      <c r="B808" s="113"/>
    </row>
    <row r="809" spans="2:2" ht="60" customHeight="1" x14ac:dyDescent="0.3">
      <c r="B809" s="113"/>
    </row>
    <row r="810" spans="2:2" ht="60" customHeight="1" x14ac:dyDescent="0.3">
      <c r="B810" s="113"/>
    </row>
    <row r="811" spans="2:2" ht="60" customHeight="1" x14ac:dyDescent="0.3">
      <c r="B811" s="113"/>
    </row>
    <row r="812" spans="2:2" ht="60" customHeight="1" x14ac:dyDescent="0.3">
      <c r="B812" s="113"/>
    </row>
    <row r="813" spans="2:2" ht="60" customHeight="1" x14ac:dyDescent="0.3">
      <c r="B813" s="113"/>
    </row>
    <row r="814" spans="2:2" ht="60" customHeight="1" x14ac:dyDescent="0.3">
      <c r="B814" s="113"/>
    </row>
    <row r="815" spans="2:2" ht="60" customHeight="1" x14ac:dyDescent="0.3">
      <c r="B815" s="113"/>
    </row>
    <row r="816" spans="2:2" ht="60" customHeight="1" x14ac:dyDescent="0.3">
      <c r="B816" s="113"/>
    </row>
    <row r="817" spans="2:2" ht="60" customHeight="1" x14ac:dyDescent="0.3">
      <c r="B817" s="113"/>
    </row>
    <row r="818" spans="2:2" ht="60" customHeight="1" x14ac:dyDescent="0.3">
      <c r="B818" s="113"/>
    </row>
    <row r="819" spans="2:2" ht="60" customHeight="1" x14ac:dyDescent="0.3">
      <c r="B819" s="113"/>
    </row>
    <row r="820" spans="2:2" ht="60" customHeight="1" x14ac:dyDescent="0.3">
      <c r="B820" s="113"/>
    </row>
    <row r="821" spans="2:2" ht="60" customHeight="1" x14ac:dyDescent="0.3">
      <c r="B821" s="113"/>
    </row>
    <row r="822" spans="2:2" ht="60" customHeight="1" x14ac:dyDescent="0.3">
      <c r="B822" s="113"/>
    </row>
    <row r="823" spans="2:2" ht="60" customHeight="1" x14ac:dyDescent="0.3">
      <c r="B823" s="113"/>
    </row>
    <row r="824" spans="2:2" ht="60" customHeight="1" x14ac:dyDescent="0.3">
      <c r="B824" s="113"/>
    </row>
    <row r="825" spans="2:2" ht="60" customHeight="1" x14ac:dyDescent="0.3">
      <c r="B825" s="113"/>
    </row>
    <row r="826" spans="2:2" ht="60" customHeight="1" x14ac:dyDescent="0.3">
      <c r="B826" s="113"/>
    </row>
    <row r="827" spans="2:2" ht="60" customHeight="1" x14ac:dyDescent="0.3">
      <c r="B827" s="113"/>
    </row>
    <row r="828" spans="2:2" ht="60" customHeight="1" x14ac:dyDescent="0.3">
      <c r="B828" s="113"/>
    </row>
    <row r="829" spans="2:2" ht="60" customHeight="1" x14ac:dyDescent="0.3">
      <c r="B829" s="113"/>
    </row>
    <row r="830" spans="2:2" ht="60" customHeight="1" x14ac:dyDescent="0.3">
      <c r="B830" s="113"/>
    </row>
    <row r="831" spans="2:2" ht="60" customHeight="1" x14ac:dyDescent="0.3">
      <c r="B831" s="113"/>
    </row>
    <row r="832" spans="2:2" ht="60" customHeight="1" x14ac:dyDescent="0.3">
      <c r="B832" s="113"/>
    </row>
    <row r="833" spans="2:2" ht="60" customHeight="1" x14ac:dyDescent="0.3">
      <c r="B833" s="113"/>
    </row>
    <row r="834" spans="2:2" ht="60" customHeight="1" x14ac:dyDescent="0.3">
      <c r="B834" s="113"/>
    </row>
    <row r="835" spans="2:2" ht="60" customHeight="1" x14ac:dyDescent="0.3">
      <c r="B835" s="113"/>
    </row>
    <row r="836" spans="2:2" ht="60" customHeight="1" x14ac:dyDescent="0.3">
      <c r="B836" s="113"/>
    </row>
    <row r="837" spans="2:2" ht="60" customHeight="1" x14ac:dyDescent="0.3">
      <c r="B837" s="113"/>
    </row>
    <row r="838" spans="2:2" ht="60" customHeight="1" x14ac:dyDescent="0.3">
      <c r="B838" s="113"/>
    </row>
    <row r="839" spans="2:2" ht="60" customHeight="1" x14ac:dyDescent="0.3">
      <c r="B839" s="113"/>
    </row>
    <row r="840" spans="2:2" ht="60" customHeight="1" x14ac:dyDescent="0.3">
      <c r="B840" s="113"/>
    </row>
    <row r="841" spans="2:2" ht="60" customHeight="1" x14ac:dyDescent="0.3">
      <c r="B841" s="113"/>
    </row>
    <row r="842" spans="2:2" ht="60" customHeight="1" x14ac:dyDescent="0.3">
      <c r="B842" s="113"/>
    </row>
    <row r="843" spans="2:2" ht="60" customHeight="1" x14ac:dyDescent="0.3">
      <c r="B843" s="113"/>
    </row>
    <row r="844" spans="2:2" ht="60" customHeight="1" x14ac:dyDescent="0.3">
      <c r="B844" s="113"/>
    </row>
    <row r="845" spans="2:2" ht="60" customHeight="1" x14ac:dyDescent="0.3">
      <c r="B845" s="113"/>
    </row>
    <row r="846" spans="2:2" ht="60" customHeight="1" x14ac:dyDescent="0.3">
      <c r="B846" s="113"/>
    </row>
    <row r="847" spans="2:2" ht="60" customHeight="1" x14ac:dyDescent="0.3">
      <c r="B847" s="113"/>
    </row>
    <row r="848" spans="2:2" ht="60" customHeight="1" x14ac:dyDescent="0.3">
      <c r="B848" s="113"/>
    </row>
    <row r="849" spans="2:2" ht="60" customHeight="1" x14ac:dyDescent="0.3">
      <c r="B849" s="113"/>
    </row>
    <row r="850" spans="2:2" ht="60" customHeight="1" x14ac:dyDescent="0.3">
      <c r="B850" s="113"/>
    </row>
    <row r="851" spans="2:2" ht="60" customHeight="1" x14ac:dyDescent="0.3">
      <c r="B851" s="113"/>
    </row>
    <row r="852" spans="2:2" ht="60" customHeight="1" x14ac:dyDescent="0.3">
      <c r="B852" s="113"/>
    </row>
    <row r="853" spans="2:2" ht="60" customHeight="1" x14ac:dyDescent="0.3">
      <c r="B853" s="113"/>
    </row>
    <row r="854" spans="2:2" ht="60" customHeight="1" x14ac:dyDescent="0.3">
      <c r="B854" s="113"/>
    </row>
    <row r="855" spans="2:2" ht="60" customHeight="1" x14ac:dyDescent="0.3">
      <c r="B855" s="113"/>
    </row>
    <row r="856" spans="2:2" ht="60" customHeight="1" x14ac:dyDescent="0.3">
      <c r="B856" s="113"/>
    </row>
    <row r="857" spans="2:2" ht="60" customHeight="1" x14ac:dyDescent="0.3">
      <c r="B857" s="113"/>
    </row>
    <row r="858" spans="2:2" ht="60" customHeight="1" x14ac:dyDescent="0.3">
      <c r="B858" s="113"/>
    </row>
    <row r="859" spans="2:2" ht="60" customHeight="1" x14ac:dyDescent="0.3">
      <c r="B859" s="113"/>
    </row>
    <row r="860" spans="2:2" ht="60" customHeight="1" x14ac:dyDescent="0.3">
      <c r="B860" s="113"/>
    </row>
    <row r="861" spans="2:2" ht="60" customHeight="1" x14ac:dyDescent="0.3">
      <c r="B861" s="113"/>
    </row>
    <row r="862" spans="2:2" ht="60" customHeight="1" x14ac:dyDescent="0.3">
      <c r="B862" s="113"/>
    </row>
    <row r="863" spans="2:2" ht="60" customHeight="1" x14ac:dyDescent="0.3">
      <c r="B863" s="113"/>
    </row>
    <row r="864" spans="2:2" ht="60" customHeight="1" x14ac:dyDescent="0.3">
      <c r="B864" s="113"/>
    </row>
    <row r="865" spans="2:2" ht="60" customHeight="1" x14ac:dyDescent="0.3">
      <c r="B865" s="113"/>
    </row>
    <row r="866" spans="2:2" ht="60" customHeight="1" x14ac:dyDescent="0.3">
      <c r="B866" s="113"/>
    </row>
    <row r="867" spans="2:2" ht="60" customHeight="1" x14ac:dyDescent="0.3">
      <c r="B867" s="113"/>
    </row>
    <row r="868" spans="2:2" ht="60" customHeight="1" x14ac:dyDescent="0.3">
      <c r="B868" s="113"/>
    </row>
    <row r="869" spans="2:2" ht="60" customHeight="1" x14ac:dyDescent="0.3">
      <c r="B869" s="113"/>
    </row>
    <row r="870" spans="2:2" ht="60" customHeight="1" x14ac:dyDescent="0.3">
      <c r="B870" s="113"/>
    </row>
    <row r="871" spans="2:2" ht="60" customHeight="1" x14ac:dyDescent="0.3">
      <c r="B871" s="113"/>
    </row>
    <row r="872" spans="2:2" ht="60" customHeight="1" x14ac:dyDescent="0.3">
      <c r="B872" s="113"/>
    </row>
    <row r="873" spans="2:2" ht="60" customHeight="1" x14ac:dyDescent="0.3">
      <c r="B873" s="113"/>
    </row>
    <row r="874" spans="2:2" ht="60" customHeight="1" x14ac:dyDescent="0.3">
      <c r="B874" s="113"/>
    </row>
    <row r="875" spans="2:2" ht="60" customHeight="1" x14ac:dyDescent="0.3">
      <c r="B875" s="113"/>
    </row>
    <row r="876" spans="2:2" ht="60" customHeight="1" x14ac:dyDescent="0.3">
      <c r="B876" s="113"/>
    </row>
    <row r="877" spans="2:2" ht="60" customHeight="1" x14ac:dyDescent="0.3">
      <c r="B877" s="113"/>
    </row>
    <row r="878" spans="2:2" ht="60" customHeight="1" x14ac:dyDescent="0.3">
      <c r="B878" s="113"/>
    </row>
    <row r="879" spans="2:2" ht="60" customHeight="1" x14ac:dyDescent="0.3">
      <c r="B879" s="113"/>
    </row>
    <row r="880" spans="2:2" ht="60" customHeight="1" x14ac:dyDescent="0.3">
      <c r="B880" s="113"/>
    </row>
    <row r="881" spans="2:2" ht="60" customHeight="1" x14ac:dyDescent="0.3">
      <c r="B881" s="113"/>
    </row>
    <row r="882" spans="2:2" ht="60" customHeight="1" x14ac:dyDescent="0.3">
      <c r="B882" s="113"/>
    </row>
    <row r="883" spans="2:2" ht="60" customHeight="1" x14ac:dyDescent="0.3">
      <c r="B883" s="113"/>
    </row>
    <row r="884" spans="2:2" ht="60" customHeight="1" x14ac:dyDescent="0.3">
      <c r="B884" s="113"/>
    </row>
    <row r="885" spans="2:2" ht="60" customHeight="1" x14ac:dyDescent="0.3">
      <c r="B885" s="113"/>
    </row>
    <row r="886" spans="2:2" ht="60" customHeight="1" x14ac:dyDescent="0.3">
      <c r="B886" s="113"/>
    </row>
    <row r="887" spans="2:2" ht="60" customHeight="1" x14ac:dyDescent="0.3">
      <c r="B887" s="113"/>
    </row>
    <row r="888" spans="2:2" ht="60" customHeight="1" x14ac:dyDescent="0.3">
      <c r="B888" s="113"/>
    </row>
    <row r="889" spans="2:2" ht="60" customHeight="1" x14ac:dyDescent="0.3">
      <c r="B889" s="113"/>
    </row>
    <row r="890" spans="2:2" ht="60" customHeight="1" x14ac:dyDescent="0.3">
      <c r="B890" s="113"/>
    </row>
    <row r="891" spans="2:2" ht="60" customHeight="1" x14ac:dyDescent="0.3">
      <c r="B891" s="113"/>
    </row>
    <row r="892" spans="2:2" ht="60" customHeight="1" x14ac:dyDescent="0.3">
      <c r="B892" s="113"/>
    </row>
    <row r="893" spans="2:2" ht="60" customHeight="1" x14ac:dyDescent="0.3">
      <c r="B893" s="113"/>
    </row>
    <row r="894" spans="2:2" ht="60" customHeight="1" x14ac:dyDescent="0.3">
      <c r="B894" s="113"/>
    </row>
    <row r="895" spans="2:2" ht="60" customHeight="1" x14ac:dyDescent="0.3">
      <c r="B895" s="113"/>
    </row>
    <row r="896" spans="2:2" ht="60" customHeight="1" x14ac:dyDescent="0.3">
      <c r="B896" s="113"/>
    </row>
    <row r="897" spans="2:2" ht="60" customHeight="1" x14ac:dyDescent="0.3">
      <c r="B897" s="113"/>
    </row>
    <row r="898" spans="2:2" ht="60" customHeight="1" x14ac:dyDescent="0.3">
      <c r="B898" s="113"/>
    </row>
    <row r="899" spans="2:2" ht="60" customHeight="1" x14ac:dyDescent="0.3">
      <c r="B899" s="113"/>
    </row>
    <row r="900" spans="2:2" ht="60" customHeight="1" x14ac:dyDescent="0.3">
      <c r="B900" s="113"/>
    </row>
    <row r="901" spans="2:2" ht="60" customHeight="1" x14ac:dyDescent="0.3">
      <c r="B901" s="113"/>
    </row>
    <row r="902" spans="2:2" ht="60" customHeight="1" x14ac:dyDescent="0.3">
      <c r="B902" s="113"/>
    </row>
    <row r="903" spans="2:2" ht="60" customHeight="1" x14ac:dyDescent="0.3">
      <c r="B903" s="113"/>
    </row>
    <row r="904" spans="2:2" ht="60" customHeight="1" x14ac:dyDescent="0.3">
      <c r="B904" s="113"/>
    </row>
    <row r="905" spans="2:2" ht="60" customHeight="1" x14ac:dyDescent="0.3">
      <c r="B905" s="113"/>
    </row>
    <row r="906" spans="2:2" ht="60" customHeight="1" x14ac:dyDescent="0.3">
      <c r="B906" s="113"/>
    </row>
    <row r="907" spans="2:2" ht="60" customHeight="1" x14ac:dyDescent="0.3">
      <c r="B907" s="113"/>
    </row>
    <row r="908" spans="2:2" ht="60" customHeight="1" x14ac:dyDescent="0.3">
      <c r="B908" s="113"/>
    </row>
    <row r="909" spans="2:2" ht="60" customHeight="1" x14ac:dyDescent="0.3">
      <c r="B909" s="113"/>
    </row>
    <row r="910" spans="2:2" ht="60" customHeight="1" x14ac:dyDescent="0.3">
      <c r="B910" s="113"/>
    </row>
    <row r="911" spans="2:2" ht="60" customHeight="1" x14ac:dyDescent="0.3">
      <c r="B911" s="113"/>
    </row>
    <row r="912" spans="2:2" ht="60" customHeight="1" x14ac:dyDescent="0.3">
      <c r="B912" s="113"/>
    </row>
    <row r="913" spans="2:2" ht="60" customHeight="1" x14ac:dyDescent="0.3">
      <c r="B913" s="113"/>
    </row>
    <row r="914" spans="2:2" ht="60" customHeight="1" x14ac:dyDescent="0.3">
      <c r="B914" s="113"/>
    </row>
    <row r="915" spans="2:2" ht="60" customHeight="1" x14ac:dyDescent="0.3">
      <c r="B915" s="113"/>
    </row>
    <row r="916" spans="2:2" ht="60" customHeight="1" x14ac:dyDescent="0.3">
      <c r="B916" s="113"/>
    </row>
    <row r="917" spans="2:2" ht="60" customHeight="1" x14ac:dyDescent="0.3">
      <c r="B917" s="113"/>
    </row>
    <row r="918" spans="2:2" ht="60" customHeight="1" x14ac:dyDescent="0.3">
      <c r="B918" s="113"/>
    </row>
    <row r="919" spans="2:2" ht="60" customHeight="1" x14ac:dyDescent="0.3">
      <c r="B919" s="113"/>
    </row>
    <row r="920" spans="2:2" ht="60" customHeight="1" x14ac:dyDescent="0.3">
      <c r="B920" s="113"/>
    </row>
    <row r="921" spans="2:2" ht="60" customHeight="1" x14ac:dyDescent="0.3">
      <c r="B921" s="113"/>
    </row>
    <row r="922" spans="2:2" ht="60" customHeight="1" x14ac:dyDescent="0.3">
      <c r="B922" s="113"/>
    </row>
    <row r="923" spans="2:2" ht="60" customHeight="1" x14ac:dyDescent="0.3">
      <c r="B923" s="113"/>
    </row>
    <row r="924" spans="2:2" ht="60" customHeight="1" x14ac:dyDescent="0.3">
      <c r="B924" s="113"/>
    </row>
    <row r="925" spans="2:2" ht="60" customHeight="1" x14ac:dyDescent="0.3">
      <c r="B925" s="113"/>
    </row>
    <row r="926" spans="2:2" ht="60" customHeight="1" x14ac:dyDescent="0.3">
      <c r="B926" s="113"/>
    </row>
    <row r="927" spans="2:2" ht="60" customHeight="1" x14ac:dyDescent="0.3">
      <c r="B927" s="113"/>
    </row>
    <row r="928" spans="2:2" ht="60" customHeight="1" x14ac:dyDescent="0.3">
      <c r="B928" s="113"/>
    </row>
    <row r="929" spans="2:2" ht="60" customHeight="1" x14ac:dyDescent="0.3">
      <c r="B929" s="113"/>
    </row>
    <row r="930" spans="2:2" ht="60" customHeight="1" x14ac:dyDescent="0.3">
      <c r="B930" s="113"/>
    </row>
    <row r="931" spans="2:2" ht="60" customHeight="1" x14ac:dyDescent="0.3">
      <c r="B931" s="113"/>
    </row>
    <row r="932" spans="2:2" ht="60" customHeight="1" x14ac:dyDescent="0.3">
      <c r="B932" s="113"/>
    </row>
    <row r="933" spans="2:2" ht="60" customHeight="1" x14ac:dyDescent="0.3">
      <c r="B933" s="113"/>
    </row>
    <row r="934" spans="2:2" ht="60" customHeight="1" x14ac:dyDescent="0.3">
      <c r="B934" s="113"/>
    </row>
    <row r="935" spans="2:2" ht="60" customHeight="1" x14ac:dyDescent="0.3">
      <c r="B935" s="113"/>
    </row>
    <row r="936" spans="2:2" ht="60" customHeight="1" x14ac:dyDescent="0.3">
      <c r="B936" s="113"/>
    </row>
    <row r="937" spans="2:2" ht="60" customHeight="1" x14ac:dyDescent="0.3">
      <c r="B937" s="113"/>
    </row>
    <row r="938" spans="2:2" ht="60" customHeight="1" x14ac:dyDescent="0.3">
      <c r="B938" s="113"/>
    </row>
    <row r="939" spans="2:2" ht="60" customHeight="1" x14ac:dyDescent="0.3">
      <c r="B939" s="113"/>
    </row>
    <row r="940" spans="2:2" ht="60" customHeight="1" x14ac:dyDescent="0.3">
      <c r="B940" s="113"/>
    </row>
    <row r="941" spans="2:2" ht="60" customHeight="1" x14ac:dyDescent="0.3">
      <c r="B941" s="113"/>
    </row>
    <row r="942" spans="2:2" ht="60" customHeight="1" x14ac:dyDescent="0.3">
      <c r="B942" s="113"/>
    </row>
    <row r="943" spans="2:2" ht="60" customHeight="1" x14ac:dyDescent="0.3">
      <c r="B943" s="113"/>
    </row>
    <row r="944" spans="2:2" ht="60" customHeight="1" x14ac:dyDescent="0.3">
      <c r="B944" s="113"/>
    </row>
    <row r="945" spans="2:2" ht="60" customHeight="1" x14ac:dyDescent="0.3">
      <c r="B945" s="113"/>
    </row>
    <row r="946" spans="2:2" ht="60" customHeight="1" x14ac:dyDescent="0.3">
      <c r="B946" s="113"/>
    </row>
    <row r="947" spans="2:2" ht="60" customHeight="1" x14ac:dyDescent="0.3">
      <c r="B947" s="113"/>
    </row>
    <row r="948" spans="2:2" ht="60" customHeight="1" x14ac:dyDescent="0.3">
      <c r="B948" s="113"/>
    </row>
    <row r="949" spans="2:2" ht="60" customHeight="1" x14ac:dyDescent="0.3">
      <c r="B949" s="113"/>
    </row>
    <row r="950" spans="2:2" ht="60" customHeight="1" x14ac:dyDescent="0.3">
      <c r="B950" s="113"/>
    </row>
    <row r="951" spans="2:2" ht="60" customHeight="1" x14ac:dyDescent="0.3">
      <c r="B951" s="113"/>
    </row>
    <row r="952" spans="2:2" ht="60" customHeight="1" x14ac:dyDescent="0.3">
      <c r="B952" s="113"/>
    </row>
    <row r="953" spans="2:2" ht="60" customHeight="1" x14ac:dyDescent="0.3">
      <c r="B953" s="113"/>
    </row>
    <row r="954" spans="2:2" ht="60" customHeight="1" x14ac:dyDescent="0.3">
      <c r="B954" s="113"/>
    </row>
    <row r="955" spans="2:2" ht="60" customHeight="1" x14ac:dyDescent="0.3">
      <c r="B955" s="113"/>
    </row>
    <row r="956" spans="2:2" ht="60" customHeight="1" x14ac:dyDescent="0.3">
      <c r="B956" s="113"/>
    </row>
    <row r="957" spans="2:2" ht="60" customHeight="1" x14ac:dyDescent="0.3">
      <c r="B957" s="113"/>
    </row>
    <row r="958" spans="2:2" ht="60" customHeight="1" x14ac:dyDescent="0.3">
      <c r="B958" s="113"/>
    </row>
    <row r="959" spans="2:2" ht="60" customHeight="1" x14ac:dyDescent="0.3">
      <c r="B959" s="113"/>
    </row>
    <row r="960" spans="2:2" ht="60" customHeight="1" x14ac:dyDescent="0.3">
      <c r="B960" s="113"/>
    </row>
    <row r="961" spans="2:2" ht="60" customHeight="1" x14ac:dyDescent="0.3">
      <c r="B961" s="113"/>
    </row>
    <row r="962" spans="2:2" ht="60" customHeight="1" x14ac:dyDescent="0.3">
      <c r="B962" s="113"/>
    </row>
    <row r="963" spans="2:2" ht="60" customHeight="1" x14ac:dyDescent="0.3">
      <c r="B963" s="113"/>
    </row>
    <row r="964" spans="2:2" ht="60" customHeight="1" x14ac:dyDescent="0.3">
      <c r="B964" s="113"/>
    </row>
    <row r="965" spans="2:2" ht="60" customHeight="1" x14ac:dyDescent="0.3">
      <c r="B965" s="113"/>
    </row>
    <row r="966" spans="2:2" ht="60" customHeight="1" x14ac:dyDescent="0.3">
      <c r="B966" s="113"/>
    </row>
    <row r="967" spans="2:2" ht="60" customHeight="1" x14ac:dyDescent="0.3">
      <c r="B967" s="113"/>
    </row>
    <row r="968" spans="2:2" ht="60" customHeight="1" x14ac:dyDescent="0.3">
      <c r="B968" s="113"/>
    </row>
    <row r="969" spans="2:2" ht="60" customHeight="1" x14ac:dyDescent="0.3">
      <c r="B969" s="113"/>
    </row>
    <row r="970" spans="2:2" ht="60" customHeight="1" x14ac:dyDescent="0.3">
      <c r="B970" s="113"/>
    </row>
    <row r="971" spans="2:2" ht="60" customHeight="1" x14ac:dyDescent="0.3">
      <c r="B971" s="113"/>
    </row>
    <row r="972" spans="2:2" ht="60" customHeight="1" x14ac:dyDescent="0.3">
      <c r="B972" s="113"/>
    </row>
    <row r="973" spans="2:2" ht="60" customHeight="1" x14ac:dyDescent="0.3">
      <c r="B973" s="113"/>
    </row>
    <row r="974" spans="2:2" ht="60" customHeight="1" x14ac:dyDescent="0.3">
      <c r="B974" s="113"/>
    </row>
    <row r="975" spans="2:2" ht="60" customHeight="1" x14ac:dyDescent="0.3">
      <c r="B975" s="113"/>
    </row>
    <row r="976" spans="2:2" ht="60" customHeight="1" x14ac:dyDescent="0.3">
      <c r="B976" s="113"/>
    </row>
  </sheetData>
  <mergeCells count="29">
    <mergeCell ref="A76:A84"/>
    <mergeCell ref="B76:B84"/>
    <mergeCell ref="C76:E84"/>
    <mergeCell ref="A58:A67"/>
    <mergeCell ref="B58:B67"/>
    <mergeCell ref="C58:E67"/>
    <mergeCell ref="A68:A75"/>
    <mergeCell ref="B68:B75"/>
    <mergeCell ref="C68:E75"/>
    <mergeCell ref="A39:A49"/>
    <mergeCell ref="B39:B49"/>
    <mergeCell ref="C39:E49"/>
    <mergeCell ref="A50:A57"/>
    <mergeCell ref="B50:B57"/>
    <mergeCell ref="C50:E57"/>
    <mergeCell ref="A19:A23"/>
    <mergeCell ref="B19:B23"/>
    <mergeCell ref="C19:E23"/>
    <mergeCell ref="M19:M23"/>
    <mergeCell ref="A24:A38"/>
    <mergeCell ref="B24:B38"/>
    <mergeCell ref="C24:E38"/>
    <mergeCell ref="C1:E1"/>
    <mergeCell ref="A2:A7"/>
    <mergeCell ref="B2:B7"/>
    <mergeCell ref="C2:E7"/>
    <mergeCell ref="A8:A18"/>
    <mergeCell ref="B8:B18"/>
    <mergeCell ref="C8:E18"/>
  </mergeCells>
  <conditionalFormatting sqref="I2:K84">
    <cfRule type="expression" dxfId="1358" priority="1">
      <formula>$K2="PROXIMO A VENCER"</formula>
    </cfRule>
    <cfRule type="expression" dxfId="1357" priority="2">
      <formula>$I2&lt;=0</formula>
    </cfRule>
  </conditionalFormatting>
  <conditionalFormatting sqref="P5:P18">
    <cfRule type="containsText" dxfId="1356" priority="5" operator="containsText" text="ABIERTA">
      <formula>NOT(ISERROR(SEARCH("ABIERTA",P5)))</formula>
    </cfRule>
    <cfRule type="containsText" dxfId="1355" priority="6" operator="containsText" text="CERRADA">
      <formula>NOT(ISERROR(SEARCH("CERRADA",P5)))</formula>
    </cfRule>
  </conditionalFormatting>
  <dataValidations count="1">
    <dataValidation type="list" allowBlank="1" showInputMessage="1" showErrorMessage="1" sqref="P5:P18" xr:uid="{00000000-0002-0000-1100-000000000000}">
      <formula1>$AG$3:$AG$4</formula1>
    </dataValidation>
  </dataValidations>
  <pageMargins left="0.7" right="0.7" top="0.75" bottom="0.75" header="0" footer="0"/>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8"/>
  <sheetViews>
    <sheetView view="pageBreakPreview" topLeftCell="A3" zoomScale="130" zoomScaleNormal="100" zoomScaleSheetLayoutView="130" workbookViewId="0">
      <selection sqref="A1:D1"/>
    </sheetView>
  </sheetViews>
  <sheetFormatPr baseColWidth="10" defaultRowHeight="13.2" x14ac:dyDescent="0.25"/>
  <cols>
    <col min="1" max="1" width="20.88671875" customWidth="1"/>
    <col min="2" max="2" width="38.44140625" customWidth="1"/>
    <col min="3" max="3" width="16.5546875" style="105" customWidth="1"/>
    <col min="4" max="4" width="15.44140625" style="106" customWidth="1"/>
    <col min="5" max="5" width="15.44140625" style="98" customWidth="1"/>
    <col min="6" max="6" width="22" customWidth="1"/>
    <col min="7" max="7" width="28.6640625" customWidth="1"/>
  </cols>
  <sheetData>
    <row r="1" spans="1:9" ht="32.4" x14ac:dyDescent="0.25">
      <c r="A1" s="684" t="s">
        <v>128</v>
      </c>
      <c r="B1" s="685"/>
      <c r="C1" s="685"/>
      <c r="D1" s="685"/>
      <c r="E1" s="193" t="s">
        <v>133</v>
      </c>
      <c r="F1" s="107">
        <v>10</v>
      </c>
      <c r="G1" s="99"/>
      <c r="H1" s="97"/>
      <c r="I1" s="97"/>
    </row>
    <row r="2" spans="1:9" ht="30" x14ac:dyDescent="0.25">
      <c r="A2" s="191" t="s">
        <v>134</v>
      </c>
      <c r="B2" s="111" t="s">
        <v>96</v>
      </c>
      <c r="C2" s="112" t="s">
        <v>129</v>
      </c>
      <c r="D2" s="112" t="s">
        <v>130</v>
      </c>
      <c r="E2" s="112" t="s">
        <v>132</v>
      </c>
      <c r="F2" s="112" t="s">
        <v>131</v>
      </c>
      <c r="G2" s="98"/>
      <c r="H2" s="97"/>
      <c r="I2" s="97"/>
    </row>
    <row r="3" spans="1:9" ht="15" x14ac:dyDescent="0.25">
      <c r="A3" s="192" t="s">
        <v>333</v>
      </c>
      <c r="B3" s="186" t="s">
        <v>102</v>
      </c>
      <c r="C3" s="187">
        <v>44841</v>
      </c>
      <c r="D3" s="188"/>
      <c r="E3" s="189" t="s">
        <v>334</v>
      </c>
      <c r="F3" s="188"/>
      <c r="G3" s="98"/>
      <c r="H3" s="97"/>
      <c r="I3" s="97"/>
    </row>
    <row r="4" spans="1:9" ht="15" x14ac:dyDescent="0.25">
      <c r="A4" s="192" t="s">
        <v>97</v>
      </c>
      <c r="B4" s="186" t="s">
        <v>99</v>
      </c>
      <c r="C4" s="187">
        <v>44855</v>
      </c>
      <c r="D4" s="188"/>
      <c r="E4" s="189" t="s">
        <v>334</v>
      </c>
      <c r="F4" s="188"/>
      <c r="G4" s="98"/>
      <c r="H4" s="97"/>
      <c r="I4" s="97"/>
    </row>
    <row r="5" spans="1:9" ht="15" x14ac:dyDescent="0.25">
      <c r="A5" s="192" t="s">
        <v>97</v>
      </c>
      <c r="B5" s="186" t="s">
        <v>335</v>
      </c>
      <c r="C5" s="187">
        <v>44890</v>
      </c>
      <c r="D5" s="188"/>
      <c r="E5" s="189" t="s">
        <v>334</v>
      </c>
      <c r="F5" s="188"/>
      <c r="G5" s="98"/>
      <c r="H5" s="97"/>
      <c r="I5" s="97"/>
    </row>
    <row r="6" spans="1:9" ht="15" x14ac:dyDescent="0.25">
      <c r="A6" s="192" t="s">
        <v>97</v>
      </c>
      <c r="B6" s="186" t="s">
        <v>336</v>
      </c>
      <c r="C6" s="187">
        <v>44900</v>
      </c>
      <c r="D6" s="188"/>
      <c r="E6" s="189" t="s">
        <v>334</v>
      </c>
      <c r="F6" s="189"/>
      <c r="G6" s="98"/>
      <c r="H6" s="97"/>
      <c r="I6" s="97"/>
    </row>
    <row r="7" spans="1:9" ht="15" x14ac:dyDescent="0.25">
      <c r="A7" s="192" t="s">
        <v>97</v>
      </c>
      <c r="B7" s="186" t="s">
        <v>337</v>
      </c>
      <c r="C7" s="187">
        <v>44901</v>
      </c>
      <c r="D7" s="188"/>
      <c r="E7" s="189" t="s">
        <v>334</v>
      </c>
      <c r="F7" s="189"/>
      <c r="G7" s="98"/>
      <c r="H7" s="97"/>
      <c r="I7" s="97"/>
    </row>
    <row r="8" spans="1:9" ht="15" x14ac:dyDescent="0.25">
      <c r="A8" s="192" t="s">
        <v>97</v>
      </c>
      <c r="B8" s="186" t="s">
        <v>101</v>
      </c>
      <c r="C8" s="187">
        <v>44910</v>
      </c>
      <c r="D8" s="188"/>
      <c r="E8" s="189" t="s">
        <v>334</v>
      </c>
      <c r="F8" s="189"/>
      <c r="G8" s="98"/>
      <c r="H8" s="97"/>
      <c r="I8" s="97"/>
    </row>
    <row r="9" spans="1:9" ht="15" x14ac:dyDescent="0.25">
      <c r="A9" s="192" t="s">
        <v>97</v>
      </c>
      <c r="B9" s="192" t="s">
        <v>99</v>
      </c>
      <c r="C9" s="187">
        <v>45065</v>
      </c>
      <c r="D9" s="188"/>
      <c r="E9" s="189" t="s">
        <v>334</v>
      </c>
      <c r="F9" s="189" t="str">
        <f t="shared" ref="F9:F17" si="0">IF(AND(D9&lt;=$F$1,E9="VIGENTE"),"PROXIMO A VENCER","")</f>
        <v/>
      </c>
    </row>
    <row r="10" spans="1:9" s="190" customFormat="1" x14ac:dyDescent="0.25">
      <c r="A10" s="186" t="s">
        <v>97</v>
      </c>
      <c r="B10" s="186" t="s">
        <v>100</v>
      </c>
      <c r="C10" s="195">
        <v>45155</v>
      </c>
      <c r="D10" s="186"/>
      <c r="E10" s="189" t="s">
        <v>334</v>
      </c>
      <c r="F10" s="186" t="str">
        <f t="shared" si="0"/>
        <v/>
      </c>
    </row>
    <row r="11" spans="1:9" x14ac:dyDescent="0.25">
      <c r="A11" s="186" t="s">
        <v>97</v>
      </c>
      <c r="B11" s="186" t="s">
        <v>336</v>
      </c>
      <c r="C11" s="195">
        <v>45141</v>
      </c>
      <c r="D11" s="186"/>
      <c r="E11" s="189" t="s">
        <v>334</v>
      </c>
      <c r="F11" s="186" t="str">
        <f t="shared" si="0"/>
        <v/>
      </c>
    </row>
    <row r="12" spans="1:9" s="194" customFormat="1" ht="15.6" x14ac:dyDescent="0.3">
      <c r="A12" s="62" t="s">
        <v>97</v>
      </c>
      <c r="B12" s="62" t="s">
        <v>98</v>
      </c>
      <c r="C12" s="101">
        <v>45260</v>
      </c>
      <c r="D12" s="108">
        <f t="shared" ref="D12:D17" ca="1" si="1">C12-TODAY()</f>
        <v>-250</v>
      </c>
      <c r="E12" s="108" t="str">
        <f t="shared" ref="E12:E17" ca="1" si="2">IF(D12&lt;=0,"VENCIDO","VIGENTE")</f>
        <v>VENCIDO</v>
      </c>
      <c r="F12" s="109" t="str">
        <f t="shared" ca="1" si="0"/>
        <v/>
      </c>
    </row>
    <row r="13" spans="1:9" ht="15.6" x14ac:dyDescent="0.3">
      <c r="A13" s="62" t="s">
        <v>103</v>
      </c>
      <c r="B13" s="62" t="s">
        <v>101</v>
      </c>
      <c r="C13" s="101">
        <v>45203</v>
      </c>
      <c r="D13" s="108">
        <f t="shared" ca="1" si="1"/>
        <v>-307</v>
      </c>
      <c r="E13" s="108" t="str">
        <f t="shared" ca="1" si="2"/>
        <v>VENCIDO</v>
      </c>
      <c r="F13" s="109" t="str">
        <f t="shared" ca="1" si="0"/>
        <v/>
      </c>
    </row>
    <row r="14" spans="1:9" ht="15.6" x14ac:dyDescent="0.3">
      <c r="A14" s="62" t="s">
        <v>103</v>
      </c>
      <c r="B14" s="62" t="s">
        <v>102</v>
      </c>
      <c r="C14" s="101">
        <v>45203</v>
      </c>
      <c r="D14" s="108">
        <f t="shared" ca="1" si="1"/>
        <v>-307</v>
      </c>
      <c r="E14" s="108" t="str">
        <f t="shared" ca="1" si="2"/>
        <v>VENCIDO</v>
      </c>
      <c r="F14" s="109" t="str">
        <f t="shared" ca="1" si="0"/>
        <v/>
      </c>
    </row>
    <row r="15" spans="1:9" ht="15.6" x14ac:dyDescent="0.3">
      <c r="A15" s="62" t="s">
        <v>103</v>
      </c>
      <c r="B15" s="62" t="s">
        <v>104</v>
      </c>
      <c r="C15" s="100">
        <v>45226</v>
      </c>
      <c r="D15" s="108">
        <f t="shared" ca="1" si="1"/>
        <v>-284</v>
      </c>
      <c r="E15" s="108" t="str">
        <f t="shared" ca="1" si="2"/>
        <v>VENCIDO</v>
      </c>
      <c r="F15" s="109" t="str">
        <f t="shared" ca="1" si="0"/>
        <v/>
      </c>
    </row>
    <row r="16" spans="1:9" ht="15.6" x14ac:dyDescent="0.3">
      <c r="A16" s="62" t="s">
        <v>103</v>
      </c>
      <c r="B16" s="62" t="s">
        <v>105</v>
      </c>
      <c r="C16" s="101">
        <v>45203</v>
      </c>
      <c r="D16" s="108">
        <f t="shared" ca="1" si="1"/>
        <v>-307</v>
      </c>
      <c r="E16" s="108" t="str">
        <f t="shared" ca="1" si="2"/>
        <v>VENCIDO</v>
      </c>
      <c r="F16" s="109" t="str">
        <f t="shared" ca="1" si="0"/>
        <v/>
      </c>
    </row>
    <row r="17" spans="1:6" ht="15.6" x14ac:dyDescent="0.3">
      <c r="A17" s="62" t="s">
        <v>103</v>
      </c>
      <c r="B17" s="62" t="s">
        <v>106</v>
      </c>
      <c r="C17" s="101">
        <v>45203</v>
      </c>
      <c r="D17" s="110">
        <f t="shared" ca="1" si="1"/>
        <v>-307</v>
      </c>
      <c r="E17" s="110" t="str">
        <f t="shared" ca="1" si="2"/>
        <v>VENCIDO</v>
      </c>
      <c r="F17" s="109" t="str">
        <f t="shared" ca="1" si="0"/>
        <v/>
      </c>
    </row>
    <row r="18" spans="1:6" x14ac:dyDescent="0.25">
      <c r="A18" s="97"/>
      <c r="B18" s="97"/>
      <c r="C18" s="102"/>
      <c r="D18" s="103"/>
      <c r="F18" s="104"/>
    </row>
  </sheetData>
  <autoFilter ref="A2:F17" xr:uid="{00000000-0009-0000-0000-000012000000}">
    <sortState xmlns:xlrd2="http://schemas.microsoft.com/office/spreadsheetml/2017/richdata2" ref="A3:F17">
      <sortCondition sortBy="cellColor" ref="A2:A17" dxfId="1354"/>
    </sortState>
  </autoFilter>
  <mergeCells count="1">
    <mergeCell ref="A1:D1"/>
  </mergeCells>
  <conditionalFormatting sqref="A13:F17">
    <cfRule type="expression" dxfId="1353" priority="1">
      <formula>$F13="PROXIMO A VENCER"</formula>
    </cfRule>
    <cfRule type="expression" dxfId="1352" priority="2">
      <formula>$D13&lt;=0</formula>
    </cfRule>
  </conditionalFormatting>
  <pageMargins left="0.7" right="0.7" top="0.75" bottom="0.75" header="0.3" footer="0.3"/>
  <pageSetup scale="82"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B73"/>
  <sheetViews>
    <sheetView showGridLines="0" topLeftCell="A42" zoomScaleNormal="100" zoomScaleSheetLayoutView="70" zoomScalePageLayoutView="25" workbookViewId="0">
      <selection activeCell="G42" sqref="G42:M52"/>
    </sheetView>
  </sheetViews>
  <sheetFormatPr baseColWidth="10" defaultRowHeight="13.2" x14ac:dyDescent="0.25"/>
  <cols>
    <col min="1" max="1" width="2.6640625" customWidth="1"/>
    <col min="2" max="5" width="10.109375" customWidth="1"/>
    <col min="6" max="6" width="2.5546875" customWidth="1"/>
    <col min="7" max="9" width="10.109375" customWidth="1"/>
    <col min="10" max="10" width="14.44140625" customWidth="1"/>
    <col min="11" max="11" width="20.88671875" customWidth="1"/>
    <col min="12" max="13" width="8.5546875" customWidth="1"/>
    <col min="14" max="14" width="10.109375" customWidth="1"/>
    <col min="15" max="15" width="25.88671875" style="243" customWidth="1"/>
    <col min="16" max="16" width="10.88671875" style="243" customWidth="1"/>
    <col min="17" max="28" width="11.44140625" style="243"/>
  </cols>
  <sheetData>
    <row r="1" spans="2:18" ht="6.75" customHeight="1" x14ac:dyDescent="0.25"/>
    <row r="2" spans="2:18" ht="6.75" customHeight="1" thickBot="1" x14ac:dyDescent="0.3"/>
    <row r="3" spans="2:18" ht="18" customHeight="1" x14ac:dyDescent="0.25">
      <c r="B3" s="426"/>
      <c r="C3" s="427"/>
      <c r="D3" s="444" t="s">
        <v>456</v>
      </c>
      <c r="E3" s="445"/>
      <c r="F3" s="445"/>
      <c r="G3" s="445"/>
      <c r="H3" s="445"/>
      <c r="I3" s="445"/>
      <c r="J3" s="445"/>
      <c r="K3" s="445"/>
      <c r="L3" s="446"/>
      <c r="M3" s="234"/>
      <c r="N3" s="237"/>
      <c r="O3" s="318"/>
      <c r="P3" s="318"/>
      <c r="Q3" s="318"/>
      <c r="R3" s="318"/>
    </row>
    <row r="4" spans="2:18" ht="18" customHeight="1" x14ac:dyDescent="0.25">
      <c r="B4" s="428"/>
      <c r="C4" s="429"/>
      <c r="D4" s="447"/>
      <c r="E4" s="448"/>
      <c r="F4" s="448"/>
      <c r="G4" s="448"/>
      <c r="H4" s="448"/>
      <c r="I4" s="448"/>
      <c r="J4" s="448"/>
      <c r="K4" s="448"/>
      <c r="L4" s="449"/>
      <c r="M4" s="235"/>
      <c r="N4" s="238"/>
      <c r="O4" s="318" t="s">
        <v>453</v>
      </c>
      <c r="P4" s="318">
        <f>'1, PLAN DE TRABAJO'!D134</f>
        <v>33</v>
      </c>
      <c r="Q4" s="318"/>
      <c r="R4" s="318"/>
    </row>
    <row r="5" spans="2:18" ht="18" customHeight="1" thickBot="1" x14ac:dyDescent="0.3">
      <c r="B5" s="430"/>
      <c r="C5" s="431"/>
      <c r="D5" s="450"/>
      <c r="E5" s="451"/>
      <c r="F5" s="451"/>
      <c r="G5" s="451"/>
      <c r="H5" s="451"/>
      <c r="I5" s="451"/>
      <c r="J5" s="451"/>
      <c r="K5" s="451"/>
      <c r="L5" s="452"/>
      <c r="M5" s="236"/>
      <c r="N5" s="239"/>
      <c r="O5" s="318" t="s">
        <v>454</v>
      </c>
      <c r="P5" s="318">
        <f>'1, PLAN DE TRABAJO'!D135</f>
        <v>31</v>
      </c>
      <c r="Q5" s="318"/>
      <c r="R5" s="318"/>
    </row>
    <row r="6" spans="2:18" ht="13.8" thickBot="1" x14ac:dyDescent="0.3">
      <c r="O6" s="318"/>
      <c r="P6" s="318"/>
      <c r="Q6" s="318"/>
      <c r="R6" s="318"/>
    </row>
    <row r="7" spans="2:18" ht="21.6" thickBot="1" x14ac:dyDescent="0.45">
      <c r="D7" s="432" t="s">
        <v>459</v>
      </c>
      <c r="E7" s="433"/>
      <c r="F7" s="433"/>
      <c r="G7" s="433"/>
      <c r="H7" s="433"/>
      <c r="I7" s="433"/>
      <c r="J7" s="433"/>
      <c r="K7" s="434"/>
      <c r="L7" s="233"/>
      <c r="M7" s="233"/>
      <c r="O7" s="318" t="s">
        <v>455</v>
      </c>
      <c r="P7" s="318">
        <f>'1, PLAN DE TRABAJO'!D136</f>
        <v>250</v>
      </c>
      <c r="Q7" s="318"/>
      <c r="R7" s="318"/>
    </row>
    <row r="8" spans="2:18" ht="21.6" thickBot="1" x14ac:dyDescent="0.45">
      <c r="D8" s="233"/>
      <c r="E8" s="233"/>
      <c r="F8" s="233"/>
      <c r="G8" s="233"/>
      <c r="H8" s="233"/>
      <c r="I8" s="233"/>
      <c r="J8" s="233"/>
      <c r="K8" s="233"/>
      <c r="L8" s="233"/>
      <c r="M8" s="233"/>
      <c r="O8" s="318"/>
      <c r="P8" s="318"/>
      <c r="Q8" s="318"/>
      <c r="R8" s="318"/>
    </row>
    <row r="9" spans="2:18" ht="12.75" customHeight="1" x14ac:dyDescent="0.25">
      <c r="G9" s="435" t="s">
        <v>598</v>
      </c>
      <c r="H9" s="436"/>
      <c r="I9" s="436"/>
      <c r="J9" s="436"/>
      <c r="K9" s="436"/>
      <c r="L9" s="436"/>
      <c r="M9" s="437"/>
      <c r="O9" s="318" t="s">
        <v>454</v>
      </c>
      <c r="P9" s="318">
        <f>'1, PLAN DE TRABAJO'!D137</f>
        <v>147</v>
      </c>
      <c r="Q9" s="318"/>
      <c r="R9" s="318"/>
    </row>
    <row r="10" spans="2:18" x14ac:dyDescent="0.25">
      <c r="G10" s="438"/>
      <c r="H10" s="439"/>
      <c r="I10" s="439"/>
      <c r="J10" s="439"/>
      <c r="K10" s="439"/>
      <c r="L10" s="439"/>
      <c r="M10" s="440"/>
      <c r="O10" s="318" t="s">
        <v>455</v>
      </c>
      <c r="P10" s="318">
        <f>'1, PLAN DE TRABAJO'!D138</f>
        <v>54</v>
      </c>
      <c r="Q10" s="318"/>
      <c r="R10" s="318"/>
    </row>
    <row r="11" spans="2:18" ht="12.75" customHeight="1" x14ac:dyDescent="0.25">
      <c r="G11" s="438"/>
      <c r="H11" s="439"/>
      <c r="I11" s="439"/>
      <c r="J11" s="439"/>
      <c r="K11" s="439"/>
      <c r="L11" s="439"/>
      <c r="M11" s="440"/>
      <c r="O11" s="318" t="s">
        <v>454</v>
      </c>
      <c r="P11" s="318">
        <f>'1, PLAN DE TRABAJO'!D139</f>
        <v>28</v>
      </c>
      <c r="Q11" s="318"/>
      <c r="R11" s="318"/>
    </row>
    <row r="12" spans="2:18" ht="12.75" customHeight="1" x14ac:dyDescent="0.25">
      <c r="G12" s="438"/>
      <c r="H12" s="439"/>
      <c r="I12" s="439"/>
      <c r="J12" s="439"/>
      <c r="K12" s="439"/>
      <c r="L12" s="439"/>
      <c r="M12" s="440"/>
      <c r="O12" s="318" t="s">
        <v>455</v>
      </c>
      <c r="P12" s="318">
        <f>'1, PLAN DE TRABAJO'!D140</f>
        <v>36</v>
      </c>
      <c r="Q12" s="318"/>
      <c r="R12" s="318"/>
    </row>
    <row r="13" spans="2:18" x14ac:dyDescent="0.25">
      <c r="G13" s="438"/>
      <c r="H13" s="439"/>
      <c r="I13" s="439"/>
      <c r="J13" s="439"/>
      <c r="K13" s="439"/>
      <c r="L13" s="439"/>
      <c r="M13" s="440"/>
      <c r="O13" s="318" t="s">
        <v>454</v>
      </c>
      <c r="P13" s="318">
        <f>'1, PLAN DE TRABAJO'!D141</f>
        <v>21</v>
      </c>
      <c r="Q13" s="318"/>
      <c r="R13" s="318"/>
    </row>
    <row r="14" spans="2:18" x14ac:dyDescent="0.25">
      <c r="G14" s="438"/>
      <c r="H14" s="439"/>
      <c r="I14" s="439"/>
      <c r="J14" s="439"/>
      <c r="K14" s="439"/>
      <c r="L14" s="439"/>
      <c r="M14" s="440"/>
      <c r="O14" s="318"/>
      <c r="P14" s="318"/>
      <c r="Q14" s="318"/>
      <c r="R14" s="318"/>
    </row>
    <row r="15" spans="2:18" x14ac:dyDescent="0.25">
      <c r="G15" s="438"/>
      <c r="H15" s="439"/>
      <c r="I15" s="439"/>
      <c r="J15" s="439"/>
      <c r="K15" s="439"/>
      <c r="L15" s="439"/>
      <c r="M15" s="440"/>
      <c r="O15" s="318"/>
      <c r="P15" s="318"/>
      <c r="Q15" s="318"/>
      <c r="R15" s="318"/>
    </row>
    <row r="16" spans="2:18" x14ac:dyDescent="0.25">
      <c r="G16" s="438"/>
      <c r="H16" s="439"/>
      <c r="I16" s="439"/>
      <c r="J16" s="439"/>
      <c r="K16" s="439"/>
      <c r="L16" s="439"/>
      <c r="M16" s="440"/>
      <c r="O16" s="318"/>
      <c r="P16" s="318"/>
      <c r="Q16" s="318"/>
      <c r="R16" s="318"/>
    </row>
    <row r="17" spans="2:18" x14ac:dyDescent="0.25">
      <c r="G17" s="438"/>
      <c r="H17" s="439"/>
      <c r="I17" s="439"/>
      <c r="J17" s="439"/>
      <c r="K17" s="439"/>
      <c r="L17" s="439"/>
      <c r="M17" s="440"/>
      <c r="O17" s="318"/>
      <c r="P17" s="318"/>
      <c r="Q17" s="318"/>
      <c r="R17" s="318"/>
    </row>
    <row r="18" spans="2:18" ht="13.8" thickBot="1" x14ac:dyDescent="0.3">
      <c r="G18" s="441"/>
      <c r="H18" s="442"/>
      <c r="I18" s="442"/>
      <c r="J18" s="442"/>
      <c r="K18" s="442"/>
      <c r="L18" s="442"/>
      <c r="M18" s="443"/>
    </row>
    <row r="19" spans="2:18" ht="15" x14ac:dyDescent="0.25">
      <c r="B19" s="423"/>
      <c r="C19" s="423"/>
      <c r="D19" s="224"/>
      <c r="E19" s="423"/>
      <c r="F19" s="423"/>
      <c r="G19" s="423"/>
      <c r="H19" s="225"/>
      <c r="I19" s="423"/>
      <c r="J19" s="423"/>
      <c r="K19" s="423"/>
      <c r="L19" s="222"/>
      <c r="M19" s="222"/>
      <c r="N19" s="225"/>
      <c r="O19" s="422"/>
      <c r="P19" s="422"/>
    </row>
    <row r="20" spans="2:18" ht="23.25" customHeight="1" x14ac:dyDescent="0.3">
      <c r="B20" s="231"/>
      <c r="C20" s="240"/>
      <c r="D20" s="421" t="s">
        <v>457</v>
      </c>
      <c r="E20" s="421"/>
      <c r="F20" s="421"/>
      <c r="G20" s="421"/>
      <c r="H20" s="421"/>
      <c r="I20" s="421"/>
      <c r="J20" s="245">
        <f>P5/P4</f>
        <v>0.93939393939393945</v>
      </c>
      <c r="K20" s="225"/>
      <c r="L20" s="223"/>
      <c r="M20" s="223"/>
      <c r="N20" s="225"/>
      <c r="O20" s="244"/>
      <c r="P20" s="244"/>
    </row>
    <row r="21" spans="2:18" ht="12.75" customHeight="1" x14ac:dyDescent="0.25">
      <c r="C21" s="240"/>
      <c r="D21" s="240"/>
      <c r="E21" s="240"/>
      <c r="F21" s="240"/>
      <c r="G21" s="241"/>
      <c r="H21" s="241"/>
      <c r="I21" s="242"/>
    </row>
    <row r="22" spans="2:18" ht="13.8" thickBot="1" x14ac:dyDescent="0.3"/>
    <row r="23" spans="2:18" ht="21.6" thickBot="1" x14ac:dyDescent="0.45">
      <c r="D23" s="453" t="s">
        <v>460</v>
      </c>
      <c r="E23" s="454"/>
      <c r="F23" s="454"/>
      <c r="G23" s="454"/>
      <c r="H23" s="454"/>
      <c r="I23" s="454"/>
      <c r="J23" s="454"/>
      <c r="K23" s="455"/>
    </row>
    <row r="24" spans="2:18" ht="12.75" customHeight="1" thickBot="1" x14ac:dyDescent="0.3">
      <c r="B24" s="232"/>
      <c r="C24" s="232"/>
      <c r="D24" s="232"/>
      <c r="E24" s="232"/>
      <c r="F24" s="232"/>
    </row>
    <row r="25" spans="2:18" ht="12.75" customHeight="1" x14ac:dyDescent="0.25">
      <c r="B25" s="232"/>
      <c r="C25" s="232"/>
      <c r="D25" s="232"/>
      <c r="E25" s="232"/>
      <c r="F25" s="232"/>
      <c r="G25" s="412" t="s">
        <v>599</v>
      </c>
      <c r="H25" s="413"/>
      <c r="I25" s="413"/>
      <c r="J25" s="413"/>
      <c r="K25" s="413"/>
      <c r="L25" s="413"/>
      <c r="M25" s="414"/>
    </row>
    <row r="26" spans="2:18" ht="12.75" customHeight="1" x14ac:dyDescent="0.25">
      <c r="B26" s="232"/>
      <c r="C26" s="232"/>
      <c r="D26" s="232"/>
      <c r="E26" s="232"/>
      <c r="F26" s="232"/>
      <c r="G26" s="415"/>
      <c r="H26" s="416"/>
      <c r="I26" s="416"/>
      <c r="J26" s="416"/>
      <c r="K26" s="416"/>
      <c r="L26" s="416"/>
      <c r="M26" s="417"/>
    </row>
    <row r="27" spans="2:18" ht="12.75" customHeight="1" x14ac:dyDescent="0.25">
      <c r="B27" s="232"/>
      <c r="C27" s="232"/>
      <c r="D27" s="232"/>
      <c r="E27" s="232"/>
      <c r="F27" s="232"/>
      <c r="G27" s="415"/>
      <c r="H27" s="416"/>
      <c r="I27" s="416"/>
      <c r="J27" s="416"/>
      <c r="K27" s="416"/>
      <c r="L27" s="416"/>
      <c r="M27" s="417"/>
    </row>
    <row r="28" spans="2:18" ht="12.75" customHeight="1" x14ac:dyDescent="0.25">
      <c r="B28" s="232"/>
      <c r="C28" s="232"/>
      <c r="D28" s="232"/>
      <c r="E28" s="232"/>
      <c r="F28" s="232"/>
      <c r="G28" s="415"/>
      <c r="H28" s="416"/>
      <c r="I28" s="416"/>
      <c r="J28" s="416"/>
      <c r="K28" s="416"/>
      <c r="L28" s="416"/>
      <c r="M28" s="417"/>
    </row>
    <row r="29" spans="2:18" ht="12.75" customHeight="1" x14ac:dyDescent="0.25">
      <c r="B29" s="232"/>
      <c r="C29" s="232"/>
      <c r="D29" s="232"/>
      <c r="E29" s="232"/>
      <c r="F29" s="232"/>
      <c r="G29" s="415"/>
      <c r="H29" s="416"/>
      <c r="I29" s="416"/>
      <c r="J29" s="416"/>
      <c r="K29" s="416"/>
      <c r="L29" s="416"/>
      <c r="M29" s="417"/>
    </row>
    <row r="30" spans="2:18" ht="12.75" customHeight="1" x14ac:dyDescent="0.25">
      <c r="B30" s="232"/>
      <c r="C30" s="232"/>
      <c r="D30" s="232"/>
      <c r="E30" s="232"/>
      <c r="F30" s="232"/>
      <c r="G30" s="415"/>
      <c r="H30" s="416"/>
      <c r="I30" s="416"/>
      <c r="J30" s="416"/>
      <c r="K30" s="416"/>
      <c r="L30" s="416"/>
      <c r="M30" s="417"/>
    </row>
    <row r="31" spans="2:18" ht="12.75" customHeight="1" x14ac:dyDescent="0.25">
      <c r="B31" s="232"/>
      <c r="C31" s="232"/>
      <c r="D31" s="232"/>
      <c r="E31" s="232"/>
      <c r="F31" s="232"/>
      <c r="G31" s="415"/>
      <c r="H31" s="416"/>
      <c r="I31" s="416"/>
      <c r="J31" s="416"/>
      <c r="K31" s="416"/>
      <c r="L31" s="416"/>
      <c r="M31" s="417"/>
    </row>
    <row r="32" spans="2:18" ht="12.75" customHeight="1" x14ac:dyDescent="0.25">
      <c r="B32" s="232"/>
      <c r="C32" s="232"/>
      <c r="D32" s="232"/>
      <c r="E32" s="232"/>
      <c r="F32" s="232"/>
      <c r="G32" s="415"/>
      <c r="H32" s="416"/>
      <c r="I32" s="416"/>
      <c r="J32" s="416"/>
      <c r="K32" s="416"/>
      <c r="L32" s="416"/>
      <c r="M32" s="417"/>
    </row>
    <row r="33" spans="2:13" ht="16.5" customHeight="1" x14ac:dyDescent="0.25">
      <c r="B33" s="232"/>
      <c r="C33" s="232"/>
      <c r="D33" s="232"/>
      <c r="E33" s="232"/>
      <c r="F33" s="232"/>
      <c r="G33" s="415"/>
      <c r="H33" s="416"/>
      <c r="I33" s="416"/>
      <c r="J33" s="416"/>
      <c r="K33" s="416"/>
      <c r="L33" s="416"/>
      <c r="M33" s="417"/>
    </row>
    <row r="34" spans="2:13" ht="18" customHeight="1" thickBot="1" x14ac:dyDescent="0.3">
      <c r="B34" s="232"/>
      <c r="C34" s="232"/>
      <c r="D34" s="232"/>
      <c r="E34" s="232"/>
      <c r="F34" s="232"/>
      <c r="G34" s="418"/>
      <c r="H34" s="419"/>
      <c r="I34" s="419"/>
      <c r="J34" s="419"/>
      <c r="K34" s="419"/>
      <c r="L34" s="419"/>
      <c r="M34" s="420"/>
    </row>
    <row r="35" spans="2:13" ht="18.75" customHeight="1" x14ac:dyDescent="0.25">
      <c r="B35" s="232"/>
      <c r="C35" s="232"/>
      <c r="D35" s="232"/>
      <c r="E35" s="232"/>
      <c r="F35" s="232"/>
    </row>
    <row r="36" spans="2:13" ht="24.6" x14ac:dyDescent="0.25">
      <c r="D36" s="421" t="s">
        <v>458</v>
      </c>
      <c r="E36" s="421"/>
      <c r="F36" s="421"/>
      <c r="G36" s="421"/>
      <c r="H36" s="421"/>
      <c r="I36" s="421"/>
      <c r="J36" s="245">
        <f>P9/P7</f>
        <v>0.58799999999999997</v>
      </c>
    </row>
    <row r="37" spans="2:13" x14ac:dyDescent="0.25">
      <c r="B37" s="424"/>
      <c r="C37" s="424"/>
      <c r="D37" s="424"/>
      <c r="E37" s="424"/>
      <c r="F37" s="424"/>
      <c r="G37" s="425"/>
      <c r="H37" s="425"/>
    </row>
    <row r="38" spans="2:13" x14ac:dyDescent="0.25">
      <c r="B38" s="424"/>
      <c r="C38" s="424"/>
      <c r="D38" s="424"/>
      <c r="E38" s="424"/>
      <c r="F38" s="424"/>
      <c r="G38" s="425"/>
      <c r="H38" s="425"/>
    </row>
    <row r="39" spans="2:13" ht="13.8" thickBot="1" x14ac:dyDescent="0.3"/>
    <row r="40" spans="2:13" ht="21.6" thickBot="1" x14ac:dyDescent="0.45">
      <c r="D40" s="456" t="s">
        <v>461</v>
      </c>
      <c r="E40" s="457"/>
      <c r="F40" s="457"/>
      <c r="G40" s="457"/>
      <c r="H40" s="457"/>
      <c r="I40" s="457"/>
      <c r="J40" s="457"/>
      <c r="K40" s="458"/>
    </row>
    <row r="41" spans="2:13" ht="13.8" thickBot="1" x14ac:dyDescent="0.3"/>
    <row r="42" spans="2:13" ht="12.75" customHeight="1" x14ac:dyDescent="0.25">
      <c r="G42" s="459" t="s">
        <v>600</v>
      </c>
      <c r="H42" s="460"/>
      <c r="I42" s="460"/>
      <c r="J42" s="460"/>
      <c r="K42" s="460"/>
      <c r="L42" s="460"/>
      <c r="M42" s="461"/>
    </row>
    <row r="43" spans="2:13" x14ac:dyDescent="0.25">
      <c r="G43" s="462"/>
      <c r="H43" s="463"/>
      <c r="I43" s="463"/>
      <c r="J43" s="463"/>
      <c r="K43" s="463"/>
      <c r="L43" s="463"/>
      <c r="M43" s="464"/>
    </row>
    <row r="44" spans="2:13" x14ac:dyDescent="0.25">
      <c r="G44" s="462"/>
      <c r="H44" s="463"/>
      <c r="I44" s="463"/>
      <c r="J44" s="463"/>
      <c r="K44" s="463"/>
      <c r="L44" s="463"/>
      <c r="M44" s="464"/>
    </row>
    <row r="45" spans="2:13" x14ac:dyDescent="0.25">
      <c r="G45" s="462"/>
      <c r="H45" s="463"/>
      <c r="I45" s="463"/>
      <c r="J45" s="463"/>
      <c r="K45" s="463"/>
      <c r="L45" s="463"/>
      <c r="M45" s="464"/>
    </row>
    <row r="46" spans="2:13" x14ac:dyDescent="0.25">
      <c r="G46" s="462"/>
      <c r="H46" s="463"/>
      <c r="I46" s="463"/>
      <c r="J46" s="463"/>
      <c r="K46" s="463"/>
      <c r="L46" s="463"/>
      <c r="M46" s="464"/>
    </row>
    <row r="47" spans="2:13" x14ac:dyDescent="0.25">
      <c r="G47" s="462"/>
      <c r="H47" s="463"/>
      <c r="I47" s="463"/>
      <c r="J47" s="463"/>
      <c r="K47" s="463"/>
      <c r="L47" s="463"/>
      <c r="M47" s="464"/>
    </row>
    <row r="48" spans="2:13" x14ac:dyDescent="0.25">
      <c r="G48" s="462"/>
      <c r="H48" s="463"/>
      <c r="I48" s="463"/>
      <c r="J48" s="463"/>
      <c r="K48" s="463"/>
      <c r="L48" s="463"/>
      <c r="M48" s="464"/>
    </row>
    <row r="49" spans="2:13" x14ac:dyDescent="0.25">
      <c r="G49" s="462"/>
      <c r="H49" s="463"/>
      <c r="I49" s="463"/>
      <c r="J49" s="463"/>
      <c r="K49" s="463"/>
      <c r="L49" s="463"/>
      <c r="M49" s="464"/>
    </row>
    <row r="50" spans="2:13" x14ac:dyDescent="0.25">
      <c r="G50" s="462"/>
      <c r="H50" s="463"/>
      <c r="I50" s="463"/>
      <c r="J50" s="463"/>
      <c r="K50" s="463"/>
      <c r="L50" s="463"/>
      <c r="M50" s="464"/>
    </row>
    <row r="51" spans="2:13" x14ac:dyDescent="0.25">
      <c r="G51" s="462"/>
      <c r="H51" s="463"/>
      <c r="I51" s="463"/>
      <c r="J51" s="463"/>
      <c r="K51" s="463"/>
      <c r="L51" s="463"/>
      <c r="M51" s="464"/>
    </row>
    <row r="52" spans="2:13" ht="13.8" thickBot="1" x14ac:dyDescent="0.3">
      <c r="G52" s="465"/>
      <c r="H52" s="466"/>
      <c r="I52" s="466"/>
      <c r="J52" s="466"/>
      <c r="K52" s="466"/>
      <c r="L52" s="466"/>
      <c r="M52" s="467"/>
    </row>
    <row r="53" spans="2:13" ht="23.25" customHeight="1" x14ac:dyDescent="0.25"/>
    <row r="54" spans="2:13" ht="24" customHeight="1" x14ac:dyDescent="0.25">
      <c r="B54" s="247"/>
      <c r="C54" s="247"/>
      <c r="D54" s="421" t="s">
        <v>464</v>
      </c>
      <c r="E54" s="421"/>
      <c r="F54" s="421"/>
      <c r="G54" s="421"/>
      <c r="H54" s="421"/>
      <c r="I54" s="421"/>
      <c r="J54" s="245">
        <f>P11/P10</f>
        <v>0.51851851851851849</v>
      </c>
    </row>
    <row r="55" spans="2:13" ht="12.75" customHeight="1" x14ac:dyDescent="0.25">
      <c r="B55" s="247"/>
      <c r="C55" s="247"/>
      <c r="D55" s="247"/>
      <c r="E55" s="247"/>
      <c r="F55" s="247"/>
      <c r="G55" s="241"/>
      <c r="H55" s="241"/>
    </row>
    <row r="57" spans="2:13" ht="13.8" thickBot="1" x14ac:dyDescent="0.3"/>
    <row r="58" spans="2:13" ht="19.5" customHeight="1" thickBot="1" x14ac:dyDescent="0.45">
      <c r="D58" s="468" t="s">
        <v>462</v>
      </c>
      <c r="E58" s="469"/>
      <c r="F58" s="469"/>
      <c r="G58" s="469"/>
      <c r="H58" s="469"/>
      <c r="I58" s="469"/>
      <c r="J58" s="469"/>
      <c r="K58" s="470"/>
    </row>
    <row r="59" spans="2:13" ht="19.5" customHeight="1" x14ac:dyDescent="0.4">
      <c r="D59" s="233"/>
      <c r="E59" s="233"/>
      <c r="F59" s="233"/>
      <c r="G59" s="233"/>
      <c r="H59" s="233"/>
      <c r="I59" s="233"/>
    </row>
    <row r="60" spans="2:13" ht="19.5" customHeight="1" thickBot="1" x14ac:dyDescent="0.45">
      <c r="D60" s="233"/>
      <c r="E60" s="233"/>
      <c r="F60" s="233"/>
      <c r="G60" s="233"/>
      <c r="H60" s="233"/>
      <c r="I60" s="233"/>
    </row>
    <row r="61" spans="2:13" ht="12.75" customHeight="1" x14ac:dyDescent="0.25">
      <c r="B61" s="248"/>
      <c r="C61" s="246"/>
      <c r="D61" s="246"/>
      <c r="E61" s="246"/>
      <c r="F61" s="246"/>
      <c r="G61" s="471" t="s">
        <v>465</v>
      </c>
      <c r="H61" s="472"/>
      <c r="I61" s="472"/>
      <c r="J61" s="472"/>
      <c r="K61" s="472"/>
      <c r="L61" s="472"/>
      <c r="M61" s="473"/>
    </row>
    <row r="62" spans="2:13" ht="12.75" customHeight="1" x14ac:dyDescent="0.25">
      <c r="B62" s="246"/>
      <c r="C62" s="246"/>
      <c r="D62" s="246"/>
      <c r="E62" s="246"/>
      <c r="F62" s="246"/>
      <c r="G62" s="474"/>
      <c r="H62" s="475"/>
      <c r="I62" s="475"/>
      <c r="J62" s="475"/>
      <c r="K62" s="475"/>
      <c r="L62" s="475"/>
      <c r="M62" s="476"/>
    </row>
    <row r="63" spans="2:13" ht="12.75" customHeight="1" x14ac:dyDescent="0.25">
      <c r="B63" s="246"/>
      <c r="C63" s="246"/>
      <c r="D63" s="246"/>
      <c r="E63" s="246"/>
      <c r="F63" s="246"/>
      <c r="G63" s="474"/>
      <c r="H63" s="475"/>
      <c r="I63" s="475"/>
      <c r="J63" s="475"/>
      <c r="K63" s="475"/>
      <c r="L63" s="475"/>
      <c r="M63" s="476"/>
    </row>
    <row r="64" spans="2:13" ht="13.5" customHeight="1" x14ac:dyDescent="0.25">
      <c r="B64" s="246"/>
      <c r="C64" s="246"/>
      <c r="D64" s="246"/>
      <c r="E64" s="246"/>
      <c r="F64" s="246"/>
      <c r="G64" s="474"/>
      <c r="H64" s="475"/>
      <c r="I64" s="475"/>
      <c r="J64" s="475"/>
      <c r="K64" s="475"/>
      <c r="L64" s="475"/>
      <c r="M64" s="476"/>
    </row>
    <row r="65" spans="2:13" x14ac:dyDescent="0.25">
      <c r="G65" s="474"/>
      <c r="H65" s="475"/>
      <c r="I65" s="475"/>
      <c r="J65" s="475"/>
      <c r="K65" s="475"/>
      <c r="L65" s="475"/>
      <c r="M65" s="476"/>
    </row>
    <row r="66" spans="2:13" ht="13.8" thickBot="1" x14ac:dyDescent="0.3">
      <c r="G66" s="477"/>
      <c r="H66" s="478"/>
      <c r="I66" s="478"/>
      <c r="J66" s="478"/>
      <c r="K66" s="478"/>
      <c r="L66" s="478"/>
      <c r="M66" s="479"/>
    </row>
    <row r="71" spans="2:13" ht="27.75" customHeight="1" x14ac:dyDescent="0.25">
      <c r="D71" s="421" t="s">
        <v>463</v>
      </c>
      <c r="E71" s="421"/>
      <c r="F71" s="421"/>
      <c r="G71" s="421"/>
      <c r="H71" s="421"/>
      <c r="I71" s="421"/>
      <c r="J71" s="245">
        <f>P13/P12</f>
        <v>0.58333333333333337</v>
      </c>
    </row>
    <row r="72" spans="2:13" ht="13.5" customHeight="1" x14ac:dyDescent="0.25">
      <c r="B72" s="424"/>
      <c r="C72" s="424"/>
      <c r="D72" s="424"/>
      <c r="E72" s="424"/>
      <c r="F72" s="424"/>
      <c r="G72" s="425"/>
      <c r="H72" s="425"/>
    </row>
    <row r="73" spans="2:13" x14ac:dyDescent="0.25">
      <c r="B73" s="424"/>
      <c r="C73" s="424"/>
      <c r="D73" s="424"/>
      <c r="E73" s="424"/>
      <c r="F73" s="424"/>
      <c r="G73" s="425"/>
      <c r="H73" s="425"/>
    </row>
  </sheetData>
  <mergeCells count="22">
    <mergeCell ref="D71:I71"/>
    <mergeCell ref="B72:F73"/>
    <mergeCell ref="G72:H73"/>
    <mergeCell ref="B3:C5"/>
    <mergeCell ref="D7:K7"/>
    <mergeCell ref="G9:M18"/>
    <mergeCell ref="D3:L5"/>
    <mergeCell ref="D20:I20"/>
    <mergeCell ref="D23:K23"/>
    <mergeCell ref="B37:F38"/>
    <mergeCell ref="D40:K40"/>
    <mergeCell ref="G42:M52"/>
    <mergeCell ref="D54:I54"/>
    <mergeCell ref="D58:K58"/>
    <mergeCell ref="G37:H38"/>
    <mergeCell ref="G61:M66"/>
    <mergeCell ref="G25:M34"/>
    <mergeCell ref="D36:I36"/>
    <mergeCell ref="O19:P19"/>
    <mergeCell ref="B19:C19"/>
    <mergeCell ref="E19:G19"/>
    <mergeCell ref="I19:K19"/>
  </mergeCells>
  <pageMargins left="0.7" right="0.7" top="0.75" bottom="0.75" header="0.3" footer="0.3"/>
  <pageSetup scale="60"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5"/>
  <dimension ref="A1:BI447"/>
  <sheetViews>
    <sheetView showGridLines="0" zoomScale="71" zoomScaleNormal="71" zoomScaleSheetLayoutView="80" workbookViewId="0">
      <pane xSplit="6" ySplit="6" topLeftCell="G7" activePane="bottomRight" state="frozen"/>
      <selection pane="topRight" activeCell="H1" sqref="H1"/>
      <selection pane="bottomLeft" activeCell="A7" sqref="A7"/>
      <selection pane="bottomRight" activeCell="A7" sqref="A7:A16"/>
    </sheetView>
  </sheetViews>
  <sheetFormatPr baseColWidth="10" defaultColWidth="16" defaultRowHeight="13.2" x14ac:dyDescent="0.25"/>
  <cols>
    <col min="1" max="1" width="36" style="19" customWidth="1"/>
    <col min="2" max="2" width="31" style="19" customWidth="1"/>
    <col min="3" max="3" width="29.44140625" style="39" customWidth="1"/>
    <col min="4" max="4" width="22.109375" style="19" customWidth="1"/>
    <col min="5" max="5" width="16" style="19" customWidth="1"/>
    <col min="6" max="6" width="11.33203125" style="19" customWidth="1"/>
    <col min="7" max="7" width="24" style="19" customWidth="1"/>
    <col min="8" max="8" width="40.6640625" style="19" customWidth="1"/>
    <col min="9" max="9" width="5.44140625" style="24" customWidth="1"/>
    <col min="10" max="10" width="5" style="24" customWidth="1"/>
    <col min="11" max="11" width="3.6640625" style="24" customWidth="1"/>
    <col min="12" max="12" width="4.33203125" style="24" customWidth="1"/>
    <col min="13" max="13" width="5" style="24" customWidth="1"/>
    <col min="14" max="15" width="4.5546875" style="24" customWidth="1"/>
    <col min="16" max="16" width="4.6640625" style="24" customWidth="1"/>
    <col min="17" max="17" width="3.88671875" style="24" customWidth="1"/>
    <col min="18" max="18" width="5.109375" style="24" customWidth="1"/>
    <col min="19" max="20" width="4.44140625" style="24" customWidth="1"/>
    <col min="21" max="21" width="3.88671875" style="24" customWidth="1"/>
    <col min="22" max="22" width="4" style="24" customWidth="1"/>
    <col min="23" max="23" width="4.6640625" style="24" customWidth="1"/>
    <col min="24" max="24" width="5" style="24" customWidth="1"/>
    <col min="25" max="25" width="4" style="24" customWidth="1"/>
    <col min="26" max="26" width="4.109375" style="24" customWidth="1"/>
    <col min="27" max="27" width="3.33203125" style="24" customWidth="1"/>
    <col min="28" max="28" width="5.109375" style="24" customWidth="1"/>
    <col min="29" max="29" width="4.109375" style="24" customWidth="1"/>
    <col min="30" max="30" width="4.5546875" style="24" customWidth="1"/>
    <col min="31" max="31" width="4.6640625" style="24" customWidth="1"/>
    <col min="32" max="32" width="4.5546875" style="24" customWidth="1"/>
    <col min="33" max="34" width="4" style="24" customWidth="1"/>
    <col min="35" max="35" width="4.109375" style="24" customWidth="1"/>
    <col min="36" max="36" width="4.5546875" style="24" customWidth="1"/>
    <col min="37" max="37" width="4.44140625" style="24" customWidth="1"/>
    <col min="38" max="38" width="4.6640625" style="24" customWidth="1"/>
    <col min="39" max="39" width="3.5546875" style="24" customWidth="1"/>
    <col min="40" max="40" width="4.44140625" style="24" customWidth="1"/>
    <col min="41" max="41" width="5.88671875" style="24" customWidth="1"/>
    <col min="42" max="42" width="4.6640625" style="24" customWidth="1"/>
    <col min="43" max="43" width="4.44140625" style="24" customWidth="1"/>
    <col min="44" max="44" width="4.6640625" style="24" customWidth="1"/>
    <col min="45" max="45" width="3.88671875" style="24" customWidth="1"/>
    <col min="46" max="46" width="4.6640625" style="24" customWidth="1"/>
    <col min="47" max="47" width="4.5546875" style="24" customWidth="1"/>
    <col min="48" max="49" width="5" style="24" customWidth="1"/>
    <col min="50" max="50" width="5.109375" style="24" customWidth="1"/>
    <col min="51" max="51" width="4.5546875" style="24" customWidth="1"/>
    <col min="52" max="52" width="5" style="24" customWidth="1"/>
    <col min="53" max="53" width="5.109375" style="24" customWidth="1"/>
    <col min="54" max="54" width="5" style="24" customWidth="1"/>
    <col min="55" max="55" width="4.5546875" style="24" customWidth="1"/>
    <col min="56" max="56" width="4.88671875" style="24" customWidth="1"/>
    <col min="57" max="57" width="24.88671875" style="19" customWidth="1"/>
    <col min="58" max="16384" width="16" style="19"/>
  </cols>
  <sheetData>
    <row r="1" spans="1:60" ht="36" customHeight="1" x14ac:dyDescent="0.25">
      <c r="A1" s="686"/>
      <c r="B1" s="687"/>
      <c r="C1" s="690" t="s">
        <v>37</v>
      </c>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690"/>
      <c r="AO1" s="690"/>
      <c r="AP1" s="690"/>
      <c r="AQ1" s="690"/>
      <c r="AR1" s="690"/>
      <c r="AS1" s="690"/>
      <c r="AT1" s="690"/>
      <c r="AU1" s="690"/>
      <c r="AV1" s="691" t="s">
        <v>38</v>
      </c>
      <c r="AW1" s="691"/>
      <c r="AX1" s="691"/>
      <c r="AY1" s="691"/>
      <c r="AZ1" s="691"/>
      <c r="BA1" s="691"/>
      <c r="BB1" s="691"/>
      <c r="BC1" s="691"/>
      <c r="BD1" s="693"/>
    </row>
    <row r="2" spans="1:60" ht="42.75" customHeight="1" thickBot="1" x14ac:dyDescent="0.3">
      <c r="A2" s="688"/>
      <c r="B2" s="689"/>
      <c r="C2" s="695" t="s">
        <v>49</v>
      </c>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6"/>
      <c r="AF2" s="696"/>
      <c r="AG2" s="696"/>
      <c r="AH2" s="696"/>
      <c r="AI2" s="696"/>
      <c r="AJ2" s="696"/>
      <c r="AK2" s="696"/>
      <c r="AL2" s="696"/>
      <c r="AM2" s="696"/>
      <c r="AN2" s="696"/>
      <c r="AO2" s="696"/>
      <c r="AP2" s="696"/>
      <c r="AQ2" s="696"/>
      <c r="AR2" s="696"/>
      <c r="AS2" s="696"/>
      <c r="AT2" s="696"/>
      <c r="AU2" s="696"/>
      <c r="AV2" s="692"/>
      <c r="AW2" s="692"/>
      <c r="AX2" s="692"/>
      <c r="AY2" s="692"/>
      <c r="AZ2" s="692"/>
      <c r="BA2" s="692"/>
      <c r="BB2" s="692"/>
      <c r="BC2" s="692"/>
      <c r="BD2" s="694"/>
      <c r="BH2" s="20"/>
    </row>
    <row r="3" spans="1:60" ht="25.5" customHeight="1" x14ac:dyDescent="0.25">
      <c r="A3" s="697" t="s">
        <v>0</v>
      </c>
      <c r="B3" s="699" t="s">
        <v>44</v>
      </c>
      <c r="C3" s="699"/>
      <c r="D3" s="698" t="s">
        <v>1</v>
      </c>
      <c r="E3" s="701" t="s">
        <v>43</v>
      </c>
      <c r="F3" s="701"/>
      <c r="G3" s="710" t="s">
        <v>42</v>
      </c>
      <c r="H3" s="21"/>
      <c r="I3" s="711">
        <v>2020</v>
      </c>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c r="AN3" s="711"/>
      <c r="AO3" s="711"/>
      <c r="AP3" s="711"/>
      <c r="AQ3" s="711"/>
      <c r="AR3" s="711"/>
      <c r="AS3" s="711"/>
      <c r="AT3" s="711"/>
      <c r="AU3" s="711"/>
      <c r="AV3" s="711"/>
      <c r="AW3" s="711"/>
      <c r="AX3" s="711"/>
      <c r="AY3" s="711"/>
      <c r="AZ3" s="711"/>
      <c r="BA3" s="711"/>
      <c r="BB3" s="711"/>
      <c r="BC3" s="711"/>
      <c r="BD3" s="711"/>
    </row>
    <row r="4" spans="1:60" ht="11.25" customHeight="1" thickBot="1" x14ac:dyDescent="0.3">
      <c r="A4" s="698"/>
      <c r="B4" s="700"/>
      <c r="C4" s="700"/>
      <c r="D4" s="698"/>
      <c r="E4" s="701"/>
      <c r="F4" s="701"/>
      <c r="G4" s="710"/>
      <c r="H4" s="21"/>
      <c r="I4" s="712"/>
      <c r="J4" s="712"/>
      <c r="K4" s="712"/>
      <c r="L4" s="712"/>
      <c r="M4" s="712"/>
      <c r="N4" s="712"/>
      <c r="O4" s="712"/>
      <c r="P4" s="712"/>
      <c r="Q4" s="712"/>
      <c r="R4" s="712"/>
      <c r="S4" s="712"/>
      <c r="T4" s="712"/>
      <c r="U4" s="712"/>
      <c r="V4" s="712"/>
      <c r="W4" s="712"/>
      <c r="X4" s="712"/>
      <c r="Y4" s="712"/>
      <c r="Z4" s="712"/>
      <c r="AA4" s="712"/>
      <c r="AB4" s="712"/>
      <c r="AC4" s="712"/>
      <c r="AD4" s="712"/>
      <c r="AE4" s="712"/>
      <c r="AF4" s="712"/>
      <c r="AG4" s="712"/>
      <c r="AH4" s="712"/>
      <c r="AI4" s="712"/>
      <c r="AJ4" s="712"/>
      <c r="AK4" s="712"/>
      <c r="AL4" s="712"/>
      <c r="AM4" s="712"/>
      <c r="AN4" s="712"/>
      <c r="AO4" s="712"/>
      <c r="AP4" s="712"/>
      <c r="AQ4" s="712"/>
      <c r="AR4" s="712"/>
      <c r="AS4" s="712"/>
      <c r="AT4" s="712"/>
      <c r="AU4" s="712"/>
      <c r="AV4" s="712"/>
      <c r="AW4" s="712"/>
      <c r="AX4" s="712"/>
      <c r="AY4" s="712"/>
      <c r="AZ4" s="712"/>
      <c r="BA4" s="712"/>
      <c r="BB4" s="712"/>
      <c r="BC4" s="712"/>
      <c r="BD4" s="712"/>
    </row>
    <row r="5" spans="1:60" ht="12.75" customHeight="1" thickBot="1" x14ac:dyDescent="0.3">
      <c r="A5" s="22"/>
      <c r="B5" s="22"/>
      <c r="I5" s="703" t="s">
        <v>2</v>
      </c>
      <c r="J5" s="704"/>
      <c r="K5" s="704"/>
      <c r="L5" s="705"/>
      <c r="M5" s="713" t="s">
        <v>3</v>
      </c>
      <c r="N5" s="702"/>
      <c r="O5" s="702"/>
      <c r="P5" s="702"/>
      <c r="Q5" s="702" t="s">
        <v>4</v>
      </c>
      <c r="R5" s="702"/>
      <c r="S5" s="702"/>
      <c r="T5" s="702"/>
      <c r="U5" s="702" t="s">
        <v>5</v>
      </c>
      <c r="V5" s="702"/>
      <c r="W5" s="702"/>
      <c r="X5" s="702"/>
      <c r="Y5" s="702" t="s">
        <v>24</v>
      </c>
      <c r="Z5" s="702"/>
      <c r="AA5" s="702"/>
      <c r="AB5" s="702"/>
      <c r="AC5" s="702" t="s">
        <v>6</v>
      </c>
      <c r="AD5" s="702"/>
      <c r="AE5" s="702"/>
      <c r="AF5" s="702"/>
      <c r="AG5" s="702" t="s">
        <v>7</v>
      </c>
      <c r="AH5" s="702"/>
      <c r="AI5" s="702"/>
      <c r="AJ5" s="702"/>
      <c r="AK5" s="702" t="s">
        <v>8</v>
      </c>
      <c r="AL5" s="702"/>
      <c r="AM5" s="702"/>
      <c r="AN5" s="702"/>
      <c r="AO5" s="702" t="s">
        <v>9</v>
      </c>
      <c r="AP5" s="702"/>
      <c r="AQ5" s="702"/>
      <c r="AR5" s="702"/>
      <c r="AS5" s="702" t="s">
        <v>25</v>
      </c>
      <c r="AT5" s="702"/>
      <c r="AU5" s="702"/>
      <c r="AV5" s="702"/>
      <c r="AW5" s="702" t="s">
        <v>26</v>
      </c>
      <c r="AX5" s="702"/>
      <c r="AY5" s="702"/>
      <c r="AZ5" s="702"/>
      <c r="BA5" s="703" t="s">
        <v>10</v>
      </c>
      <c r="BB5" s="704"/>
      <c r="BC5" s="704"/>
      <c r="BD5" s="705"/>
      <c r="BE5" s="708" t="s">
        <v>13</v>
      </c>
    </row>
    <row r="6" spans="1:60" ht="49.5" customHeight="1" thickBot="1" x14ac:dyDescent="0.3">
      <c r="A6" s="16" t="s">
        <v>50</v>
      </c>
      <c r="B6" s="16" t="s">
        <v>51</v>
      </c>
      <c r="C6" s="16" t="s">
        <v>52</v>
      </c>
      <c r="D6" s="16" t="s">
        <v>13</v>
      </c>
      <c r="E6" s="17" t="s">
        <v>14</v>
      </c>
      <c r="F6" s="18"/>
      <c r="G6" s="11" t="s">
        <v>57</v>
      </c>
      <c r="H6" s="12" t="s">
        <v>16</v>
      </c>
      <c r="I6" s="14">
        <v>1</v>
      </c>
      <c r="J6" s="14">
        <v>2</v>
      </c>
      <c r="K6" s="14">
        <v>3</v>
      </c>
      <c r="L6" s="14">
        <v>4</v>
      </c>
      <c r="M6" s="15">
        <v>1</v>
      </c>
      <c r="N6" s="14">
        <v>2</v>
      </c>
      <c r="O6" s="14">
        <v>3</v>
      </c>
      <c r="P6" s="14">
        <v>4</v>
      </c>
      <c r="Q6" s="4">
        <v>1</v>
      </c>
      <c r="R6" s="14">
        <v>2</v>
      </c>
      <c r="S6" s="14">
        <v>3</v>
      </c>
      <c r="T6" s="14">
        <v>4</v>
      </c>
      <c r="U6" s="14">
        <v>1</v>
      </c>
      <c r="V6" s="14">
        <v>2</v>
      </c>
      <c r="W6" s="14">
        <v>3</v>
      </c>
      <c r="X6" s="14">
        <v>4</v>
      </c>
      <c r="Y6" s="14">
        <v>1</v>
      </c>
      <c r="Z6" s="14">
        <v>2</v>
      </c>
      <c r="AA6" s="14">
        <v>3</v>
      </c>
      <c r="AB6" s="14">
        <v>4</v>
      </c>
      <c r="AC6" s="14">
        <v>1</v>
      </c>
      <c r="AD6" s="14">
        <v>2</v>
      </c>
      <c r="AE6" s="14">
        <v>3</v>
      </c>
      <c r="AF6" s="14">
        <v>4</v>
      </c>
      <c r="AG6" s="14">
        <v>1</v>
      </c>
      <c r="AH6" s="14">
        <v>2</v>
      </c>
      <c r="AI6" s="14">
        <v>3</v>
      </c>
      <c r="AJ6" s="14">
        <v>4</v>
      </c>
      <c r="AK6" s="14">
        <v>1</v>
      </c>
      <c r="AL6" s="14">
        <v>2</v>
      </c>
      <c r="AM6" s="14">
        <v>3</v>
      </c>
      <c r="AN6" s="14">
        <v>4</v>
      </c>
      <c r="AO6" s="14">
        <v>1</v>
      </c>
      <c r="AP6" s="14">
        <v>2</v>
      </c>
      <c r="AQ6" s="14">
        <v>3</v>
      </c>
      <c r="AR6" s="14">
        <v>4</v>
      </c>
      <c r="AS6" s="14">
        <v>1</v>
      </c>
      <c r="AT6" s="14">
        <v>2</v>
      </c>
      <c r="AU6" s="14">
        <v>3</v>
      </c>
      <c r="AV6" s="14">
        <v>4</v>
      </c>
      <c r="AW6" s="14">
        <v>1</v>
      </c>
      <c r="AX6" s="14">
        <v>2</v>
      </c>
      <c r="AY6" s="14">
        <v>3</v>
      </c>
      <c r="AZ6" s="14">
        <v>4</v>
      </c>
      <c r="BA6" s="14">
        <v>1</v>
      </c>
      <c r="BB6" s="14">
        <v>2</v>
      </c>
      <c r="BC6" s="14">
        <v>3</v>
      </c>
      <c r="BD6" s="14">
        <v>4</v>
      </c>
      <c r="BE6" s="709"/>
    </row>
    <row r="7" spans="1:60" ht="30.75" customHeight="1" x14ac:dyDescent="0.25">
      <c r="A7" s="719" t="s">
        <v>59</v>
      </c>
      <c r="B7" s="714" t="s">
        <v>53</v>
      </c>
      <c r="C7" s="715"/>
      <c r="D7" s="10" t="s">
        <v>18</v>
      </c>
      <c r="E7" s="717">
        <f>IF(F8=F7,100%,F8/F7)</f>
        <v>1</v>
      </c>
      <c r="F7" s="41">
        <f t="shared" ref="F7:F16" si="0">COUNT(I7:BD7)</f>
        <v>0</v>
      </c>
      <c r="G7" s="718"/>
      <c r="H7" s="706" t="s">
        <v>45</v>
      </c>
      <c r="I7" s="36"/>
      <c r="J7" s="30"/>
      <c r="K7" s="30"/>
      <c r="L7" s="35"/>
      <c r="M7" s="34"/>
      <c r="N7" s="3"/>
      <c r="O7" s="30"/>
      <c r="P7" s="31"/>
      <c r="Q7" s="36"/>
      <c r="R7" s="30"/>
      <c r="S7" s="30"/>
      <c r="T7" s="31"/>
      <c r="U7" s="7"/>
      <c r="V7" s="30"/>
      <c r="W7" s="30"/>
      <c r="X7" s="31"/>
      <c r="Y7" s="7"/>
      <c r="Z7" s="3"/>
      <c r="AA7" s="3"/>
      <c r="AB7" s="32"/>
      <c r="AC7" s="7"/>
      <c r="AD7" s="3"/>
      <c r="AE7" s="3"/>
      <c r="AF7" s="32"/>
      <c r="AG7" s="7"/>
      <c r="AH7" s="3"/>
      <c r="AI7" s="3"/>
      <c r="AJ7" s="32"/>
      <c r="AK7" s="7"/>
      <c r="AL7" s="3"/>
      <c r="AM7" s="3"/>
      <c r="AN7" s="32"/>
      <c r="AO7" s="7"/>
      <c r="AP7" s="3"/>
      <c r="AQ7" s="3"/>
      <c r="AR7" s="37"/>
      <c r="AS7" s="7"/>
      <c r="AT7" s="3"/>
      <c r="AU7" s="30"/>
      <c r="AV7" s="32"/>
      <c r="AW7" s="7"/>
      <c r="AX7" s="3"/>
      <c r="AY7" s="3"/>
      <c r="AZ7" s="32"/>
      <c r="BA7" s="7"/>
      <c r="BB7" s="3"/>
      <c r="BC7" s="3"/>
      <c r="BD7" s="32"/>
    </row>
    <row r="8" spans="1:60" ht="21" customHeight="1" thickBot="1" x14ac:dyDescent="0.3">
      <c r="A8" s="720"/>
      <c r="B8" s="714"/>
      <c r="C8" s="716"/>
      <c r="D8" s="6" t="s">
        <v>19</v>
      </c>
      <c r="E8" s="717"/>
      <c r="F8" s="41">
        <f t="shared" si="0"/>
        <v>0</v>
      </c>
      <c r="G8" s="718"/>
      <c r="H8" s="707"/>
      <c r="I8" s="55"/>
      <c r="J8" s="2"/>
      <c r="K8" s="2"/>
      <c r="L8" s="13"/>
      <c r="M8" s="9"/>
      <c r="N8" s="2"/>
      <c r="O8" s="2"/>
      <c r="P8" s="13"/>
      <c r="Q8" s="5"/>
      <c r="R8" s="1"/>
      <c r="S8" s="1"/>
      <c r="T8" s="4"/>
      <c r="U8" s="8"/>
      <c r="V8" s="1"/>
      <c r="W8" s="1"/>
      <c r="X8" s="5"/>
      <c r="Y8" s="9"/>
      <c r="Z8" s="2"/>
      <c r="AA8" s="2"/>
      <c r="AB8" s="13"/>
      <c r="AC8" s="9"/>
      <c r="AD8" s="2"/>
      <c r="AE8" s="2"/>
      <c r="AF8" s="13"/>
      <c r="AG8" s="9"/>
      <c r="AH8" s="2"/>
      <c r="AI8" s="2"/>
      <c r="AJ8" s="13"/>
      <c r="AK8" s="9"/>
      <c r="AL8" s="2"/>
      <c r="AM8" s="2"/>
      <c r="AN8" s="13"/>
      <c r="AO8" s="9"/>
      <c r="AP8" s="2"/>
      <c r="AQ8" s="2"/>
      <c r="AR8" s="38"/>
      <c r="AS8" s="9"/>
      <c r="AT8" s="2"/>
      <c r="AU8" s="2"/>
      <c r="AV8" s="13"/>
      <c r="AW8" s="9"/>
      <c r="AX8" s="2"/>
      <c r="AY8" s="2"/>
      <c r="AZ8" s="13"/>
      <c r="BA8" s="9"/>
      <c r="BB8" s="2"/>
      <c r="BC8" s="2"/>
      <c r="BD8" s="13"/>
    </row>
    <row r="9" spans="1:60" ht="26.25" customHeight="1" x14ac:dyDescent="0.25">
      <c r="A9" s="720"/>
      <c r="B9" s="714" t="s">
        <v>54</v>
      </c>
      <c r="C9" s="715"/>
      <c r="D9" s="10" t="s">
        <v>18</v>
      </c>
      <c r="E9" s="717">
        <f>IF(F10=F9,100%,F10/F9)</f>
        <v>1</v>
      </c>
      <c r="F9" s="41">
        <f t="shared" si="0"/>
        <v>0</v>
      </c>
      <c r="G9" s="718"/>
      <c r="H9" s="706" t="s">
        <v>45</v>
      </c>
      <c r="I9" s="36"/>
      <c r="J9" s="30"/>
      <c r="K9" s="30"/>
      <c r="L9" s="35"/>
      <c r="M9" s="34"/>
      <c r="N9" s="3"/>
      <c r="O9" s="30"/>
      <c r="P9" s="31"/>
      <c r="Q9" s="36"/>
      <c r="R9" s="30"/>
      <c r="S9" s="30"/>
      <c r="T9" s="31"/>
      <c r="U9" s="7"/>
      <c r="V9" s="30"/>
      <c r="W9" s="30"/>
      <c r="X9" s="31"/>
      <c r="Y9" s="7"/>
      <c r="Z9" s="3"/>
      <c r="AA9" s="3"/>
      <c r="AB9" s="32"/>
      <c r="AC9" s="7"/>
      <c r="AD9" s="3"/>
      <c r="AE9" s="3"/>
      <c r="AF9" s="32"/>
      <c r="AG9" s="7"/>
      <c r="AH9" s="3"/>
      <c r="AI9" s="3"/>
      <c r="AJ9" s="32"/>
      <c r="AK9" s="7"/>
      <c r="AL9" s="3"/>
      <c r="AM9" s="3"/>
      <c r="AN9" s="32"/>
      <c r="AO9" s="7"/>
      <c r="AP9" s="3"/>
      <c r="AQ9" s="3"/>
      <c r="AR9" s="37"/>
      <c r="AS9" s="7"/>
      <c r="AT9" s="3"/>
      <c r="AU9" s="30"/>
      <c r="AV9" s="32"/>
      <c r="AW9" s="7"/>
      <c r="AX9" s="3"/>
      <c r="AY9" s="3"/>
      <c r="AZ9" s="32"/>
      <c r="BA9" s="7"/>
      <c r="BB9" s="3"/>
      <c r="BC9" s="3"/>
      <c r="BD9" s="32"/>
    </row>
    <row r="10" spans="1:60" ht="22.5" customHeight="1" thickBot="1" x14ac:dyDescent="0.3">
      <c r="A10" s="720"/>
      <c r="B10" s="714"/>
      <c r="C10" s="716"/>
      <c r="D10" s="6" t="s">
        <v>19</v>
      </c>
      <c r="E10" s="717"/>
      <c r="F10" s="41">
        <f t="shared" si="0"/>
        <v>0</v>
      </c>
      <c r="G10" s="718"/>
      <c r="H10" s="707"/>
      <c r="I10" s="55"/>
      <c r="J10" s="2"/>
      <c r="K10" s="2"/>
      <c r="L10" s="13"/>
      <c r="M10" s="9"/>
      <c r="N10" s="2"/>
      <c r="O10" s="2"/>
      <c r="P10" s="13"/>
      <c r="Q10" s="5"/>
      <c r="R10" s="1"/>
      <c r="S10" s="1"/>
      <c r="T10" s="4"/>
      <c r="U10" s="8"/>
      <c r="V10" s="1"/>
      <c r="W10" s="1"/>
      <c r="X10" s="5"/>
      <c r="Y10" s="9"/>
      <c r="Z10" s="2"/>
      <c r="AA10" s="2"/>
      <c r="AB10" s="13"/>
      <c r="AC10" s="9"/>
      <c r="AD10" s="2"/>
      <c r="AE10" s="2"/>
      <c r="AF10" s="13"/>
      <c r="AG10" s="9"/>
      <c r="AH10" s="2"/>
      <c r="AI10" s="2"/>
      <c r="AJ10" s="13"/>
      <c r="AK10" s="9"/>
      <c r="AL10" s="2"/>
      <c r="AM10" s="2"/>
      <c r="AN10" s="13"/>
      <c r="AO10" s="9"/>
      <c r="AP10" s="2"/>
      <c r="AQ10" s="2"/>
      <c r="AR10" s="38"/>
      <c r="AS10" s="9"/>
      <c r="AT10" s="2"/>
      <c r="AU10" s="2"/>
      <c r="AV10" s="13"/>
      <c r="AW10" s="9"/>
      <c r="AX10" s="2"/>
      <c r="AY10" s="2"/>
      <c r="AZ10" s="13"/>
      <c r="BA10" s="9"/>
      <c r="BB10" s="2"/>
      <c r="BC10" s="2"/>
      <c r="BD10" s="13"/>
    </row>
    <row r="11" spans="1:60" ht="17.25" customHeight="1" x14ac:dyDescent="0.25">
      <c r="A11" s="720"/>
      <c r="B11" s="714" t="s">
        <v>55</v>
      </c>
      <c r="C11" s="715"/>
      <c r="D11" s="10" t="s">
        <v>18</v>
      </c>
      <c r="E11" s="717">
        <f>IF(F12=F11,100%,F12/F11)</f>
        <v>1</v>
      </c>
      <c r="F11" s="41">
        <f t="shared" si="0"/>
        <v>0</v>
      </c>
      <c r="G11" s="718"/>
      <c r="H11" s="706" t="s">
        <v>45</v>
      </c>
      <c r="I11" s="36"/>
      <c r="J11" s="30"/>
      <c r="K11" s="30"/>
      <c r="L11" s="35"/>
      <c r="M11" s="34"/>
      <c r="N11" s="3"/>
      <c r="O11" s="30"/>
      <c r="P11" s="31"/>
      <c r="Q11" s="36"/>
      <c r="R11" s="30"/>
      <c r="S11" s="30"/>
      <c r="T11" s="31"/>
      <c r="U11" s="7"/>
      <c r="V11" s="30"/>
      <c r="W11" s="30"/>
      <c r="X11" s="31"/>
      <c r="Y11" s="7"/>
      <c r="Z11" s="3"/>
      <c r="AA11" s="3"/>
      <c r="AB11" s="32"/>
      <c r="AC11" s="7"/>
      <c r="AD11" s="3"/>
      <c r="AE11" s="3"/>
      <c r="AF11" s="32"/>
      <c r="AG11" s="7"/>
      <c r="AH11" s="3"/>
      <c r="AI11" s="3"/>
      <c r="AJ11" s="32"/>
      <c r="AK11" s="7"/>
      <c r="AL11" s="3"/>
      <c r="AM11" s="3"/>
      <c r="AN11" s="32"/>
      <c r="AO11" s="7"/>
      <c r="AP11" s="3"/>
      <c r="AQ11" s="3"/>
      <c r="AR11" s="37"/>
      <c r="AS11" s="7"/>
      <c r="AT11" s="3"/>
      <c r="AU11" s="30"/>
      <c r="AV11" s="32"/>
      <c r="AW11" s="7"/>
      <c r="AX11" s="3"/>
      <c r="AY11" s="3"/>
      <c r="AZ11" s="32"/>
      <c r="BA11" s="7"/>
      <c r="BB11" s="3"/>
      <c r="BC11" s="3"/>
      <c r="BD11" s="32"/>
    </row>
    <row r="12" spans="1:60" ht="26.25" customHeight="1" thickBot="1" x14ac:dyDescent="0.3">
      <c r="A12" s="720"/>
      <c r="B12" s="714"/>
      <c r="C12" s="716"/>
      <c r="D12" s="6" t="s">
        <v>19</v>
      </c>
      <c r="E12" s="717"/>
      <c r="F12" s="41">
        <f t="shared" si="0"/>
        <v>0</v>
      </c>
      <c r="G12" s="718"/>
      <c r="H12" s="707"/>
      <c r="I12" s="55"/>
      <c r="J12" s="2"/>
      <c r="K12" s="2"/>
      <c r="L12" s="13"/>
      <c r="M12" s="9"/>
      <c r="N12" s="2"/>
      <c r="O12" s="2"/>
      <c r="P12" s="13"/>
      <c r="Q12" s="5"/>
      <c r="R12" s="1"/>
      <c r="S12" s="1"/>
      <c r="T12" s="4"/>
      <c r="U12" s="8"/>
      <c r="V12" s="1"/>
      <c r="W12" s="1"/>
      <c r="X12" s="5"/>
      <c r="Y12" s="9"/>
      <c r="Z12" s="2"/>
      <c r="AA12" s="2"/>
      <c r="AB12" s="13"/>
      <c r="AC12" s="9"/>
      <c r="AD12" s="2"/>
      <c r="AE12" s="2"/>
      <c r="AF12" s="13"/>
      <c r="AG12" s="9"/>
      <c r="AH12" s="2"/>
      <c r="AI12" s="2"/>
      <c r="AJ12" s="13"/>
      <c r="AK12" s="9"/>
      <c r="AL12" s="2"/>
      <c r="AM12" s="2"/>
      <c r="AN12" s="13"/>
      <c r="AO12" s="9"/>
      <c r="AP12" s="2"/>
      <c r="AQ12" s="2"/>
      <c r="AR12" s="38"/>
      <c r="AS12" s="9"/>
      <c r="AT12" s="2"/>
      <c r="AU12" s="2"/>
      <c r="AV12" s="13"/>
      <c r="AW12" s="9"/>
      <c r="AX12" s="2"/>
      <c r="AY12" s="2"/>
      <c r="AZ12" s="13"/>
      <c r="BA12" s="9"/>
      <c r="BB12" s="2"/>
      <c r="BC12" s="2"/>
      <c r="BD12" s="13"/>
    </row>
    <row r="13" spans="1:60" ht="19.5" customHeight="1" x14ac:dyDescent="0.25">
      <c r="A13" s="720"/>
      <c r="B13" s="714" t="s">
        <v>56</v>
      </c>
      <c r="C13" s="715"/>
      <c r="D13" s="10" t="s">
        <v>18</v>
      </c>
      <c r="E13" s="717">
        <f>IF(F14=F13,100%,F14/F13)</f>
        <v>1</v>
      </c>
      <c r="F13" s="41">
        <f t="shared" si="0"/>
        <v>0</v>
      </c>
      <c r="G13" s="718"/>
      <c r="H13" s="706" t="s">
        <v>45</v>
      </c>
      <c r="I13" s="36"/>
      <c r="J13" s="30"/>
      <c r="K13" s="30"/>
      <c r="L13" s="35"/>
      <c r="M13" s="34"/>
      <c r="N13" s="3"/>
      <c r="O13" s="30"/>
      <c r="P13" s="31"/>
      <c r="Q13" s="36"/>
      <c r="R13" s="30"/>
      <c r="S13" s="30"/>
      <c r="T13" s="31"/>
      <c r="U13" s="7"/>
      <c r="V13" s="30"/>
      <c r="W13" s="30"/>
      <c r="X13" s="31"/>
      <c r="Y13" s="7"/>
      <c r="Z13" s="3"/>
      <c r="AA13" s="3"/>
      <c r="AB13" s="32"/>
      <c r="AC13" s="7"/>
      <c r="AD13" s="3"/>
      <c r="AE13" s="3"/>
      <c r="AF13" s="32"/>
      <c r="AG13" s="7"/>
      <c r="AH13" s="3"/>
      <c r="AI13" s="3"/>
      <c r="AJ13" s="32"/>
      <c r="AK13" s="7"/>
      <c r="AL13" s="3"/>
      <c r="AM13" s="3"/>
      <c r="AN13" s="32"/>
      <c r="AO13" s="7"/>
      <c r="AP13" s="3"/>
      <c r="AQ13" s="3"/>
      <c r="AR13" s="37"/>
      <c r="AS13" s="7"/>
      <c r="AT13" s="3"/>
      <c r="AU13" s="30"/>
      <c r="AV13" s="32"/>
      <c r="AW13" s="7"/>
      <c r="AX13" s="3"/>
      <c r="AY13" s="3"/>
      <c r="AZ13" s="32"/>
      <c r="BA13" s="7"/>
      <c r="BB13" s="3"/>
      <c r="BC13" s="3"/>
      <c r="BD13" s="32"/>
    </row>
    <row r="14" spans="1:60" ht="22.5" customHeight="1" thickBot="1" x14ac:dyDescent="0.3">
      <c r="A14" s="720"/>
      <c r="B14" s="714"/>
      <c r="C14" s="716"/>
      <c r="D14" s="6" t="s">
        <v>19</v>
      </c>
      <c r="E14" s="717"/>
      <c r="F14" s="41">
        <f t="shared" si="0"/>
        <v>0</v>
      </c>
      <c r="G14" s="718"/>
      <c r="H14" s="707"/>
      <c r="I14" s="55"/>
      <c r="J14" s="2"/>
      <c r="K14" s="2"/>
      <c r="L14" s="13"/>
      <c r="M14" s="9"/>
      <c r="N14" s="2"/>
      <c r="O14" s="2"/>
      <c r="P14" s="13"/>
      <c r="Q14" s="5"/>
      <c r="R14" s="1"/>
      <c r="S14" s="1"/>
      <c r="T14" s="4"/>
      <c r="U14" s="8"/>
      <c r="V14" s="1"/>
      <c r="W14" s="1"/>
      <c r="X14" s="5"/>
      <c r="Y14" s="9"/>
      <c r="Z14" s="2"/>
      <c r="AA14" s="2"/>
      <c r="AB14" s="13"/>
      <c r="AC14" s="9"/>
      <c r="AD14" s="2"/>
      <c r="AE14" s="2"/>
      <c r="AF14" s="13"/>
      <c r="AG14" s="9"/>
      <c r="AH14" s="2"/>
      <c r="AI14" s="2"/>
      <c r="AJ14" s="13"/>
      <c r="AK14" s="9"/>
      <c r="AL14" s="2"/>
      <c r="AM14" s="2"/>
      <c r="AN14" s="13"/>
      <c r="AO14" s="9"/>
      <c r="AP14" s="2"/>
      <c r="AQ14" s="2"/>
      <c r="AR14" s="38"/>
      <c r="AS14" s="9"/>
      <c r="AT14" s="2"/>
      <c r="AU14" s="2"/>
      <c r="AV14" s="13"/>
      <c r="AW14" s="9"/>
      <c r="AX14" s="2"/>
      <c r="AY14" s="2"/>
      <c r="AZ14" s="13"/>
      <c r="BA14" s="9"/>
      <c r="BB14" s="2"/>
      <c r="BC14" s="2"/>
      <c r="BD14" s="13"/>
    </row>
    <row r="15" spans="1:60" ht="22.5" customHeight="1" x14ac:dyDescent="0.25">
      <c r="A15" s="720"/>
      <c r="B15" s="714" t="s">
        <v>58</v>
      </c>
      <c r="C15" s="715"/>
      <c r="D15" s="10" t="s">
        <v>18</v>
      </c>
      <c r="E15" s="717">
        <f>IF(F16=F15,100%,F16/F15)</f>
        <v>1</v>
      </c>
      <c r="F15" s="41">
        <f t="shared" si="0"/>
        <v>0</v>
      </c>
      <c r="G15" s="718" t="s">
        <v>60</v>
      </c>
      <c r="H15" s="706" t="s">
        <v>45</v>
      </c>
      <c r="I15" s="36"/>
      <c r="J15" s="30"/>
      <c r="K15" s="30"/>
      <c r="L15" s="35"/>
      <c r="M15" s="34"/>
      <c r="N15" s="3"/>
      <c r="O15" s="30"/>
      <c r="P15" s="31"/>
      <c r="Q15" s="36"/>
      <c r="R15" s="30"/>
      <c r="S15" s="30"/>
      <c r="T15" s="31"/>
      <c r="U15" s="7"/>
      <c r="V15" s="30"/>
      <c r="W15" s="30"/>
      <c r="X15" s="31"/>
      <c r="Y15" s="7"/>
      <c r="Z15" s="3"/>
      <c r="AA15" s="3"/>
      <c r="AB15" s="32"/>
      <c r="AC15" s="7"/>
      <c r="AD15" s="3"/>
      <c r="AE15" s="3"/>
      <c r="AF15" s="32"/>
      <c r="AG15" s="7"/>
      <c r="AH15" s="3"/>
      <c r="AI15" s="3"/>
      <c r="AJ15" s="32"/>
      <c r="AK15" s="7"/>
      <c r="AL15" s="3"/>
      <c r="AM15" s="3"/>
      <c r="AN15" s="32"/>
      <c r="AO15" s="7"/>
      <c r="AP15" s="3"/>
      <c r="AQ15" s="3"/>
      <c r="AR15" s="37"/>
      <c r="AS15" s="7"/>
      <c r="AT15" s="3"/>
      <c r="AU15" s="30"/>
      <c r="AV15" s="32"/>
      <c r="AW15" s="7"/>
      <c r="AX15" s="3"/>
      <c r="AY15" s="3"/>
      <c r="AZ15" s="32"/>
      <c r="BA15" s="7"/>
      <c r="BB15" s="3"/>
      <c r="BC15" s="3"/>
      <c r="BD15" s="32"/>
    </row>
    <row r="16" spans="1:60" ht="23.25" customHeight="1" thickBot="1" x14ac:dyDescent="0.3">
      <c r="A16" s="720"/>
      <c r="B16" s="714"/>
      <c r="C16" s="716"/>
      <c r="D16" s="6" t="s">
        <v>19</v>
      </c>
      <c r="E16" s="717"/>
      <c r="F16" s="41">
        <f t="shared" si="0"/>
        <v>0</v>
      </c>
      <c r="G16" s="718"/>
      <c r="H16" s="707"/>
      <c r="I16" s="55"/>
      <c r="J16" s="2"/>
      <c r="K16" s="2"/>
      <c r="L16" s="13"/>
      <c r="M16" s="9"/>
      <c r="N16" s="2"/>
      <c r="O16" s="2"/>
      <c r="P16" s="13"/>
      <c r="Q16" s="5"/>
      <c r="R16" s="1"/>
      <c r="S16" s="1"/>
      <c r="T16" s="4"/>
      <c r="U16" s="8"/>
      <c r="V16" s="1"/>
      <c r="W16" s="1"/>
      <c r="X16" s="5"/>
      <c r="Y16" s="9"/>
      <c r="Z16" s="2"/>
      <c r="AA16" s="2"/>
      <c r="AB16" s="13"/>
      <c r="AC16" s="9"/>
      <c r="AD16" s="2"/>
      <c r="AE16" s="2"/>
      <c r="AF16" s="13"/>
      <c r="AG16" s="9"/>
      <c r="AH16" s="2"/>
      <c r="AI16" s="2"/>
      <c r="AJ16" s="13"/>
      <c r="AK16" s="9"/>
      <c r="AL16" s="2"/>
      <c r="AM16" s="2"/>
      <c r="AN16" s="13"/>
      <c r="AO16" s="9"/>
      <c r="AP16" s="2"/>
      <c r="AQ16" s="2"/>
      <c r="AR16" s="38"/>
      <c r="AS16" s="9"/>
      <c r="AT16" s="2"/>
      <c r="AU16" s="2"/>
      <c r="AV16" s="13"/>
      <c r="AW16" s="9"/>
      <c r="AX16" s="2"/>
      <c r="AY16" s="2"/>
      <c r="AZ16" s="13"/>
      <c r="BA16" s="9"/>
      <c r="BB16" s="2"/>
      <c r="BC16" s="2"/>
      <c r="BD16" s="13"/>
    </row>
    <row r="17" spans="1:56" ht="20.100000000000001" customHeight="1" x14ac:dyDescent="0.25">
      <c r="A17" s="719" t="s">
        <v>61</v>
      </c>
      <c r="B17" s="714" t="s">
        <v>53</v>
      </c>
      <c r="C17" s="715"/>
      <c r="D17" s="10" t="s">
        <v>18</v>
      </c>
      <c r="E17" s="717">
        <f>IF(F18=F17,100%,F18/F17)</f>
        <v>1</v>
      </c>
      <c r="F17" s="41">
        <f t="shared" ref="F17:F26" si="1">COUNT(I17:BD17)</f>
        <v>2</v>
      </c>
      <c r="G17" s="718"/>
      <c r="H17" s="706"/>
      <c r="I17" s="34"/>
      <c r="J17" s="30"/>
      <c r="K17" s="30"/>
      <c r="L17" s="35"/>
      <c r="M17" s="34"/>
      <c r="N17" s="3">
        <v>15</v>
      </c>
      <c r="O17" s="30"/>
      <c r="P17" s="31"/>
      <c r="Q17" s="36"/>
      <c r="R17" s="30"/>
      <c r="S17" s="30"/>
      <c r="T17" s="31"/>
      <c r="U17" s="7"/>
      <c r="V17" s="30"/>
      <c r="W17" s="30"/>
      <c r="X17" s="31"/>
      <c r="Y17" s="7"/>
      <c r="Z17" s="3">
        <v>6</v>
      </c>
      <c r="AA17" s="3"/>
      <c r="AB17" s="32"/>
      <c r="AC17" s="7"/>
      <c r="AD17" s="3"/>
      <c r="AE17" s="3"/>
      <c r="AF17" s="32"/>
      <c r="AG17" s="7"/>
      <c r="AH17" s="3"/>
      <c r="AI17" s="3"/>
      <c r="AJ17" s="32"/>
      <c r="AK17" s="7"/>
      <c r="AL17" s="3"/>
      <c r="AM17" s="3"/>
      <c r="AN17" s="32"/>
      <c r="AO17" s="7"/>
      <c r="AP17" s="3"/>
      <c r="AQ17" s="3"/>
      <c r="AR17" s="37"/>
      <c r="AS17" s="7"/>
      <c r="AT17" s="3"/>
      <c r="AU17" s="30"/>
      <c r="AV17" s="32"/>
      <c r="AW17" s="7"/>
      <c r="AX17" s="3"/>
      <c r="AY17" s="3"/>
      <c r="AZ17" s="32"/>
      <c r="BA17" s="7"/>
      <c r="BB17" s="3"/>
      <c r="BC17" s="3"/>
      <c r="BD17" s="32"/>
    </row>
    <row r="18" spans="1:56" ht="20.100000000000001" customHeight="1" thickBot="1" x14ac:dyDescent="0.3">
      <c r="A18" s="720"/>
      <c r="B18" s="714"/>
      <c r="C18" s="716"/>
      <c r="D18" s="6" t="s">
        <v>19</v>
      </c>
      <c r="E18" s="717"/>
      <c r="F18" s="41">
        <f t="shared" si="1"/>
        <v>2</v>
      </c>
      <c r="G18" s="718"/>
      <c r="H18" s="707"/>
      <c r="I18" s="33"/>
      <c r="J18" s="2"/>
      <c r="K18" s="2"/>
      <c r="L18" s="13"/>
      <c r="M18" s="9"/>
      <c r="N18" s="2">
        <v>15</v>
      </c>
      <c r="O18" s="2"/>
      <c r="P18" s="13"/>
      <c r="Q18" s="5"/>
      <c r="R18" s="1"/>
      <c r="S18" s="1"/>
      <c r="T18" s="4"/>
      <c r="U18" s="8"/>
      <c r="V18" s="1"/>
      <c r="W18" s="1"/>
      <c r="X18" s="5"/>
      <c r="Y18" s="9"/>
      <c r="Z18" s="2">
        <v>6</v>
      </c>
      <c r="AA18" s="2"/>
      <c r="AB18" s="13"/>
      <c r="AC18" s="9"/>
      <c r="AD18" s="2"/>
      <c r="AE18" s="2"/>
      <c r="AF18" s="13"/>
      <c r="AG18" s="9"/>
      <c r="AH18" s="2"/>
      <c r="AI18" s="2"/>
      <c r="AJ18" s="13"/>
      <c r="AK18" s="9"/>
      <c r="AL18" s="2"/>
      <c r="AM18" s="2"/>
      <c r="AN18" s="13"/>
      <c r="AO18" s="9"/>
      <c r="AP18" s="2"/>
      <c r="AQ18" s="2"/>
      <c r="AR18" s="38"/>
      <c r="AS18" s="9"/>
      <c r="AT18" s="2"/>
      <c r="AU18" s="2"/>
      <c r="AV18" s="13"/>
      <c r="AW18" s="9"/>
      <c r="AX18" s="2"/>
      <c r="AY18" s="2"/>
      <c r="AZ18" s="13"/>
      <c r="BA18" s="9"/>
      <c r="BB18" s="2"/>
      <c r="BC18" s="2"/>
      <c r="BD18" s="13"/>
    </row>
    <row r="19" spans="1:56" ht="20.100000000000001" customHeight="1" x14ac:dyDescent="0.25">
      <c r="A19" s="720"/>
      <c r="B19" s="714" t="s">
        <v>54</v>
      </c>
      <c r="C19" s="715"/>
      <c r="D19" s="10" t="s">
        <v>18</v>
      </c>
      <c r="E19" s="717">
        <f>IF(F20=F19,100%,F20/F19)</f>
        <v>1</v>
      </c>
      <c r="F19" s="41">
        <f t="shared" si="1"/>
        <v>0</v>
      </c>
      <c r="G19" s="718"/>
      <c r="H19" s="706"/>
      <c r="I19" s="34"/>
      <c r="J19" s="30"/>
      <c r="K19" s="30"/>
      <c r="L19" s="35"/>
      <c r="M19" s="34"/>
      <c r="N19" s="3"/>
      <c r="O19" s="30"/>
      <c r="P19" s="31"/>
      <c r="Q19" s="36"/>
      <c r="R19" s="30"/>
      <c r="S19" s="30"/>
      <c r="T19" s="31"/>
      <c r="U19" s="7"/>
      <c r="V19" s="30"/>
      <c r="W19" s="30"/>
      <c r="X19" s="31"/>
      <c r="Y19" s="7"/>
      <c r="Z19" s="3"/>
      <c r="AA19" s="3"/>
      <c r="AB19" s="32"/>
      <c r="AC19" s="7"/>
      <c r="AD19" s="3"/>
      <c r="AE19" s="3"/>
      <c r="AF19" s="32"/>
      <c r="AG19" s="7"/>
      <c r="AH19" s="3"/>
      <c r="AI19" s="3"/>
      <c r="AJ19" s="32"/>
      <c r="AK19" s="7"/>
      <c r="AL19" s="3"/>
      <c r="AM19" s="3"/>
      <c r="AN19" s="32"/>
      <c r="AO19" s="7"/>
      <c r="AP19" s="3"/>
      <c r="AQ19" s="3"/>
      <c r="AR19" s="37"/>
      <c r="AS19" s="7"/>
      <c r="AT19" s="3"/>
      <c r="AU19" s="30"/>
      <c r="AV19" s="32"/>
      <c r="AW19" s="7"/>
      <c r="AX19" s="3"/>
      <c r="AY19" s="3"/>
      <c r="AZ19" s="32"/>
      <c r="BA19" s="7"/>
      <c r="BB19" s="3"/>
      <c r="BC19" s="3"/>
      <c r="BD19" s="32"/>
    </row>
    <row r="20" spans="1:56" ht="20.100000000000001" customHeight="1" thickBot="1" x14ac:dyDescent="0.3">
      <c r="A20" s="720"/>
      <c r="B20" s="714"/>
      <c r="C20" s="716"/>
      <c r="D20" s="6" t="s">
        <v>19</v>
      </c>
      <c r="E20" s="717"/>
      <c r="F20" s="41">
        <f t="shared" si="1"/>
        <v>0</v>
      </c>
      <c r="G20" s="718"/>
      <c r="H20" s="707"/>
      <c r="I20" s="33"/>
      <c r="J20" s="2"/>
      <c r="K20" s="2"/>
      <c r="L20" s="13"/>
      <c r="M20" s="9"/>
      <c r="N20" s="2"/>
      <c r="O20" s="2"/>
      <c r="P20" s="13"/>
      <c r="Q20" s="5"/>
      <c r="R20" s="1"/>
      <c r="S20" s="1"/>
      <c r="T20" s="4"/>
      <c r="U20" s="8"/>
      <c r="V20" s="1"/>
      <c r="W20" s="1"/>
      <c r="X20" s="5"/>
      <c r="Y20" s="9"/>
      <c r="Z20" s="2"/>
      <c r="AA20" s="2"/>
      <c r="AB20" s="13"/>
      <c r="AC20" s="9"/>
      <c r="AD20" s="2"/>
      <c r="AE20" s="2"/>
      <c r="AF20" s="13"/>
      <c r="AG20" s="9"/>
      <c r="AH20" s="2"/>
      <c r="AI20" s="2"/>
      <c r="AJ20" s="13"/>
      <c r="AK20" s="9"/>
      <c r="AL20" s="2"/>
      <c r="AM20" s="2"/>
      <c r="AN20" s="13"/>
      <c r="AO20" s="9"/>
      <c r="AP20" s="2"/>
      <c r="AQ20" s="2"/>
      <c r="AR20" s="38"/>
      <c r="AS20" s="9"/>
      <c r="AT20" s="2"/>
      <c r="AU20" s="2"/>
      <c r="AV20" s="13"/>
      <c r="AW20" s="9"/>
      <c r="AX20" s="2"/>
      <c r="AY20" s="2"/>
      <c r="AZ20" s="13"/>
      <c r="BA20" s="9"/>
      <c r="BB20" s="2"/>
      <c r="BC20" s="2"/>
      <c r="BD20" s="13"/>
    </row>
    <row r="21" spans="1:56" ht="20.100000000000001" customHeight="1" x14ac:dyDescent="0.25">
      <c r="A21" s="720"/>
      <c r="B21" s="714" t="s">
        <v>55</v>
      </c>
      <c r="C21" s="715"/>
      <c r="D21" s="10" t="s">
        <v>18</v>
      </c>
      <c r="E21" s="717">
        <f>IF(F22=F21,100%,F22/F21)</f>
        <v>1</v>
      </c>
      <c r="F21" s="41">
        <f t="shared" si="1"/>
        <v>0</v>
      </c>
      <c r="G21" s="718"/>
      <c r="H21" s="706"/>
      <c r="I21" s="34"/>
      <c r="J21" s="30"/>
      <c r="K21" s="30"/>
      <c r="L21" s="35"/>
      <c r="M21" s="34"/>
      <c r="N21" s="3"/>
      <c r="O21" s="30"/>
      <c r="P21" s="31"/>
      <c r="Q21" s="36"/>
      <c r="R21" s="30"/>
      <c r="S21" s="30"/>
      <c r="T21" s="31"/>
      <c r="U21" s="7"/>
      <c r="V21" s="30"/>
      <c r="W21" s="30"/>
      <c r="X21" s="31"/>
      <c r="Y21" s="7"/>
      <c r="Z21" s="3"/>
      <c r="AA21" s="3"/>
      <c r="AB21" s="32"/>
      <c r="AC21" s="7"/>
      <c r="AD21" s="3"/>
      <c r="AE21" s="3"/>
      <c r="AF21" s="32"/>
      <c r="AG21" s="7"/>
      <c r="AH21" s="3"/>
      <c r="AI21" s="3"/>
      <c r="AJ21" s="32"/>
      <c r="AK21" s="7"/>
      <c r="AL21" s="3"/>
      <c r="AM21" s="3"/>
      <c r="AN21" s="32"/>
      <c r="AO21" s="7"/>
      <c r="AP21" s="3"/>
      <c r="AQ21" s="3"/>
      <c r="AR21" s="37"/>
      <c r="AS21" s="7"/>
      <c r="AT21" s="3"/>
      <c r="AU21" s="30"/>
      <c r="AV21" s="32"/>
      <c r="AW21" s="7"/>
      <c r="AX21" s="3"/>
      <c r="AY21" s="3"/>
      <c r="AZ21" s="32"/>
      <c r="BA21" s="7"/>
      <c r="BB21" s="3"/>
      <c r="BC21" s="3"/>
      <c r="BD21" s="32"/>
    </row>
    <row r="22" spans="1:56" ht="20.100000000000001" customHeight="1" thickBot="1" x14ac:dyDescent="0.3">
      <c r="A22" s="720"/>
      <c r="B22" s="714"/>
      <c r="C22" s="716"/>
      <c r="D22" s="6" t="s">
        <v>19</v>
      </c>
      <c r="E22" s="717"/>
      <c r="F22" s="41">
        <f t="shared" si="1"/>
        <v>0</v>
      </c>
      <c r="G22" s="718"/>
      <c r="H22" s="707"/>
      <c r="I22" s="33"/>
      <c r="J22" s="2"/>
      <c r="K22" s="2"/>
      <c r="L22" s="13"/>
      <c r="M22" s="9"/>
      <c r="N22" s="2"/>
      <c r="O22" s="2"/>
      <c r="P22" s="13"/>
      <c r="Q22" s="5"/>
      <c r="R22" s="1"/>
      <c r="S22" s="1"/>
      <c r="T22" s="4"/>
      <c r="U22" s="8"/>
      <c r="V22" s="1"/>
      <c r="W22" s="1"/>
      <c r="X22" s="5"/>
      <c r="Y22" s="9"/>
      <c r="Z22" s="2"/>
      <c r="AA22" s="2"/>
      <c r="AB22" s="13"/>
      <c r="AC22" s="9"/>
      <c r="AD22" s="2"/>
      <c r="AE22" s="2"/>
      <c r="AF22" s="13"/>
      <c r="AG22" s="9"/>
      <c r="AH22" s="2"/>
      <c r="AI22" s="2"/>
      <c r="AJ22" s="13"/>
      <c r="AK22" s="9"/>
      <c r="AL22" s="2"/>
      <c r="AM22" s="2"/>
      <c r="AN22" s="13"/>
      <c r="AO22" s="9"/>
      <c r="AP22" s="2"/>
      <c r="AQ22" s="2"/>
      <c r="AR22" s="38"/>
      <c r="AS22" s="9"/>
      <c r="AT22" s="2"/>
      <c r="AU22" s="2"/>
      <c r="AV22" s="13"/>
      <c r="AW22" s="9"/>
      <c r="AX22" s="2"/>
      <c r="AY22" s="2"/>
      <c r="AZ22" s="13"/>
      <c r="BA22" s="9"/>
      <c r="BB22" s="2"/>
      <c r="BC22" s="2"/>
      <c r="BD22" s="13"/>
    </row>
    <row r="23" spans="1:56" ht="20.100000000000001" customHeight="1" x14ac:dyDescent="0.25">
      <c r="A23" s="720"/>
      <c r="B23" s="714" t="s">
        <v>56</v>
      </c>
      <c r="C23" s="715"/>
      <c r="D23" s="10" t="s">
        <v>18</v>
      </c>
      <c r="E23" s="717">
        <f>IF(F24=F23,100%,F24/F23)</f>
        <v>1</v>
      </c>
      <c r="F23" s="41">
        <f t="shared" si="1"/>
        <v>0</v>
      </c>
      <c r="G23" s="718"/>
      <c r="H23" s="706"/>
      <c r="I23" s="34"/>
      <c r="J23" s="30"/>
      <c r="K23" s="30"/>
      <c r="L23" s="35"/>
      <c r="M23" s="34"/>
      <c r="N23" s="3"/>
      <c r="O23" s="30"/>
      <c r="P23" s="31"/>
      <c r="Q23" s="36"/>
      <c r="R23" s="30"/>
      <c r="S23" s="30"/>
      <c r="T23" s="31"/>
      <c r="U23" s="7"/>
      <c r="V23" s="30"/>
      <c r="W23" s="30"/>
      <c r="X23" s="31"/>
      <c r="Y23" s="7"/>
      <c r="Z23" s="3"/>
      <c r="AA23" s="3"/>
      <c r="AB23" s="32"/>
      <c r="AC23" s="7"/>
      <c r="AD23" s="3"/>
      <c r="AE23" s="3"/>
      <c r="AF23" s="32"/>
      <c r="AG23" s="7"/>
      <c r="AH23" s="3"/>
      <c r="AI23" s="3"/>
      <c r="AJ23" s="32"/>
      <c r="AK23" s="7"/>
      <c r="AL23" s="3"/>
      <c r="AM23" s="3"/>
      <c r="AN23" s="32"/>
      <c r="AO23" s="7"/>
      <c r="AP23" s="3"/>
      <c r="AQ23" s="3"/>
      <c r="AR23" s="37"/>
      <c r="AS23" s="7"/>
      <c r="AT23" s="3"/>
      <c r="AU23" s="30"/>
      <c r="AV23" s="32"/>
      <c r="AW23" s="7"/>
      <c r="AX23" s="3"/>
      <c r="AY23" s="3"/>
      <c r="AZ23" s="32"/>
      <c r="BA23" s="7"/>
      <c r="BB23" s="3"/>
      <c r="BC23" s="3"/>
      <c r="BD23" s="32"/>
    </row>
    <row r="24" spans="1:56" ht="20.100000000000001" customHeight="1" thickBot="1" x14ac:dyDescent="0.3">
      <c r="A24" s="720"/>
      <c r="B24" s="714"/>
      <c r="C24" s="716"/>
      <c r="D24" s="6" t="s">
        <v>19</v>
      </c>
      <c r="E24" s="717"/>
      <c r="F24" s="41">
        <f t="shared" si="1"/>
        <v>0</v>
      </c>
      <c r="G24" s="718"/>
      <c r="H24" s="707"/>
      <c r="I24" s="33"/>
      <c r="J24" s="2"/>
      <c r="K24" s="2"/>
      <c r="L24" s="13"/>
      <c r="M24" s="9"/>
      <c r="N24" s="2"/>
      <c r="O24" s="2"/>
      <c r="P24" s="13"/>
      <c r="Q24" s="5"/>
      <c r="R24" s="1"/>
      <c r="S24" s="1"/>
      <c r="T24" s="4"/>
      <c r="U24" s="8"/>
      <c r="V24" s="1"/>
      <c r="W24" s="1"/>
      <c r="X24" s="5"/>
      <c r="Y24" s="9"/>
      <c r="Z24" s="2"/>
      <c r="AA24" s="2"/>
      <c r="AB24" s="13"/>
      <c r="AC24" s="9"/>
      <c r="AD24" s="2"/>
      <c r="AE24" s="2"/>
      <c r="AF24" s="13"/>
      <c r="AG24" s="9"/>
      <c r="AH24" s="2"/>
      <c r="AI24" s="2"/>
      <c r="AJ24" s="13"/>
      <c r="AK24" s="9"/>
      <c r="AL24" s="2"/>
      <c r="AM24" s="2"/>
      <c r="AN24" s="13"/>
      <c r="AO24" s="9"/>
      <c r="AP24" s="2"/>
      <c r="AQ24" s="2"/>
      <c r="AR24" s="38"/>
      <c r="AS24" s="9"/>
      <c r="AT24" s="2"/>
      <c r="AU24" s="2"/>
      <c r="AV24" s="13"/>
      <c r="AW24" s="9"/>
      <c r="AX24" s="2"/>
      <c r="AY24" s="2"/>
      <c r="AZ24" s="13"/>
      <c r="BA24" s="9"/>
      <c r="BB24" s="2"/>
      <c r="BC24" s="2"/>
      <c r="BD24" s="13"/>
    </row>
    <row r="25" spans="1:56" ht="20.100000000000001" customHeight="1" x14ac:dyDescent="0.25">
      <c r="A25" s="720"/>
      <c r="B25" s="714" t="s">
        <v>58</v>
      </c>
      <c r="C25" s="715"/>
      <c r="D25" s="10" t="s">
        <v>18</v>
      </c>
      <c r="E25" s="717">
        <f>IF(F26=F25,100%,F26/F25)</f>
        <v>1</v>
      </c>
      <c r="F25" s="41">
        <f t="shared" si="1"/>
        <v>0</v>
      </c>
      <c r="G25" s="718" t="s">
        <v>60</v>
      </c>
      <c r="H25" s="706" t="s">
        <v>45</v>
      </c>
      <c r="I25" s="34"/>
      <c r="J25" s="30"/>
      <c r="K25" s="30"/>
      <c r="L25" s="35"/>
      <c r="M25" s="34"/>
      <c r="N25" s="3"/>
      <c r="O25" s="30"/>
      <c r="P25" s="31"/>
      <c r="Q25" s="36"/>
      <c r="R25" s="30"/>
      <c r="S25" s="30"/>
      <c r="T25" s="31"/>
      <c r="U25" s="7"/>
      <c r="V25" s="30"/>
      <c r="W25" s="30"/>
      <c r="X25" s="31"/>
      <c r="Y25" s="7"/>
      <c r="Z25" s="3"/>
      <c r="AA25" s="3"/>
      <c r="AB25" s="32"/>
      <c r="AC25" s="7"/>
      <c r="AD25" s="3"/>
      <c r="AE25" s="3"/>
      <c r="AF25" s="32"/>
      <c r="AG25" s="7"/>
      <c r="AH25" s="3"/>
      <c r="AI25" s="3"/>
      <c r="AJ25" s="32"/>
      <c r="AK25" s="7"/>
      <c r="AL25" s="3"/>
      <c r="AM25" s="3"/>
      <c r="AN25" s="32"/>
      <c r="AO25" s="7"/>
      <c r="AP25" s="3"/>
      <c r="AQ25" s="3"/>
      <c r="AR25" s="37"/>
      <c r="AS25" s="7"/>
      <c r="AT25" s="3"/>
      <c r="AU25" s="30"/>
      <c r="AV25" s="32"/>
      <c r="AW25" s="7"/>
      <c r="AX25" s="3"/>
      <c r="AY25" s="3"/>
      <c r="AZ25" s="32"/>
      <c r="BA25" s="7"/>
      <c r="BB25" s="3"/>
      <c r="BC25" s="3"/>
      <c r="BD25" s="32"/>
    </row>
    <row r="26" spans="1:56" ht="20.100000000000001" customHeight="1" thickBot="1" x14ac:dyDescent="0.3">
      <c r="A26" s="720"/>
      <c r="B26" s="714"/>
      <c r="C26" s="716"/>
      <c r="D26" s="6" t="s">
        <v>19</v>
      </c>
      <c r="E26" s="717"/>
      <c r="F26" s="41">
        <f t="shared" si="1"/>
        <v>0</v>
      </c>
      <c r="G26" s="718"/>
      <c r="H26" s="707"/>
      <c r="I26" s="33"/>
      <c r="J26" s="2"/>
      <c r="K26" s="2"/>
      <c r="L26" s="13"/>
      <c r="M26" s="9"/>
      <c r="N26" s="2"/>
      <c r="O26" s="2"/>
      <c r="P26" s="13"/>
      <c r="Q26" s="5"/>
      <c r="R26" s="1"/>
      <c r="S26" s="1"/>
      <c r="T26" s="4"/>
      <c r="U26" s="8"/>
      <c r="V26" s="1"/>
      <c r="W26" s="1"/>
      <c r="X26" s="5"/>
      <c r="Y26" s="9"/>
      <c r="Z26" s="2"/>
      <c r="AA26" s="2"/>
      <c r="AB26" s="13"/>
      <c r="AC26" s="9"/>
      <c r="AD26" s="2"/>
      <c r="AE26" s="2"/>
      <c r="AF26" s="13"/>
      <c r="AG26" s="9"/>
      <c r="AH26" s="2"/>
      <c r="AI26" s="2"/>
      <c r="AJ26" s="13"/>
      <c r="AK26" s="9"/>
      <c r="AL26" s="2"/>
      <c r="AM26" s="2"/>
      <c r="AN26" s="13"/>
      <c r="AO26" s="9"/>
      <c r="AP26" s="2"/>
      <c r="AQ26" s="2"/>
      <c r="AR26" s="38"/>
      <c r="AS26" s="9"/>
      <c r="AT26" s="2"/>
      <c r="AU26" s="2"/>
      <c r="AV26" s="13"/>
      <c r="AW26" s="9"/>
      <c r="AX26" s="2"/>
      <c r="AY26" s="2"/>
      <c r="AZ26" s="13"/>
      <c r="BA26" s="9"/>
      <c r="BB26" s="2"/>
      <c r="BC26" s="2"/>
      <c r="BD26" s="13"/>
    </row>
    <row r="27" spans="1:56" ht="20.100000000000001" customHeight="1" x14ac:dyDescent="0.25">
      <c r="A27" s="719" t="s">
        <v>62</v>
      </c>
      <c r="B27" s="714" t="s">
        <v>53</v>
      </c>
      <c r="C27" s="715"/>
      <c r="D27" s="10" t="s">
        <v>18</v>
      </c>
      <c r="E27" s="717">
        <f>IF(F28=F27,100%,F28/F27)</f>
        <v>1</v>
      </c>
      <c r="F27" s="41">
        <f t="shared" ref="F27:F36" si="2">COUNT(I27:BD27)</f>
        <v>0</v>
      </c>
      <c r="G27" s="718"/>
      <c r="H27" s="706"/>
      <c r="I27" s="34"/>
      <c r="J27" s="30"/>
      <c r="K27" s="30"/>
      <c r="L27" s="35"/>
      <c r="M27" s="34"/>
      <c r="N27" s="3"/>
      <c r="O27" s="30"/>
      <c r="P27" s="31"/>
      <c r="Q27" s="36"/>
      <c r="R27" s="30"/>
      <c r="S27" s="30"/>
      <c r="T27" s="31"/>
      <c r="U27" s="7"/>
      <c r="V27" s="30"/>
      <c r="W27" s="30"/>
      <c r="X27" s="31"/>
      <c r="Y27" s="7"/>
      <c r="Z27" s="3"/>
      <c r="AA27" s="3"/>
      <c r="AB27" s="32"/>
      <c r="AC27" s="7"/>
      <c r="AD27" s="3"/>
      <c r="AE27" s="3"/>
      <c r="AF27" s="32"/>
      <c r="AG27" s="7"/>
      <c r="AH27" s="3"/>
      <c r="AI27" s="3"/>
      <c r="AJ27" s="32"/>
      <c r="AK27" s="7"/>
      <c r="AL27" s="3"/>
      <c r="AM27" s="3"/>
      <c r="AN27" s="32"/>
      <c r="AO27" s="7"/>
      <c r="AP27" s="3"/>
      <c r="AQ27" s="3"/>
      <c r="AR27" s="37"/>
      <c r="AS27" s="7"/>
      <c r="AT27" s="3"/>
      <c r="AU27" s="30"/>
      <c r="AV27" s="32"/>
      <c r="AW27" s="7"/>
      <c r="AX27" s="3"/>
      <c r="AY27" s="3"/>
      <c r="AZ27" s="32"/>
      <c r="BA27" s="7"/>
      <c r="BB27" s="3"/>
      <c r="BC27" s="3"/>
      <c r="BD27" s="32"/>
    </row>
    <row r="28" spans="1:56" ht="20.100000000000001" customHeight="1" thickBot="1" x14ac:dyDescent="0.3">
      <c r="A28" s="720"/>
      <c r="B28" s="714"/>
      <c r="C28" s="716"/>
      <c r="D28" s="6" t="s">
        <v>19</v>
      </c>
      <c r="E28" s="717"/>
      <c r="F28" s="41">
        <f t="shared" si="2"/>
        <v>0</v>
      </c>
      <c r="G28" s="718"/>
      <c r="H28" s="707"/>
      <c r="I28" s="33"/>
      <c r="J28" s="2"/>
      <c r="K28" s="2"/>
      <c r="L28" s="13"/>
      <c r="M28" s="9"/>
      <c r="N28" s="2"/>
      <c r="O28" s="2"/>
      <c r="P28" s="13"/>
      <c r="Q28" s="5"/>
      <c r="R28" s="1"/>
      <c r="S28" s="1"/>
      <c r="T28" s="4"/>
      <c r="U28" s="8"/>
      <c r="V28" s="1"/>
      <c r="W28" s="1"/>
      <c r="X28" s="5"/>
      <c r="Y28" s="9"/>
      <c r="Z28" s="2"/>
      <c r="AA28" s="2"/>
      <c r="AB28" s="13"/>
      <c r="AC28" s="9"/>
      <c r="AD28" s="2"/>
      <c r="AE28" s="2"/>
      <c r="AF28" s="13"/>
      <c r="AG28" s="9"/>
      <c r="AH28" s="2"/>
      <c r="AI28" s="2"/>
      <c r="AJ28" s="13"/>
      <c r="AK28" s="9"/>
      <c r="AL28" s="2"/>
      <c r="AM28" s="2"/>
      <c r="AN28" s="13"/>
      <c r="AO28" s="9"/>
      <c r="AP28" s="2"/>
      <c r="AQ28" s="2"/>
      <c r="AR28" s="38"/>
      <c r="AS28" s="9"/>
      <c r="AT28" s="2"/>
      <c r="AU28" s="2"/>
      <c r="AV28" s="13"/>
      <c r="AW28" s="9"/>
      <c r="AX28" s="2"/>
      <c r="AY28" s="2"/>
      <c r="AZ28" s="13"/>
      <c r="BA28" s="9"/>
      <c r="BB28" s="2"/>
      <c r="BC28" s="2"/>
      <c r="BD28" s="13"/>
    </row>
    <row r="29" spans="1:56" ht="20.100000000000001" customHeight="1" x14ac:dyDescent="0.25">
      <c r="A29" s="720"/>
      <c r="B29" s="714" t="s">
        <v>54</v>
      </c>
      <c r="C29" s="715"/>
      <c r="D29" s="10" t="s">
        <v>18</v>
      </c>
      <c r="E29" s="717">
        <f>IF(F30=F29,100%,F30/F29)</f>
        <v>1</v>
      </c>
      <c r="F29" s="41">
        <f t="shared" si="2"/>
        <v>0</v>
      </c>
      <c r="G29" s="718"/>
      <c r="H29" s="706"/>
      <c r="I29" s="34"/>
      <c r="J29" s="30"/>
      <c r="K29" s="30"/>
      <c r="L29" s="35"/>
      <c r="M29" s="34"/>
      <c r="N29" s="3"/>
      <c r="O29" s="30"/>
      <c r="P29" s="31"/>
      <c r="Q29" s="36"/>
      <c r="R29" s="30"/>
      <c r="S29" s="30"/>
      <c r="T29" s="31"/>
      <c r="U29" s="7"/>
      <c r="V29" s="30"/>
      <c r="W29" s="30"/>
      <c r="X29" s="31"/>
      <c r="Y29" s="7"/>
      <c r="Z29" s="3"/>
      <c r="AA29" s="3"/>
      <c r="AB29" s="32"/>
      <c r="AC29" s="7"/>
      <c r="AD29" s="3"/>
      <c r="AE29" s="3"/>
      <c r="AF29" s="32"/>
      <c r="AG29" s="7"/>
      <c r="AH29" s="3"/>
      <c r="AI29" s="3"/>
      <c r="AJ29" s="32"/>
      <c r="AK29" s="7"/>
      <c r="AL29" s="3"/>
      <c r="AM29" s="3"/>
      <c r="AN29" s="32"/>
      <c r="AO29" s="7"/>
      <c r="AP29" s="3"/>
      <c r="AQ29" s="3"/>
      <c r="AR29" s="37"/>
      <c r="AS29" s="7"/>
      <c r="AT29" s="3"/>
      <c r="AU29" s="30"/>
      <c r="AV29" s="32"/>
      <c r="AW29" s="7"/>
      <c r="AX29" s="3"/>
      <c r="AY29" s="3"/>
      <c r="AZ29" s="32"/>
      <c r="BA29" s="7"/>
      <c r="BB29" s="3"/>
      <c r="BC29" s="3"/>
      <c r="BD29" s="32"/>
    </row>
    <row r="30" spans="1:56" ht="20.100000000000001" customHeight="1" thickBot="1" x14ac:dyDescent="0.3">
      <c r="A30" s="720"/>
      <c r="B30" s="714"/>
      <c r="C30" s="716"/>
      <c r="D30" s="6" t="s">
        <v>19</v>
      </c>
      <c r="E30" s="717"/>
      <c r="F30" s="41">
        <f t="shared" si="2"/>
        <v>0</v>
      </c>
      <c r="G30" s="718"/>
      <c r="H30" s="707"/>
      <c r="I30" s="33"/>
      <c r="J30" s="2"/>
      <c r="K30" s="2"/>
      <c r="L30" s="13"/>
      <c r="M30" s="9"/>
      <c r="N30" s="2"/>
      <c r="O30" s="2"/>
      <c r="P30" s="13"/>
      <c r="Q30" s="5"/>
      <c r="R30" s="1"/>
      <c r="S30" s="1"/>
      <c r="T30" s="4"/>
      <c r="U30" s="8"/>
      <c r="V30" s="1"/>
      <c r="W30" s="1"/>
      <c r="X30" s="5"/>
      <c r="Y30" s="9"/>
      <c r="Z30" s="2"/>
      <c r="AA30" s="2"/>
      <c r="AB30" s="13"/>
      <c r="AC30" s="9"/>
      <c r="AD30" s="2"/>
      <c r="AE30" s="2"/>
      <c r="AF30" s="13"/>
      <c r="AG30" s="9"/>
      <c r="AH30" s="2"/>
      <c r="AI30" s="2"/>
      <c r="AJ30" s="13"/>
      <c r="AK30" s="9"/>
      <c r="AL30" s="2"/>
      <c r="AM30" s="2"/>
      <c r="AN30" s="13"/>
      <c r="AO30" s="9"/>
      <c r="AP30" s="2"/>
      <c r="AQ30" s="2"/>
      <c r="AR30" s="38"/>
      <c r="AS30" s="9"/>
      <c r="AT30" s="2"/>
      <c r="AU30" s="2"/>
      <c r="AV30" s="13"/>
      <c r="AW30" s="9"/>
      <c r="AX30" s="2"/>
      <c r="AY30" s="2"/>
      <c r="AZ30" s="13"/>
      <c r="BA30" s="9"/>
      <c r="BB30" s="2"/>
      <c r="BC30" s="2"/>
      <c r="BD30" s="13"/>
    </row>
    <row r="31" spans="1:56" ht="20.100000000000001" customHeight="1" x14ac:dyDescent="0.25">
      <c r="A31" s="720"/>
      <c r="B31" s="714" t="s">
        <v>55</v>
      </c>
      <c r="C31" s="715"/>
      <c r="D31" s="10" t="s">
        <v>18</v>
      </c>
      <c r="E31" s="717">
        <f>IF(F32=F31,100%,F32/F31)</f>
        <v>1</v>
      </c>
      <c r="F31" s="41">
        <f t="shared" si="2"/>
        <v>0</v>
      </c>
      <c r="G31" s="718"/>
      <c r="H31" s="706"/>
      <c r="I31" s="34"/>
      <c r="J31" s="30"/>
      <c r="K31" s="30"/>
      <c r="L31" s="35"/>
      <c r="M31" s="34"/>
      <c r="N31" s="3"/>
      <c r="O31" s="30"/>
      <c r="P31" s="31"/>
      <c r="Q31" s="36"/>
      <c r="R31" s="30"/>
      <c r="S31" s="30"/>
      <c r="T31" s="31"/>
      <c r="U31" s="7"/>
      <c r="V31" s="30"/>
      <c r="W31" s="30"/>
      <c r="X31" s="31"/>
      <c r="Y31" s="7"/>
      <c r="Z31" s="3"/>
      <c r="AA31" s="3"/>
      <c r="AB31" s="32"/>
      <c r="AC31" s="7"/>
      <c r="AD31" s="3"/>
      <c r="AE31" s="3"/>
      <c r="AF31" s="32"/>
      <c r="AG31" s="7"/>
      <c r="AH31" s="3"/>
      <c r="AI31" s="3"/>
      <c r="AJ31" s="32"/>
      <c r="AK31" s="7"/>
      <c r="AL31" s="3"/>
      <c r="AM31" s="3"/>
      <c r="AN31" s="32"/>
      <c r="AO31" s="7"/>
      <c r="AP31" s="3"/>
      <c r="AQ31" s="3"/>
      <c r="AR31" s="37"/>
      <c r="AS31" s="7"/>
      <c r="AT31" s="3"/>
      <c r="AU31" s="30"/>
      <c r="AV31" s="32"/>
      <c r="AW31" s="7"/>
      <c r="AX31" s="3"/>
      <c r="AY31" s="3"/>
      <c r="AZ31" s="32"/>
      <c r="BA31" s="7"/>
      <c r="BB31" s="3"/>
      <c r="BC31" s="3"/>
      <c r="BD31" s="32"/>
    </row>
    <row r="32" spans="1:56" ht="20.100000000000001" customHeight="1" thickBot="1" x14ac:dyDescent="0.3">
      <c r="A32" s="720"/>
      <c r="B32" s="714"/>
      <c r="C32" s="716"/>
      <c r="D32" s="6" t="s">
        <v>19</v>
      </c>
      <c r="E32" s="717"/>
      <c r="F32" s="41">
        <f t="shared" si="2"/>
        <v>0</v>
      </c>
      <c r="G32" s="718"/>
      <c r="H32" s="707"/>
      <c r="I32" s="33"/>
      <c r="J32" s="2"/>
      <c r="K32" s="2"/>
      <c r="L32" s="13"/>
      <c r="M32" s="9"/>
      <c r="N32" s="2"/>
      <c r="O32" s="2"/>
      <c r="P32" s="13"/>
      <c r="Q32" s="5"/>
      <c r="R32" s="1"/>
      <c r="S32" s="1"/>
      <c r="T32" s="4"/>
      <c r="U32" s="8"/>
      <c r="V32" s="1"/>
      <c r="W32" s="1"/>
      <c r="X32" s="5"/>
      <c r="Y32" s="9"/>
      <c r="Z32" s="2"/>
      <c r="AA32" s="2"/>
      <c r="AB32" s="13"/>
      <c r="AC32" s="9"/>
      <c r="AD32" s="2"/>
      <c r="AE32" s="2"/>
      <c r="AF32" s="13"/>
      <c r="AG32" s="9"/>
      <c r="AH32" s="2"/>
      <c r="AI32" s="2"/>
      <c r="AJ32" s="13"/>
      <c r="AK32" s="9"/>
      <c r="AL32" s="2"/>
      <c r="AM32" s="2"/>
      <c r="AN32" s="13"/>
      <c r="AO32" s="9"/>
      <c r="AP32" s="2"/>
      <c r="AQ32" s="2"/>
      <c r="AR32" s="38"/>
      <c r="AS32" s="9"/>
      <c r="AT32" s="2"/>
      <c r="AU32" s="2"/>
      <c r="AV32" s="13"/>
      <c r="AW32" s="9"/>
      <c r="AX32" s="2"/>
      <c r="AY32" s="2"/>
      <c r="AZ32" s="13"/>
      <c r="BA32" s="9"/>
      <c r="BB32" s="2"/>
      <c r="BC32" s="2"/>
      <c r="BD32" s="13"/>
    </row>
    <row r="33" spans="1:56" ht="20.100000000000001" customHeight="1" x14ac:dyDescent="0.25">
      <c r="A33" s="720"/>
      <c r="B33" s="714" t="s">
        <v>56</v>
      </c>
      <c r="C33" s="715"/>
      <c r="D33" s="10" t="s">
        <v>18</v>
      </c>
      <c r="E33" s="717">
        <f>IF(F34=F33,100%,F34/F33)</f>
        <v>1</v>
      </c>
      <c r="F33" s="41">
        <f t="shared" si="2"/>
        <v>0</v>
      </c>
      <c r="G33" s="718"/>
      <c r="H33" s="706"/>
      <c r="I33" s="34"/>
      <c r="J33" s="30"/>
      <c r="K33" s="30"/>
      <c r="L33" s="35"/>
      <c r="M33" s="34"/>
      <c r="N33" s="3"/>
      <c r="O33" s="30"/>
      <c r="P33" s="31"/>
      <c r="Q33" s="36"/>
      <c r="R33" s="30"/>
      <c r="S33" s="30"/>
      <c r="T33" s="31"/>
      <c r="U33" s="7"/>
      <c r="V33" s="30"/>
      <c r="W33" s="30"/>
      <c r="X33" s="31"/>
      <c r="Y33" s="7"/>
      <c r="Z33" s="3"/>
      <c r="AA33" s="3"/>
      <c r="AB33" s="32"/>
      <c r="AC33" s="7"/>
      <c r="AD33" s="3"/>
      <c r="AE33" s="3"/>
      <c r="AF33" s="32"/>
      <c r="AG33" s="7"/>
      <c r="AH33" s="3"/>
      <c r="AI33" s="3"/>
      <c r="AJ33" s="32"/>
      <c r="AK33" s="7"/>
      <c r="AL33" s="3"/>
      <c r="AM33" s="3"/>
      <c r="AN33" s="32"/>
      <c r="AO33" s="7"/>
      <c r="AP33" s="3"/>
      <c r="AQ33" s="3"/>
      <c r="AR33" s="37"/>
      <c r="AS33" s="7"/>
      <c r="AT33" s="3"/>
      <c r="AU33" s="30"/>
      <c r="AV33" s="32"/>
      <c r="AW33" s="7"/>
      <c r="AX33" s="3"/>
      <c r="AY33" s="3"/>
      <c r="AZ33" s="32"/>
      <c r="BA33" s="7"/>
      <c r="BB33" s="3"/>
      <c r="BC33" s="3"/>
      <c r="BD33" s="32"/>
    </row>
    <row r="34" spans="1:56" ht="20.100000000000001" customHeight="1" thickBot="1" x14ac:dyDescent="0.3">
      <c r="A34" s="720"/>
      <c r="B34" s="714"/>
      <c r="C34" s="716"/>
      <c r="D34" s="6" t="s">
        <v>19</v>
      </c>
      <c r="E34" s="717"/>
      <c r="F34" s="41">
        <f t="shared" si="2"/>
        <v>0</v>
      </c>
      <c r="G34" s="718"/>
      <c r="H34" s="707"/>
      <c r="I34" s="33"/>
      <c r="J34" s="2"/>
      <c r="K34" s="2"/>
      <c r="L34" s="13"/>
      <c r="M34" s="9"/>
      <c r="N34" s="2"/>
      <c r="O34" s="2"/>
      <c r="P34" s="13"/>
      <c r="Q34" s="5"/>
      <c r="R34" s="1"/>
      <c r="S34" s="1"/>
      <c r="T34" s="4"/>
      <c r="U34" s="8"/>
      <c r="V34" s="1"/>
      <c r="W34" s="1"/>
      <c r="X34" s="5"/>
      <c r="Y34" s="9"/>
      <c r="Z34" s="2"/>
      <c r="AA34" s="2"/>
      <c r="AB34" s="13"/>
      <c r="AC34" s="9"/>
      <c r="AD34" s="2"/>
      <c r="AE34" s="2"/>
      <c r="AF34" s="13"/>
      <c r="AG34" s="9"/>
      <c r="AH34" s="2"/>
      <c r="AI34" s="2"/>
      <c r="AJ34" s="13"/>
      <c r="AK34" s="9"/>
      <c r="AL34" s="2"/>
      <c r="AM34" s="2"/>
      <c r="AN34" s="13"/>
      <c r="AO34" s="9"/>
      <c r="AP34" s="2"/>
      <c r="AQ34" s="2"/>
      <c r="AR34" s="38"/>
      <c r="AS34" s="9"/>
      <c r="AT34" s="2"/>
      <c r="AU34" s="2"/>
      <c r="AV34" s="13"/>
      <c r="AW34" s="9"/>
      <c r="AX34" s="2"/>
      <c r="AY34" s="2"/>
      <c r="AZ34" s="13"/>
      <c r="BA34" s="9"/>
      <c r="BB34" s="2"/>
      <c r="BC34" s="2"/>
      <c r="BD34" s="13"/>
    </row>
    <row r="35" spans="1:56" ht="20.100000000000001" customHeight="1" x14ac:dyDescent="0.25">
      <c r="A35" s="720"/>
      <c r="B35" s="714" t="s">
        <v>58</v>
      </c>
      <c r="C35" s="715"/>
      <c r="D35" s="10" t="s">
        <v>18</v>
      </c>
      <c r="E35" s="717">
        <f>IF(F36=F35,100%,F36/F35)</f>
        <v>1</v>
      </c>
      <c r="F35" s="41">
        <f t="shared" si="2"/>
        <v>0</v>
      </c>
      <c r="G35" s="718" t="s">
        <v>60</v>
      </c>
      <c r="H35" s="706" t="s">
        <v>45</v>
      </c>
      <c r="I35" s="34"/>
      <c r="J35" s="30"/>
      <c r="K35" s="30"/>
      <c r="L35" s="35"/>
      <c r="M35" s="34"/>
      <c r="N35" s="3"/>
      <c r="O35" s="30"/>
      <c r="P35" s="31"/>
      <c r="Q35" s="36"/>
      <c r="R35" s="30"/>
      <c r="S35" s="30"/>
      <c r="T35" s="31"/>
      <c r="U35" s="7"/>
      <c r="V35" s="30"/>
      <c r="W35" s="30"/>
      <c r="X35" s="31"/>
      <c r="Y35" s="7"/>
      <c r="Z35" s="3"/>
      <c r="AA35" s="3"/>
      <c r="AB35" s="32"/>
      <c r="AC35" s="7"/>
      <c r="AD35" s="3"/>
      <c r="AE35" s="3"/>
      <c r="AF35" s="32"/>
      <c r="AG35" s="7"/>
      <c r="AH35" s="3"/>
      <c r="AI35" s="3"/>
      <c r="AJ35" s="32"/>
      <c r="AK35" s="7"/>
      <c r="AL35" s="3"/>
      <c r="AM35" s="3"/>
      <c r="AN35" s="32"/>
      <c r="AO35" s="7"/>
      <c r="AP35" s="3"/>
      <c r="AQ35" s="3"/>
      <c r="AR35" s="37"/>
      <c r="AS35" s="7"/>
      <c r="AT35" s="3"/>
      <c r="AU35" s="30"/>
      <c r="AV35" s="32"/>
      <c r="AW35" s="7"/>
      <c r="AX35" s="3"/>
      <c r="AY35" s="3"/>
      <c r="AZ35" s="32"/>
      <c r="BA35" s="7"/>
      <c r="BB35" s="3"/>
      <c r="BC35" s="3"/>
      <c r="BD35" s="32"/>
    </row>
    <row r="36" spans="1:56" ht="20.100000000000001" customHeight="1" thickBot="1" x14ac:dyDescent="0.3">
      <c r="A36" s="720"/>
      <c r="B36" s="714"/>
      <c r="C36" s="716"/>
      <c r="D36" s="6" t="s">
        <v>19</v>
      </c>
      <c r="E36" s="717"/>
      <c r="F36" s="41">
        <f t="shared" si="2"/>
        <v>0</v>
      </c>
      <c r="G36" s="718"/>
      <c r="H36" s="707"/>
      <c r="I36" s="33"/>
      <c r="J36" s="2"/>
      <c r="K36" s="2"/>
      <c r="L36" s="13"/>
      <c r="M36" s="9"/>
      <c r="N36" s="2"/>
      <c r="O36" s="2"/>
      <c r="P36" s="13"/>
      <c r="Q36" s="5"/>
      <c r="R36" s="1"/>
      <c r="S36" s="1"/>
      <c r="T36" s="4"/>
      <c r="U36" s="8"/>
      <c r="V36" s="1"/>
      <c r="W36" s="1"/>
      <c r="X36" s="5"/>
      <c r="Y36" s="9"/>
      <c r="Z36" s="2"/>
      <c r="AA36" s="2"/>
      <c r="AB36" s="13"/>
      <c r="AC36" s="9"/>
      <c r="AD36" s="2"/>
      <c r="AE36" s="2"/>
      <c r="AF36" s="13"/>
      <c r="AG36" s="9"/>
      <c r="AH36" s="2"/>
      <c r="AI36" s="2"/>
      <c r="AJ36" s="13"/>
      <c r="AK36" s="9"/>
      <c r="AL36" s="2"/>
      <c r="AM36" s="2"/>
      <c r="AN36" s="13"/>
      <c r="AO36" s="9"/>
      <c r="AP36" s="2"/>
      <c r="AQ36" s="2"/>
      <c r="AR36" s="38"/>
      <c r="AS36" s="9"/>
      <c r="AT36" s="2"/>
      <c r="AU36" s="2"/>
      <c r="AV36" s="13"/>
      <c r="AW36" s="9"/>
      <c r="AX36" s="2"/>
      <c r="AY36" s="2"/>
      <c r="AZ36" s="13"/>
      <c r="BA36" s="9"/>
      <c r="BB36" s="2"/>
      <c r="BC36" s="2"/>
      <c r="BD36" s="13"/>
    </row>
    <row r="37" spans="1:56" ht="12" customHeight="1" x14ac:dyDescent="0.25">
      <c r="A37" s="719" t="s">
        <v>63</v>
      </c>
      <c r="B37" s="714" t="s">
        <v>53</v>
      </c>
      <c r="C37" s="715"/>
      <c r="D37" s="10" t="s">
        <v>18</v>
      </c>
      <c r="E37" s="717">
        <f>IF(F38=F37,100%,F38/F37)</f>
        <v>1</v>
      </c>
      <c r="F37" s="41">
        <f t="shared" ref="F37:F100" si="3">COUNT(I37:BD37)</f>
        <v>0</v>
      </c>
      <c r="G37" s="718"/>
      <c r="H37" s="706"/>
      <c r="I37" s="34"/>
      <c r="J37" s="30"/>
      <c r="K37" s="30"/>
      <c r="L37" s="35"/>
      <c r="M37" s="34"/>
      <c r="N37" s="3"/>
      <c r="O37" s="30"/>
      <c r="P37" s="31"/>
      <c r="Q37" s="36"/>
      <c r="R37" s="30"/>
      <c r="S37" s="30"/>
      <c r="T37" s="31"/>
      <c r="U37" s="7"/>
      <c r="V37" s="30"/>
      <c r="W37" s="30"/>
      <c r="X37" s="31"/>
      <c r="Y37" s="7"/>
      <c r="Z37" s="3"/>
      <c r="AA37" s="3"/>
      <c r="AB37" s="32"/>
      <c r="AC37" s="7"/>
      <c r="AD37" s="3"/>
      <c r="AE37" s="3"/>
      <c r="AF37" s="32"/>
      <c r="AG37" s="7"/>
      <c r="AH37" s="3"/>
      <c r="AI37" s="3"/>
      <c r="AJ37" s="32"/>
      <c r="AK37" s="7"/>
      <c r="AL37" s="3"/>
      <c r="AM37" s="3"/>
      <c r="AN37" s="32"/>
      <c r="AO37" s="7"/>
      <c r="AP37" s="3"/>
      <c r="AQ37" s="3"/>
      <c r="AR37" s="37"/>
      <c r="AS37" s="7"/>
      <c r="AT37" s="3"/>
      <c r="AU37" s="30"/>
      <c r="AV37" s="32"/>
      <c r="AW37" s="7"/>
      <c r="AX37" s="3"/>
      <c r="AY37" s="3"/>
      <c r="AZ37" s="32"/>
      <c r="BA37" s="7"/>
      <c r="BB37" s="3"/>
      <c r="BC37" s="3"/>
      <c r="BD37" s="32"/>
    </row>
    <row r="38" spans="1:56" ht="12" customHeight="1" thickBot="1" x14ac:dyDescent="0.3">
      <c r="A38" s="720"/>
      <c r="B38" s="714"/>
      <c r="C38" s="716"/>
      <c r="D38" s="6" t="s">
        <v>19</v>
      </c>
      <c r="E38" s="717"/>
      <c r="F38" s="41">
        <f t="shared" si="3"/>
        <v>0</v>
      </c>
      <c r="G38" s="718"/>
      <c r="H38" s="707"/>
      <c r="I38" s="33"/>
      <c r="J38" s="2"/>
      <c r="K38" s="2"/>
      <c r="L38" s="13"/>
      <c r="M38" s="9"/>
      <c r="N38" s="2"/>
      <c r="O38" s="2"/>
      <c r="P38" s="13"/>
      <c r="Q38" s="5"/>
      <c r="R38" s="1"/>
      <c r="S38" s="1"/>
      <c r="T38" s="4"/>
      <c r="U38" s="8"/>
      <c r="V38" s="1"/>
      <c r="W38" s="1"/>
      <c r="X38" s="5"/>
      <c r="Y38" s="9"/>
      <c r="Z38" s="2"/>
      <c r="AA38" s="2"/>
      <c r="AB38" s="13"/>
      <c r="AC38" s="9"/>
      <c r="AD38" s="2"/>
      <c r="AE38" s="2"/>
      <c r="AF38" s="13"/>
      <c r="AG38" s="9"/>
      <c r="AH38" s="2"/>
      <c r="AI38" s="2"/>
      <c r="AJ38" s="13"/>
      <c r="AK38" s="9"/>
      <c r="AL38" s="2"/>
      <c r="AM38" s="2"/>
      <c r="AN38" s="13"/>
      <c r="AO38" s="9"/>
      <c r="AP38" s="2"/>
      <c r="AQ38" s="2"/>
      <c r="AR38" s="38"/>
      <c r="AS38" s="9"/>
      <c r="AT38" s="2"/>
      <c r="AU38" s="2"/>
      <c r="AV38" s="13"/>
      <c r="AW38" s="9"/>
      <c r="AX38" s="2"/>
      <c r="AY38" s="2"/>
      <c r="AZ38" s="13"/>
      <c r="BA38" s="9"/>
      <c r="BB38" s="2"/>
      <c r="BC38" s="2"/>
      <c r="BD38" s="13"/>
    </row>
    <row r="39" spans="1:56" ht="12" customHeight="1" x14ac:dyDescent="0.25">
      <c r="A39" s="720"/>
      <c r="B39" s="714" t="s">
        <v>54</v>
      </c>
      <c r="C39" s="715"/>
      <c r="D39" s="10" t="s">
        <v>18</v>
      </c>
      <c r="E39" s="717">
        <f>IF(F40=F39,100%,F40/F39)</f>
        <v>1</v>
      </c>
      <c r="F39" s="41">
        <f t="shared" si="3"/>
        <v>0</v>
      </c>
      <c r="G39" s="718"/>
      <c r="H39" s="706"/>
      <c r="I39" s="34"/>
      <c r="J39" s="30"/>
      <c r="K39" s="30"/>
      <c r="L39" s="35"/>
      <c r="M39" s="34"/>
      <c r="N39" s="3"/>
      <c r="O39" s="30"/>
      <c r="P39" s="31"/>
      <c r="Q39" s="36"/>
      <c r="R39" s="30"/>
      <c r="S39" s="30"/>
      <c r="T39" s="31"/>
      <c r="U39" s="7"/>
      <c r="V39" s="30"/>
      <c r="W39" s="30"/>
      <c r="X39" s="31"/>
      <c r="Y39" s="7"/>
      <c r="Z39" s="3"/>
      <c r="AA39" s="3"/>
      <c r="AB39" s="32"/>
      <c r="AC39" s="7"/>
      <c r="AD39" s="3"/>
      <c r="AE39" s="3"/>
      <c r="AF39" s="32"/>
      <c r="AG39" s="7"/>
      <c r="AH39" s="3"/>
      <c r="AI39" s="3"/>
      <c r="AJ39" s="32"/>
      <c r="AK39" s="7"/>
      <c r="AL39" s="3"/>
      <c r="AM39" s="3"/>
      <c r="AN39" s="32"/>
      <c r="AO39" s="7"/>
      <c r="AP39" s="3"/>
      <c r="AQ39" s="3"/>
      <c r="AR39" s="37"/>
      <c r="AS39" s="7"/>
      <c r="AT39" s="3"/>
      <c r="AU39" s="30"/>
      <c r="AV39" s="32"/>
      <c r="AW39" s="7"/>
      <c r="AX39" s="3"/>
      <c r="AY39" s="3"/>
      <c r="AZ39" s="32"/>
      <c r="BA39" s="7"/>
      <c r="BB39" s="3"/>
      <c r="BC39" s="3"/>
      <c r="BD39" s="32"/>
    </row>
    <row r="40" spans="1:56" ht="12" customHeight="1" thickBot="1" x14ac:dyDescent="0.3">
      <c r="A40" s="720"/>
      <c r="B40" s="714"/>
      <c r="C40" s="716"/>
      <c r="D40" s="6" t="s">
        <v>19</v>
      </c>
      <c r="E40" s="717"/>
      <c r="F40" s="41">
        <f t="shared" si="3"/>
        <v>0</v>
      </c>
      <c r="G40" s="718"/>
      <c r="H40" s="707"/>
      <c r="I40" s="33"/>
      <c r="J40" s="2"/>
      <c r="K40" s="2"/>
      <c r="L40" s="13"/>
      <c r="M40" s="9"/>
      <c r="N40" s="2"/>
      <c r="O40" s="2"/>
      <c r="P40" s="13"/>
      <c r="Q40" s="5"/>
      <c r="R40" s="1"/>
      <c r="S40" s="1"/>
      <c r="T40" s="4"/>
      <c r="U40" s="8"/>
      <c r="V40" s="1"/>
      <c r="W40" s="1"/>
      <c r="X40" s="5"/>
      <c r="Y40" s="9"/>
      <c r="Z40" s="2"/>
      <c r="AA40" s="2"/>
      <c r="AB40" s="13"/>
      <c r="AC40" s="9"/>
      <c r="AD40" s="2"/>
      <c r="AE40" s="2"/>
      <c r="AF40" s="13"/>
      <c r="AG40" s="9"/>
      <c r="AH40" s="2"/>
      <c r="AI40" s="2"/>
      <c r="AJ40" s="13"/>
      <c r="AK40" s="9"/>
      <c r="AL40" s="2"/>
      <c r="AM40" s="2"/>
      <c r="AN40" s="13"/>
      <c r="AO40" s="9"/>
      <c r="AP40" s="2"/>
      <c r="AQ40" s="2"/>
      <c r="AR40" s="38"/>
      <c r="AS40" s="9"/>
      <c r="AT40" s="2"/>
      <c r="AU40" s="2"/>
      <c r="AV40" s="13"/>
      <c r="AW40" s="9"/>
      <c r="AX40" s="2"/>
      <c r="AY40" s="2"/>
      <c r="AZ40" s="13"/>
      <c r="BA40" s="9"/>
      <c r="BB40" s="2"/>
      <c r="BC40" s="2"/>
      <c r="BD40" s="13"/>
    </row>
    <row r="41" spans="1:56" ht="12" customHeight="1" x14ac:dyDescent="0.25">
      <c r="A41" s="720"/>
      <c r="B41" s="714" t="s">
        <v>55</v>
      </c>
      <c r="C41" s="715"/>
      <c r="D41" s="10" t="s">
        <v>18</v>
      </c>
      <c r="E41" s="717">
        <f>IF(F42=F41,100%,F42/F41)</f>
        <v>1</v>
      </c>
      <c r="F41" s="41">
        <f t="shared" si="3"/>
        <v>0</v>
      </c>
      <c r="G41" s="718"/>
      <c r="H41" s="706"/>
      <c r="I41" s="34"/>
      <c r="J41" s="30"/>
      <c r="K41" s="30"/>
      <c r="L41" s="35"/>
      <c r="M41" s="34"/>
      <c r="N41" s="3"/>
      <c r="O41" s="30"/>
      <c r="P41" s="31"/>
      <c r="Q41" s="36"/>
      <c r="R41" s="30"/>
      <c r="S41" s="30"/>
      <c r="T41" s="31"/>
      <c r="U41" s="7"/>
      <c r="V41" s="30"/>
      <c r="W41" s="30"/>
      <c r="X41" s="31"/>
      <c r="Y41" s="7"/>
      <c r="Z41" s="3"/>
      <c r="AA41" s="3"/>
      <c r="AB41" s="32"/>
      <c r="AC41" s="7"/>
      <c r="AD41" s="3"/>
      <c r="AE41" s="3"/>
      <c r="AF41" s="32"/>
      <c r="AG41" s="7"/>
      <c r="AH41" s="3"/>
      <c r="AI41" s="3"/>
      <c r="AJ41" s="32"/>
      <c r="AK41" s="7"/>
      <c r="AL41" s="3"/>
      <c r="AM41" s="3"/>
      <c r="AN41" s="32"/>
      <c r="AO41" s="7"/>
      <c r="AP41" s="3"/>
      <c r="AQ41" s="3"/>
      <c r="AR41" s="37"/>
      <c r="AS41" s="7"/>
      <c r="AT41" s="3"/>
      <c r="AU41" s="30"/>
      <c r="AV41" s="32"/>
      <c r="AW41" s="7"/>
      <c r="AX41" s="3"/>
      <c r="AY41" s="3"/>
      <c r="AZ41" s="32"/>
      <c r="BA41" s="7"/>
      <c r="BB41" s="3"/>
      <c r="BC41" s="3"/>
      <c r="BD41" s="32"/>
    </row>
    <row r="42" spans="1:56" ht="12" customHeight="1" thickBot="1" x14ac:dyDescent="0.3">
      <c r="A42" s="720"/>
      <c r="B42" s="714"/>
      <c r="C42" s="716"/>
      <c r="D42" s="6" t="s">
        <v>19</v>
      </c>
      <c r="E42" s="717"/>
      <c r="F42" s="41">
        <f t="shared" si="3"/>
        <v>0</v>
      </c>
      <c r="G42" s="718"/>
      <c r="H42" s="707"/>
      <c r="I42" s="33"/>
      <c r="J42" s="2"/>
      <c r="K42" s="2"/>
      <c r="L42" s="13"/>
      <c r="M42" s="9"/>
      <c r="N42" s="2"/>
      <c r="O42" s="2"/>
      <c r="P42" s="13"/>
      <c r="Q42" s="5"/>
      <c r="R42" s="1"/>
      <c r="S42" s="1"/>
      <c r="T42" s="4"/>
      <c r="U42" s="8"/>
      <c r="V42" s="1"/>
      <c r="W42" s="1"/>
      <c r="X42" s="5"/>
      <c r="Y42" s="9"/>
      <c r="Z42" s="2"/>
      <c r="AA42" s="2"/>
      <c r="AB42" s="13"/>
      <c r="AC42" s="9"/>
      <c r="AD42" s="2"/>
      <c r="AE42" s="2"/>
      <c r="AF42" s="13"/>
      <c r="AG42" s="9"/>
      <c r="AH42" s="2"/>
      <c r="AI42" s="2"/>
      <c r="AJ42" s="13"/>
      <c r="AK42" s="9"/>
      <c r="AL42" s="2"/>
      <c r="AM42" s="2"/>
      <c r="AN42" s="13"/>
      <c r="AO42" s="9"/>
      <c r="AP42" s="2"/>
      <c r="AQ42" s="2"/>
      <c r="AR42" s="38"/>
      <c r="AS42" s="9"/>
      <c r="AT42" s="2"/>
      <c r="AU42" s="2"/>
      <c r="AV42" s="13"/>
      <c r="AW42" s="9"/>
      <c r="AX42" s="2"/>
      <c r="AY42" s="2"/>
      <c r="AZ42" s="13"/>
      <c r="BA42" s="9"/>
      <c r="BB42" s="2"/>
      <c r="BC42" s="2"/>
      <c r="BD42" s="13"/>
    </row>
    <row r="43" spans="1:56" ht="12" customHeight="1" x14ac:dyDescent="0.25">
      <c r="A43" s="720"/>
      <c r="B43" s="714" t="s">
        <v>56</v>
      </c>
      <c r="C43" s="715"/>
      <c r="D43" s="10" t="s">
        <v>18</v>
      </c>
      <c r="E43" s="717">
        <f>IF(F44=F43,100%,F44/F43)</f>
        <v>1</v>
      </c>
      <c r="F43" s="41">
        <f t="shared" si="3"/>
        <v>0</v>
      </c>
      <c r="G43" s="718"/>
      <c r="H43" s="706"/>
      <c r="I43" s="34"/>
      <c r="J43" s="30"/>
      <c r="K43" s="30"/>
      <c r="L43" s="35"/>
      <c r="M43" s="34"/>
      <c r="N43" s="3"/>
      <c r="O43" s="30"/>
      <c r="P43" s="31"/>
      <c r="Q43" s="36"/>
      <c r="R43" s="30"/>
      <c r="S43" s="30"/>
      <c r="T43" s="31"/>
      <c r="U43" s="7"/>
      <c r="V43" s="30"/>
      <c r="W43" s="30"/>
      <c r="X43" s="31"/>
      <c r="Y43" s="7"/>
      <c r="Z43" s="3"/>
      <c r="AA43" s="3"/>
      <c r="AB43" s="32"/>
      <c r="AC43" s="7"/>
      <c r="AD43" s="3"/>
      <c r="AE43" s="3"/>
      <c r="AF43" s="32"/>
      <c r="AG43" s="7"/>
      <c r="AH43" s="3"/>
      <c r="AI43" s="3"/>
      <c r="AJ43" s="32"/>
      <c r="AK43" s="7"/>
      <c r="AL43" s="3"/>
      <c r="AM43" s="3"/>
      <c r="AN43" s="32"/>
      <c r="AO43" s="7"/>
      <c r="AP43" s="3"/>
      <c r="AQ43" s="3"/>
      <c r="AR43" s="37"/>
      <c r="AS43" s="7"/>
      <c r="AT43" s="3"/>
      <c r="AU43" s="30"/>
      <c r="AV43" s="32"/>
      <c r="AW43" s="7"/>
      <c r="AX43" s="3"/>
      <c r="AY43" s="3"/>
      <c r="AZ43" s="32"/>
      <c r="BA43" s="7"/>
      <c r="BB43" s="3"/>
      <c r="BC43" s="3"/>
      <c r="BD43" s="32"/>
    </row>
    <row r="44" spans="1:56" ht="12" customHeight="1" thickBot="1" x14ac:dyDescent="0.3">
      <c r="A44" s="720"/>
      <c r="B44" s="714"/>
      <c r="C44" s="716"/>
      <c r="D44" s="6" t="s">
        <v>19</v>
      </c>
      <c r="E44" s="717"/>
      <c r="F44" s="41">
        <f t="shared" si="3"/>
        <v>0</v>
      </c>
      <c r="G44" s="718"/>
      <c r="H44" s="707"/>
      <c r="I44" s="33"/>
      <c r="J44" s="2"/>
      <c r="K44" s="2"/>
      <c r="L44" s="13"/>
      <c r="M44" s="9"/>
      <c r="N44" s="2"/>
      <c r="O44" s="2"/>
      <c r="P44" s="13"/>
      <c r="Q44" s="5"/>
      <c r="R44" s="1"/>
      <c r="S44" s="1"/>
      <c r="T44" s="4"/>
      <c r="U44" s="8"/>
      <c r="V44" s="1"/>
      <c r="W44" s="1"/>
      <c r="X44" s="5"/>
      <c r="Y44" s="9"/>
      <c r="Z44" s="2"/>
      <c r="AA44" s="2"/>
      <c r="AB44" s="13"/>
      <c r="AC44" s="9"/>
      <c r="AD44" s="2"/>
      <c r="AE44" s="2"/>
      <c r="AF44" s="13"/>
      <c r="AG44" s="9"/>
      <c r="AH44" s="2"/>
      <c r="AI44" s="2"/>
      <c r="AJ44" s="13"/>
      <c r="AK44" s="9"/>
      <c r="AL44" s="2"/>
      <c r="AM44" s="2"/>
      <c r="AN44" s="13"/>
      <c r="AO44" s="9"/>
      <c r="AP44" s="2"/>
      <c r="AQ44" s="2"/>
      <c r="AR44" s="38"/>
      <c r="AS44" s="9"/>
      <c r="AT44" s="2"/>
      <c r="AU44" s="2"/>
      <c r="AV44" s="13"/>
      <c r="AW44" s="9"/>
      <c r="AX44" s="2"/>
      <c r="AY44" s="2"/>
      <c r="AZ44" s="13"/>
      <c r="BA44" s="9"/>
      <c r="BB44" s="2"/>
      <c r="BC44" s="2"/>
      <c r="BD44" s="13"/>
    </row>
    <row r="45" spans="1:56" ht="12" customHeight="1" x14ac:dyDescent="0.25">
      <c r="A45" s="720"/>
      <c r="B45" s="714" t="s">
        <v>58</v>
      </c>
      <c r="C45" s="715"/>
      <c r="D45" s="10" t="s">
        <v>18</v>
      </c>
      <c r="E45" s="717">
        <f>IF(F46=F45,100%,F46/F45)</f>
        <v>1</v>
      </c>
      <c r="F45" s="41">
        <f t="shared" si="3"/>
        <v>0</v>
      </c>
      <c r="G45" s="718" t="s">
        <v>60</v>
      </c>
      <c r="H45" s="706" t="s">
        <v>45</v>
      </c>
      <c r="I45" s="34"/>
      <c r="J45" s="30"/>
      <c r="K45" s="30"/>
      <c r="L45" s="35"/>
      <c r="M45" s="34"/>
      <c r="N45" s="3"/>
      <c r="O45" s="30"/>
      <c r="P45" s="31"/>
      <c r="Q45" s="36"/>
      <c r="R45" s="30"/>
      <c r="S45" s="30"/>
      <c r="T45" s="31"/>
      <c r="U45" s="7"/>
      <c r="V45" s="30"/>
      <c r="W45" s="30"/>
      <c r="X45" s="31"/>
      <c r="Y45" s="7"/>
      <c r="Z45" s="3"/>
      <c r="AA45" s="3"/>
      <c r="AB45" s="32"/>
      <c r="AC45" s="7"/>
      <c r="AD45" s="3"/>
      <c r="AE45" s="3"/>
      <c r="AF45" s="32"/>
      <c r="AG45" s="7"/>
      <c r="AH45" s="3"/>
      <c r="AI45" s="3"/>
      <c r="AJ45" s="32"/>
      <c r="AK45" s="7"/>
      <c r="AL45" s="3"/>
      <c r="AM45" s="3"/>
      <c r="AN45" s="32"/>
      <c r="AO45" s="7"/>
      <c r="AP45" s="3"/>
      <c r="AQ45" s="3"/>
      <c r="AR45" s="37"/>
      <c r="AS45" s="7"/>
      <c r="AT45" s="3"/>
      <c r="AU45" s="30"/>
      <c r="AV45" s="32"/>
      <c r="AW45" s="7"/>
      <c r="AX45" s="3"/>
      <c r="AY45" s="3"/>
      <c r="AZ45" s="32"/>
      <c r="BA45" s="7"/>
      <c r="BB45" s="3"/>
      <c r="BC45" s="3"/>
      <c r="BD45" s="32"/>
    </row>
    <row r="46" spans="1:56" ht="12" customHeight="1" thickBot="1" x14ac:dyDescent="0.3">
      <c r="A46" s="720"/>
      <c r="B46" s="714"/>
      <c r="C46" s="716"/>
      <c r="D46" s="6" t="s">
        <v>19</v>
      </c>
      <c r="E46" s="717"/>
      <c r="F46" s="41">
        <f t="shared" si="3"/>
        <v>0</v>
      </c>
      <c r="G46" s="718"/>
      <c r="H46" s="707"/>
      <c r="I46" s="33"/>
      <c r="J46" s="2"/>
      <c r="K46" s="2"/>
      <c r="L46" s="13"/>
      <c r="M46" s="9"/>
      <c r="N46" s="2"/>
      <c r="O46" s="2"/>
      <c r="P46" s="13"/>
      <c r="Q46" s="5"/>
      <c r="R46" s="1"/>
      <c r="S46" s="1"/>
      <c r="T46" s="4"/>
      <c r="U46" s="8"/>
      <c r="V46" s="1"/>
      <c r="W46" s="1"/>
      <c r="X46" s="5"/>
      <c r="Y46" s="9"/>
      <c r="Z46" s="2"/>
      <c r="AA46" s="2"/>
      <c r="AB46" s="13"/>
      <c r="AC46" s="9"/>
      <c r="AD46" s="2"/>
      <c r="AE46" s="2"/>
      <c r="AF46" s="13"/>
      <c r="AG46" s="9"/>
      <c r="AH46" s="2"/>
      <c r="AI46" s="2"/>
      <c r="AJ46" s="13"/>
      <c r="AK46" s="9"/>
      <c r="AL46" s="2"/>
      <c r="AM46" s="2"/>
      <c r="AN46" s="13"/>
      <c r="AO46" s="9"/>
      <c r="AP46" s="2"/>
      <c r="AQ46" s="2"/>
      <c r="AR46" s="38"/>
      <c r="AS46" s="9"/>
      <c r="AT46" s="2"/>
      <c r="AU46" s="2"/>
      <c r="AV46" s="13"/>
      <c r="AW46" s="9"/>
      <c r="AX46" s="2"/>
      <c r="AY46" s="2"/>
      <c r="AZ46" s="13"/>
      <c r="BA46" s="9"/>
      <c r="BB46" s="2"/>
      <c r="BC46" s="2"/>
      <c r="BD46" s="13"/>
    </row>
    <row r="47" spans="1:56" ht="12" customHeight="1" x14ac:dyDescent="0.25">
      <c r="A47" s="719" t="s">
        <v>64</v>
      </c>
      <c r="B47" s="714" t="s">
        <v>53</v>
      </c>
      <c r="C47" s="715"/>
      <c r="D47" s="10" t="s">
        <v>18</v>
      </c>
      <c r="E47" s="717">
        <f>IF(F48=F47,100%,F48/F47)</f>
        <v>1</v>
      </c>
      <c r="F47" s="41">
        <f t="shared" si="3"/>
        <v>0</v>
      </c>
      <c r="G47" s="718"/>
      <c r="H47" s="706"/>
      <c r="I47" s="34"/>
      <c r="J47" s="30"/>
      <c r="K47" s="30"/>
      <c r="L47" s="35"/>
      <c r="M47" s="34"/>
      <c r="N47" s="3"/>
      <c r="O47" s="30"/>
      <c r="P47" s="31"/>
      <c r="Q47" s="36"/>
      <c r="R47" s="30"/>
      <c r="S47" s="30"/>
      <c r="T47" s="31"/>
      <c r="U47" s="7"/>
      <c r="V47" s="30"/>
      <c r="W47" s="30"/>
      <c r="X47" s="31"/>
      <c r="Y47" s="7"/>
      <c r="Z47" s="3"/>
      <c r="AA47" s="3"/>
      <c r="AB47" s="32"/>
      <c r="AC47" s="7"/>
      <c r="AD47" s="3"/>
      <c r="AE47" s="3"/>
      <c r="AF47" s="32"/>
      <c r="AG47" s="7"/>
      <c r="AH47" s="3"/>
      <c r="AI47" s="3"/>
      <c r="AJ47" s="32"/>
      <c r="AK47" s="7"/>
      <c r="AL47" s="3"/>
      <c r="AM47" s="3"/>
      <c r="AN47" s="32"/>
      <c r="AO47" s="7"/>
      <c r="AP47" s="3"/>
      <c r="AQ47" s="3"/>
      <c r="AR47" s="37"/>
      <c r="AS47" s="7"/>
      <c r="AT47" s="3"/>
      <c r="AU47" s="30"/>
      <c r="AV47" s="32"/>
      <c r="AW47" s="7"/>
      <c r="AX47" s="3"/>
      <c r="AY47" s="3"/>
      <c r="AZ47" s="32"/>
      <c r="BA47" s="7"/>
      <c r="BB47" s="3"/>
      <c r="BC47" s="3"/>
      <c r="BD47" s="32"/>
    </row>
    <row r="48" spans="1:56" ht="12" customHeight="1" thickBot="1" x14ac:dyDescent="0.3">
      <c r="A48" s="720"/>
      <c r="B48" s="714"/>
      <c r="C48" s="716"/>
      <c r="D48" s="6" t="s">
        <v>19</v>
      </c>
      <c r="E48" s="717"/>
      <c r="F48" s="41">
        <f t="shared" si="3"/>
        <v>0</v>
      </c>
      <c r="G48" s="718"/>
      <c r="H48" s="707"/>
      <c r="I48" s="33"/>
      <c r="J48" s="2"/>
      <c r="K48" s="2"/>
      <c r="L48" s="13"/>
      <c r="M48" s="9"/>
      <c r="N48" s="2"/>
      <c r="O48" s="2"/>
      <c r="P48" s="13"/>
      <c r="Q48" s="5"/>
      <c r="R48" s="1"/>
      <c r="S48" s="1"/>
      <c r="T48" s="4"/>
      <c r="U48" s="8"/>
      <c r="V48" s="1"/>
      <c r="W48" s="1"/>
      <c r="X48" s="5"/>
      <c r="Y48" s="9"/>
      <c r="Z48" s="2"/>
      <c r="AA48" s="2"/>
      <c r="AB48" s="13"/>
      <c r="AC48" s="9"/>
      <c r="AD48" s="2"/>
      <c r="AE48" s="2"/>
      <c r="AF48" s="13"/>
      <c r="AG48" s="9"/>
      <c r="AH48" s="2"/>
      <c r="AI48" s="2"/>
      <c r="AJ48" s="13"/>
      <c r="AK48" s="9"/>
      <c r="AL48" s="2"/>
      <c r="AM48" s="2"/>
      <c r="AN48" s="13"/>
      <c r="AO48" s="9"/>
      <c r="AP48" s="2"/>
      <c r="AQ48" s="2"/>
      <c r="AR48" s="38"/>
      <c r="AS48" s="9"/>
      <c r="AT48" s="2"/>
      <c r="AU48" s="2"/>
      <c r="AV48" s="13"/>
      <c r="AW48" s="9"/>
      <c r="AX48" s="2"/>
      <c r="AY48" s="2"/>
      <c r="AZ48" s="13"/>
      <c r="BA48" s="9"/>
      <c r="BB48" s="2"/>
      <c r="BC48" s="2"/>
      <c r="BD48" s="13"/>
    </row>
    <row r="49" spans="1:56" ht="12" customHeight="1" x14ac:dyDescent="0.25">
      <c r="A49" s="720"/>
      <c r="B49" s="714" t="s">
        <v>54</v>
      </c>
      <c r="C49" s="715"/>
      <c r="D49" s="10" t="s">
        <v>18</v>
      </c>
      <c r="E49" s="717">
        <f>IF(F50=F49,100%,F50/F49)</f>
        <v>1</v>
      </c>
      <c r="F49" s="41">
        <f t="shared" si="3"/>
        <v>0</v>
      </c>
      <c r="G49" s="718"/>
      <c r="H49" s="706"/>
      <c r="I49" s="34"/>
      <c r="J49" s="30"/>
      <c r="K49" s="30"/>
      <c r="L49" s="35"/>
      <c r="M49" s="34"/>
      <c r="N49" s="3"/>
      <c r="O49" s="30"/>
      <c r="P49" s="31"/>
      <c r="Q49" s="36"/>
      <c r="R49" s="30"/>
      <c r="S49" s="30"/>
      <c r="T49" s="31"/>
      <c r="U49" s="7"/>
      <c r="V49" s="30"/>
      <c r="W49" s="30"/>
      <c r="X49" s="31"/>
      <c r="Y49" s="7"/>
      <c r="Z49" s="3"/>
      <c r="AA49" s="3"/>
      <c r="AB49" s="32"/>
      <c r="AC49" s="7"/>
      <c r="AD49" s="3"/>
      <c r="AE49" s="3"/>
      <c r="AF49" s="32"/>
      <c r="AG49" s="7"/>
      <c r="AH49" s="3"/>
      <c r="AI49" s="3"/>
      <c r="AJ49" s="32"/>
      <c r="AK49" s="7"/>
      <c r="AL49" s="3"/>
      <c r="AM49" s="3"/>
      <c r="AN49" s="32"/>
      <c r="AO49" s="7"/>
      <c r="AP49" s="3"/>
      <c r="AQ49" s="3"/>
      <c r="AR49" s="37"/>
      <c r="AS49" s="7"/>
      <c r="AT49" s="3"/>
      <c r="AU49" s="30"/>
      <c r="AV49" s="32"/>
      <c r="AW49" s="7"/>
      <c r="AX49" s="3"/>
      <c r="AY49" s="3"/>
      <c r="AZ49" s="32"/>
      <c r="BA49" s="7"/>
      <c r="BB49" s="3"/>
      <c r="BC49" s="3"/>
      <c r="BD49" s="32"/>
    </row>
    <row r="50" spans="1:56" ht="12" customHeight="1" thickBot="1" x14ac:dyDescent="0.3">
      <c r="A50" s="720"/>
      <c r="B50" s="714"/>
      <c r="C50" s="716"/>
      <c r="D50" s="6" t="s">
        <v>19</v>
      </c>
      <c r="E50" s="717"/>
      <c r="F50" s="41">
        <f t="shared" si="3"/>
        <v>0</v>
      </c>
      <c r="G50" s="718"/>
      <c r="H50" s="707"/>
      <c r="I50" s="33"/>
      <c r="J50" s="2"/>
      <c r="K50" s="2"/>
      <c r="L50" s="13"/>
      <c r="M50" s="9"/>
      <c r="N50" s="2"/>
      <c r="O50" s="2"/>
      <c r="P50" s="13"/>
      <c r="Q50" s="5"/>
      <c r="R50" s="1"/>
      <c r="S50" s="1"/>
      <c r="T50" s="4"/>
      <c r="U50" s="8"/>
      <c r="V50" s="1"/>
      <c r="W50" s="1"/>
      <c r="X50" s="5"/>
      <c r="Y50" s="9"/>
      <c r="Z50" s="2"/>
      <c r="AA50" s="2"/>
      <c r="AB50" s="13"/>
      <c r="AC50" s="9"/>
      <c r="AD50" s="2"/>
      <c r="AE50" s="2"/>
      <c r="AF50" s="13"/>
      <c r="AG50" s="9"/>
      <c r="AH50" s="2"/>
      <c r="AI50" s="2"/>
      <c r="AJ50" s="13"/>
      <c r="AK50" s="9"/>
      <c r="AL50" s="2"/>
      <c r="AM50" s="2"/>
      <c r="AN50" s="13"/>
      <c r="AO50" s="9"/>
      <c r="AP50" s="2"/>
      <c r="AQ50" s="2"/>
      <c r="AR50" s="38"/>
      <c r="AS50" s="9"/>
      <c r="AT50" s="2"/>
      <c r="AU50" s="2"/>
      <c r="AV50" s="13"/>
      <c r="AW50" s="9"/>
      <c r="AX50" s="2"/>
      <c r="AY50" s="2"/>
      <c r="AZ50" s="13"/>
      <c r="BA50" s="9"/>
      <c r="BB50" s="2"/>
      <c r="BC50" s="2"/>
      <c r="BD50" s="13"/>
    </row>
    <row r="51" spans="1:56" ht="12" customHeight="1" x14ac:dyDescent="0.25">
      <c r="A51" s="720"/>
      <c r="B51" s="714" t="s">
        <v>55</v>
      </c>
      <c r="C51" s="715"/>
      <c r="D51" s="10" t="s">
        <v>18</v>
      </c>
      <c r="E51" s="717">
        <f>IF(F52=F51,100%,F52/F51)</f>
        <v>1</v>
      </c>
      <c r="F51" s="41">
        <f t="shared" si="3"/>
        <v>0</v>
      </c>
      <c r="G51" s="718"/>
      <c r="H51" s="706"/>
      <c r="I51" s="34"/>
      <c r="J51" s="30"/>
      <c r="K51" s="30"/>
      <c r="L51" s="35"/>
      <c r="M51" s="34"/>
      <c r="N51" s="3"/>
      <c r="O51" s="30"/>
      <c r="P51" s="31"/>
      <c r="Q51" s="36"/>
      <c r="R51" s="30"/>
      <c r="S51" s="30"/>
      <c r="T51" s="31"/>
      <c r="U51" s="7"/>
      <c r="V51" s="30"/>
      <c r="W51" s="30"/>
      <c r="X51" s="31"/>
      <c r="Y51" s="7"/>
      <c r="Z51" s="3"/>
      <c r="AA51" s="3"/>
      <c r="AB51" s="32"/>
      <c r="AC51" s="7"/>
      <c r="AD51" s="3"/>
      <c r="AE51" s="3"/>
      <c r="AF51" s="32"/>
      <c r="AG51" s="7"/>
      <c r="AH51" s="3"/>
      <c r="AI51" s="3"/>
      <c r="AJ51" s="32"/>
      <c r="AK51" s="7"/>
      <c r="AL51" s="3"/>
      <c r="AM51" s="3"/>
      <c r="AN51" s="32"/>
      <c r="AO51" s="7"/>
      <c r="AP51" s="3"/>
      <c r="AQ51" s="3"/>
      <c r="AR51" s="37"/>
      <c r="AS51" s="7"/>
      <c r="AT51" s="3"/>
      <c r="AU51" s="30"/>
      <c r="AV51" s="32"/>
      <c r="AW51" s="7"/>
      <c r="AX51" s="3"/>
      <c r="AY51" s="3"/>
      <c r="AZ51" s="32"/>
      <c r="BA51" s="7"/>
      <c r="BB51" s="3"/>
      <c r="BC51" s="3"/>
      <c r="BD51" s="32"/>
    </row>
    <row r="52" spans="1:56" ht="12" customHeight="1" thickBot="1" x14ac:dyDescent="0.3">
      <c r="A52" s="720"/>
      <c r="B52" s="714"/>
      <c r="C52" s="716"/>
      <c r="D52" s="6" t="s">
        <v>19</v>
      </c>
      <c r="E52" s="717"/>
      <c r="F52" s="41">
        <f t="shared" si="3"/>
        <v>0</v>
      </c>
      <c r="G52" s="718"/>
      <c r="H52" s="707"/>
      <c r="I52" s="33"/>
      <c r="J52" s="2"/>
      <c r="K52" s="2"/>
      <c r="L52" s="13"/>
      <c r="M52" s="9"/>
      <c r="N52" s="2"/>
      <c r="O52" s="2"/>
      <c r="P52" s="13"/>
      <c r="Q52" s="5"/>
      <c r="R52" s="1"/>
      <c r="S52" s="1"/>
      <c r="T52" s="4"/>
      <c r="U52" s="8"/>
      <c r="V52" s="1"/>
      <c r="W52" s="1"/>
      <c r="X52" s="5"/>
      <c r="Y52" s="9"/>
      <c r="Z52" s="2"/>
      <c r="AA52" s="2"/>
      <c r="AB52" s="13"/>
      <c r="AC52" s="9"/>
      <c r="AD52" s="2"/>
      <c r="AE52" s="2"/>
      <c r="AF52" s="13"/>
      <c r="AG52" s="9"/>
      <c r="AH52" s="2"/>
      <c r="AI52" s="2"/>
      <c r="AJ52" s="13"/>
      <c r="AK52" s="9"/>
      <c r="AL52" s="2"/>
      <c r="AM52" s="2"/>
      <c r="AN52" s="13"/>
      <c r="AO52" s="9"/>
      <c r="AP52" s="2"/>
      <c r="AQ52" s="2"/>
      <c r="AR52" s="38"/>
      <c r="AS52" s="9"/>
      <c r="AT52" s="2"/>
      <c r="AU52" s="2"/>
      <c r="AV52" s="13"/>
      <c r="AW52" s="9"/>
      <c r="AX52" s="2"/>
      <c r="AY52" s="2"/>
      <c r="AZ52" s="13"/>
      <c r="BA52" s="9"/>
      <c r="BB52" s="2"/>
      <c r="BC52" s="2"/>
      <c r="BD52" s="13"/>
    </row>
    <row r="53" spans="1:56" ht="12" customHeight="1" x14ac:dyDescent="0.25">
      <c r="A53" s="720"/>
      <c r="B53" s="714" t="s">
        <v>56</v>
      </c>
      <c r="C53" s="715"/>
      <c r="D53" s="10" t="s">
        <v>18</v>
      </c>
      <c r="E53" s="717">
        <f>IF(F54=F53,100%,F54/F53)</f>
        <v>1</v>
      </c>
      <c r="F53" s="41">
        <f t="shared" si="3"/>
        <v>0</v>
      </c>
      <c r="G53" s="718"/>
      <c r="H53" s="706"/>
      <c r="I53" s="34"/>
      <c r="J53" s="30"/>
      <c r="K53" s="30"/>
      <c r="L53" s="35"/>
      <c r="M53" s="34"/>
      <c r="N53" s="3"/>
      <c r="O53" s="30"/>
      <c r="P53" s="31"/>
      <c r="Q53" s="36"/>
      <c r="R53" s="30"/>
      <c r="S53" s="30"/>
      <c r="T53" s="31"/>
      <c r="U53" s="7"/>
      <c r="V53" s="30"/>
      <c r="W53" s="30"/>
      <c r="X53" s="31"/>
      <c r="Y53" s="7"/>
      <c r="Z53" s="3"/>
      <c r="AA53" s="3"/>
      <c r="AB53" s="32"/>
      <c r="AC53" s="7"/>
      <c r="AD53" s="3"/>
      <c r="AE53" s="3"/>
      <c r="AF53" s="32"/>
      <c r="AG53" s="7"/>
      <c r="AH53" s="3"/>
      <c r="AI53" s="3"/>
      <c r="AJ53" s="32"/>
      <c r="AK53" s="7"/>
      <c r="AL53" s="3"/>
      <c r="AM53" s="3"/>
      <c r="AN53" s="32"/>
      <c r="AO53" s="7"/>
      <c r="AP53" s="3"/>
      <c r="AQ53" s="3"/>
      <c r="AR53" s="37"/>
      <c r="AS53" s="7"/>
      <c r="AT53" s="3"/>
      <c r="AU53" s="30"/>
      <c r="AV53" s="32"/>
      <c r="AW53" s="7"/>
      <c r="AX53" s="3"/>
      <c r="AY53" s="3"/>
      <c r="AZ53" s="32"/>
      <c r="BA53" s="7"/>
      <c r="BB53" s="3"/>
      <c r="BC53" s="3"/>
      <c r="BD53" s="32"/>
    </row>
    <row r="54" spans="1:56" ht="12" customHeight="1" thickBot="1" x14ac:dyDescent="0.3">
      <c r="A54" s="720"/>
      <c r="B54" s="714"/>
      <c r="C54" s="716"/>
      <c r="D54" s="6" t="s">
        <v>19</v>
      </c>
      <c r="E54" s="717"/>
      <c r="F54" s="41">
        <f t="shared" si="3"/>
        <v>0</v>
      </c>
      <c r="G54" s="718"/>
      <c r="H54" s="707"/>
      <c r="I54" s="33"/>
      <c r="J54" s="2"/>
      <c r="K54" s="2"/>
      <c r="L54" s="13"/>
      <c r="M54" s="9"/>
      <c r="N54" s="2"/>
      <c r="O54" s="2"/>
      <c r="P54" s="13"/>
      <c r="Q54" s="5"/>
      <c r="R54" s="1"/>
      <c r="S54" s="1"/>
      <c r="T54" s="4"/>
      <c r="U54" s="8"/>
      <c r="V54" s="1"/>
      <c r="W54" s="1"/>
      <c r="X54" s="5"/>
      <c r="Y54" s="9"/>
      <c r="Z54" s="2"/>
      <c r="AA54" s="2"/>
      <c r="AB54" s="13"/>
      <c r="AC54" s="9"/>
      <c r="AD54" s="2"/>
      <c r="AE54" s="2"/>
      <c r="AF54" s="13"/>
      <c r="AG54" s="9"/>
      <c r="AH54" s="2"/>
      <c r="AI54" s="2"/>
      <c r="AJ54" s="13"/>
      <c r="AK54" s="9"/>
      <c r="AL54" s="2"/>
      <c r="AM54" s="2"/>
      <c r="AN54" s="13"/>
      <c r="AO54" s="9"/>
      <c r="AP54" s="2"/>
      <c r="AQ54" s="2"/>
      <c r="AR54" s="38"/>
      <c r="AS54" s="9"/>
      <c r="AT54" s="2"/>
      <c r="AU54" s="2"/>
      <c r="AV54" s="13"/>
      <c r="AW54" s="9"/>
      <c r="AX54" s="2"/>
      <c r="AY54" s="2"/>
      <c r="AZ54" s="13"/>
      <c r="BA54" s="9"/>
      <c r="BB54" s="2"/>
      <c r="BC54" s="2"/>
      <c r="BD54" s="13"/>
    </row>
    <row r="55" spans="1:56" ht="12" customHeight="1" x14ac:dyDescent="0.25">
      <c r="A55" s="720"/>
      <c r="B55" s="714" t="s">
        <v>58</v>
      </c>
      <c r="C55" s="715"/>
      <c r="D55" s="10" t="s">
        <v>18</v>
      </c>
      <c r="E55" s="717">
        <f>IF(F56=F55,100%,F56/F55)</f>
        <v>1</v>
      </c>
      <c r="F55" s="41">
        <f t="shared" si="3"/>
        <v>0</v>
      </c>
      <c r="G55" s="718" t="s">
        <v>60</v>
      </c>
      <c r="H55" s="706" t="s">
        <v>45</v>
      </c>
      <c r="I55" s="34"/>
      <c r="J55" s="30"/>
      <c r="K55" s="30"/>
      <c r="L55" s="35"/>
      <c r="M55" s="34"/>
      <c r="N55" s="3"/>
      <c r="O55" s="30"/>
      <c r="P55" s="31"/>
      <c r="Q55" s="36"/>
      <c r="R55" s="30"/>
      <c r="S55" s="30"/>
      <c r="T55" s="31"/>
      <c r="U55" s="7"/>
      <c r="V55" s="30"/>
      <c r="W55" s="30"/>
      <c r="X55" s="31"/>
      <c r="Y55" s="7"/>
      <c r="Z55" s="3"/>
      <c r="AA55" s="3"/>
      <c r="AB55" s="32"/>
      <c r="AC55" s="7"/>
      <c r="AD55" s="3"/>
      <c r="AE55" s="3"/>
      <c r="AF55" s="32"/>
      <c r="AG55" s="7"/>
      <c r="AH55" s="3"/>
      <c r="AI55" s="3"/>
      <c r="AJ55" s="32"/>
      <c r="AK55" s="7"/>
      <c r="AL55" s="3"/>
      <c r="AM55" s="3"/>
      <c r="AN55" s="32"/>
      <c r="AO55" s="7"/>
      <c r="AP55" s="3"/>
      <c r="AQ55" s="3"/>
      <c r="AR55" s="37"/>
      <c r="AS55" s="7"/>
      <c r="AT55" s="3"/>
      <c r="AU55" s="30"/>
      <c r="AV55" s="32"/>
      <c r="AW55" s="7"/>
      <c r="AX55" s="3"/>
      <c r="AY55" s="3"/>
      <c r="AZ55" s="32"/>
      <c r="BA55" s="7"/>
      <c r="BB55" s="3"/>
      <c r="BC55" s="3"/>
      <c r="BD55" s="32"/>
    </row>
    <row r="56" spans="1:56" ht="12" customHeight="1" thickBot="1" x14ac:dyDescent="0.3">
      <c r="A56" s="720"/>
      <c r="B56" s="714"/>
      <c r="C56" s="716"/>
      <c r="D56" s="6" t="s">
        <v>19</v>
      </c>
      <c r="E56" s="717"/>
      <c r="F56" s="41">
        <f t="shared" si="3"/>
        <v>0</v>
      </c>
      <c r="G56" s="718"/>
      <c r="H56" s="707"/>
      <c r="I56" s="33"/>
      <c r="J56" s="2"/>
      <c r="K56" s="2"/>
      <c r="L56" s="13"/>
      <c r="M56" s="9"/>
      <c r="N56" s="2"/>
      <c r="O56" s="2"/>
      <c r="P56" s="13"/>
      <c r="Q56" s="5"/>
      <c r="R56" s="1"/>
      <c r="S56" s="1"/>
      <c r="T56" s="4"/>
      <c r="U56" s="8"/>
      <c r="V56" s="1"/>
      <c r="W56" s="1"/>
      <c r="X56" s="5"/>
      <c r="Y56" s="9"/>
      <c r="Z56" s="2"/>
      <c r="AA56" s="2"/>
      <c r="AB56" s="13"/>
      <c r="AC56" s="9"/>
      <c r="AD56" s="2"/>
      <c r="AE56" s="2"/>
      <c r="AF56" s="13"/>
      <c r="AG56" s="9"/>
      <c r="AH56" s="2"/>
      <c r="AI56" s="2"/>
      <c r="AJ56" s="13"/>
      <c r="AK56" s="9"/>
      <c r="AL56" s="2"/>
      <c r="AM56" s="2"/>
      <c r="AN56" s="13"/>
      <c r="AO56" s="9"/>
      <c r="AP56" s="2"/>
      <c r="AQ56" s="2"/>
      <c r="AR56" s="38"/>
      <c r="AS56" s="9"/>
      <c r="AT56" s="2"/>
      <c r="AU56" s="2"/>
      <c r="AV56" s="13"/>
      <c r="AW56" s="9"/>
      <c r="AX56" s="2"/>
      <c r="AY56" s="2"/>
      <c r="AZ56" s="13"/>
      <c r="BA56" s="9"/>
      <c r="BB56" s="2"/>
      <c r="BC56" s="2"/>
      <c r="BD56" s="13"/>
    </row>
    <row r="57" spans="1:56" ht="12" customHeight="1" x14ac:dyDescent="0.25">
      <c r="A57" s="719" t="s">
        <v>65</v>
      </c>
      <c r="B57" s="714" t="s">
        <v>53</v>
      </c>
      <c r="C57" s="715"/>
      <c r="D57" s="10" t="s">
        <v>18</v>
      </c>
      <c r="E57" s="717">
        <f>IF(F58=F57,100%,F58/F57)</f>
        <v>1</v>
      </c>
      <c r="F57" s="41">
        <f t="shared" si="3"/>
        <v>0</v>
      </c>
      <c r="G57" s="718"/>
      <c r="H57" s="706"/>
      <c r="I57" s="34"/>
      <c r="J57" s="30"/>
      <c r="K57" s="30"/>
      <c r="L57" s="35"/>
      <c r="M57" s="34"/>
      <c r="N57" s="3"/>
      <c r="O57" s="30"/>
      <c r="P57" s="31"/>
      <c r="Q57" s="36"/>
      <c r="R57" s="30"/>
      <c r="S57" s="30"/>
      <c r="T57" s="31"/>
      <c r="U57" s="7"/>
      <c r="V57" s="30"/>
      <c r="W57" s="30"/>
      <c r="X57" s="31"/>
      <c r="Y57" s="7"/>
      <c r="Z57" s="3"/>
      <c r="AA57" s="3"/>
      <c r="AB57" s="32"/>
      <c r="AC57" s="7"/>
      <c r="AD57" s="3"/>
      <c r="AE57" s="3"/>
      <c r="AF57" s="32"/>
      <c r="AG57" s="7"/>
      <c r="AH57" s="3"/>
      <c r="AI57" s="3"/>
      <c r="AJ57" s="32"/>
      <c r="AK57" s="7"/>
      <c r="AL57" s="3"/>
      <c r="AM57" s="3"/>
      <c r="AN57" s="32"/>
      <c r="AO57" s="7"/>
      <c r="AP57" s="3"/>
      <c r="AQ57" s="3"/>
      <c r="AR57" s="37"/>
      <c r="AS57" s="7"/>
      <c r="AT57" s="3"/>
      <c r="AU57" s="30"/>
      <c r="AV57" s="32"/>
      <c r="AW57" s="7"/>
      <c r="AX57" s="3"/>
      <c r="AY57" s="3"/>
      <c r="AZ57" s="32"/>
      <c r="BA57" s="7"/>
      <c r="BB57" s="3"/>
      <c r="BC57" s="3"/>
      <c r="BD57" s="32"/>
    </row>
    <row r="58" spans="1:56" ht="12" customHeight="1" thickBot="1" x14ac:dyDescent="0.3">
      <c r="A58" s="720"/>
      <c r="B58" s="714"/>
      <c r="C58" s="716"/>
      <c r="D58" s="6" t="s">
        <v>19</v>
      </c>
      <c r="E58" s="717"/>
      <c r="F58" s="41">
        <f t="shared" si="3"/>
        <v>0</v>
      </c>
      <c r="G58" s="718"/>
      <c r="H58" s="707"/>
      <c r="I58" s="33"/>
      <c r="J58" s="2"/>
      <c r="K58" s="2"/>
      <c r="L58" s="13"/>
      <c r="M58" s="9"/>
      <c r="N58" s="2"/>
      <c r="O58" s="2"/>
      <c r="P58" s="13"/>
      <c r="Q58" s="5"/>
      <c r="R58" s="1"/>
      <c r="S58" s="1"/>
      <c r="T58" s="4"/>
      <c r="U58" s="8"/>
      <c r="V58" s="1"/>
      <c r="W58" s="1"/>
      <c r="X58" s="5"/>
      <c r="Y58" s="9"/>
      <c r="Z58" s="2"/>
      <c r="AA58" s="2"/>
      <c r="AB58" s="13"/>
      <c r="AC58" s="9"/>
      <c r="AD58" s="2"/>
      <c r="AE58" s="2"/>
      <c r="AF58" s="13"/>
      <c r="AG58" s="9"/>
      <c r="AH58" s="2"/>
      <c r="AI58" s="2"/>
      <c r="AJ58" s="13"/>
      <c r="AK58" s="9"/>
      <c r="AL58" s="2"/>
      <c r="AM58" s="2"/>
      <c r="AN58" s="13"/>
      <c r="AO58" s="9"/>
      <c r="AP58" s="2"/>
      <c r="AQ58" s="2"/>
      <c r="AR58" s="38"/>
      <c r="AS58" s="9"/>
      <c r="AT58" s="2"/>
      <c r="AU58" s="2"/>
      <c r="AV58" s="13"/>
      <c r="AW58" s="9"/>
      <c r="AX58" s="2"/>
      <c r="AY58" s="2"/>
      <c r="AZ58" s="13"/>
      <c r="BA58" s="9"/>
      <c r="BB58" s="2"/>
      <c r="BC58" s="2"/>
      <c r="BD58" s="13"/>
    </row>
    <row r="59" spans="1:56" ht="12" customHeight="1" x14ac:dyDescent="0.25">
      <c r="A59" s="720"/>
      <c r="B59" s="714" t="s">
        <v>54</v>
      </c>
      <c r="C59" s="715"/>
      <c r="D59" s="10" t="s">
        <v>18</v>
      </c>
      <c r="E59" s="717">
        <f>IF(F60=F59,100%,F60/F59)</f>
        <v>1</v>
      </c>
      <c r="F59" s="41">
        <f t="shared" si="3"/>
        <v>0</v>
      </c>
      <c r="G59" s="718"/>
      <c r="H59" s="706"/>
      <c r="I59" s="34"/>
      <c r="J59" s="30"/>
      <c r="K59" s="30"/>
      <c r="L59" s="35"/>
      <c r="M59" s="34"/>
      <c r="N59" s="3"/>
      <c r="O59" s="30"/>
      <c r="P59" s="31"/>
      <c r="Q59" s="36"/>
      <c r="R59" s="30"/>
      <c r="S59" s="30"/>
      <c r="T59" s="31"/>
      <c r="U59" s="7"/>
      <c r="V59" s="30"/>
      <c r="W59" s="30"/>
      <c r="X59" s="31"/>
      <c r="Y59" s="7"/>
      <c r="Z59" s="3"/>
      <c r="AA59" s="3"/>
      <c r="AB59" s="32"/>
      <c r="AC59" s="7"/>
      <c r="AD59" s="3"/>
      <c r="AE59" s="3"/>
      <c r="AF59" s="32"/>
      <c r="AG59" s="7"/>
      <c r="AH59" s="3"/>
      <c r="AI59" s="3"/>
      <c r="AJ59" s="32"/>
      <c r="AK59" s="7"/>
      <c r="AL59" s="3"/>
      <c r="AM59" s="3"/>
      <c r="AN59" s="32"/>
      <c r="AO59" s="7"/>
      <c r="AP59" s="3"/>
      <c r="AQ59" s="3"/>
      <c r="AR59" s="37"/>
      <c r="AS59" s="7"/>
      <c r="AT59" s="3"/>
      <c r="AU59" s="30"/>
      <c r="AV59" s="32"/>
      <c r="AW59" s="7"/>
      <c r="AX59" s="3"/>
      <c r="AY59" s="3"/>
      <c r="AZ59" s="32"/>
      <c r="BA59" s="7"/>
      <c r="BB59" s="3"/>
      <c r="BC59" s="3"/>
      <c r="BD59" s="32"/>
    </row>
    <row r="60" spans="1:56" ht="12" customHeight="1" thickBot="1" x14ac:dyDescent="0.3">
      <c r="A60" s="720"/>
      <c r="B60" s="714"/>
      <c r="C60" s="716"/>
      <c r="D60" s="6" t="s">
        <v>19</v>
      </c>
      <c r="E60" s="717"/>
      <c r="F60" s="41">
        <f t="shared" si="3"/>
        <v>0</v>
      </c>
      <c r="G60" s="718"/>
      <c r="H60" s="707"/>
      <c r="I60" s="33"/>
      <c r="J60" s="2"/>
      <c r="K60" s="2"/>
      <c r="L60" s="13"/>
      <c r="M60" s="9"/>
      <c r="N60" s="2"/>
      <c r="O60" s="2"/>
      <c r="P60" s="13"/>
      <c r="Q60" s="5"/>
      <c r="R60" s="1"/>
      <c r="S60" s="1"/>
      <c r="T60" s="4"/>
      <c r="U60" s="8"/>
      <c r="V60" s="1"/>
      <c r="W60" s="1"/>
      <c r="X60" s="5"/>
      <c r="Y60" s="9"/>
      <c r="Z60" s="2"/>
      <c r="AA60" s="2"/>
      <c r="AB60" s="13"/>
      <c r="AC60" s="9"/>
      <c r="AD60" s="2"/>
      <c r="AE60" s="2"/>
      <c r="AF60" s="13"/>
      <c r="AG60" s="9"/>
      <c r="AH60" s="2"/>
      <c r="AI60" s="2"/>
      <c r="AJ60" s="13"/>
      <c r="AK60" s="9"/>
      <c r="AL60" s="2"/>
      <c r="AM60" s="2"/>
      <c r="AN60" s="13"/>
      <c r="AO60" s="9"/>
      <c r="AP60" s="2"/>
      <c r="AQ60" s="2"/>
      <c r="AR60" s="38"/>
      <c r="AS60" s="9"/>
      <c r="AT60" s="2"/>
      <c r="AU60" s="2"/>
      <c r="AV60" s="13"/>
      <c r="AW60" s="9"/>
      <c r="AX60" s="2"/>
      <c r="AY60" s="2"/>
      <c r="AZ60" s="13"/>
      <c r="BA60" s="9"/>
      <c r="BB60" s="2"/>
      <c r="BC60" s="2"/>
      <c r="BD60" s="13"/>
    </row>
    <row r="61" spans="1:56" ht="12" customHeight="1" x14ac:dyDescent="0.25">
      <c r="A61" s="720"/>
      <c r="B61" s="714" t="s">
        <v>55</v>
      </c>
      <c r="C61" s="715"/>
      <c r="D61" s="10" t="s">
        <v>18</v>
      </c>
      <c r="E61" s="717">
        <f>IF(F62=F61,100%,F62/F61)</f>
        <v>1</v>
      </c>
      <c r="F61" s="41">
        <f t="shared" si="3"/>
        <v>0</v>
      </c>
      <c r="G61" s="718"/>
      <c r="H61" s="706"/>
      <c r="I61" s="34"/>
      <c r="J61" s="30"/>
      <c r="K61" s="30"/>
      <c r="L61" s="35"/>
      <c r="M61" s="34"/>
      <c r="N61" s="3"/>
      <c r="O61" s="30"/>
      <c r="P61" s="31"/>
      <c r="Q61" s="36"/>
      <c r="R61" s="30"/>
      <c r="S61" s="30"/>
      <c r="T61" s="31"/>
      <c r="U61" s="7"/>
      <c r="V61" s="30"/>
      <c r="W61" s="30"/>
      <c r="X61" s="31"/>
      <c r="Y61" s="7"/>
      <c r="Z61" s="3"/>
      <c r="AA61" s="3"/>
      <c r="AB61" s="32"/>
      <c r="AC61" s="7"/>
      <c r="AD61" s="3"/>
      <c r="AE61" s="3"/>
      <c r="AF61" s="32"/>
      <c r="AG61" s="7"/>
      <c r="AH61" s="3"/>
      <c r="AI61" s="3"/>
      <c r="AJ61" s="32"/>
      <c r="AK61" s="7"/>
      <c r="AL61" s="3"/>
      <c r="AM61" s="3"/>
      <c r="AN61" s="32"/>
      <c r="AO61" s="7"/>
      <c r="AP61" s="3"/>
      <c r="AQ61" s="3"/>
      <c r="AR61" s="37"/>
      <c r="AS61" s="7"/>
      <c r="AT61" s="3"/>
      <c r="AU61" s="30"/>
      <c r="AV61" s="32"/>
      <c r="AW61" s="7"/>
      <c r="AX61" s="3"/>
      <c r="AY61" s="3"/>
      <c r="AZ61" s="32"/>
      <c r="BA61" s="7"/>
      <c r="BB61" s="3"/>
      <c r="BC61" s="3"/>
      <c r="BD61" s="32"/>
    </row>
    <row r="62" spans="1:56" ht="12" customHeight="1" thickBot="1" x14ac:dyDescent="0.3">
      <c r="A62" s="720"/>
      <c r="B62" s="714"/>
      <c r="C62" s="716"/>
      <c r="D62" s="6" t="s">
        <v>19</v>
      </c>
      <c r="E62" s="717"/>
      <c r="F62" s="41">
        <f t="shared" si="3"/>
        <v>0</v>
      </c>
      <c r="G62" s="718"/>
      <c r="H62" s="707"/>
      <c r="I62" s="33"/>
      <c r="J62" s="2"/>
      <c r="K62" s="2"/>
      <c r="L62" s="13"/>
      <c r="M62" s="9"/>
      <c r="N62" s="2"/>
      <c r="O62" s="2"/>
      <c r="P62" s="13"/>
      <c r="Q62" s="5"/>
      <c r="R62" s="1"/>
      <c r="S62" s="1"/>
      <c r="T62" s="4"/>
      <c r="U62" s="8"/>
      <c r="V62" s="1"/>
      <c r="W62" s="1"/>
      <c r="X62" s="5"/>
      <c r="Y62" s="9"/>
      <c r="Z62" s="2"/>
      <c r="AA62" s="2"/>
      <c r="AB62" s="13"/>
      <c r="AC62" s="9"/>
      <c r="AD62" s="2"/>
      <c r="AE62" s="2"/>
      <c r="AF62" s="13"/>
      <c r="AG62" s="9"/>
      <c r="AH62" s="2"/>
      <c r="AI62" s="2"/>
      <c r="AJ62" s="13"/>
      <c r="AK62" s="9"/>
      <c r="AL62" s="2"/>
      <c r="AM62" s="2"/>
      <c r="AN62" s="13"/>
      <c r="AO62" s="9"/>
      <c r="AP62" s="2"/>
      <c r="AQ62" s="2"/>
      <c r="AR62" s="38"/>
      <c r="AS62" s="9"/>
      <c r="AT62" s="2"/>
      <c r="AU62" s="2"/>
      <c r="AV62" s="13"/>
      <c r="AW62" s="9"/>
      <c r="AX62" s="2"/>
      <c r="AY62" s="2"/>
      <c r="AZ62" s="13"/>
      <c r="BA62" s="9"/>
      <c r="BB62" s="2"/>
      <c r="BC62" s="2"/>
      <c r="BD62" s="13"/>
    </row>
    <row r="63" spans="1:56" ht="12" customHeight="1" x14ac:dyDescent="0.25">
      <c r="A63" s="720"/>
      <c r="B63" s="714" t="s">
        <v>56</v>
      </c>
      <c r="C63" s="715"/>
      <c r="D63" s="10" t="s">
        <v>18</v>
      </c>
      <c r="E63" s="717">
        <f>IF(F64=F63,100%,F64/F63)</f>
        <v>1</v>
      </c>
      <c r="F63" s="41">
        <f t="shared" si="3"/>
        <v>0</v>
      </c>
      <c r="G63" s="718"/>
      <c r="H63" s="706"/>
      <c r="I63" s="34"/>
      <c r="J63" s="30"/>
      <c r="K63" s="30"/>
      <c r="L63" s="35"/>
      <c r="M63" s="34"/>
      <c r="N63" s="3"/>
      <c r="O63" s="30"/>
      <c r="P63" s="31"/>
      <c r="Q63" s="36"/>
      <c r="R63" s="30"/>
      <c r="S63" s="30"/>
      <c r="T63" s="31"/>
      <c r="U63" s="7"/>
      <c r="V63" s="30"/>
      <c r="W63" s="30"/>
      <c r="X63" s="31"/>
      <c r="Y63" s="7"/>
      <c r="Z63" s="3"/>
      <c r="AA63" s="3"/>
      <c r="AB63" s="32"/>
      <c r="AC63" s="7"/>
      <c r="AD63" s="3"/>
      <c r="AE63" s="3"/>
      <c r="AF63" s="32"/>
      <c r="AG63" s="7"/>
      <c r="AH63" s="3"/>
      <c r="AI63" s="3"/>
      <c r="AJ63" s="32"/>
      <c r="AK63" s="7"/>
      <c r="AL63" s="3"/>
      <c r="AM63" s="3"/>
      <c r="AN63" s="32"/>
      <c r="AO63" s="7"/>
      <c r="AP63" s="3"/>
      <c r="AQ63" s="3"/>
      <c r="AR63" s="37"/>
      <c r="AS63" s="7"/>
      <c r="AT63" s="3"/>
      <c r="AU63" s="30"/>
      <c r="AV63" s="32"/>
      <c r="AW63" s="7"/>
      <c r="AX63" s="3"/>
      <c r="AY63" s="3"/>
      <c r="AZ63" s="32"/>
      <c r="BA63" s="7"/>
      <c r="BB63" s="3"/>
      <c r="BC63" s="3"/>
      <c r="BD63" s="32"/>
    </row>
    <row r="64" spans="1:56" ht="25.5" customHeight="1" thickBot="1" x14ac:dyDescent="0.3">
      <c r="A64" s="720"/>
      <c r="B64" s="714"/>
      <c r="C64" s="716"/>
      <c r="D64" s="6" t="s">
        <v>19</v>
      </c>
      <c r="E64" s="717"/>
      <c r="F64" s="41">
        <f t="shared" si="3"/>
        <v>0</v>
      </c>
      <c r="G64" s="718"/>
      <c r="H64" s="707"/>
      <c r="I64" s="33"/>
      <c r="J64" s="2"/>
      <c r="K64" s="2"/>
      <c r="L64" s="13"/>
      <c r="M64" s="9"/>
      <c r="N64" s="2"/>
      <c r="O64" s="2"/>
      <c r="P64" s="13"/>
      <c r="Q64" s="5"/>
      <c r="R64" s="1"/>
      <c r="S64" s="1"/>
      <c r="T64" s="4"/>
      <c r="U64" s="8"/>
      <c r="V64" s="1"/>
      <c r="W64" s="1"/>
      <c r="X64" s="5"/>
      <c r="Y64" s="9"/>
      <c r="Z64" s="2"/>
      <c r="AA64" s="2"/>
      <c r="AB64" s="13"/>
      <c r="AC64" s="9"/>
      <c r="AD64" s="2"/>
      <c r="AE64" s="2"/>
      <c r="AF64" s="13"/>
      <c r="AG64" s="9"/>
      <c r="AH64" s="2"/>
      <c r="AI64" s="2"/>
      <c r="AJ64" s="13"/>
      <c r="AK64" s="9"/>
      <c r="AL64" s="2"/>
      <c r="AM64" s="2"/>
      <c r="AN64" s="13"/>
      <c r="AO64" s="9"/>
      <c r="AP64" s="2"/>
      <c r="AQ64" s="2"/>
      <c r="AR64" s="38"/>
      <c r="AS64" s="9"/>
      <c r="AT64" s="2"/>
      <c r="AU64" s="2"/>
      <c r="AV64" s="13"/>
      <c r="AW64" s="9"/>
      <c r="AX64" s="2"/>
      <c r="AY64" s="2"/>
      <c r="AZ64" s="13"/>
      <c r="BA64" s="9"/>
      <c r="BB64" s="2"/>
      <c r="BC64" s="2"/>
      <c r="BD64" s="13"/>
    </row>
    <row r="65" spans="1:56" ht="12" customHeight="1" x14ac:dyDescent="0.25">
      <c r="A65" s="720"/>
      <c r="B65" s="714" t="s">
        <v>58</v>
      </c>
      <c r="C65" s="715"/>
      <c r="D65" s="10" t="s">
        <v>18</v>
      </c>
      <c r="E65" s="717">
        <f>IF(F66=F65,100%,F66/F65)</f>
        <v>1</v>
      </c>
      <c r="F65" s="41">
        <f t="shared" si="3"/>
        <v>0</v>
      </c>
      <c r="G65" s="718" t="s">
        <v>60</v>
      </c>
      <c r="H65" s="706" t="s">
        <v>45</v>
      </c>
      <c r="I65" s="34"/>
      <c r="J65" s="30"/>
      <c r="K65" s="30"/>
      <c r="L65" s="35"/>
      <c r="M65" s="34"/>
      <c r="N65" s="3"/>
      <c r="O65" s="30"/>
      <c r="P65" s="31"/>
      <c r="Q65" s="36"/>
      <c r="R65" s="30"/>
      <c r="S65" s="30"/>
      <c r="T65" s="31"/>
      <c r="U65" s="7"/>
      <c r="V65" s="30"/>
      <c r="W65" s="30"/>
      <c r="X65" s="31"/>
      <c r="Y65" s="7"/>
      <c r="Z65" s="3"/>
      <c r="AA65" s="3"/>
      <c r="AB65" s="32"/>
      <c r="AC65" s="7"/>
      <c r="AD65" s="3"/>
      <c r="AE65" s="3"/>
      <c r="AF65" s="32"/>
      <c r="AG65" s="7"/>
      <c r="AH65" s="3"/>
      <c r="AI65" s="3"/>
      <c r="AJ65" s="32"/>
      <c r="AK65" s="7"/>
      <c r="AL65" s="3"/>
      <c r="AM65" s="3"/>
      <c r="AN65" s="32"/>
      <c r="AO65" s="7"/>
      <c r="AP65" s="3"/>
      <c r="AQ65" s="3"/>
      <c r="AR65" s="37"/>
      <c r="AS65" s="7"/>
      <c r="AT65" s="3"/>
      <c r="AU65" s="30"/>
      <c r="AV65" s="32"/>
      <c r="AW65" s="7"/>
      <c r="AX65" s="3"/>
      <c r="AY65" s="3"/>
      <c r="AZ65" s="32"/>
      <c r="BA65" s="7"/>
      <c r="BB65" s="3"/>
      <c r="BC65" s="3"/>
      <c r="BD65" s="32"/>
    </row>
    <row r="66" spans="1:56" ht="12" customHeight="1" thickBot="1" x14ac:dyDescent="0.3">
      <c r="A66" s="720"/>
      <c r="B66" s="714"/>
      <c r="C66" s="716"/>
      <c r="D66" s="6" t="s">
        <v>19</v>
      </c>
      <c r="E66" s="717"/>
      <c r="F66" s="41">
        <f t="shared" si="3"/>
        <v>0</v>
      </c>
      <c r="G66" s="718"/>
      <c r="H66" s="707"/>
      <c r="I66" s="33"/>
      <c r="J66" s="2"/>
      <c r="K66" s="2"/>
      <c r="L66" s="13"/>
      <c r="M66" s="9"/>
      <c r="N66" s="2"/>
      <c r="O66" s="2"/>
      <c r="P66" s="13"/>
      <c r="Q66" s="5"/>
      <c r="R66" s="1"/>
      <c r="S66" s="1"/>
      <c r="T66" s="4"/>
      <c r="U66" s="8"/>
      <c r="V66" s="1"/>
      <c r="W66" s="1"/>
      <c r="X66" s="5"/>
      <c r="Y66" s="9"/>
      <c r="Z66" s="2"/>
      <c r="AA66" s="2"/>
      <c r="AB66" s="13"/>
      <c r="AC66" s="9"/>
      <c r="AD66" s="2"/>
      <c r="AE66" s="2"/>
      <c r="AF66" s="13"/>
      <c r="AG66" s="9"/>
      <c r="AH66" s="2"/>
      <c r="AI66" s="2"/>
      <c r="AJ66" s="13"/>
      <c r="AK66" s="9"/>
      <c r="AL66" s="2"/>
      <c r="AM66" s="2"/>
      <c r="AN66" s="13"/>
      <c r="AO66" s="9"/>
      <c r="AP66" s="2"/>
      <c r="AQ66" s="2"/>
      <c r="AR66" s="38"/>
      <c r="AS66" s="9"/>
      <c r="AT66" s="2"/>
      <c r="AU66" s="2"/>
      <c r="AV66" s="13"/>
      <c r="AW66" s="9"/>
      <c r="AX66" s="2"/>
      <c r="AY66" s="2"/>
      <c r="AZ66" s="13"/>
      <c r="BA66" s="9"/>
      <c r="BB66" s="2"/>
      <c r="BC66" s="2"/>
      <c r="BD66" s="13"/>
    </row>
    <row r="67" spans="1:56" ht="12" customHeight="1" x14ac:dyDescent="0.25">
      <c r="A67" s="719" t="s">
        <v>66</v>
      </c>
      <c r="B67" s="714" t="s">
        <v>53</v>
      </c>
      <c r="C67" s="715"/>
      <c r="D67" s="10" t="s">
        <v>18</v>
      </c>
      <c r="E67" s="717">
        <f>IF(F68=F67,100%,F68/F67)</f>
        <v>1</v>
      </c>
      <c r="F67" s="41">
        <f t="shared" si="3"/>
        <v>0</v>
      </c>
      <c r="G67" s="718"/>
      <c r="H67" s="706"/>
      <c r="I67" s="34"/>
      <c r="J67" s="30"/>
      <c r="K67" s="30"/>
      <c r="L67" s="35"/>
      <c r="M67" s="34"/>
      <c r="N67" s="3"/>
      <c r="O67" s="30"/>
      <c r="P67" s="31"/>
      <c r="Q67" s="36"/>
      <c r="R67" s="30"/>
      <c r="S67" s="30"/>
      <c r="T67" s="31"/>
      <c r="U67" s="7"/>
      <c r="V67" s="30"/>
      <c r="W67" s="30"/>
      <c r="X67" s="31"/>
      <c r="Y67" s="7"/>
      <c r="Z67" s="3"/>
      <c r="AA67" s="3"/>
      <c r="AB67" s="32"/>
      <c r="AC67" s="7"/>
      <c r="AD67" s="3"/>
      <c r="AE67" s="3"/>
      <c r="AF67" s="32"/>
      <c r="AG67" s="7"/>
      <c r="AH67" s="3"/>
      <c r="AI67" s="3"/>
      <c r="AJ67" s="32"/>
      <c r="AK67" s="7"/>
      <c r="AL67" s="3"/>
      <c r="AM67" s="3"/>
      <c r="AN67" s="32"/>
      <c r="AO67" s="7"/>
      <c r="AP67" s="3"/>
      <c r="AQ67" s="3"/>
      <c r="AR67" s="37"/>
      <c r="AS67" s="7"/>
      <c r="AT67" s="3"/>
      <c r="AU67" s="30"/>
      <c r="AV67" s="32"/>
      <c r="AW67" s="7"/>
      <c r="AX67" s="3"/>
      <c r="AY67" s="3"/>
      <c r="AZ67" s="32"/>
      <c r="BA67" s="7"/>
      <c r="BB67" s="3"/>
      <c r="BC67" s="3"/>
      <c r="BD67" s="32"/>
    </row>
    <row r="68" spans="1:56" ht="12" customHeight="1" thickBot="1" x14ac:dyDescent="0.3">
      <c r="A68" s="720"/>
      <c r="B68" s="714"/>
      <c r="C68" s="716"/>
      <c r="D68" s="6" t="s">
        <v>19</v>
      </c>
      <c r="E68" s="717"/>
      <c r="F68" s="41">
        <f t="shared" si="3"/>
        <v>0</v>
      </c>
      <c r="G68" s="718"/>
      <c r="H68" s="707"/>
      <c r="I68" s="33"/>
      <c r="J68" s="2"/>
      <c r="K68" s="2"/>
      <c r="L68" s="13"/>
      <c r="M68" s="9"/>
      <c r="N68" s="2"/>
      <c r="O68" s="2"/>
      <c r="P68" s="13"/>
      <c r="Q68" s="5"/>
      <c r="R68" s="1"/>
      <c r="S68" s="1"/>
      <c r="T68" s="4"/>
      <c r="U68" s="8"/>
      <c r="V68" s="1"/>
      <c r="W68" s="1"/>
      <c r="X68" s="5"/>
      <c r="Y68" s="9"/>
      <c r="Z68" s="2"/>
      <c r="AA68" s="2"/>
      <c r="AB68" s="13"/>
      <c r="AC68" s="9"/>
      <c r="AD68" s="2"/>
      <c r="AE68" s="2"/>
      <c r="AF68" s="13"/>
      <c r="AG68" s="9"/>
      <c r="AH68" s="2"/>
      <c r="AI68" s="2"/>
      <c r="AJ68" s="13"/>
      <c r="AK68" s="9"/>
      <c r="AL68" s="2"/>
      <c r="AM68" s="2"/>
      <c r="AN68" s="13"/>
      <c r="AO68" s="9"/>
      <c r="AP68" s="2"/>
      <c r="AQ68" s="2"/>
      <c r="AR68" s="38"/>
      <c r="AS68" s="9"/>
      <c r="AT68" s="2"/>
      <c r="AU68" s="2"/>
      <c r="AV68" s="13"/>
      <c r="AW68" s="9"/>
      <c r="AX68" s="2"/>
      <c r="AY68" s="2"/>
      <c r="AZ68" s="13"/>
      <c r="BA68" s="9"/>
      <c r="BB68" s="2"/>
      <c r="BC68" s="2"/>
      <c r="BD68" s="13"/>
    </row>
    <row r="69" spans="1:56" ht="12" customHeight="1" x14ac:dyDescent="0.25">
      <c r="A69" s="720"/>
      <c r="B69" s="714" t="s">
        <v>54</v>
      </c>
      <c r="C69" s="715"/>
      <c r="D69" s="10" t="s">
        <v>18</v>
      </c>
      <c r="E69" s="717">
        <f>IF(F70=F69,100%,F70/F69)</f>
        <v>1</v>
      </c>
      <c r="F69" s="41">
        <f t="shared" si="3"/>
        <v>0</v>
      </c>
      <c r="G69" s="718"/>
      <c r="H69" s="706"/>
      <c r="I69" s="34"/>
      <c r="J69" s="30"/>
      <c r="K69" s="30"/>
      <c r="L69" s="35"/>
      <c r="M69" s="34"/>
      <c r="N69" s="3"/>
      <c r="O69" s="30"/>
      <c r="P69" s="31"/>
      <c r="Q69" s="36"/>
      <c r="R69" s="30"/>
      <c r="S69" s="30"/>
      <c r="T69" s="31"/>
      <c r="U69" s="7"/>
      <c r="V69" s="30"/>
      <c r="W69" s="30"/>
      <c r="X69" s="31"/>
      <c r="Y69" s="7"/>
      <c r="Z69" s="3"/>
      <c r="AA69" s="3"/>
      <c r="AB69" s="32"/>
      <c r="AC69" s="7"/>
      <c r="AD69" s="3"/>
      <c r="AE69" s="3"/>
      <c r="AF69" s="32"/>
      <c r="AG69" s="7"/>
      <c r="AH69" s="3"/>
      <c r="AI69" s="3"/>
      <c r="AJ69" s="32"/>
      <c r="AK69" s="7"/>
      <c r="AL69" s="3"/>
      <c r="AM69" s="3"/>
      <c r="AN69" s="32"/>
      <c r="AO69" s="7"/>
      <c r="AP69" s="3"/>
      <c r="AQ69" s="3"/>
      <c r="AR69" s="37"/>
      <c r="AS69" s="7"/>
      <c r="AT69" s="3"/>
      <c r="AU69" s="30"/>
      <c r="AV69" s="32"/>
      <c r="AW69" s="7"/>
      <c r="AX69" s="3"/>
      <c r="AY69" s="3"/>
      <c r="AZ69" s="32"/>
      <c r="BA69" s="7"/>
      <c r="BB69" s="3"/>
      <c r="BC69" s="3"/>
      <c r="BD69" s="32"/>
    </row>
    <row r="70" spans="1:56" ht="12" customHeight="1" thickBot="1" x14ac:dyDescent="0.3">
      <c r="A70" s="720"/>
      <c r="B70" s="714"/>
      <c r="C70" s="716"/>
      <c r="D70" s="6" t="s">
        <v>19</v>
      </c>
      <c r="E70" s="717"/>
      <c r="F70" s="41">
        <f t="shared" si="3"/>
        <v>0</v>
      </c>
      <c r="G70" s="718"/>
      <c r="H70" s="707"/>
      <c r="I70" s="33"/>
      <c r="J70" s="2"/>
      <c r="K70" s="2"/>
      <c r="L70" s="13"/>
      <c r="M70" s="9"/>
      <c r="N70" s="2"/>
      <c r="O70" s="2"/>
      <c r="P70" s="13"/>
      <c r="Q70" s="5"/>
      <c r="R70" s="1"/>
      <c r="S70" s="1"/>
      <c r="T70" s="4"/>
      <c r="U70" s="8"/>
      <c r="V70" s="1"/>
      <c r="W70" s="1"/>
      <c r="X70" s="5"/>
      <c r="Y70" s="9"/>
      <c r="Z70" s="2"/>
      <c r="AA70" s="2"/>
      <c r="AB70" s="13"/>
      <c r="AC70" s="9"/>
      <c r="AD70" s="2"/>
      <c r="AE70" s="2"/>
      <c r="AF70" s="13"/>
      <c r="AG70" s="9"/>
      <c r="AH70" s="2"/>
      <c r="AI70" s="2"/>
      <c r="AJ70" s="13"/>
      <c r="AK70" s="9"/>
      <c r="AL70" s="2"/>
      <c r="AM70" s="2"/>
      <c r="AN70" s="13"/>
      <c r="AO70" s="9"/>
      <c r="AP70" s="2"/>
      <c r="AQ70" s="2"/>
      <c r="AR70" s="38"/>
      <c r="AS70" s="9"/>
      <c r="AT70" s="2"/>
      <c r="AU70" s="2"/>
      <c r="AV70" s="13"/>
      <c r="AW70" s="9"/>
      <c r="AX70" s="2"/>
      <c r="AY70" s="2"/>
      <c r="AZ70" s="13"/>
      <c r="BA70" s="9"/>
      <c r="BB70" s="2"/>
      <c r="BC70" s="2"/>
      <c r="BD70" s="13"/>
    </row>
    <row r="71" spans="1:56" ht="12" customHeight="1" x14ac:dyDescent="0.25">
      <c r="A71" s="720"/>
      <c r="B71" s="714" t="s">
        <v>55</v>
      </c>
      <c r="C71" s="715"/>
      <c r="D71" s="10" t="s">
        <v>18</v>
      </c>
      <c r="E71" s="717">
        <f>IF(F72=F71,100%,F72/F71)</f>
        <v>1</v>
      </c>
      <c r="F71" s="41">
        <f t="shared" si="3"/>
        <v>0</v>
      </c>
      <c r="G71" s="718"/>
      <c r="H71" s="706"/>
      <c r="I71" s="34"/>
      <c r="J71" s="30"/>
      <c r="K71" s="30"/>
      <c r="L71" s="35"/>
      <c r="M71" s="34"/>
      <c r="N71" s="3"/>
      <c r="O71" s="30"/>
      <c r="P71" s="31"/>
      <c r="Q71" s="36"/>
      <c r="R71" s="30"/>
      <c r="S71" s="30"/>
      <c r="T71" s="31"/>
      <c r="U71" s="7"/>
      <c r="V71" s="30"/>
      <c r="W71" s="30"/>
      <c r="X71" s="31"/>
      <c r="Y71" s="7"/>
      <c r="Z71" s="3"/>
      <c r="AA71" s="3"/>
      <c r="AB71" s="32"/>
      <c r="AC71" s="7"/>
      <c r="AD71" s="3"/>
      <c r="AE71" s="3"/>
      <c r="AF71" s="32"/>
      <c r="AG71" s="7"/>
      <c r="AH71" s="3"/>
      <c r="AI71" s="3"/>
      <c r="AJ71" s="32"/>
      <c r="AK71" s="7"/>
      <c r="AL71" s="3"/>
      <c r="AM71" s="3"/>
      <c r="AN71" s="32"/>
      <c r="AO71" s="7"/>
      <c r="AP71" s="3"/>
      <c r="AQ71" s="3"/>
      <c r="AR71" s="37"/>
      <c r="AS71" s="7"/>
      <c r="AT71" s="3"/>
      <c r="AU71" s="30"/>
      <c r="AV71" s="32"/>
      <c r="AW71" s="7"/>
      <c r="AX71" s="3"/>
      <c r="AY71" s="3"/>
      <c r="AZ71" s="32"/>
      <c r="BA71" s="7"/>
      <c r="BB71" s="3"/>
      <c r="BC71" s="3"/>
      <c r="BD71" s="32"/>
    </row>
    <row r="72" spans="1:56" ht="12" customHeight="1" thickBot="1" x14ac:dyDescent="0.3">
      <c r="A72" s="720"/>
      <c r="B72" s="714"/>
      <c r="C72" s="716"/>
      <c r="D72" s="6" t="s">
        <v>19</v>
      </c>
      <c r="E72" s="717"/>
      <c r="F72" s="41">
        <f t="shared" si="3"/>
        <v>0</v>
      </c>
      <c r="G72" s="718"/>
      <c r="H72" s="707"/>
      <c r="I72" s="33"/>
      <c r="J72" s="2"/>
      <c r="K72" s="2"/>
      <c r="L72" s="13"/>
      <c r="M72" s="9"/>
      <c r="N72" s="2"/>
      <c r="O72" s="2"/>
      <c r="P72" s="13"/>
      <c r="Q72" s="5"/>
      <c r="R72" s="1"/>
      <c r="S72" s="1"/>
      <c r="T72" s="4"/>
      <c r="U72" s="8"/>
      <c r="V72" s="1"/>
      <c r="W72" s="1"/>
      <c r="X72" s="5"/>
      <c r="Y72" s="9"/>
      <c r="Z72" s="2"/>
      <c r="AA72" s="2"/>
      <c r="AB72" s="13"/>
      <c r="AC72" s="9"/>
      <c r="AD72" s="2"/>
      <c r="AE72" s="2"/>
      <c r="AF72" s="13"/>
      <c r="AG72" s="9"/>
      <c r="AH72" s="2"/>
      <c r="AI72" s="2"/>
      <c r="AJ72" s="13"/>
      <c r="AK72" s="9"/>
      <c r="AL72" s="2"/>
      <c r="AM72" s="2"/>
      <c r="AN72" s="13"/>
      <c r="AO72" s="9"/>
      <c r="AP72" s="2"/>
      <c r="AQ72" s="2"/>
      <c r="AR72" s="38"/>
      <c r="AS72" s="9"/>
      <c r="AT72" s="2"/>
      <c r="AU72" s="2"/>
      <c r="AV72" s="13"/>
      <c r="AW72" s="9"/>
      <c r="AX72" s="2"/>
      <c r="AY72" s="2"/>
      <c r="AZ72" s="13"/>
      <c r="BA72" s="9"/>
      <c r="BB72" s="2"/>
      <c r="BC72" s="2"/>
      <c r="BD72" s="13"/>
    </row>
    <row r="73" spans="1:56" ht="12" customHeight="1" x14ac:dyDescent="0.25">
      <c r="A73" s="720"/>
      <c r="B73" s="714" t="s">
        <v>56</v>
      </c>
      <c r="C73" s="715"/>
      <c r="D73" s="10" t="s">
        <v>18</v>
      </c>
      <c r="E73" s="717">
        <f>IF(F74=F73,100%,F74/F73)</f>
        <v>1</v>
      </c>
      <c r="F73" s="41">
        <f t="shared" si="3"/>
        <v>0</v>
      </c>
      <c r="G73" s="718"/>
      <c r="H73" s="706"/>
      <c r="I73" s="34"/>
      <c r="J73" s="30"/>
      <c r="K73" s="30"/>
      <c r="L73" s="35"/>
      <c r="M73" s="34"/>
      <c r="N73" s="3"/>
      <c r="O73" s="30"/>
      <c r="P73" s="31"/>
      <c r="Q73" s="36"/>
      <c r="R73" s="30"/>
      <c r="S73" s="30"/>
      <c r="T73" s="31"/>
      <c r="U73" s="7"/>
      <c r="V73" s="30"/>
      <c r="W73" s="30"/>
      <c r="X73" s="31"/>
      <c r="Y73" s="7"/>
      <c r="Z73" s="3"/>
      <c r="AA73" s="3"/>
      <c r="AB73" s="32"/>
      <c r="AC73" s="7"/>
      <c r="AD73" s="3"/>
      <c r="AE73" s="3"/>
      <c r="AF73" s="32"/>
      <c r="AG73" s="7"/>
      <c r="AH73" s="3"/>
      <c r="AI73" s="3"/>
      <c r="AJ73" s="32"/>
      <c r="AK73" s="7"/>
      <c r="AL73" s="3"/>
      <c r="AM73" s="3"/>
      <c r="AN73" s="32"/>
      <c r="AO73" s="7"/>
      <c r="AP73" s="3"/>
      <c r="AQ73" s="3"/>
      <c r="AR73" s="37"/>
      <c r="AS73" s="7"/>
      <c r="AT73" s="3"/>
      <c r="AU73" s="30"/>
      <c r="AV73" s="32"/>
      <c r="AW73" s="7"/>
      <c r="AX73" s="3"/>
      <c r="AY73" s="3"/>
      <c r="AZ73" s="32"/>
      <c r="BA73" s="7"/>
      <c r="BB73" s="3"/>
      <c r="BC73" s="3"/>
      <c r="BD73" s="32"/>
    </row>
    <row r="74" spans="1:56" ht="25.5" customHeight="1" thickBot="1" x14ac:dyDescent="0.3">
      <c r="A74" s="720"/>
      <c r="B74" s="714"/>
      <c r="C74" s="716"/>
      <c r="D74" s="6" t="s">
        <v>19</v>
      </c>
      <c r="E74" s="717"/>
      <c r="F74" s="41">
        <f t="shared" si="3"/>
        <v>0</v>
      </c>
      <c r="G74" s="718"/>
      <c r="H74" s="707"/>
      <c r="I74" s="33"/>
      <c r="J74" s="2"/>
      <c r="K74" s="2"/>
      <c r="L74" s="13"/>
      <c r="M74" s="9"/>
      <c r="N74" s="2"/>
      <c r="O74" s="2"/>
      <c r="P74" s="13"/>
      <c r="Q74" s="5"/>
      <c r="R74" s="1"/>
      <c r="S74" s="1"/>
      <c r="T74" s="4"/>
      <c r="U74" s="8"/>
      <c r="V74" s="1"/>
      <c r="W74" s="1"/>
      <c r="X74" s="5"/>
      <c r="Y74" s="9"/>
      <c r="Z74" s="2"/>
      <c r="AA74" s="2"/>
      <c r="AB74" s="13"/>
      <c r="AC74" s="9"/>
      <c r="AD74" s="2"/>
      <c r="AE74" s="2"/>
      <c r="AF74" s="13"/>
      <c r="AG74" s="9"/>
      <c r="AH74" s="2"/>
      <c r="AI74" s="2"/>
      <c r="AJ74" s="13"/>
      <c r="AK74" s="9"/>
      <c r="AL74" s="2"/>
      <c r="AM74" s="2"/>
      <c r="AN74" s="13"/>
      <c r="AO74" s="9"/>
      <c r="AP74" s="2"/>
      <c r="AQ74" s="2"/>
      <c r="AR74" s="38"/>
      <c r="AS74" s="9"/>
      <c r="AT74" s="2"/>
      <c r="AU74" s="2"/>
      <c r="AV74" s="13"/>
      <c r="AW74" s="9"/>
      <c r="AX74" s="2"/>
      <c r="AY74" s="2"/>
      <c r="AZ74" s="13"/>
      <c r="BA74" s="9"/>
      <c r="BB74" s="2"/>
      <c r="BC74" s="2"/>
      <c r="BD74" s="13"/>
    </row>
    <row r="75" spans="1:56" ht="12" customHeight="1" x14ac:dyDescent="0.25">
      <c r="A75" s="720"/>
      <c r="B75" s="714" t="s">
        <v>58</v>
      </c>
      <c r="C75" s="715"/>
      <c r="D75" s="10" t="s">
        <v>18</v>
      </c>
      <c r="E75" s="717">
        <f>IF(F76=F75,100%,F76/F75)</f>
        <v>1</v>
      </c>
      <c r="F75" s="41">
        <f t="shared" si="3"/>
        <v>0</v>
      </c>
      <c r="G75" s="718" t="s">
        <v>60</v>
      </c>
      <c r="H75" s="706" t="s">
        <v>45</v>
      </c>
      <c r="I75" s="34"/>
      <c r="J75" s="30"/>
      <c r="K75" s="30"/>
      <c r="L75" s="35"/>
      <c r="M75" s="34"/>
      <c r="N75" s="3"/>
      <c r="O75" s="30"/>
      <c r="P75" s="31"/>
      <c r="Q75" s="36"/>
      <c r="R75" s="30"/>
      <c r="S75" s="30"/>
      <c r="T75" s="31"/>
      <c r="U75" s="7"/>
      <c r="V75" s="30"/>
      <c r="W75" s="30"/>
      <c r="X75" s="31"/>
      <c r="Y75" s="7"/>
      <c r="Z75" s="3"/>
      <c r="AA75" s="3"/>
      <c r="AB75" s="32"/>
      <c r="AC75" s="7"/>
      <c r="AD75" s="3"/>
      <c r="AE75" s="3"/>
      <c r="AF75" s="32"/>
      <c r="AG75" s="7"/>
      <c r="AH75" s="3"/>
      <c r="AI75" s="3"/>
      <c r="AJ75" s="32"/>
      <c r="AK75" s="7"/>
      <c r="AL75" s="3"/>
      <c r="AM75" s="3"/>
      <c r="AN75" s="32"/>
      <c r="AO75" s="7"/>
      <c r="AP75" s="3"/>
      <c r="AQ75" s="3"/>
      <c r="AR75" s="37"/>
      <c r="AS75" s="7"/>
      <c r="AT75" s="3"/>
      <c r="AU75" s="30"/>
      <c r="AV75" s="32"/>
      <c r="AW75" s="7"/>
      <c r="AX75" s="3"/>
      <c r="AY75" s="3"/>
      <c r="AZ75" s="32"/>
      <c r="BA75" s="7"/>
      <c r="BB75" s="3"/>
      <c r="BC75" s="3"/>
      <c r="BD75" s="32"/>
    </row>
    <row r="76" spans="1:56" ht="25.5" customHeight="1" thickBot="1" x14ac:dyDescent="0.3">
      <c r="A76" s="720"/>
      <c r="B76" s="714"/>
      <c r="C76" s="716"/>
      <c r="D76" s="6" t="s">
        <v>19</v>
      </c>
      <c r="E76" s="717"/>
      <c r="F76" s="41">
        <f t="shared" si="3"/>
        <v>0</v>
      </c>
      <c r="G76" s="718"/>
      <c r="H76" s="707"/>
      <c r="I76" s="33"/>
      <c r="J76" s="2"/>
      <c r="K76" s="2"/>
      <c r="L76" s="13"/>
      <c r="M76" s="9"/>
      <c r="N76" s="2"/>
      <c r="O76" s="2"/>
      <c r="P76" s="13"/>
      <c r="Q76" s="5"/>
      <c r="R76" s="1"/>
      <c r="S76" s="1"/>
      <c r="T76" s="4"/>
      <c r="U76" s="8"/>
      <c r="V76" s="1"/>
      <c r="W76" s="1"/>
      <c r="X76" s="5"/>
      <c r="Y76" s="9"/>
      <c r="Z76" s="2"/>
      <c r="AA76" s="2"/>
      <c r="AB76" s="13"/>
      <c r="AC76" s="9"/>
      <c r="AD76" s="2"/>
      <c r="AE76" s="2"/>
      <c r="AF76" s="13"/>
      <c r="AG76" s="9"/>
      <c r="AH76" s="2"/>
      <c r="AI76" s="2"/>
      <c r="AJ76" s="13"/>
      <c r="AK76" s="9"/>
      <c r="AL76" s="2"/>
      <c r="AM76" s="2"/>
      <c r="AN76" s="13"/>
      <c r="AO76" s="9"/>
      <c r="AP76" s="2"/>
      <c r="AQ76" s="2"/>
      <c r="AR76" s="38"/>
      <c r="AS76" s="9"/>
      <c r="AT76" s="2"/>
      <c r="AU76" s="2"/>
      <c r="AV76" s="13"/>
      <c r="AW76" s="9"/>
      <c r="AX76" s="2"/>
      <c r="AY76" s="2"/>
      <c r="AZ76" s="13"/>
      <c r="BA76" s="9"/>
      <c r="BB76" s="2"/>
      <c r="BC76" s="2"/>
      <c r="BD76" s="13"/>
    </row>
    <row r="77" spans="1:56" ht="12" customHeight="1" x14ac:dyDescent="0.25">
      <c r="A77" s="719" t="s">
        <v>61</v>
      </c>
      <c r="B77" s="714" t="s">
        <v>53</v>
      </c>
      <c r="C77" s="715"/>
      <c r="D77" s="10" t="s">
        <v>18</v>
      </c>
      <c r="E77" s="717">
        <f>IF(F78=F77,100%,F78/F77)</f>
        <v>1</v>
      </c>
      <c r="F77" s="41">
        <f t="shared" si="3"/>
        <v>0</v>
      </c>
      <c r="G77" s="718"/>
      <c r="H77" s="706"/>
      <c r="I77" s="34"/>
      <c r="J77" s="30"/>
      <c r="K77" s="30"/>
      <c r="L77" s="35"/>
      <c r="M77" s="34"/>
      <c r="N77" s="3"/>
      <c r="O77" s="30"/>
      <c r="P77" s="31"/>
      <c r="Q77" s="36"/>
      <c r="R77" s="30"/>
      <c r="S77" s="30"/>
      <c r="T77" s="31"/>
      <c r="U77" s="7"/>
      <c r="V77" s="30"/>
      <c r="W77" s="30"/>
      <c r="X77" s="31"/>
      <c r="Y77" s="7"/>
      <c r="Z77" s="3"/>
      <c r="AA77" s="3"/>
      <c r="AB77" s="32"/>
      <c r="AC77" s="7"/>
      <c r="AD77" s="3"/>
      <c r="AE77" s="3"/>
      <c r="AF77" s="32"/>
      <c r="AG77" s="7"/>
      <c r="AH77" s="3"/>
      <c r="AI77" s="3"/>
      <c r="AJ77" s="32"/>
      <c r="AK77" s="7"/>
      <c r="AL77" s="3"/>
      <c r="AM77" s="3"/>
      <c r="AN77" s="32"/>
      <c r="AO77" s="7"/>
      <c r="AP77" s="3"/>
      <c r="AQ77" s="3"/>
      <c r="AR77" s="37"/>
      <c r="AS77" s="7"/>
      <c r="AT77" s="3"/>
      <c r="AU77" s="30"/>
      <c r="AV77" s="32"/>
      <c r="AW77" s="7"/>
      <c r="AX77" s="3"/>
      <c r="AY77" s="3"/>
      <c r="AZ77" s="32"/>
      <c r="BA77" s="7"/>
      <c r="BB77" s="3"/>
      <c r="BC77" s="3"/>
      <c r="BD77" s="32"/>
    </row>
    <row r="78" spans="1:56" ht="12" customHeight="1" thickBot="1" x14ac:dyDescent="0.3">
      <c r="A78" s="720"/>
      <c r="B78" s="714"/>
      <c r="C78" s="716"/>
      <c r="D78" s="6" t="s">
        <v>19</v>
      </c>
      <c r="E78" s="717"/>
      <c r="F78" s="41">
        <f t="shared" si="3"/>
        <v>0</v>
      </c>
      <c r="G78" s="718"/>
      <c r="H78" s="707"/>
      <c r="I78" s="33"/>
      <c r="J78" s="2"/>
      <c r="K78" s="2"/>
      <c r="L78" s="13"/>
      <c r="M78" s="9"/>
      <c r="N78" s="2"/>
      <c r="O78" s="2"/>
      <c r="P78" s="13"/>
      <c r="Q78" s="5"/>
      <c r="R78" s="1"/>
      <c r="S78" s="1"/>
      <c r="T78" s="4"/>
      <c r="U78" s="8"/>
      <c r="V78" s="1"/>
      <c r="W78" s="1"/>
      <c r="X78" s="5"/>
      <c r="Y78" s="9"/>
      <c r="Z78" s="2"/>
      <c r="AA78" s="2"/>
      <c r="AB78" s="13"/>
      <c r="AC78" s="9"/>
      <c r="AD78" s="2"/>
      <c r="AE78" s="2"/>
      <c r="AF78" s="13"/>
      <c r="AG78" s="9"/>
      <c r="AH78" s="2"/>
      <c r="AI78" s="2"/>
      <c r="AJ78" s="13"/>
      <c r="AK78" s="9"/>
      <c r="AL78" s="2"/>
      <c r="AM78" s="2"/>
      <c r="AN78" s="13"/>
      <c r="AO78" s="9"/>
      <c r="AP78" s="2"/>
      <c r="AQ78" s="2"/>
      <c r="AR78" s="38"/>
      <c r="AS78" s="9"/>
      <c r="AT78" s="2"/>
      <c r="AU78" s="2"/>
      <c r="AV78" s="13"/>
      <c r="AW78" s="9"/>
      <c r="AX78" s="2"/>
      <c r="AY78" s="2"/>
      <c r="AZ78" s="13"/>
      <c r="BA78" s="9"/>
      <c r="BB78" s="2"/>
      <c r="BC78" s="2"/>
      <c r="BD78" s="13"/>
    </row>
    <row r="79" spans="1:56" ht="12" customHeight="1" x14ac:dyDescent="0.25">
      <c r="A79" s="720"/>
      <c r="B79" s="714" t="s">
        <v>54</v>
      </c>
      <c r="C79" s="715"/>
      <c r="D79" s="10" t="s">
        <v>18</v>
      </c>
      <c r="E79" s="717">
        <f>IF(F80=F79,100%,F80/F79)</f>
        <v>1</v>
      </c>
      <c r="F79" s="41">
        <f t="shared" si="3"/>
        <v>0</v>
      </c>
      <c r="G79" s="718"/>
      <c r="H79" s="706"/>
      <c r="I79" s="34"/>
      <c r="J79" s="30"/>
      <c r="K79" s="30"/>
      <c r="L79" s="35"/>
      <c r="M79" s="34"/>
      <c r="N79" s="3"/>
      <c r="O79" s="30"/>
      <c r="P79" s="31"/>
      <c r="Q79" s="36"/>
      <c r="R79" s="30"/>
      <c r="S79" s="30"/>
      <c r="T79" s="31"/>
      <c r="U79" s="7"/>
      <c r="V79" s="30"/>
      <c r="W79" s="30"/>
      <c r="X79" s="31"/>
      <c r="Y79" s="7"/>
      <c r="Z79" s="3"/>
      <c r="AA79" s="3"/>
      <c r="AB79" s="32"/>
      <c r="AC79" s="7"/>
      <c r="AD79" s="3"/>
      <c r="AE79" s="3"/>
      <c r="AF79" s="32"/>
      <c r="AG79" s="7"/>
      <c r="AH79" s="3"/>
      <c r="AI79" s="3"/>
      <c r="AJ79" s="32"/>
      <c r="AK79" s="7"/>
      <c r="AL79" s="3"/>
      <c r="AM79" s="3"/>
      <c r="AN79" s="32"/>
      <c r="AO79" s="7"/>
      <c r="AP79" s="3"/>
      <c r="AQ79" s="3"/>
      <c r="AR79" s="37"/>
      <c r="AS79" s="7"/>
      <c r="AT79" s="3"/>
      <c r="AU79" s="30"/>
      <c r="AV79" s="32"/>
      <c r="AW79" s="7"/>
      <c r="AX79" s="3"/>
      <c r="AY79" s="3"/>
      <c r="AZ79" s="32"/>
      <c r="BA79" s="7"/>
      <c r="BB79" s="3"/>
      <c r="BC79" s="3"/>
      <c r="BD79" s="32"/>
    </row>
    <row r="80" spans="1:56" ht="27" customHeight="1" thickBot="1" x14ac:dyDescent="0.3">
      <c r="A80" s="720"/>
      <c r="B80" s="714"/>
      <c r="C80" s="716"/>
      <c r="D80" s="6" t="s">
        <v>19</v>
      </c>
      <c r="E80" s="717"/>
      <c r="F80" s="41">
        <f t="shared" si="3"/>
        <v>0</v>
      </c>
      <c r="G80" s="718"/>
      <c r="H80" s="707"/>
      <c r="I80" s="33"/>
      <c r="J80" s="2"/>
      <c r="K80" s="2"/>
      <c r="L80" s="13"/>
      <c r="M80" s="9"/>
      <c r="N80" s="2"/>
      <c r="O80" s="2"/>
      <c r="P80" s="13"/>
      <c r="Q80" s="5"/>
      <c r="R80" s="1"/>
      <c r="S80" s="1"/>
      <c r="T80" s="4"/>
      <c r="U80" s="8"/>
      <c r="V80" s="1"/>
      <c r="W80" s="1"/>
      <c r="X80" s="5"/>
      <c r="Y80" s="9"/>
      <c r="Z80" s="2"/>
      <c r="AA80" s="2"/>
      <c r="AB80" s="13"/>
      <c r="AC80" s="9"/>
      <c r="AD80" s="2"/>
      <c r="AE80" s="2"/>
      <c r="AF80" s="13"/>
      <c r="AG80" s="9"/>
      <c r="AH80" s="2"/>
      <c r="AI80" s="2"/>
      <c r="AJ80" s="13"/>
      <c r="AK80" s="9"/>
      <c r="AL80" s="2"/>
      <c r="AM80" s="2"/>
      <c r="AN80" s="13"/>
      <c r="AO80" s="9"/>
      <c r="AP80" s="2"/>
      <c r="AQ80" s="2"/>
      <c r="AR80" s="38"/>
      <c r="AS80" s="9"/>
      <c r="AT80" s="2"/>
      <c r="AU80" s="2"/>
      <c r="AV80" s="13"/>
      <c r="AW80" s="9"/>
      <c r="AX80" s="2"/>
      <c r="AY80" s="2"/>
      <c r="AZ80" s="13"/>
      <c r="BA80" s="9"/>
      <c r="BB80" s="2"/>
      <c r="BC80" s="2"/>
      <c r="BD80" s="13"/>
    </row>
    <row r="81" spans="1:56" ht="12" customHeight="1" x14ac:dyDescent="0.25">
      <c r="A81" s="720"/>
      <c r="B81" s="714" t="s">
        <v>55</v>
      </c>
      <c r="C81" s="715"/>
      <c r="D81" s="10" t="s">
        <v>18</v>
      </c>
      <c r="E81" s="717">
        <f>IF(F82=F81,100%,F82/F81)</f>
        <v>1</v>
      </c>
      <c r="F81" s="41">
        <f t="shared" si="3"/>
        <v>0</v>
      </c>
      <c r="G81" s="718"/>
      <c r="H81" s="706"/>
      <c r="I81" s="34"/>
      <c r="J81" s="30"/>
      <c r="K81" s="30"/>
      <c r="L81" s="35"/>
      <c r="M81" s="34"/>
      <c r="N81" s="3"/>
      <c r="O81" s="30"/>
      <c r="P81" s="31"/>
      <c r="Q81" s="36"/>
      <c r="R81" s="30"/>
      <c r="S81" s="30"/>
      <c r="T81" s="31"/>
      <c r="U81" s="7"/>
      <c r="V81" s="30"/>
      <c r="W81" s="30"/>
      <c r="X81" s="31"/>
      <c r="Y81" s="7"/>
      <c r="Z81" s="3"/>
      <c r="AA81" s="3"/>
      <c r="AB81" s="32"/>
      <c r="AC81" s="7"/>
      <c r="AD81" s="3"/>
      <c r="AE81" s="3"/>
      <c r="AF81" s="32"/>
      <c r="AG81" s="7"/>
      <c r="AH81" s="3"/>
      <c r="AI81" s="3"/>
      <c r="AJ81" s="32"/>
      <c r="AK81" s="7"/>
      <c r="AL81" s="3"/>
      <c r="AM81" s="3"/>
      <c r="AN81" s="32"/>
      <c r="AO81" s="7"/>
      <c r="AP81" s="3"/>
      <c r="AQ81" s="3"/>
      <c r="AR81" s="37"/>
      <c r="AS81" s="7"/>
      <c r="AT81" s="3"/>
      <c r="AU81" s="30"/>
      <c r="AV81" s="32"/>
      <c r="AW81" s="7"/>
      <c r="AX81" s="3"/>
      <c r="AY81" s="3"/>
      <c r="AZ81" s="32"/>
      <c r="BA81" s="7"/>
      <c r="BB81" s="3"/>
      <c r="BC81" s="3"/>
      <c r="BD81" s="32"/>
    </row>
    <row r="82" spans="1:56" ht="12" customHeight="1" thickBot="1" x14ac:dyDescent="0.3">
      <c r="A82" s="720"/>
      <c r="B82" s="714"/>
      <c r="C82" s="716"/>
      <c r="D82" s="6" t="s">
        <v>19</v>
      </c>
      <c r="E82" s="717"/>
      <c r="F82" s="41">
        <f t="shared" si="3"/>
        <v>0</v>
      </c>
      <c r="G82" s="718"/>
      <c r="H82" s="707"/>
      <c r="I82" s="33"/>
      <c r="J82" s="2"/>
      <c r="K82" s="2"/>
      <c r="L82" s="13"/>
      <c r="M82" s="9"/>
      <c r="N82" s="2"/>
      <c r="O82" s="2"/>
      <c r="P82" s="13"/>
      <c r="Q82" s="5"/>
      <c r="R82" s="1"/>
      <c r="S82" s="1"/>
      <c r="T82" s="4"/>
      <c r="U82" s="8"/>
      <c r="V82" s="1"/>
      <c r="W82" s="1"/>
      <c r="X82" s="5"/>
      <c r="Y82" s="9"/>
      <c r="Z82" s="2"/>
      <c r="AA82" s="2"/>
      <c r="AB82" s="13"/>
      <c r="AC82" s="9"/>
      <c r="AD82" s="2"/>
      <c r="AE82" s="2"/>
      <c r="AF82" s="13"/>
      <c r="AG82" s="9"/>
      <c r="AH82" s="2"/>
      <c r="AI82" s="2"/>
      <c r="AJ82" s="13"/>
      <c r="AK82" s="9"/>
      <c r="AL82" s="2"/>
      <c r="AM82" s="2"/>
      <c r="AN82" s="13"/>
      <c r="AO82" s="9"/>
      <c r="AP82" s="2"/>
      <c r="AQ82" s="2"/>
      <c r="AR82" s="38"/>
      <c r="AS82" s="9"/>
      <c r="AT82" s="2"/>
      <c r="AU82" s="2"/>
      <c r="AV82" s="13"/>
      <c r="AW82" s="9"/>
      <c r="AX82" s="2"/>
      <c r="AY82" s="2"/>
      <c r="AZ82" s="13"/>
      <c r="BA82" s="9"/>
      <c r="BB82" s="2"/>
      <c r="BC82" s="2"/>
      <c r="BD82" s="13"/>
    </row>
    <row r="83" spans="1:56" ht="12" customHeight="1" x14ac:dyDescent="0.25">
      <c r="A83" s="720"/>
      <c r="B83" s="714" t="s">
        <v>56</v>
      </c>
      <c r="C83" s="715"/>
      <c r="D83" s="10" t="s">
        <v>18</v>
      </c>
      <c r="E83" s="717">
        <f>IF(F84=F83,100%,F84/F83)</f>
        <v>1</v>
      </c>
      <c r="F83" s="41">
        <f t="shared" si="3"/>
        <v>0</v>
      </c>
      <c r="G83" s="718"/>
      <c r="H83" s="706"/>
      <c r="I83" s="34"/>
      <c r="J83" s="30"/>
      <c r="K83" s="30"/>
      <c r="L83" s="35"/>
      <c r="M83" s="34"/>
      <c r="N83" s="3"/>
      <c r="O83" s="30"/>
      <c r="P83" s="31"/>
      <c r="Q83" s="36"/>
      <c r="R83" s="30"/>
      <c r="S83" s="30"/>
      <c r="T83" s="31"/>
      <c r="U83" s="7"/>
      <c r="V83" s="30"/>
      <c r="W83" s="30"/>
      <c r="X83" s="31"/>
      <c r="Y83" s="7"/>
      <c r="Z83" s="3"/>
      <c r="AA83" s="3"/>
      <c r="AB83" s="32"/>
      <c r="AC83" s="7"/>
      <c r="AD83" s="3"/>
      <c r="AE83" s="3"/>
      <c r="AF83" s="32"/>
      <c r="AG83" s="7"/>
      <c r="AH83" s="3"/>
      <c r="AI83" s="3"/>
      <c r="AJ83" s="32"/>
      <c r="AK83" s="7"/>
      <c r="AL83" s="3"/>
      <c r="AM83" s="3"/>
      <c r="AN83" s="32"/>
      <c r="AO83" s="7"/>
      <c r="AP83" s="3"/>
      <c r="AQ83" s="3"/>
      <c r="AR83" s="37"/>
      <c r="AS83" s="7"/>
      <c r="AT83" s="3"/>
      <c r="AU83" s="30"/>
      <c r="AV83" s="32"/>
      <c r="AW83" s="7"/>
      <c r="AX83" s="3"/>
      <c r="AY83" s="3"/>
      <c r="AZ83" s="32"/>
      <c r="BA83" s="7"/>
      <c r="BB83" s="3"/>
      <c r="BC83" s="3"/>
      <c r="BD83" s="32"/>
    </row>
    <row r="84" spans="1:56" ht="12" customHeight="1" thickBot="1" x14ac:dyDescent="0.3">
      <c r="A84" s="720"/>
      <c r="B84" s="714"/>
      <c r="C84" s="716"/>
      <c r="D84" s="6" t="s">
        <v>19</v>
      </c>
      <c r="E84" s="717"/>
      <c r="F84" s="41">
        <f t="shared" si="3"/>
        <v>0</v>
      </c>
      <c r="G84" s="718"/>
      <c r="H84" s="707"/>
      <c r="I84" s="33"/>
      <c r="J84" s="2"/>
      <c r="K84" s="2"/>
      <c r="L84" s="13"/>
      <c r="M84" s="9"/>
      <c r="N84" s="2"/>
      <c r="O84" s="2"/>
      <c r="P84" s="13"/>
      <c r="Q84" s="5"/>
      <c r="R84" s="1"/>
      <c r="S84" s="1"/>
      <c r="T84" s="4"/>
      <c r="U84" s="8"/>
      <c r="V84" s="1"/>
      <c r="W84" s="1"/>
      <c r="X84" s="5"/>
      <c r="Y84" s="9"/>
      <c r="Z84" s="2"/>
      <c r="AA84" s="2"/>
      <c r="AB84" s="13"/>
      <c r="AC84" s="9"/>
      <c r="AD84" s="2"/>
      <c r="AE84" s="2"/>
      <c r="AF84" s="13"/>
      <c r="AG84" s="9"/>
      <c r="AH84" s="2"/>
      <c r="AI84" s="2"/>
      <c r="AJ84" s="13"/>
      <c r="AK84" s="9"/>
      <c r="AL84" s="2"/>
      <c r="AM84" s="2"/>
      <c r="AN84" s="13"/>
      <c r="AO84" s="9"/>
      <c r="AP84" s="2"/>
      <c r="AQ84" s="2"/>
      <c r="AR84" s="38"/>
      <c r="AS84" s="9"/>
      <c r="AT84" s="2"/>
      <c r="AU84" s="2"/>
      <c r="AV84" s="13"/>
      <c r="AW84" s="9"/>
      <c r="AX84" s="2"/>
      <c r="AY84" s="2"/>
      <c r="AZ84" s="13"/>
      <c r="BA84" s="9"/>
      <c r="BB84" s="2"/>
      <c r="BC84" s="2"/>
      <c r="BD84" s="13"/>
    </row>
    <row r="85" spans="1:56" ht="12" customHeight="1" x14ac:dyDescent="0.25">
      <c r="A85" s="720"/>
      <c r="B85" s="714" t="s">
        <v>58</v>
      </c>
      <c r="C85" s="715"/>
      <c r="D85" s="10" t="s">
        <v>18</v>
      </c>
      <c r="E85" s="717">
        <f>IF(F86=F85,100%,F86/F85)</f>
        <v>1</v>
      </c>
      <c r="F85" s="41">
        <f t="shared" si="3"/>
        <v>0</v>
      </c>
      <c r="G85" s="718" t="s">
        <v>60</v>
      </c>
      <c r="H85" s="706" t="s">
        <v>45</v>
      </c>
      <c r="I85" s="34"/>
      <c r="J85" s="30"/>
      <c r="K85" s="30"/>
      <c r="L85" s="35"/>
      <c r="M85" s="34"/>
      <c r="N85" s="3"/>
      <c r="O85" s="30"/>
      <c r="P85" s="31"/>
      <c r="Q85" s="36"/>
      <c r="R85" s="30"/>
      <c r="S85" s="30"/>
      <c r="T85" s="31"/>
      <c r="U85" s="7"/>
      <c r="V85" s="30"/>
      <c r="W85" s="30"/>
      <c r="X85" s="31"/>
      <c r="Y85" s="7"/>
      <c r="Z85" s="3"/>
      <c r="AA85" s="3"/>
      <c r="AB85" s="32"/>
      <c r="AC85" s="7"/>
      <c r="AD85" s="3"/>
      <c r="AE85" s="3"/>
      <c r="AF85" s="32"/>
      <c r="AG85" s="7"/>
      <c r="AH85" s="3"/>
      <c r="AI85" s="3"/>
      <c r="AJ85" s="32"/>
      <c r="AK85" s="7"/>
      <c r="AL85" s="3"/>
      <c r="AM85" s="3"/>
      <c r="AN85" s="32"/>
      <c r="AO85" s="7"/>
      <c r="AP85" s="3"/>
      <c r="AQ85" s="3"/>
      <c r="AR85" s="37"/>
      <c r="AS85" s="7"/>
      <c r="AT85" s="3"/>
      <c r="AU85" s="30"/>
      <c r="AV85" s="32"/>
      <c r="AW85" s="7"/>
      <c r="AX85" s="3"/>
      <c r="AY85" s="3"/>
      <c r="AZ85" s="32"/>
      <c r="BA85" s="7"/>
      <c r="BB85" s="3"/>
      <c r="BC85" s="3"/>
      <c r="BD85" s="32"/>
    </row>
    <row r="86" spans="1:56" ht="12" customHeight="1" thickBot="1" x14ac:dyDescent="0.3">
      <c r="A86" s="720"/>
      <c r="B86" s="714"/>
      <c r="C86" s="716"/>
      <c r="D86" s="6" t="s">
        <v>19</v>
      </c>
      <c r="E86" s="717"/>
      <c r="F86" s="41">
        <f t="shared" si="3"/>
        <v>0</v>
      </c>
      <c r="G86" s="718"/>
      <c r="H86" s="707"/>
      <c r="I86" s="33"/>
      <c r="J86" s="2"/>
      <c r="K86" s="2"/>
      <c r="L86" s="13"/>
      <c r="M86" s="9"/>
      <c r="N86" s="2"/>
      <c r="O86" s="2"/>
      <c r="P86" s="13"/>
      <c r="Q86" s="5"/>
      <c r="R86" s="1"/>
      <c r="S86" s="1"/>
      <c r="T86" s="4"/>
      <c r="U86" s="8"/>
      <c r="V86" s="1"/>
      <c r="W86" s="1"/>
      <c r="X86" s="5"/>
      <c r="Y86" s="9"/>
      <c r="Z86" s="2"/>
      <c r="AA86" s="2"/>
      <c r="AB86" s="13"/>
      <c r="AC86" s="9"/>
      <c r="AD86" s="2"/>
      <c r="AE86" s="2"/>
      <c r="AF86" s="13"/>
      <c r="AG86" s="9"/>
      <c r="AH86" s="2"/>
      <c r="AI86" s="2"/>
      <c r="AJ86" s="13"/>
      <c r="AK86" s="9"/>
      <c r="AL86" s="2"/>
      <c r="AM86" s="2"/>
      <c r="AN86" s="13"/>
      <c r="AO86" s="9"/>
      <c r="AP86" s="2"/>
      <c r="AQ86" s="2"/>
      <c r="AR86" s="38"/>
      <c r="AS86" s="9"/>
      <c r="AT86" s="2"/>
      <c r="AU86" s="2"/>
      <c r="AV86" s="13"/>
      <c r="AW86" s="9"/>
      <c r="AX86" s="2"/>
      <c r="AY86" s="2"/>
      <c r="AZ86" s="13"/>
      <c r="BA86" s="9"/>
      <c r="BB86" s="2"/>
      <c r="BC86" s="2"/>
      <c r="BD86" s="13"/>
    </row>
    <row r="87" spans="1:56" ht="12" customHeight="1" x14ac:dyDescent="0.25">
      <c r="A87" s="719" t="s">
        <v>61</v>
      </c>
      <c r="B87" s="714" t="s">
        <v>53</v>
      </c>
      <c r="C87" s="715"/>
      <c r="D87" s="10" t="s">
        <v>18</v>
      </c>
      <c r="E87" s="717">
        <f>IF(F88=F87,100%,F88/F87)</f>
        <v>1</v>
      </c>
      <c r="F87" s="41">
        <f t="shared" si="3"/>
        <v>0</v>
      </c>
      <c r="G87" s="718"/>
      <c r="H87" s="706"/>
      <c r="I87" s="34"/>
      <c r="J87" s="30"/>
      <c r="K87" s="30"/>
      <c r="L87" s="35"/>
      <c r="M87" s="34"/>
      <c r="N87" s="3"/>
      <c r="O87" s="30"/>
      <c r="P87" s="31"/>
      <c r="Q87" s="36"/>
      <c r="R87" s="30"/>
      <c r="S87" s="30"/>
      <c r="T87" s="31"/>
      <c r="U87" s="7"/>
      <c r="V87" s="30"/>
      <c r="W87" s="30"/>
      <c r="X87" s="31"/>
      <c r="Y87" s="7"/>
      <c r="Z87" s="3"/>
      <c r="AA87" s="3"/>
      <c r="AB87" s="32"/>
      <c r="AC87" s="7"/>
      <c r="AD87" s="3"/>
      <c r="AE87" s="3"/>
      <c r="AF87" s="32"/>
      <c r="AG87" s="7"/>
      <c r="AH87" s="3"/>
      <c r="AI87" s="3"/>
      <c r="AJ87" s="32"/>
      <c r="AK87" s="7"/>
      <c r="AL87" s="3"/>
      <c r="AM87" s="3"/>
      <c r="AN87" s="32"/>
      <c r="AO87" s="7"/>
      <c r="AP87" s="3"/>
      <c r="AQ87" s="3"/>
      <c r="AR87" s="37"/>
      <c r="AS87" s="7"/>
      <c r="AT87" s="3"/>
      <c r="AU87" s="30"/>
      <c r="AV87" s="32"/>
      <c r="AW87" s="7"/>
      <c r="AX87" s="3"/>
      <c r="AY87" s="3"/>
      <c r="AZ87" s="32"/>
      <c r="BA87" s="7"/>
      <c r="BB87" s="3"/>
      <c r="BC87" s="3"/>
      <c r="BD87" s="32"/>
    </row>
    <row r="88" spans="1:56" ht="12" customHeight="1" thickBot="1" x14ac:dyDescent="0.3">
      <c r="A88" s="720"/>
      <c r="B88" s="714"/>
      <c r="C88" s="716"/>
      <c r="D88" s="6" t="s">
        <v>19</v>
      </c>
      <c r="E88" s="717"/>
      <c r="F88" s="41">
        <f t="shared" si="3"/>
        <v>0</v>
      </c>
      <c r="G88" s="718"/>
      <c r="H88" s="707"/>
      <c r="I88" s="33"/>
      <c r="J88" s="2"/>
      <c r="K88" s="2"/>
      <c r="L88" s="13"/>
      <c r="M88" s="9"/>
      <c r="N88" s="2"/>
      <c r="O88" s="2"/>
      <c r="P88" s="13"/>
      <c r="Q88" s="5"/>
      <c r="R88" s="1"/>
      <c r="S88" s="1"/>
      <c r="T88" s="4"/>
      <c r="U88" s="8"/>
      <c r="V88" s="1"/>
      <c r="W88" s="1"/>
      <c r="X88" s="5"/>
      <c r="Y88" s="9"/>
      <c r="Z88" s="2"/>
      <c r="AA88" s="2"/>
      <c r="AB88" s="13"/>
      <c r="AC88" s="9"/>
      <c r="AD88" s="2"/>
      <c r="AE88" s="2"/>
      <c r="AF88" s="13"/>
      <c r="AG88" s="9"/>
      <c r="AH88" s="2"/>
      <c r="AI88" s="2"/>
      <c r="AJ88" s="13"/>
      <c r="AK88" s="9"/>
      <c r="AL88" s="2"/>
      <c r="AM88" s="2"/>
      <c r="AN88" s="13"/>
      <c r="AO88" s="9"/>
      <c r="AP88" s="2"/>
      <c r="AQ88" s="2"/>
      <c r="AR88" s="38"/>
      <c r="AS88" s="9"/>
      <c r="AT88" s="2"/>
      <c r="AU88" s="2"/>
      <c r="AV88" s="13"/>
      <c r="AW88" s="9"/>
      <c r="AX88" s="2"/>
      <c r="AY88" s="2"/>
      <c r="AZ88" s="13"/>
      <c r="BA88" s="9"/>
      <c r="BB88" s="2"/>
      <c r="BC88" s="2"/>
      <c r="BD88" s="13"/>
    </row>
    <row r="89" spans="1:56" ht="12" customHeight="1" x14ac:dyDescent="0.25">
      <c r="A89" s="720"/>
      <c r="B89" s="714" t="s">
        <v>54</v>
      </c>
      <c r="C89" s="715"/>
      <c r="D89" s="10" t="s">
        <v>18</v>
      </c>
      <c r="E89" s="717">
        <f>IF(F90=F89,100%,F90/F89)</f>
        <v>1</v>
      </c>
      <c r="F89" s="41">
        <f t="shared" si="3"/>
        <v>0</v>
      </c>
      <c r="G89" s="718"/>
      <c r="H89" s="706"/>
      <c r="I89" s="34"/>
      <c r="J89" s="30"/>
      <c r="K89" s="30"/>
      <c r="L89" s="35"/>
      <c r="M89" s="34"/>
      <c r="N89" s="3"/>
      <c r="O89" s="30"/>
      <c r="P89" s="31"/>
      <c r="Q89" s="36"/>
      <c r="R89" s="30"/>
      <c r="S89" s="30"/>
      <c r="T89" s="31"/>
      <c r="U89" s="7"/>
      <c r="V89" s="30"/>
      <c r="W89" s="30"/>
      <c r="X89" s="31"/>
      <c r="Y89" s="7"/>
      <c r="Z89" s="3"/>
      <c r="AA89" s="3"/>
      <c r="AB89" s="32"/>
      <c r="AC89" s="7"/>
      <c r="AD89" s="3"/>
      <c r="AE89" s="3"/>
      <c r="AF89" s="32"/>
      <c r="AG89" s="7"/>
      <c r="AH89" s="3"/>
      <c r="AI89" s="3"/>
      <c r="AJ89" s="32"/>
      <c r="AK89" s="7"/>
      <c r="AL89" s="3"/>
      <c r="AM89" s="3"/>
      <c r="AN89" s="32"/>
      <c r="AO89" s="7"/>
      <c r="AP89" s="3"/>
      <c r="AQ89" s="3"/>
      <c r="AR89" s="37"/>
      <c r="AS89" s="7"/>
      <c r="AT89" s="3"/>
      <c r="AU89" s="30"/>
      <c r="AV89" s="32"/>
      <c r="AW89" s="7"/>
      <c r="AX89" s="3"/>
      <c r="AY89" s="3"/>
      <c r="AZ89" s="32"/>
      <c r="BA89" s="7"/>
      <c r="BB89" s="3"/>
      <c r="BC89" s="3"/>
      <c r="BD89" s="32"/>
    </row>
    <row r="90" spans="1:56" ht="12" customHeight="1" thickBot="1" x14ac:dyDescent="0.3">
      <c r="A90" s="720"/>
      <c r="B90" s="714"/>
      <c r="C90" s="716"/>
      <c r="D90" s="6" t="s">
        <v>19</v>
      </c>
      <c r="E90" s="717"/>
      <c r="F90" s="41">
        <f t="shared" si="3"/>
        <v>0</v>
      </c>
      <c r="G90" s="718"/>
      <c r="H90" s="707"/>
      <c r="I90" s="33"/>
      <c r="J90" s="2"/>
      <c r="K90" s="2"/>
      <c r="L90" s="13"/>
      <c r="M90" s="9"/>
      <c r="N90" s="2"/>
      <c r="O90" s="2"/>
      <c r="P90" s="13"/>
      <c r="Q90" s="5"/>
      <c r="R90" s="1"/>
      <c r="S90" s="1"/>
      <c r="T90" s="4"/>
      <c r="U90" s="8"/>
      <c r="V90" s="1"/>
      <c r="W90" s="1"/>
      <c r="X90" s="5"/>
      <c r="Y90" s="9"/>
      <c r="Z90" s="2"/>
      <c r="AA90" s="2"/>
      <c r="AB90" s="13"/>
      <c r="AC90" s="9"/>
      <c r="AD90" s="2"/>
      <c r="AE90" s="2"/>
      <c r="AF90" s="13"/>
      <c r="AG90" s="9"/>
      <c r="AH90" s="2"/>
      <c r="AI90" s="2"/>
      <c r="AJ90" s="13"/>
      <c r="AK90" s="9"/>
      <c r="AL90" s="2"/>
      <c r="AM90" s="2"/>
      <c r="AN90" s="13"/>
      <c r="AO90" s="9"/>
      <c r="AP90" s="2"/>
      <c r="AQ90" s="2"/>
      <c r="AR90" s="38"/>
      <c r="AS90" s="9"/>
      <c r="AT90" s="2"/>
      <c r="AU90" s="2"/>
      <c r="AV90" s="13"/>
      <c r="AW90" s="9"/>
      <c r="AX90" s="2"/>
      <c r="AY90" s="2"/>
      <c r="AZ90" s="13"/>
      <c r="BA90" s="9"/>
      <c r="BB90" s="2"/>
      <c r="BC90" s="2"/>
      <c r="BD90" s="13"/>
    </row>
    <row r="91" spans="1:56" ht="12" customHeight="1" x14ac:dyDescent="0.25">
      <c r="A91" s="720"/>
      <c r="B91" s="714" t="s">
        <v>55</v>
      </c>
      <c r="C91" s="715"/>
      <c r="D91" s="10" t="s">
        <v>18</v>
      </c>
      <c r="E91" s="717">
        <f>IF(F92=F91,100%,F92/F91)</f>
        <v>1</v>
      </c>
      <c r="F91" s="41">
        <f t="shared" si="3"/>
        <v>0</v>
      </c>
      <c r="G91" s="718"/>
      <c r="H91" s="706"/>
      <c r="I91" s="34"/>
      <c r="J91" s="30"/>
      <c r="K91" s="30"/>
      <c r="L91" s="35"/>
      <c r="M91" s="34"/>
      <c r="N91" s="3"/>
      <c r="O91" s="30"/>
      <c r="P91" s="31"/>
      <c r="Q91" s="36"/>
      <c r="R91" s="30"/>
      <c r="S91" s="30"/>
      <c r="T91" s="31"/>
      <c r="U91" s="7"/>
      <c r="V91" s="30"/>
      <c r="W91" s="30"/>
      <c r="X91" s="31"/>
      <c r="Y91" s="7"/>
      <c r="Z91" s="3"/>
      <c r="AA91" s="3"/>
      <c r="AB91" s="32"/>
      <c r="AC91" s="7"/>
      <c r="AD91" s="3"/>
      <c r="AE91" s="3"/>
      <c r="AF91" s="32"/>
      <c r="AG91" s="7"/>
      <c r="AH91" s="3"/>
      <c r="AI91" s="3"/>
      <c r="AJ91" s="32"/>
      <c r="AK91" s="7"/>
      <c r="AL91" s="3"/>
      <c r="AM91" s="3"/>
      <c r="AN91" s="32"/>
      <c r="AO91" s="7"/>
      <c r="AP91" s="3"/>
      <c r="AQ91" s="3"/>
      <c r="AR91" s="37"/>
      <c r="AS91" s="7"/>
      <c r="AT91" s="3"/>
      <c r="AU91" s="30"/>
      <c r="AV91" s="32"/>
      <c r="AW91" s="7"/>
      <c r="AX91" s="3"/>
      <c r="AY91" s="3"/>
      <c r="AZ91" s="32"/>
      <c r="BA91" s="7"/>
      <c r="BB91" s="3"/>
      <c r="BC91" s="3"/>
      <c r="BD91" s="32"/>
    </row>
    <row r="92" spans="1:56" ht="12" customHeight="1" thickBot="1" x14ac:dyDescent="0.3">
      <c r="A92" s="720"/>
      <c r="B92" s="714"/>
      <c r="C92" s="716"/>
      <c r="D92" s="6" t="s">
        <v>19</v>
      </c>
      <c r="E92" s="717"/>
      <c r="F92" s="41">
        <f t="shared" si="3"/>
        <v>0</v>
      </c>
      <c r="G92" s="718"/>
      <c r="H92" s="707"/>
      <c r="I92" s="33"/>
      <c r="J92" s="2"/>
      <c r="K92" s="2"/>
      <c r="L92" s="13"/>
      <c r="M92" s="9"/>
      <c r="N92" s="2"/>
      <c r="O92" s="2"/>
      <c r="P92" s="13"/>
      <c r="Q92" s="5"/>
      <c r="R92" s="1"/>
      <c r="S92" s="1"/>
      <c r="T92" s="4"/>
      <c r="U92" s="8"/>
      <c r="V92" s="1"/>
      <c r="W92" s="1"/>
      <c r="X92" s="5"/>
      <c r="Y92" s="9"/>
      <c r="Z92" s="2"/>
      <c r="AA92" s="2"/>
      <c r="AB92" s="13"/>
      <c r="AC92" s="9"/>
      <c r="AD92" s="2"/>
      <c r="AE92" s="2"/>
      <c r="AF92" s="13"/>
      <c r="AG92" s="9"/>
      <c r="AH92" s="2"/>
      <c r="AI92" s="2"/>
      <c r="AJ92" s="13"/>
      <c r="AK92" s="9"/>
      <c r="AL92" s="2"/>
      <c r="AM92" s="2"/>
      <c r="AN92" s="13"/>
      <c r="AO92" s="9"/>
      <c r="AP92" s="2"/>
      <c r="AQ92" s="2"/>
      <c r="AR92" s="38"/>
      <c r="AS92" s="9"/>
      <c r="AT92" s="2"/>
      <c r="AU92" s="2"/>
      <c r="AV92" s="13"/>
      <c r="AW92" s="9"/>
      <c r="AX92" s="2"/>
      <c r="AY92" s="2"/>
      <c r="AZ92" s="13"/>
      <c r="BA92" s="9"/>
      <c r="BB92" s="2"/>
      <c r="BC92" s="2"/>
      <c r="BD92" s="13"/>
    </row>
    <row r="93" spans="1:56" ht="12" customHeight="1" x14ac:dyDescent="0.25">
      <c r="A93" s="720"/>
      <c r="B93" s="714" t="s">
        <v>56</v>
      </c>
      <c r="C93" s="715"/>
      <c r="D93" s="10" t="s">
        <v>18</v>
      </c>
      <c r="E93" s="717">
        <f>IF(F94=F93,100%,F94/F93)</f>
        <v>1</v>
      </c>
      <c r="F93" s="41">
        <f t="shared" si="3"/>
        <v>0</v>
      </c>
      <c r="G93" s="718"/>
      <c r="H93" s="706"/>
      <c r="I93" s="34"/>
      <c r="J93" s="30"/>
      <c r="K93" s="30"/>
      <c r="L93" s="35"/>
      <c r="M93" s="34"/>
      <c r="N93" s="3"/>
      <c r="O93" s="30"/>
      <c r="P93" s="31"/>
      <c r="Q93" s="36"/>
      <c r="R93" s="30"/>
      <c r="S93" s="30"/>
      <c r="T93" s="31"/>
      <c r="U93" s="7"/>
      <c r="V93" s="30"/>
      <c r="W93" s="30"/>
      <c r="X93" s="31"/>
      <c r="Y93" s="7"/>
      <c r="Z93" s="3"/>
      <c r="AA93" s="3"/>
      <c r="AB93" s="32"/>
      <c r="AC93" s="7"/>
      <c r="AD93" s="3"/>
      <c r="AE93" s="3"/>
      <c r="AF93" s="32"/>
      <c r="AG93" s="7"/>
      <c r="AH93" s="3"/>
      <c r="AI93" s="3"/>
      <c r="AJ93" s="32"/>
      <c r="AK93" s="7"/>
      <c r="AL93" s="3"/>
      <c r="AM93" s="3"/>
      <c r="AN93" s="32"/>
      <c r="AO93" s="7"/>
      <c r="AP93" s="3"/>
      <c r="AQ93" s="3"/>
      <c r="AR93" s="37"/>
      <c r="AS93" s="7"/>
      <c r="AT93" s="3"/>
      <c r="AU93" s="30"/>
      <c r="AV93" s="32"/>
      <c r="AW93" s="7"/>
      <c r="AX93" s="3"/>
      <c r="AY93" s="3"/>
      <c r="AZ93" s="32"/>
      <c r="BA93" s="7"/>
      <c r="BB93" s="3"/>
      <c r="BC93" s="3"/>
      <c r="BD93" s="32"/>
    </row>
    <row r="94" spans="1:56" ht="12" customHeight="1" thickBot="1" x14ac:dyDescent="0.3">
      <c r="A94" s="720"/>
      <c r="B94" s="714"/>
      <c r="C94" s="716"/>
      <c r="D94" s="6" t="s">
        <v>19</v>
      </c>
      <c r="E94" s="717"/>
      <c r="F94" s="41">
        <f t="shared" si="3"/>
        <v>0</v>
      </c>
      <c r="G94" s="718"/>
      <c r="H94" s="707"/>
      <c r="I94" s="33"/>
      <c r="J94" s="2"/>
      <c r="K94" s="2"/>
      <c r="L94" s="13"/>
      <c r="M94" s="9"/>
      <c r="N94" s="2"/>
      <c r="O94" s="2"/>
      <c r="P94" s="13"/>
      <c r="Q94" s="5"/>
      <c r="R94" s="1"/>
      <c r="S94" s="1"/>
      <c r="T94" s="4"/>
      <c r="U94" s="8"/>
      <c r="V94" s="1"/>
      <c r="W94" s="1"/>
      <c r="X94" s="5"/>
      <c r="Y94" s="9"/>
      <c r="Z94" s="2"/>
      <c r="AA94" s="2"/>
      <c r="AB94" s="13"/>
      <c r="AC94" s="9"/>
      <c r="AD94" s="2"/>
      <c r="AE94" s="2"/>
      <c r="AF94" s="13"/>
      <c r="AG94" s="9"/>
      <c r="AH94" s="2"/>
      <c r="AI94" s="2"/>
      <c r="AJ94" s="13"/>
      <c r="AK94" s="9"/>
      <c r="AL94" s="2"/>
      <c r="AM94" s="2"/>
      <c r="AN94" s="13"/>
      <c r="AO94" s="9"/>
      <c r="AP94" s="2"/>
      <c r="AQ94" s="2"/>
      <c r="AR94" s="38"/>
      <c r="AS94" s="9"/>
      <c r="AT94" s="2"/>
      <c r="AU94" s="2"/>
      <c r="AV94" s="13"/>
      <c r="AW94" s="9"/>
      <c r="AX94" s="2"/>
      <c r="AY94" s="2"/>
      <c r="AZ94" s="13"/>
      <c r="BA94" s="9"/>
      <c r="BB94" s="2"/>
      <c r="BC94" s="2"/>
      <c r="BD94" s="13"/>
    </row>
    <row r="95" spans="1:56" ht="12" customHeight="1" x14ac:dyDescent="0.25">
      <c r="A95" s="720"/>
      <c r="B95" s="714" t="s">
        <v>58</v>
      </c>
      <c r="C95" s="715"/>
      <c r="D95" s="10" t="s">
        <v>18</v>
      </c>
      <c r="E95" s="717">
        <f>IF(F96=F95,100%,F96/F95)</f>
        <v>1</v>
      </c>
      <c r="F95" s="41">
        <f t="shared" si="3"/>
        <v>0</v>
      </c>
      <c r="G95" s="718" t="s">
        <v>60</v>
      </c>
      <c r="H95" s="706" t="s">
        <v>45</v>
      </c>
      <c r="I95" s="34"/>
      <c r="J95" s="30"/>
      <c r="K95" s="30"/>
      <c r="L95" s="35"/>
      <c r="M95" s="34"/>
      <c r="N95" s="3"/>
      <c r="O95" s="30"/>
      <c r="P95" s="31"/>
      <c r="Q95" s="36"/>
      <c r="R95" s="30"/>
      <c r="S95" s="30"/>
      <c r="T95" s="31"/>
      <c r="U95" s="7"/>
      <c r="V95" s="30"/>
      <c r="W95" s="30"/>
      <c r="X95" s="31"/>
      <c r="Y95" s="7"/>
      <c r="Z95" s="3"/>
      <c r="AA95" s="3"/>
      <c r="AB95" s="32"/>
      <c r="AC95" s="7"/>
      <c r="AD95" s="3"/>
      <c r="AE95" s="3"/>
      <c r="AF95" s="32"/>
      <c r="AG95" s="7"/>
      <c r="AH95" s="3"/>
      <c r="AI95" s="3"/>
      <c r="AJ95" s="32"/>
      <c r="AK95" s="7"/>
      <c r="AL95" s="3"/>
      <c r="AM95" s="3"/>
      <c r="AN95" s="32"/>
      <c r="AO95" s="7"/>
      <c r="AP95" s="3"/>
      <c r="AQ95" s="3"/>
      <c r="AR95" s="37"/>
      <c r="AS95" s="7"/>
      <c r="AT95" s="3"/>
      <c r="AU95" s="30"/>
      <c r="AV95" s="32"/>
      <c r="AW95" s="7"/>
      <c r="AX95" s="3"/>
      <c r="AY95" s="3"/>
      <c r="AZ95" s="32"/>
      <c r="BA95" s="7"/>
      <c r="BB95" s="3"/>
      <c r="BC95" s="3"/>
      <c r="BD95" s="32"/>
    </row>
    <row r="96" spans="1:56" ht="12" customHeight="1" thickBot="1" x14ac:dyDescent="0.3">
      <c r="A96" s="720"/>
      <c r="B96" s="714"/>
      <c r="C96" s="716"/>
      <c r="D96" s="6" t="s">
        <v>19</v>
      </c>
      <c r="E96" s="717"/>
      <c r="F96" s="41">
        <f t="shared" si="3"/>
        <v>0</v>
      </c>
      <c r="G96" s="718"/>
      <c r="H96" s="707"/>
      <c r="I96" s="33"/>
      <c r="J96" s="2"/>
      <c r="K96" s="2"/>
      <c r="L96" s="13"/>
      <c r="M96" s="9"/>
      <c r="N96" s="2"/>
      <c r="O96" s="2"/>
      <c r="P96" s="13"/>
      <c r="Q96" s="5"/>
      <c r="R96" s="1"/>
      <c r="S96" s="1"/>
      <c r="T96" s="4"/>
      <c r="U96" s="8"/>
      <c r="V96" s="1"/>
      <c r="W96" s="1"/>
      <c r="X96" s="5"/>
      <c r="Y96" s="9"/>
      <c r="Z96" s="2"/>
      <c r="AA96" s="2"/>
      <c r="AB96" s="13"/>
      <c r="AC96" s="9"/>
      <c r="AD96" s="2"/>
      <c r="AE96" s="2"/>
      <c r="AF96" s="13"/>
      <c r="AG96" s="9"/>
      <c r="AH96" s="2"/>
      <c r="AI96" s="2"/>
      <c r="AJ96" s="13"/>
      <c r="AK96" s="9"/>
      <c r="AL96" s="2"/>
      <c r="AM96" s="2"/>
      <c r="AN96" s="13"/>
      <c r="AO96" s="9"/>
      <c r="AP96" s="2"/>
      <c r="AQ96" s="2"/>
      <c r="AR96" s="38"/>
      <c r="AS96" s="9"/>
      <c r="AT96" s="2"/>
      <c r="AU96" s="2"/>
      <c r="AV96" s="13"/>
      <c r="AW96" s="9"/>
      <c r="AX96" s="2"/>
      <c r="AY96" s="2"/>
      <c r="AZ96" s="13"/>
      <c r="BA96" s="9"/>
      <c r="BB96" s="2"/>
      <c r="BC96" s="2"/>
      <c r="BD96" s="13"/>
    </row>
    <row r="97" spans="1:56" ht="12" customHeight="1" x14ac:dyDescent="0.25">
      <c r="A97" s="719" t="s">
        <v>61</v>
      </c>
      <c r="B97" s="714" t="s">
        <v>53</v>
      </c>
      <c r="C97" s="715"/>
      <c r="D97" s="10" t="s">
        <v>18</v>
      </c>
      <c r="E97" s="717">
        <f>IF(F98=F97,100%,F98/F97)</f>
        <v>1</v>
      </c>
      <c r="F97" s="41">
        <f t="shared" si="3"/>
        <v>0</v>
      </c>
      <c r="G97" s="718"/>
      <c r="H97" s="706"/>
      <c r="I97" s="34"/>
      <c r="J97" s="30"/>
      <c r="K97" s="30"/>
      <c r="L97" s="35"/>
      <c r="M97" s="34"/>
      <c r="N97" s="3"/>
      <c r="O97" s="30"/>
      <c r="P97" s="31"/>
      <c r="Q97" s="36"/>
      <c r="R97" s="30"/>
      <c r="S97" s="30"/>
      <c r="T97" s="31"/>
      <c r="U97" s="7"/>
      <c r="V97" s="30"/>
      <c r="W97" s="30"/>
      <c r="X97" s="31"/>
      <c r="Y97" s="7"/>
      <c r="Z97" s="3"/>
      <c r="AA97" s="3"/>
      <c r="AB97" s="32"/>
      <c r="AC97" s="7"/>
      <c r="AD97" s="3"/>
      <c r="AE97" s="3"/>
      <c r="AF97" s="32"/>
      <c r="AG97" s="7"/>
      <c r="AH97" s="3"/>
      <c r="AI97" s="3"/>
      <c r="AJ97" s="32"/>
      <c r="AK97" s="7"/>
      <c r="AL97" s="3"/>
      <c r="AM97" s="3"/>
      <c r="AN97" s="32"/>
      <c r="AO97" s="7"/>
      <c r="AP97" s="3"/>
      <c r="AQ97" s="3"/>
      <c r="AR97" s="37"/>
      <c r="AS97" s="7"/>
      <c r="AT97" s="3"/>
      <c r="AU97" s="30"/>
      <c r="AV97" s="32"/>
      <c r="AW97" s="7"/>
      <c r="AX97" s="3"/>
      <c r="AY97" s="3"/>
      <c r="AZ97" s="32"/>
      <c r="BA97" s="7"/>
      <c r="BB97" s="3"/>
      <c r="BC97" s="3"/>
      <c r="BD97" s="32"/>
    </row>
    <row r="98" spans="1:56" ht="12" customHeight="1" thickBot="1" x14ac:dyDescent="0.3">
      <c r="A98" s="720"/>
      <c r="B98" s="714"/>
      <c r="C98" s="716"/>
      <c r="D98" s="6" t="s">
        <v>19</v>
      </c>
      <c r="E98" s="717"/>
      <c r="F98" s="41">
        <f t="shared" si="3"/>
        <v>0</v>
      </c>
      <c r="G98" s="718"/>
      <c r="H98" s="707"/>
      <c r="I98" s="33"/>
      <c r="J98" s="2"/>
      <c r="K98" s="2"/>
      <c r="L98" s="13"/>
      <c r="M98" s="9"/>
      <c r="N98" s="2"/>
      <c r="O98" s="2"/>
      <c r="P98" s="13"/>
      <c r="Q98" s="5"/>
      <c r="R98" s="1"/>
      <c r="S98" s="1"/>
      <c r="T98" s="4"/>
      <c r="U98" s="8"/>
      <c r="V98" s="1"/>
      <c r="W98" s="1"/>
      <c r="X98" s="5"/>
      <c r="Y98" s="9"/>
      <c r="Z98" s="2"/>
      <c r="AA98" s="2"/>
      <c r="AB98" s="13"/>
      <c r="AC98" s="9"/>
      <c r="AD98" s="2"/>
      <c r="AE98" s="2"/>
      <c r="AF98" s="13"/>
      <c r="AG98" s="9"/>
      <c r="AH98" s="2"/>
      <c r="AI98" s="2"/>
      <c r="AJ98" s="13"/>
      <c r="AK98" s="9"/>
      <c r="AL98" s="2"/>
      <c r="AM98" s="2"/>
      <c r="AN98" s="13"/>
      <c r="AO98" s="9"/>
      <c r="AP98" s="2"/>
      <c r="AQ98" s="2"/>
      <c r="AR98" s="38"/>
      <c r="AS98" s="9"/>
      <c r="AT98" s="2"/>
      <c r="AU98" s="2"/>
      <c r="AV98" s="13"/>
      <c r="AW98" s="9"/>
      <c r="AX98" s="2"/>
      <c r="AY98" s="2"/>
      <c r="AZ98" s="13"/>
      <c r="BA98" s="9"/>
      <c r="BB98" s="2"/>
      <c r="BC98" s="2"/>
      <c r="BD98" s="13"/>
    </row>
    <row r="99" spans="1:56" ht="12" customHeight="1" x14ac:dyDescent="0.25">
      <c r="A99" s="720"/>
      <c r="B99" s="714" t="s">
        <v>54</v>
      </c>
      <c r="C99" s="715"/>
      <c r="D99" s="10" t="s">
        <v>18</v>
      </c>
      <c r="E99" s="717">
        <f>IF(F100=F99,100%,F100/F99)</f>
        <v>1</v>
      </c>
      <c r="F99" s="41">
        <f t="shared" si="3"/>
        <v>0</v>
      </c>
      <c r="G99" s="718"/>
      <c r="H99" s="706"/>
      <c r="I99" s="34"/>
      <c r="J99" s="30"/>
      <c r="K99" s="30"/>
      <c r="L99" s="35"/>
      <c r="M99" s="34"/>
      <c r="N99" s="3"/>
      <c r="O99" s="30"/>
      <c r="P99" s="31"/>
      <c r="Q99" s="36"/>
      <c r="R99" s="30"/>
      <c r="S99" s="30"/>
      <c r="T99" s="31"/>
      <c r="U99" s="7"/>
      <c r="V99" s="30"/>
      <c r="W99" s="30"/>
      <c r="X99" s="31"/>
      <c r="Y99" s="7"/>
      <c r="Z99" s="3"/>
      <c r="AA99" s="3"/>
      <c r="AB99" s="32"/>
      <c r="AC99" s="7"/>
      <c r="AD99" s="3"/>
      <c r="AE99" s="3"/>
      <c r="AF99" s="32"/>
      <c r="AG99" s="7"/>
      <c r="AH99" s="3"/>
      <c r="AI99" s="3"/>
      <c r="AJ99" s="32"/>
      <c r="AK99" s="7"/>
      <c r="AL99" s="3"/>
      <c r="AM99" s="3"/>
      <c r="AN99" s="32"/>
      <c r="AO99" s="7"/>
      <c r="AP99" s="3"/>
      <c r="AQ99" s="3"/>
      <c r="AR99" s="37"/>
      <c r="AS99" s="7"/>
      <c r="AT99" s="3"/>
      <c r="AU99" s="30"/>
      <c r="AV99" s="32"/>
      <c r="AW99" s="7"/>
      <c r="AX99" s="3"/>
      <c r="AY99" s="3"/>
      <c r="AZ99" s="32"/>
      <c r="BA99" s="7"/>
      <c r="BB99" s="3"/>
      <c r="BC99" s="3"/>
      <c r="BD99" s="32"/>
    </row>
    <row r="100" spans="1:56" ht="12" customHeight="1" thickBot="1" x14ac:dyDescent="0.3">
      <c r="A100" s="720"/>
      <c r="B100" s="714"/>
      <c r="C100" s="716"/>
      <c r="D100" s="6" t="s">
        <v>19</v>
      </c>
      <c r="E100" s="717"/>
      <c r="F100" s="41">
        <f t="shared" si="3"/>
        <v>0</v>
      </c>
      <c r="G100" s="718"/>
      <c r="H100" s="707"/>
      <c r="I100" s="33"/>
      <c r="J100" s="2"/>
      <c r="K100" s="2"/>
      <c r="L100" s="13"/>
      <c r="M100" s="9"/>
      <c r="N100" s="2"/>
      <c r="O100" s="2"/>
      <c r="P100" s="13"/>
      <c r="Q100" s="5"/>
      <c r="R100" s="1"/>
      <c r="S100" s="1"/>
      <c r="T100" s="4"/>
      <c r="U100" s="8"/>
      <c r="V100" s="1"/>
      <c r="W100" s="1"/>
      <c r="X100" s="5"/>
      <c r="Y100" s="9"/>
      <c r="Z100" s="2"/>
      <c r="AA100" s="2"/>
      <c r="AB100" s="13"/>
      <c r="AC100" s="9"/>
      <c r="AD100" s="2"/>
      <c r="AE100" s="2"/>
      <c r="AF100" s="13"/>
      <c r="AG100" s="9"/>
      <c r="AH100" s="2"/>
      <c r="AI100" s="2"/>
      <c r="AJ100" s="13"/>
      <c r="AK100" s="9"/>
      <c r="AL100" s="2"/>
      <c r="AM100" s="2"/>
      <c r="AN100" s="13"/>
      <c r="AO100" s="9"/>
      <c r="AP100" s="2"/>
      <c r="AQ100" s="2"/>
      <c r="AR100" s="38"/>
      <c r="AS100" s="9"/>
      <c r="AT100" s="2"/>
      <c r="AU100" s="2"/>
      <c r="AV100" s="13"/>
      <c r="AW100" s="9"/>
      <c r="AX100" s="2"/>
      <c r="AY100" s="2"/>
      <c r="AZ100" s="13"/>
      <c r="BA100" s="9"/>
      <c r="BB100" s="2"/>
      <c r="BC100" s="2"/>
      <c r="BD100" s="13"/>
    </row>
    <row r="101" spans="1:56" ht="12" customHeight="1" x14ac:dyDescent="0.25">
      <c r="A101" s="720"/>
      <c r="B101" s="714" t="s">
        <v>55</v>
      </c>
      <c r="C101" s="715"/>
      <c r="D101" s="10" t="s">
        <v>18</v>
      </c>
      <c r="E101" s="717">
        <f>IF(F102=F101,100%,F102/F101)</f>
        <v>1</v>
      </c>
      <c r="F101" s="41">
        <f t="shared" ref="F101:F106" si="4">COUNT(I101:BD101)</f>
        <v>0</v>
      </c>
      <c r="G101" s="718"/>
      <c r="H101" s="706"/>
      <c r="I101" s="34"/>
      <c r="J101" s="30"/>
      <c r="K101" s="30"/>
      <c r="L101" s="35"/>
      <c r="M101" s="34"/>
      <c r="N101" s="3"/>
      <c r="O101" s="30"/>
      <c r="P101" s="31"/>
      <c r="Q101" s="36"/>
      <c r="R101" s="30"/>
      <c r="S101" s="30"/>
      <c r="T101" s="31"/>
      <c r="U101" s="7"/>
      <c r="V101" s="30"/>
      <c r="W101" s="30"/>
      <c r="X101" s="31"/>
      <c r="Y101" s="7"/>
      <c r="Z101" s="3"/>
      <c r="AA101" s="3"/>
      <c r="AB101" s="32"/>
      <c r="AC101" s="7"/>
      <c r="AD101" s="3"/>
      <c r="AE101" s="3"/>
      <c r="AF101" s="32"/>
      <c r="AG101" s="7"/>
      <c r="AH101" s="3"/>
      <c r="AI101" s="3"/>
      <c r="AJ101" s="32"/>
      <c r="AK101" s="7"/>
      <c r="AL101" s="3"/>
      <c r="AM101" s="3"/>
      <c r="AN101" s="32"/>
      <c r="AO101" s="7"/>
      <c r="AP101" s="3"/>
      <c r="AQ101" s="3"/>
      <c r="AR101" s="37"/>
      <c r="AS101" s="7"/>
      <c r="AT101" s="3"/>
      <c r="AU101" s="30"/>
      <c r="AV101" s="32"/>
      <c r="AW101" s="7"/>
      <c r="AX101" s="3"/>
      <c r="AY101" s="3"/>
      <c r="AZ101" s="32"/>
      <c r="BA101" s="7"/>
      <c r="BB101" s="3"/>
      <c r="BC101" s="3"/>
      <c r="BD101" s="32"/>
    </row>
    <row r="102" spans="1:56" ht="12" customHeight="1" thickBot="1" x14ac:dyDescent="0.3">
      <c r="A102" s="720"/>
      <c r="B102" s="714"/>
      <c r="C102" s="716"/>
      <c r="D102" s="6" t="s">
        <v>19</v>
      </c>
      <c r="E102" s="717"/>
      <c r="F102" s="41">
        <f t="shared" si="4"/>
        <v>0</v>
      </c>
      <c r="G102" s="718"/>
      <c r="H102" s="707"/>
      <c r="I102" s="33"/>
      <c r="J102" s="2"/>
      <c r="K102" s="2"/>
      <c r="L102" s="13"/>
      <c r="M102" s="9"/>
      <c r="N102" s="2"/>
      <c r="O102" s="2"/>
      <c r="P102" s="13"/>
      <c r="Q102" s="5"/>
      <c r="R102" s="1"/>
      <c r="S102" s="1"/>
      <c r="T102" s="4"/>
      <c r="U102" s="8"/>
      <c r="V102" s="1"/>
      <c r="W102" s="1"/>
      <c r="X102" s="5"/>
      <c r="Y102" s="9"/>
      <c r="Z102" s="2"/>
      <c r="AA102" s="2"/>
      <c r="AB102" s="13"/>
      <c r="AC102" s="9"/>
      <c r="AD102" s="2"/>
      <c r="AE102" s="2"/>
      <c r="AF102" s="13"/>
      <c r="AG102" s="9"/>
      <c r="AH102" s="2"/>
      <c r="AI102" s="2"/>
      <c r="AJ102" s="13"/>
      <c r="AK102" s="9"/>
      <c r="AL102" s="2"/>
      <c r="AM102" s="2"/>
      <c r="AN102" s="13"/>
      <c r="AO102" s="9"/>
      <c r="AP102" s="2"/>
      <c r="AQ102" s="2"/>
      <c r="AR102" s="38"/>
      <c r="AS102" s="9"/>
      <c r="AT102" s="2"/>
      <c r="AU102" s="2"/>
      <c r="AV102" s="13"/>
      <c r="AW102" s="9"/>
      <c r="AX102" s="2"/>
      <c r="AY102" s="2"/>
      <c r="AZ102" s="13"/>
      <c r="BA102" s="9"/>
      <c r="BB102" s="2"/>
      <c r="BC102" s="2"/>
      <c r="BD102" s="13"/>
    </row>
    <row r="103" spans="1:56" ht="12" customHeight="1" x14ac:dyDescent="0.25">
      <c r="A103" s="720"/>
      <c r="B103" s="714" t="s">
        <v>56</v>
      </c>
      <c r="C103" s="715"/>
      <c r="D103" s="10" t="s">
        <v>18</v>
      </c>
      <c r="E103" s="717">
        <f>IF(F104=F103,100%,F104/F103)</f>
        <v>1</v>
      </c>
      <c r="F103" s="41">
        <f t="shared" si="4"/>
        <v>0</v>
      </c>
      <c r="G103" s="718"/>
      <c r="H103" s="706"/>
      <c r="I103" s="34"/>
      <c r="J103" s="30"/>
      <c r="K103" s="30"/>
      <c r="L103" s="35"/>
      <c r="M103" s="34"/>
      <c r="N103" s="3"/>
      <c r="O103" s="30"/>
      <c r="P103" s="31"/>
      <c r="Q103" s="36"/>
      <c r="R103" s="30"/>
      <c r="S103" s="30"/>
      <c r="T103" s="31"/>
      <c r="U103" s="7"/>
      <c r="V103" s="30"/>
      <c r="W103" s="30"/>
      <c r="X103" s="31"/>
      <c r="Y103" s="7"/>
      <c r="Z103" s="3"/>
      <c r="AA103" s="3"/>
      <c r="AB103" s="32"/>
      <c r="AC103" s="7"/>
      <c r="AD103" s="3"/>
      <c r="AE103" s="3"/>
      <c r="AF103" s="32"/>
      <c r="AG103" s="7"/>
      <c r="AH103" s="3"/>
      <c r="AI103" s="3"/>
      <c r="AJ103" s="32"/>
      <c r="AK103" s="7"/>
      <c r="AL103" s="3"/>
      <c r="AM103" s="3"/>
      <c r="AN103" s="32"/>
      <c r="AO103" s="7"/>
      <c r="AP103" s="3"/>
      <c r="AQ103" s="3"/>
      <c r="AR103" s="37"/>
      <c r="AS103" s="7"/>
      <c r="AT103" s="3"/>
      <c r="AU103" s="30"/>
      <c r="AV103" s="32"/>
      <c r="AW103" s="7"/>
      <c r="AX103" s="3"/>
      <c r="AY103" s="3"/>
      <c r="AZ103" s="32"/>
      <c r="BA103" s="7"/>
      <c r="BB103" s="3"/>
      <c r="BC103" s="3"/>
      <c r="BD103" s="32"/>
    </row>
    <row r="104" spans="1:56" ht="12" customHeight="1" thickBot="1" x14ac:dyDescent="0.3">
      <c r="A104" s="720"/>
      <c r="B104" s="714"/>
      <c r="C104" s="716"/>
      <c r="D104" s="6" t="s">
        <v>19</v>
      </c>
      <c r="E104" s="717"/>
      <c r="F104" s="41">
        <f t="shared" si="4"/>
        <v>0</v>
      </c>
      <c r="G104" s="718"/>
      <c r="H104" s="707"/>
      <c r="I104" s="33"/>
      <c r="J104" s="2"/>
      <c r="K104" s="2"/>
      <c r="L104" s="13"/>
      <c r="M104" s="9"/>
      <c r="N104" s="2"/>
      <c r="O104" s="2"/>
      <c r="P104" s="13"/>
      <c r="Q104" s="5"/>
      <c r="R104" s="1"/>
      <c r="S104" s="1"/>
      <c r="T104" s="4"/>
      <c r="U104" s="8"/>
      <c r="V104" s="1"/>
      <c r="W104" s="1"/>
      <c r="X104" s="5"/>
      <c r="Y104" s="9"/>
      <c r="Z104" s="2"/>
      <c r="AA104" s="2"/>
      <c r="AB104" s="13"/>
      <c r="AC104" s="9"/>
      <c r="AD104" s="2"/>
      <c r="AE104" s="2"/>
      <c r="AF104" s="13"/>
      <c r="AG104" s="9"/>
      <c r="AH104" s="2"/>
      <c r="AI104" s="2"/>
      <c r="AJ104" s="13"/>
      <c r="AK104" s="9"/>
      <c r="AL104" s="2"/>
      <c r="AM104" s="2"/>
      <c r="AN104" s="13"/>
      <c r="AO104" s="9"/>
      <c r="AP104" s="2"/>
      <c r="AQ104" s="2"/>
      <c r="AR104" s="38"/>
      <c r="AS104" s="9"/>
      <c r="AT104" s="2"/>
      <c r="AU104" s="2"/>
      <c r="AV104" s="13"/>
      <c r="AW104" s="9"/>
      <c r="AX104" s="2"/>
      <c r="AY104" s="2"/>
      <c r="AZ104" s="13"/>
      <c r="BA104" s="9"/>
      <c r="BB104" s="2"/>
      <c r="BC104" s="2"/>
      <c r="BD104" s="13"/>
    </row>
    <row r="105" spans="1:56" ht="12" customHeight="1" x14ac:dyDescent="0.25">
      <c r="A105" s="720"/>
      <c r="B105" s="714" t="s">
        <v>58</v>
      </c>
      <c r="C105" s="715"/>
      <c r="D105" s="10" t="s">
        <v>18</v>
      </c>
      <c r="E105" s="717">
        <f>IF(F106=F105,100%,F106/F105)</f>
        <v>1</v>
      </c>
      <c r="F105" s="41">
        <f t="shared" si="4"/>
        <v>0</v>
      </c>
      <c r="G105" s="718" t="s">
        <v>60</v>
      </c>
      <c r="H105" s="706" t="s">
        <v>45</v>
      </c>
      <c r="I105" s="34"/>
      <c r="J105" s="30"/>
      <c r="K105" s="30"/>
      <c r="L105" s="35"/>
      <c r="M105" s="34"/>
      <c r="N105" s="3"/>
      <c r="O105" s="30"/>
      <c r="P105" s="31"/>
      <c r="Q105" s="36"/>
      <c r="R105" s="30"/>
      <c r="S105" s="30"/>
      <c r="T105" s="31"/>
      <c r="U105" s="7"/>
      <c r="V105" s="30"/>
      <c r="W105" s="30"/>
      <c r="X105" s="31"/>
      <c r="Y105" s="7"/>
      <c r="Z105" s="3"/>
      <c r="AA105" s="3"/>
      <c r="AB105" s="32"/>
      <c r="AC105" s="7"/>
      <c r="AD105" s="3"/>
      <c r="AE105" s="3"/>
      <c r="AF105" s="32"/>
      <c r="AG105" s="7"/>
      <c r="AH105" s="3"/>
      <c r="AI105" s="3"/>
      <c r="AJ105" s="32"/>
      <c r="AK105" s="7"/>
      <c r="AL105" s="3"/>
      <c r="AM105" s="3"/>
      <c r="AN105" s="32"/>
      <c r="AO105" s="7"/>
      <c r="AP105" s="3"/>
      <c r="AQ105" s="3"/>
      <c r="AR105" s="37"/>
      <c r="AS105" s="7"/>
      <c r="AT105" s="3"/>
      <c r="AU105" s="30"/>
      <c r="AV105" s="32"/>
      <c r="AW105" s="7"/>
      <c r="AX105" s="3"/>
      <c r="AY105" s="3"/>
      <c r="AZ105" s="32"/>
      <c r="BA105" s="7"/>
      <c r="BB105" s="3"/>
      <c r="BC105" s="3"/>
      <c r="BD105" s="32"/>
    </row>
    <row r="106" spans="1:56" ht="12" customHeight="1" thickBot="1" x14ac:dyDescent="0.3">
      <c r="A106" s="720"/>
      <c r="B106" s="714"/>
      <c r="C106" s="716"/>
      <c r="D106" s="6" t="s">
        <v>19</v>
      </c>
      <c r="E106" s="717"/>
      <c r="F106" s="41">
        <f t="shared" si="4"/>
        <v>0</v>
      </c>
      <c r="G106" s="718"/>
      <c r="H106" s="707"/>
      <c r="I106" s="33"/>
      <c r="J106" s="2"/>
      <c r="K106" s="2"/>
      <c r="L106" s="13"/>
      <c r="M106" s="9"/>
      <c r="N106" s="2"/>
      <c r="O106" s="2"/>
      <c r="P106" s="13"/>
      <c r="Q106" s="5"/>
      <c r="R106" s="1"/>
      <c r="S106" s="1"/>
      <c r="T106" s="4"/>
      <c r="U106" s="8"/>
      <c r="V106" s="1"/>
      <c r="W106" s="1"/>
      <c r="X106" s="5"/>
      <c r="Y106" s="9"/>
      <c r="Z106" s="2"/>
      <c r="AA106" s="2"/>
      <c r="AB106" s="13"/>
      <c r="AC106" s="9"/>
      <c r="AD106" s="2"/>
      <c r="AE106" s="2"/>
      <c r="AF106" s="13"/>
      <c r="AG106" s="9"/>
      <c r="AH106" s="2"/>
      <c r="AI106" s="2"/>
      <c r="AJ106" s="13"/>
      <c r="AK106" s="9"/>
      <c r="AL106" s="2"/>
      <c r="AM106" s="2"/>
      <c r="AN106" s="13"/>
      <c r="AO106" s="9"/>
      <c r="AP106" s="2"/>
      <c r="AQ106" s="2"/>
      <c r="AR106" s="38"/>
      <c r="AS106" s="9"/>
      <c r="AT106" s="2"/>
      <c r="AU106" s="2"/>
      <c r="AV106" s="13"/>
      <c r="AW106" s="9"/>
      <c r="AX106" s="2"/>
      <c r="AY106" s="2"/>
      <c r="AZ106" s="13"/>
      <c r="BA106" s="9"/>
      <c r="BB106" s="2"/>
      <c r="BC106" s="2"/>
      <c r="BD106" s="13"/>
    </row>
    <row r="107" spans="1:56" ht="12" customHeight="1" thickBot="1" x14ac:dyDescent="0.3">
      <c r="A107" s="723"/>
      <c r="B107" s="46"/>
      <c r="C107" s="47"/>
      <c r="D107" s="10" t="s">
        <v>18</v>
      </c>
      <c r="E107" s="717">
        <f>IF(F108=F107,100%,F108/F107)</f>
        <v>1</v>
      </c>
      <c r="F107" s="40">
        <f t="shared" ref="F107:F118" si="5">COUNT(I107:BD107)</f>
        <v>0</v>
      </c>
      <c r="G107" s="721"/>
      <c r="H107" s="724" t="s">
        <v>31</v>
      </c>
      <c r="I107" s="34"/>
      <c r="J107" s="30"/>
      <c r="K107" s="30"/>
      <c r="L107" s="35"/>
      <c r="M107" s="34"/>
      <c r="N107" s="3"/>
      <c r="O107" s="30"/>
      <c r="P107" s="31"/>
      <c r="Q107" s="36"/>
      <c r="R107" s="30"/>
      <c r="S107" s="30"/>
      <c r="T107" s="31"/>
      <c r="U107" s="7"/>
      <c r="V107" s="30"/>
      <c r="W107" s="30"/>
      <c r="X107" s="31"/>
      <c r="Y107" s="7"/>
      <c r="Z107" s="3"/>
      <c r="AA107" s="3"/>
      <c r="AB107" s="32"/>
      <c r="AC107" s="7"/>
      <c r="AD107" s="3"/>
      <c r="AE107" s="3"/>
      <c r="AF107" s="32"/>
      <c r="AG107" s="7"/>
      <c r="AH107" s="3"/>
      <c r="AI107" s="3"/>
      <c r="AJ107" s="32"/>
      <c r="AK107" s="7"/>
      <c r="AL107" s="3"/>
      <c r="AM107" s="3"/>
      <c r="AN107" s="32"/>
      <c r="AO107" s="7"/>
      <c r="AP107" s="3"/>
      <c r="AQ107" s="3"/>
      <c r="AR107" s="37"/>
      <c r="AS107" s="7"/>
      <c r="AT107" s="3"/>
      <c r="AU107" s="30"/>
      <c r="AV107" s="32"/>
      <c r="AW107" s="7"/>
      <c r="AX107" s="3"/>
      <c r="AY107" s="3"/>
      <c r="AZ107" s="32"/>
      <c r="BA107" s="7"/>
      <c r="BB107" s="3"/>
      <c r="BC107" s="3"/>
      <c r="BD107" s="32"/>
    </row>
    <row r="108" spans="1:56" ht="12" customHeight="1" thickBot="1" x14ac:dyDescent="0.3">
      <c r="A108" s="723"/>
      <c r="B108" s="46"/>
      <c r="C108" s="47"/>
      <c r="D108" s="6" t="s">
        <v>19</v>
      </c>
      <c r="E108" s="717"/>
      <c r="F108" s="40">
        <f t="shared" si="5"/>
        <v>0</v>
      </c>
      <c r="G108" s="722"/>
      <c r="H108" s="724"/>
      <c r="I108" s="33"/>
      <c r="J108" s="2"/>
      <c r="K108" s="2"/>
      <c r="L108" s="13"/>
      <c r="M108" s="9"/>
      <c r="N108" s="2"/>
      <c r="O108" s="2"/>
      <c r="P108" s="13"/>
      <c r="Q108" s="5"/>
      <c r="R108" s="1"/>
      <c r="S108" s="1"/>
      <c r="T108" s="4"/>
      <c r="U108" s="8"/>
      <c r="V108" s="1"/>
      <c r="W108" s="1"/>
      <c r="X108" s="5"/>
      <c r="Y108" s="9"/>
      <c r="Z108" s="2"/>
      <c r="AA108" s="2"/>
      <c r="AB108" s="13"/>
      <c r="AC108" s="9"/>
      <c r="AD108" s="2"/>
      <c r="AE108" s="2"/>
      <c r="AF108" s="13"/>
      <c r="AG108" s="9"/>
      <c r="AH108" s="2"/>
      <c r="AI108" s="2"/>
      <c r="AJ108" s="13"/>
      <c r="AK108" s="9"/>
      <c r="AL108" s="2"/>
      <c r="AM108" s="2"/>
      <c r="AN108" s="13"/>
      <c r="AO108" s="9"/>
      <c r="AP108" s="2"/>
      <c r="AQ108" s="2"/>
      <c r="AR108" s="38"/>
      <c r="AS108" s="9"/>
      <c r="AT108" s="2"/>
      <c r="AU108" s="2"/>
      <c r="AV108" s="13"/>
      <c r="AW108" s="9"/>
      <c r="AX108" s="2"/>
      <c r="AY108" s="2"/>
      <c r="AZ108" s="13"/>
      <c r="BA108" s="9"/>
      <c r="BB108" s="2"/>
      <c r="BC108" s="2"/>
      <c r="BD108" s="13"/>
    </row>
    <row r="109" spans="1:56" ht="12" customHeight="1" thickBot="1" x14ac:dyDescent="0.3">
      <c r="A109" s="730"/>
      <c r="B109" s="48"/>
      <c r="C109" s="49"/>
      <c r="D109" s="10" t="s">
        <v>18</v>
      </c>
      <c r="E109" s="717">
        <f>IF(F110=F109,100%,F110/F109)</f>
        <v>1</v>
      </c>
      <c r="F109" s="40">
        <f t="shared" si="5"/>
        <v>0</v>
      </c>
      <c r="G109" s="721"/>
      <c r="H109" s="724" t="s">
        <v>46</v>
      </c>
      <c r="I109" s="34"/>
      <c r="J109" s="30"/>
      <c r="K109" s="30"/>
      <c r="L109" s="35"/>
      <c r="M109" s="34"/>
      <c r="N109" s="3"/>
      <c r="O109" s="30"/>
      <c r="P109" s="31"/>
      <c r="Q109" s="36"/>
      <c r="R109" s="30"/>
      <c r="S109" s="30"/>
      <c r="T109" s="31"/>
      <c r="U109" s="7"/>
      <c r="V109" s="30"/>
      <c r="W109" s="30"/>
      <c r="X109" s="31"/>
      <c r="Y109" s="7"/>
      <c r="Z109" s="3"/>
      <c r="AA109" s="3"/>
      <c r="AB109" s="32"/>
      <c r="AC109" s="7"/>
      <c r="AD109" s="3"/>
      <c r="AE109" s="3"/>
      <c r="AF109" s="32"/>
      <c r="AG109" s="7"/>
      <c r="AH109" s="3"/>
      <c r="AI109" s="3"/>
      <c r="AJ109" s="32"/>
      <c r="AK109" s="7"/>
      <c r="AL109" s="3"/>
      <c r="AM109" s="3"/>
      <c r="AN109" s="32"/>
      <c r="AO109" s="7"/>
      <c r="AP109" s="3"/>
      <c r="AQ109" s="3"/>
      <c r="AR109" s="37"/>
      <c r="AS109" s="7"/>
      <c r="AT109" s="3"/>
      <c r="AU109" s="30"/>
      <c r="AV109" s="32"/>
      <c r="AW109" s="7"/>
      <c r="AX109" s="3"/>
      <c r="AY109" s="3"/>
      <c r="AZ109" s="32"/>
      <c r="BA109" s="7"/>
      <c r="BB109" s="3"/>
      <c r="BC109" s="3"/>
      <c r="BD109" s="32"/>
    </row>
    <row r="110" spans="1:56" ht="12" customHeight="1" thickBot="1" x14ac:dyDescent="0.3">
      <c r="A110" s="723"/>
      <c r="B110" s="46"/>
      <c r="C110" s="52"/>
      <c r="D110" s="6" t="s">
        <v>19</v>
      </c>
      <c r="E110" s="717"/>
      <c r="F110" s="40">
        <f t="shared" si="5"/>
        <v>0</v>
      </c>
      <c r="G110" s="722"/>
      <c r="H110" s="725"/>
      <c r="I110" s="33"/>
      <c r="J110" s="2"/>
      <c r="K110" s="2"/>
      <c r="L110" s="13"/>
      <c r="M110" s="9"/>
      <c r="N110" s="2"/>
      <c r="O110" s="2"/>
      <c r="P110" s="13"/>
      <c r="Q110" s="5"/>
      <c r="R110" s="1"/>
      <c r="S110" s="1"/>
      <c r="T110" s="4"/>
      <c r="U110" s="8"/>
      <c r="V110" s="1"/>
      <c r="W110" s="1"/>
      <c r="X110" s="5"/>
      <c r="Y110" s="9"/>
      <c r="Z110" s="2"/>
      <c r="AA110" s="2"/>
      <c r="AB110" s="13"/>
      <c r="AC110" s="9"/>
      <c r="AD110" s="2"/>
      <c r="AE110" s="2"/>
      <c r="AF110" s="13"/>
      <c r="AG110" s="9"/>
      <c r="AH110" s="2"/>
      <c r="AI110" s="2"/>
      <c r="AJ110" s="13"/>
      <c r="AK110" s="9"/>
      <c r="AL110" s="2"/>
      <c r="AM110" s="2"/>
      <c r="AN110" s="13"/>
      <c r="AO110" s="9"/>
      <c r="AP110" s="2"/>
      <c r="AQ110" s="2"/>
      <c r="AR110" s="38"/>
      <c r="AS110" s="9"/>
      <c r="AT110" s="2"/>
      <c r="AU110" s="2"/>
      <c r="AV110" s="13"/>
      <c r="AW110" s="9"/>
      <c r="AX110" s="2"/>
      <c r="AY110" s="2"/>
      <c r="AZ110" s="13"/>
      <c r="BA110" s="9"/>
      <c r="BB110" s="2"/>
      <c r="BC110" s="2"/>
      <c r="BD110" s="13"/>
    </row>
    <row r="111" spans="1:56" ht="12" customHeight="1" thickBot="1" x14ac:dyDescent="0.3">
      <c r="A111" s="728"/>
      <c r="B111" s="46"/>
      <c r="C111" s="52"/>
      <c r="D111" s="10" t="s">
        <v>18</v>
      </c>
      <c r="E111" s="726">
        <f>IF(F112=F111,100%,F112/F111)</f>
        <v>1</v>
      </c>
      <c r="F111" s="40">
        <f t="shared" si="5"/>
        <v>0</v>
      </c>
      <c r="G111" s="721"/>
      <c r="H111" s="724" t="s">
        <v>46</v>
      </c>
      <c r="I111" s="34"/>
      <c r="J111" s="30"/>
      <c r="K111" s="30"/>
      <c r="L111" s="35"/>
      <c r="M111" s="34"/>
      <c r="N111" s="3"/>
      <c r="O111" s="30"/>
      <c r="P111" s="31"/>
      <c r="Q111" s="36"/>
      <c r="R111" s="30"/>
      <c r="S111" s="30"/>
      <c r="T111" s="31"/>
      <c r="U111" s="7"/>
      <c r="V111" s="30"/>
      <c r="W111" s="30"/>
      <c r="X111" s="31"/>
      <c r="Y111" s="7"/>
      <c r="Z111" s="3"/>
      <c r="AA111" s="3"/>
      <c r="AB111" s="32"/>
      <c r="AC111" s="7"/>
      <c r="AD111" s="3"/>
      <c r="AE111" s="3"/>
      <c r="AF111" s="32"/>
      <c r="AG111" s="7"/>
      <c r="AH111" s="3"/>
      <c r="AI111" s="3"/>
      <c r="AJ111" s="32"/>
      <c r="AK111" s="7"/>
      <c r="AL111" s="3"/>
      <c r="AM111" s="3"/>
      <c r="AN111" s="32"/>
      <c r="AO111" s="7"/>
      <c r="AP111" s="3"/>
      <c r="AQ111" s="3"/>
      <c r="AR111" s="37"/>
      <c r="AS111" s="7"/>
      <c r="AT111" s="3"/>
      <c r="AU111" s="30"/>
      <c r="AV111" s="32"/>
      <c r="AW111" s="7"/>
      <c r="AX111" s="3"/>
      <c r="AY111" s="3"/>
      <c r="AZ111" s="32"/>
      <c r="BA111" s="7"/>
      <c r="BB111" s="3"/>
      <c r="BC111" s="3"/>
      <c r="BD111" s="32"/>
    </row>
    <row r="112" spans="1:56" ht="12" customHeight="1" thickBot="1" x14ac:dyDescent="0.3">
      <c r="A112" s="729"/>
      <c r="B112" s="46"/>
      <c r="C112" s="52"/>
      <c r="D112" s="6" t="s">
        <v>19</v>
      </c>
      <c r="E112" s="727"/>
      <c r="F112" s="40">
        <f t="shared" si="5"/>
        <v>0</v>
      </c>
      <c r="G112" s="722"/>
      <c r="H112" s="725"/>
      <c r="I112" s="33"/>
      <c r="J112" s="2"/>
      <c r="K112" s="2"/>
      <c r="L112" s="13"/>
      <c r="M112" s="9"/>
      <c r="N112" s="2"/>
      <c r="O112" s="2"/>
      <c r="P112" s="13"/>
      <c r="Q112" s="5"/>
      <c r="R112" s="1"/>
      <c r="S112" s="1"/>
      <c r="T112" s="4"/>
      <c r="U112" s="8"/>
      <c r="V112" s="1"/>
      <c r="W112" s="1"/>
      <c r="X112" s="5"/>
      <c r="Y112" s="9"/>
      <c r="Z112" s="2"/>
      <c r="AA112" s="2"/>
      <c r="AB112" s="13"/>
      <c r="AC112" s="9"/>
      <c r="AD112" s="2"/>
      <c r="AE112" s="2"/>
      <c r="AF112" s="13"/>
      <c r="AG112" s="9"/>
      <c r="AH112" s="2"/>
      <c r="AI112" s="2"/>
      <c r="AJ112" s="13"/>
      <c r="AK112" s="9"/>
      <c r="AL112" s="2"/>
      <c r="AM112" s="2"/>
      <c r="AN112" s="13"/>
      <c r="AO112" s="9"/>
      <c r="AP112" s="2"/>
      <c r="AQ112" s="2"/>
      <c r="AR112" s="38"/>
      <c r="AS112" s="9"/>
      <c r="AT112" s="2"/>
      <c r="AU112" s="2"/>
      <c r="AV112" s="13"/>
      <c r="AW112" s="9"/>
      <c r="AX112" s="2"/>
      <c r="AY112" s="2"/>
      <c r="AZ112" s="13"/>
      <c r="BA112" s="9"/>
      <c r="BB112" s="2"/>
      <c r="BC112" s="2"/>
      <c r="BD112" s="13"/>
    </row>
    <row r="113" spans="1:56" ht="12" customHeight="1" thickBot="1" x14ac:dyDescent="0.3">
      <c r="A113" s="723"/>
      <c r="B113" s="46"/>
      <c r="C113" s="52"/>
      <c r="D113" s="10" t="s">
        <v>18</v>
      </c>
      <c r="E113" s="717">
        <f>IF(F114=F113,100%,F114/F113)</f>
        <v>1</v>
      </c>
      <c r="F113" s="40">
        <f t="shared" si="5"/>
        <v>0</v>
      </c>
      <c r="G113" s="721"/>
      <c r="H113" s="724" t="s">
        <v>46</v>
      </c>
      <c r="I113" s="34"/>
      <c r="J113" s="30"/>
      <c r="K113" s="30"/>
      <c r="L113" s="35"/>
      <c r="M113" s="34"/>
      <c r="N113" s="3"/>
      <c r="O113" s="30"/>
      <c r="P113" s="31"/>
      <c r="Q113" s="36"/>
      <c r="R113" s="30"/>
      <c r="S113" s="30"/>
      <c r="T113" s="31"/>
      <c r="U113" s="7"/>
      <c r="V113" s="30"/>
      <c r="W113" s="30"/>
      <c r="X113" s="31"/>
      <c r="Y113" s="7"/>
      <c r="Z113" s="3"/>
      <c r="AA113" s="3"/>
      <c r="AB113" s="32"/>
      <c r="AC113" s="7"/>
      <c r="AD113" s="3"/>
      <c r="AE113" s="3"/>
      <c r="AF113" s="32"/>
      <c r="AG113" s="7"/>
      <c r="AH113" s="3"/>
      <c r="AI113" s="3"/>
      <c r="AJ113" s="32"/>
      <c r="AK113" s="7"/>
      <c r="AL113" s="3"/>
      <c r="AM113" s="3"/>
      <c r="AN113" s="32"/>
      <c r="AO113" s="7"/>
      <c r="AP113" s="3"/>
      <c r="AQ113" s="3"/>
      <c r="AR113" s="37"/>
      <c r="AS113" s="7"/>
      <c r="AT113" s="3"/>
      <c r="AU113" s="30"/>
      <c r="AV113" s="32"/>
      <c r="AW113" s="7"/>
      <c r="AX113" s="3"/>
      <c r="AY113" s="3"/>
      <c r="AZ113" s="32"/>
      <c r="BA113" s="7"/>
      <c r="BB113" s="3"/>
      <c r="BC113" s="3"/>
      <c r="BD113" s="32"/>
    </row>
    <row r="114" spans="1:56" ht="12" customHeight="1" thickBot="1" x14ac:dyDescent="0.3">
      <c r="A114" s="723"/>
      <c r="B114" s="50"/>
      <c r="C114" s="51"/>
      <c r="D114" s="6" t="s">
        <v>19</v>
      </c>
      <c r="E114" s="717"/>
      <c r="F114" s="40">
        <f t="shared" si="5"/>
        <v>0</v>
      </c>
      <c r="G114" s="722"/>
      <c r="H114" s="725"/>
      <c r="I114" s="33"/>
      <c r="J114" s="2"/>
      <c r="K114" s="2"/>
      <c r="L114" s="13"/>
      <c r="M114" s="9"/>
      <c r="N114" s="2"/>
      <c r="O114" s="2"/>
      <c r="P114" s="13"/>
      <c r="Q114" s="5"/>
      <c r="R114" s="1"/>
      <c r="S114" s="1"/>
      <c r="T114" s="4"/>
      <c r="U114" s="8"/>
      <c r="V114" s="1"/>
      <c r="W114" s="1"/>
      <c r="X114" s="5"/>
      <c r="Y114" s="9"/>
      <c r="Z114" s="2"/>
      <c r="AA114" s="2"/>
      <c r="AB114" s="13"/>
      <c r="AC114" s="9"/>
      <c r="AD114" s="2"/>
      <c r="AE114" s="2"/>
      <c r="AF114" s="13"/>
      <c r="AG114" s="9"/>
      <c r="AH114" s="2"/>
      <c r="AI114" s="2"/>
      <c r="AJ114" s="13"/>
      <c r="AK114" s="9"/>
      <c r="AL114" s="2"/>
      <c r="AM114" s="2"/>
      <c r="AN114" s="13"/>
      <c r="AO114" s="9"/>
      <c r="AP114" s="2"/>
      <c r="AQ114" s="2"/>
      <c r="AR114" s="38"/>
      <c r="AS114" s="9"/>
      <c r="AT114" s="2"/>
      <c r="AU114" s="2"/>
      <c r="AV114" s="13"/>
      <c r="AW114" s="9"/>
      <c r="AX114" s="2"/>
      <c r="AY114" s="2"/>
      <c r="AZ114" s="13"/>
      <c r="BA114" s="9"/>
      <c r="BB114" s="2"/>
      <c r="BC114" s="2"/>
      <c r="BD114" s="13"/>
    </row>
    <row r="115" spans="1:56" ht="12" customHeight="1" thickBot="1" x14ac:dyDescent="0.3">
      <c r="A115" s="723"/>
      <c r="B115" s="46"/>
      <c r="C115" s="47"/>
      <c r="D115" s="10" t="s">
        <v>18</v>
      </c>
      <c r="E115" s="717">
        <f>IF(F116=F115,100%,F116/F115)</f>
        <v>1</v>
      </c>
      <c r="F115" s="40">
        <f t="shared" si="5"/>
        <v>0</v>
      </c>
      <c r="G115" s="721"/>
      <c r="H115" s="724" t="s">
        <v>46</v>
      </c>
      <c r="I115" s="34"/>
      <c r="J115" s="30"/>
      <c r="K115" s="30"/>
      <c r="L115" s="35"/>
      <c r="M115" s="34"/>
      <c r="N115" s="3"/>
      <c r="O115" s="30"/>
      <c r="P115" s="31"/>
      <c r="Q115" s="36"/>
      <c r="R115" s="30"/>
      <c r="S115" s="30"/>
      <c r="T115" s="31"/>
      <c r="U115" s="7"/>
      <c r="V115" s="30"/>
      <c r="W115" s="30"/>
      <c r="X115" s="31"/>
      <c r="Y115" s="7"/>
      <c r="Z115" s="3"/>
      <c r="AA115" s="3"/>
      <c r="AB115" s="32"/>
      <c r="AC115" s="7"/>
      <c r="AD115" s="3"/>
      <c r="AE115" s="3"/>
      <c r="AF115" s="32"/>
      <c r="AG115" s="7"/>
      <c r="AH115" s="3"/>
      <c r="AI115" s="3"/>
      <c r="AJ115" s="32"/>
      <c r="AK115" s="7"/>
      <c r="AL115" s="3"/>
      <c r="AM115" s="3"/>
      <c r="AN115" s="32"/>
      <c r="AO115" s="7"/>
      <c r="AP115" s="3"/>
      <c r="AQ115" s="3"/>
      <c r="AR115" s="37"/>
      <c r="AS115" s="7"/>
      <c r="AT115" s="3"/>
      <c r="AU115" s="30"/>
      <c r="AV115" s="32"/>
      <c r="AW115" s="7"/>
      <c r="AX115" s="3"/>
      <c r="AY115" s="3"/>
      <c r="AZ115" s="32"/>
      <c r="BA115" s="7"/>
      <c r="BB115" s="3"/>
      <c r="BC115" s="3"/>
      <c r="BD115" s="32"/>
    </row>
    <row r="116" spans="1:56" ht="12" customHeight="1" thickBot="1" x14ac:dyDescent="0.3">
      <c r="A116" s="723"/>
      <c r="B116" s="46"/>
      <c r="C116" s="47"/>
      <c r="D116" s="6" t="s">
        <v>19</v>
      </c>
      <c r="E116" s="717"/>
      <c r="F116" s="40">
        <f t="shared" si="5"/>
        <v>0</v>
      </c>
      <c r="G116" s="722"/>
      <c r="H116" s="725"/>
      <c r="I116" s="33"/>
      <c r="J116" s="2"/>
      <c r="K116" s="2"/>
      <c r="L116" s="13"/>
      <c r="M116" s="9"/>
      <c r="N116" s="2"/>
      <c r="O116" s="2"/>
      <c r="P116" s="13"/>
      <c r="Q116" s="5"/>
      <c r="R116" s="1"/>
      <c r="S116" s="1"/>
      <c r="T116" s="4"/>
      <c r="U116" s="8"/>
      <c r="V116" s="1"/>
      <c r="W116" s="1"/>
      <c r="X116" s="5"/>
      <c r="Y116" s="9"/>
      <c r="Z116" s="2"/>
      <c r="AA116" s="2"/>
      <c r="AB116" s="13"/>
      <c r="AC116" s="9"/>
      <c r="AD116" s="2"/>
      <c r="AE116" s="2"/>
      <c r="AF116" s="13"/>
      <c r="AG116" s="9"/>
      <c r="AH116" s="2"/>
      <c r="AI116" s="2"/>
      <c r="AJ116" s="13"/>
      <c r="AK116" s="9"/>
      <c r="AL116" s="2"/>
      <c r="AM116" s="2"/>
      <c r="AN116" s="13"/>
      <c r="AO116" s="9"/>
      <c r="AP116" s="2"/>
      <c r="AQ116" s="2"/>
      <c r="AR116" s="38"/>
      <c r="AS116" s="9"/>
      <c r="AT116" s="2"/>
      <c r="AU116" s="2"/>
      <c r="AV116" s="13"/>
      <c r="AW116" s="9"/>
      <c r="AX116" s="2"/>
      <c r="AY116" s="2"/>
      <c r="AZ116" s="13"/>
      <c r="BA116" s="9"/>
      <c r="BB116" s="2"/>
      <c r="BC116" s="2"/>
      <c r="BD116" s="13"/>
    </row>
    <row r="117" spans="1:56" ht="12" customHeight="1" thickBot="1" x14ac:dyDescent="0.3">
      <c r="A117" s="730"/>
      <c r="B117" s="48"/>
      <c r="C117" s="49"/>
      <c r="D117" s="10" t="s">
        <v>18</v>
      </c>
      <c r="E117" s="717">
        <f>IF(F118=F117,100%,F118/F117)</f>
        <v>1</v>
      </c>
      <c r="F117" s="40">
        <f t="shared" si="5"/>
        <v>0</v>
      </c>
      <c r="G117" s="721"/>
      <c r="H117" s="724" t="s">
        <v>46</v>
      </c>
      <c r="I117" s="34"/>
      <c r="J117" s="30"/>
      <c r="K117" s="30"/>
      <c r="L117" s="35"/>
      <c r="M117" s="34"/>
      <c r="N117" s="3"/>
      <c r="O117" s="30"/>
      <c r="P117" s="31"/>
      <c r="Q117" s="36"/>
      <c r="R117" s="30"/>
      <c r="S117" s="30"/>
      <c r="T117" s="31"/>
      <c r="U117" s="7"/>
      <c r="V117" s="30"/>
      <c r="W117" s="30"/>
      <c r="X117" s="31"/>
      <c r="Y117" s="7"/>
      <c r="Z117" s="3"/>
      <c r="AA117" s="3"/>
      <c r="AB117" s="32"/>
      <c r="AC117" s="7"/>
      <c r="AD117" s="3"/>
      <c r="AE117" s="3"/>
      <c r="AF117" s="32"/>
      <c r="AG117" s="7"/>
      <c r="AH117" s="3"/>
      <c r="AI117" s="3"/>
      <c r="AJ117" s="32"/>
      <c r="AK117" s="7"/>
      <c r="AL117" s="3"/>
      <c r="AM117" s="3"/>
      <c r="AN117" s="32"/>
      <c r="AO117" s="7"/>
      <c r="AP117" s="3"/>
      <c r="AQ117" s="3"/>
      <c r="AR117" s="37"/>
      <c r="AS117" s="7"/>
      <c r="AT117" s="3"/>
      <c r="AU117" s="30"/>
      <c r="AV117" s="32"/>
      <c r="AW117" s="7"/>
      <c r="AX117" s="3"/>
      <c r="AY117" s="3"/>
      <c r="AZ117" s="32"/>
      <c r="BA117" s="7"/>
      <c r="BB117" s="3"/>
      <c r="BC117" s="3"/>
      <c r="BD117" s="32"/>
    </row>
    <row r="118" spans="1:56" ht="12.75" customHeight="1" thickBot="1" x14ac:dyDescent="0.3">
      <c r="A118" s="723"/>
      <c r="B118" s="46"/>
      <c r="C118" s="52"/>
      <c r="D118" s="6" t="s">
        <v>19</v>
      </c>
      <c r="E118" s="717"/>
      <c r="F118" s="40">
        <f t="shared" si="5"/>
        <v>0</v>
      </c>
      <c r="G118" s="722"/>
      <c r="H118" s="725"/>
      <c r="I118" s="33"/>
      <c r="J118" s="2"/>
      <c r="K118" s="2"/>
      <c r="L118" s="13"/>
      <c r="M118" s="9"/>
      <c r="N118" s="2"/>
      <c r="O118" s="2"/>
      <c r="P118" s="13"/>
      <c r="Q118" s="5"/>
      <c r="R118" s="1"/>
      <c r="S118" s="1"/>
      <c r="T118" s="4"/>
      <c r="U118" s="8"/>
      <c r="V118" s="1"/>
      <c r="W118" s="1"/>
      <c r="X118" s="5"/>
      <c r="Y118" s="9"/>
      <c r="Z118" s="2"/>
      <c r="AA118" s="2"/>
      <c r="AB118" s="13"/>
      <c r="AC118" s="9"/>
      <c r="AD118" s="2"/>
      <c r="AE118" s="2"/>
      <c r="AF118" s="13"/>
      <c r="AG118" s="9"/>
      <c r="AH118" s="2"/>
      <c r="AI118" s="2"/>
      <c r="AJ118" s="13"/>
      <c r="AK118" s="9"/>
      <c r="AL118" s="2"/>
      <c r="AM118" s="2"/>
      <c r="AN118" s="13"/>
      <c r="AO118" s="9"/>
      <c r="AP118" s="2"/>
      <c r="AQ118" s="2"/>
      <c r="AR118" s="38"/>
      <c r="AS118" s="9"/>
      <c r="AT118" s="2"/>
      <c r="AU118" s="2"/>
      <c r="AV118" s="13"/>
      <c r="AW118" s="9"/>
      <c r="AX118" s="2"/>
      <c r="AY118" s="2"/>
      <c r="AZ118" s="13"/>
      <c r="BA118" s="9"/>
      <c r="BB118" s="2"/>
      <c r="BC118" s="2"/>
      <c r="BD118" s="13"/>
    </row>
    <row r="119" spans="1:56" ht="12" customHeight="1" thickBot="1" x14ac:dyDescent="0.3">
      <c r="A119" s="730"/>
      <c r="B119" s="46"/>
      <c r="C119" s="52"/>
      <c r="D119" s="10" t="s">
        <v>18</v>
      </c>
      <c r="E119" s="717">
        <f>IF(F120=F119,100%,F120/F119)</f>
        <v>1</v>
      </c>
      <c r="F119" s="40">
        <f t="shared" ref="F119:F170" si="6">COUNT(I119:BD119)</f>
        <v>0</v>
      </c>
      <c r="G119" s="721"/>
      <c r="H119" s="724" t="s">
        <v>46</v>
      </c>
      <c r="I119" s="34"/>
      <c r="J119" s="30"/>
      <c r="K119" s="30"/>
      <c r="L119" s="35"/>
      <c r="M119" s="34"/>
      <c r="N119" s="3"/>
      <c r="O119" s="30"/>
      <c r="P119" s="31"/>
      <c r="Q119" s="36"/>
      <c r="R119" s="30"/>
      <c r="S119" s="30"/>
      <c r="T119" s="31"/>
      <c r="U119" s="7"/>
      <c r="V119" s="30"/>
      <c r="W119" s="30"/>
      <c r="X119" s="31"/>
      <c r="Y119" s="7"/>
      <c r="Z119" s="3"/>
      <c r="AA119" s="3"/>
      <c r="AB119" s="32"/>
      <c r="AC119" s="7"/>
      <c r="AD119" s="3"/>
      <c r="AE119" s="3"/>
      <c r="AF119" s="32"/>
      <c r="AG119" s="7"/>
      <c r="AH119" s="3"/>
      <c r="AI119" s="3"/>
      <c r="AJ119" s="32"/>
      <c r="AK119" s="7"/>
      <c r="AL119" s="3"/>
      <c r="AM119" s="3"/>
      <c r="AN119" s="32"/>
      <c r="AO119" s="7"/>
      <c r="AP119" s="3"/>
      <c r="AQ119" s="3"/>
      <c r="AR119" s="37"/>
      <c r="AS119" s="7"/>
      <c r="AT119" s="3"/>
      <c r="AU119" s="30"/>
      <c r="AV119" s="32"/>
      <c r="AW119" s="7"/>
      <c r="AX119" s="3"/>
      <c r="AY119" s="3"/>
      <c r="AZ119" s="32"/>
      <c r="BA119" s="7"/>
      <c r="BB119" s="3"/>
      <c r="BC119" s="3"/>
      <c r="BD119" s="32"/>
    </row>
    <row r="120" spans="1:56" ht="12" customHeight="1" thickBot="1" x14ac:dyDescent="0.3">
      <c r="A120" s="723"/>
      <c r="B120" s="50"/>
      <c r="C120" s="51"/>
      <c r="D120" s="6" t="s">
        <v>19</v>
      </c>
      <c r="E120" s="717"/>
      <c r="F120" s="40">
        <f t="shared" si="6"/>
        <v>0</v>
      </c>
      <c r="G120" s="722"/>
      <c r="H120" s="725"/>
      <c r="I120" s="33"/>
      <c r="J120" s="2"/>
      <c r="K120" s="2"/>
      <c r="L120" s="13"/>
      <c r="M120" s="9"/>
      <c r="N120" s="2"/>
      <c r="O120" s="2"/>
      <c r="P120" s="13"/>
      <c r="Q120" s="5"/>
      <c r="R120" s="1"/>
      <c r="S120" s="1"/>
      <c r="T120" s="4"/>
      <c r="U120" s="8"/>
      <c r="V120" s="1"/>
      <c r="W120" s="1"/>
      <c r="X120" s="5"/>
      <c r="Y120" s="9"/>
      <c r="Z120" s="2"/>
      <c r="AA120" s="2"/>
      <c r="AB120" s="13"/>
      <c r="AC120" s="9"/>
      <c r="AD120" s="2"/>
      <c r="AE120" s="2"/>
      <c r="AF120" s="13"/>
      <c r="AG120" s="9"/>
      <c r="AH120" s="2"/>
      <c r="AI120" s="2"/>
      <c r="AJ120" s="13"/>
      <c r="AK120" s="9"/>
      <c r="AL120" s="2"/>
      <c r="AM120" s="2"/>
      <c r="AN120" s="13"/>
      <c r="AO120" s="9"/>
      <c r="AP120" s="2"/>
      <c r="AQ120" s="2"/>
      <c r="AR120" s="38"/>
      <c r="AS120" s="9"/>
      <c r="AT120" s="2"/>
      <c r="AU120" s="2"/>
      <c r="AV120" s="13"/>
      <c r="AW120" s="9"/>
      <c r="AX120" s="2"/>
      <c r="AY120" s="2"/>
      <c r="AZ120" s="13"/>
      <c r="BA120" s="9"/>
      <c r="BB120" s="2"/>
      <c r="BC120" s="2"/>
      <c r="BD120" s="13"/>
    </row>
    <row r="121" spans="1:56" ht="17.25" customHeight="1" thickBot="1" x14ac:dyDescent="0.3">
      <c r="A121" s="730"/>
      <c r="B121" s="46"/>
      <c r="C121" s="47"/>
      <c r="D121" s="10" t="s">
        <v>18</v>
      </c>
      <c r="E121" s="717">
        <f>IF(F122=F121,100%,F122/F121)</f>
        <v>1</v>
      </c>
      <c r="F121" s="40">
        <f t="shared" si="6"/>
        <v>0</v>
      </c>
      <c r="G121" s="721"/>
      <c r="H121" s="724" t="s">
        <v>46</v>
      </c>
      <c r="I121" s="34"/>
      <c r="J121" s="30"/>
      <c r="K121" s="30"/>
      <c r="L121" s="35"/>
      <c r="M121" s="34"/>
      <c r="N121" s="3"/>
      <c r="O121" s="30"/>
      <c r="P121" s="31"/>
      <c r="Q121" s="36"/>
      <c r="R121" s="30"/>
      <c r="S121" s="30"/>
      <c r="T121" s="31"/>
      <c r="U121" s="7"/>
      <c r="V121" s="30"/>
      <c r="W121" s="30"/>
      <c r="X121" s="31"/>
      <c r="Y121" s="7"/>
      <c r="Z121" s="3"/>
      <c r="AA121" s="3"/>
      <c r="AB121" s="32"/>
      <c r="AC121" s="7"/>
      <c r="AD121" s="3"/>
      <c r="AE121" s="3"/>
      <c r="AF121" s="32"/>
      <c r="AG121" s="7"/>
      <c r="AH121" s="3"/>
      <c r="AI121" s="3"/>
      <c r="AJ121" s="32"/>
      <c r="AK121" s="7"/>
      <c r="AL121" s="3"/>
      <c r="AM121" s="3"/>
      <c r="AN121" s="32"/>
      <c r="AO121" s="7"/>
      <c r="AP121" s="3"/>
      <c r="AQ121" s="3"/>
      <c r="AR121" s="37"/>
      <c r="AS121" s="7"/>
      <c r="AT121" s="3"/>
      <c r="AU121" s="30"/>
      <c r="AV121" s="32"/>
      <c r="AW121" s="7"/>
      <c r="AX121" s="3"/>
      <c r="AY121" s="3"/>
      <c r="AZ121" s="32"/>
      <c r="BA121" s="7"/>
      <c r="BB121" s="3"/>
      <c r="BC121" s="3"/>
      <c r="BD121" s="32"/>
    </row>
    <row r="122" spans="1:56" ht="20.25" customHeight="1" thickBot="1" x14ac:dyDescent="0.3">
      <c r="A122" s="723"/>
      <c r="B122" s="46"/>
      <c r="C122" s="47"/>
      <c r="D122" s="6" t="s">
        <v>19</v>
      </c>
      <c r="E122" s="717"/>
      <c r="F122" s="40">
        <f t="shared" si="6"/>
        <v>0</v>
      </c>
      <c r="G122" s="722"/>
      <c r="H122" s="725"/>
      <c r="I122" s="33"/>
      <c r="J122" s="2"/>
      <c r="K122" s="2"/>
      <c r="L122" s="13"/>
      <c r="M122" s="9"/>
      <c r="N122" s="2"/>
      <c r="O122" s="2"/>
      <c r="P122" s="13"/>
      <c r="Q122" s="5"/>
      <c r="R122" s="1"/>
      <c r="S122" s="1"/>
      <c r="T122" s="4"/>
      <c r="U122" s="8"/>
      <c r="V122" s="1"/>
      <c r="W122" s="1"/>
      <c r="X122" s="5"/>
      <c r="Y122" s="9"/>
      <c r="Z122" s="2"/>
      <c r="AA122" s="2"/>
      <c r="AB122" s="13"/>
      <c r="AC122" s="9"/>
      <c r="AD122" s="2"/>
      <c r="AE122" s="2"/>
      <c r="AF122" s="13"/>
      <c r="AG122" s="9"/>
      <c r="AH122" s="2"/>
      <c r="AI122" s="2"/>
      <c r="AJ122" s="13"/>
      <c r="AK122" s="9"/>
      <c r="AL122" s="2"/>
      <c r="AM122" s="2"/>
      <c r="AN122" s="13"/>
      <c r="AO122" s="9"/>
      <c r="AP122" s="2"/>
      <c r="AQ122" s="2"/>
      <c r="AR122" s="38"/>
      <c r="AS122" s="9"/>
      <c r="AT122" s="2"/>
      <c r="AU122" s="2"/>
      <c r="AV122" s="13"/>
      <c r="AW122" s="9"/>
      <c r="AX122" s="2"/>
      <c r="AY122" s="2"/>
      <c r="AZ122" s="13"/>
      <c r="BA122" s="9"/>
      <c r="BB122" s="2"/>
      <c r="BC122" s="2"/>
      <c r="BD122" s="13"/>
    </row>
    <row r="123" spans="1:56" ht="26.25" customHeight="1" thickBot="1" x14ac:dyDescent="0.3">
      <c r="A123" s="723"/>
      <c r="B123" s="48"/>
      <c r="C123" s="49"/>
      <c r="D123" s="10" t="s">
        <v>18</v>
      </c>
      <c r="E123" s="717">
        <f>IF(F124=F123,100%,F124/F123)</f>
        <v>1</v>
      </c>
      <c r="F123" s="40">
        <f t="shared" si="6"/>
        <v>0</v>
      </c>
      <c r="G123" s="721"/>
      <c r="H123" s="724" t="s">
        <v>36</v>
      </c>
      <c r="I123" s="34"/>
      <c r="J123" s="30"/>
      <c r="K123" s="30"/>
      <c r="L123" s="35"/>
      <c r="M123" s="34"/>
      <c r="N123" s="3"/>
      <c r="O123" s="30"/>
      <c r="P123" s="31"/>
      <c r="Q123" s="36"/>
      <c r="R123" s="30"/>
      <c r="S123" s="30"/>
      <c r="T123" s="31"/>
      <c r="U123" s="7"/>
      <c r="V123" s="30"/>
      <c r="W123" s="30"/>
      <c r="X123" s="31"/>
      <c r="Y123" s="7"/>
      <c r="Z123" s="3"/>
      <c r="AA123" s="3"/>
      <c r="AB123" s="32"/>
      <c r="AC123" s="7"/>
      <c r="AD123" s="3"/>
      <c r="AE123" s="3"/>
      <c r="AF123" s="32"/>
      <c r="AG123" s="7"/>
      <c r="AH123" s="3"/>
      <c r="AI123" s="3"/>
      <c r="AJ123" s="32"/>
      <c r="AK123" s="7"/>
      <c r="AL123" s="3"/>
      <c r="AM123" s="3"/>
      <c r="AN123" s="32"/>
      <c r="AO123" s="7"/>
      <c r="AP123" s="3"/>
      <c r="AQ123" s="3"/>
      <c r="AR123" s="37"/>
      <c r="AS123" s="7"/>
      <c r="AT123" s="3"/>
      <c r="AU123" s="30"/>
      <c r="AV123" s="32"/>
      <c r="AW123" s="7"/>
      <c r="AX123" s="3"/>
      <c r="AY123" s="3"/>
      <c r="AZ123" s="32"/>
      <c r="BA123" s="7"/>
      <c r="BB123" s="3"/>
      <c r="BC123" s="3"/>
      <c r="BD123" s="32"/>
    </row>
    <row r="124" spans="1:56" ht="19.5" customHeight="1" thickBot="1" x14ac:dyDescent="0.3">
      <c r="A124" s="723"/>
      <c r="B124" s="50"/>
      <c r="C124" s="51"/>
      <c r="D124" s="6" t="s">
        <v>19</v>
      </c>
      <c r="E124" s="717"/>
      <c r="F124" s="40">
        <f t="shared" si="6"/>
        <v>0</v>
      </c>
      <c r="G124" s="722"/>
      <c r="H124" s="724"/>
      <c r="I124" s="33"/>
      <c r="J124" s="2"/>
      <c r="K124" s="2"/>
      <c r="L124" s="13"/>
      <c r="M124" s="9"/>
      <c r="N124" s="2"/>
      <c r="O124" s="2"/>
      <c r="P124" s="13"/>
      <c r="Q124" s="5"/>
      <c r="R124" s="1"/>
      <c r="S124" s="1"/>
      <c r="T124" s="4"/>
      <c r="U124" s="8"/>
      <c r="V124" s="1"/>
      <c r="W124" s="1"/>
      <c r="X124" s="5"/>
      <c r="Y124" s="9"/>
      <c r="Z124" s="2"/>
      <c r="AA124" s="2"/>
      <c r="AB124" s="13"/>
      <c r="AC124" s="9"/>
      <c r="AD124" s="2"/>
      <c r="AE124" s="2"/>
      <c r="AF124" s="13"/>
      <c r="AG124" s="9"/>
      <c r="AH124" s="2"/>
      <c r="AI124" s="2"/>
      <c r="AJ124" s="13"/>
      <c r="AK124" s="9"/>
      <c r="AL124" s="2"/>
      <c r="AM124" s="2"/>
      <c r="AN124" s="13"/>
      <c r="AO124" s="9"/>
      <c r="AP124" s="2"/>
      <c r="AQ124" s="2"/>
      <c r="AR124" s="38"/>
      <c r="AS124" s="9"/>
      <c r="AT124" s="2"/>
      <c r="AU124" s="2"/>
      <c r="AV124" s="13"/>
      <c r="AW124" s="9"/>
      <c r="AX124" s="2"/>
      <c r="AY124" s="2"/>
      <c r="AZ124" s="13"/>
      <c r="BA124" s="9"/>
      <c r="BB124" s="2"/>
      <c r="BC124" s="2"/>
      <c r="BD124" s="13"/>
    </row>
    <row r="125" spans="1:56" ht="12" customHeight="1" thickBot="1" x14ac:dyDescent="0.3">
      <c r="A125" s="723"/>
      <c r="B125" s="46"/>
      <c r="C125" s="47"/>
      <c r="D125" s="10" t="s">
        <v>18</v>
      </c>
      <c r="E125" s="717">
        <f>IF(F126=F125,100%,F126/F125)</f>
        <v>1</v>
      </c>
      <c r="F125" s="40">
        <f t="shared" si="6"/>
        <v>0</v>
      </c>
      <c r="G125" s="721"/>
      <c r="H125" s="724" t="s">
        <v>45</v>
      </c>
      <c r="I125" s="34"/>
      <c r="J125" s="30"/>
      <c r="K125" s="30"/>
      <c r="L125" s="35"/>
      <c r="M125" s="34"/>
      <c r="N125" s="3"/>
      <c r="O125" s="30"/>
      <c r="P125" s="31"/>
      <c r="Q125" s="36"/>
      <c r="R125" s="30"/>
      <c r="S125" s="30"/>
      <c r="T125" s="31"/>
      <c r="U125" s="7"/>
      <c r="V125" s="30"/>
      <c r="W125" s="30"/>
      <c r="X125" s="31"/>
      <c r="Y125" s="7"/>
      <c r="Z125" s="3"/>
      <c r="AA125" s="3"/>
      <c r="AB125" s="32"/>
      <c r="AC125" s="7"/>
      <c r="AD125" s="3"/>
      <c r="AE125" s="3"/>
      <c r="AF125" s="32"/>
      <c r="AG125" s="7"/>
      <c r="AH125" s="3"/>
      <c r="AI125" s="3"/>
      <c r="AJ125" s="32"/>
      <c r="AK125" s="7"/>
      <c r="AL125" s="3"/>
      <c r="AM125" s="3"/>
      <c r="AN125" s="32"/>
      <c r="AO125" s="7"/>
      <c r="AP125" s="3"/>
      <c r="AQ125" s="3"/>
      <c r="AR125" s="37"/>
      <c r="AS125" s="7"/>
      <c r="AT125" s="3"/>
      <c r="AU125" s="30"/>
      <c r="AV125" s="32"/>
      <c r="AW125" s="7"/>
      <c r="AX125" s="3"/>
      <c r="AY125" s="3"/>
      <c r="AZ125" s="32"/>
      <c r="BA125" s="7"/>
      <c r="BB125" s="3"/>
      <c r="BC125" s="3"/>
      <c r="BD125" s="32"/>
    </row>
    <row r="126" spans="1:56" ht="12" customHeight="1" thickBot="1" x14ac:dyDescent="0.3">
      <c r="A126" s="723"/>
      <c r="B126" s="46"/>
      <c r="C126" s="47"/>
      <c r="D126" s="6" t="s">
        <v>19</v>
      </c>
      <c r="E126" s="717"/>
      <c r="F126" s="40">
        <f t="shared" si="6"/>
        <v>0</v>
      </c>
      <c r="G126" s="722"/>
      <c r="H126" s="724"/>
      <c r="I126" s="33"/>
      <c r="J126" s="2"/>
      <c r="K126" s="2"/>
      <c r="L126" s="13"/>
      <c r="M126" s="9"/>
      <c r="N126" s="2"/>
      <c r="O126" s="2"/>
      <c r="P126" s="13"/>
      <c r="Q126" s="5"/>
      <c r="R126" s="1"/>
      <c r="S126" s="1"/>
      <c r="T126" s="4"/>
      <c r="U126" s="8"/>
      <c r="V126" s="1"/>
      <c r="W126" s="1"/>
      <c r="X126" s="5"/>
      <c r="Y126" s="9"/>
      <c r="Z126" s="2"/>
      <c r="AA126" s="2"/>
      <c r="AB126" s="13"/>
      <c r="AC126" s="9"/>
      <c r="AD126" s="2"/>
      <c r="AE126" s="2"/>
      <c r="AF126" s="13"/>
      <c r="AG126" s="9"/>
      <c r="AH126" s="2"/>
      <c r="AI126" s="2"/>
      <c r="AJ126" s="13"/>
      <c r="AK126" s="9"/>
      <c r="AL126" s="2"/>
      <c r="AM126" s="2"/>
      <c r="AN126" s="13"/>
      <c r="AO126" s="9"/>
      <c r="AP126" s="2"/>
      <c r="AQ126" s="2"/>
      <c r="AR126" s="38"/>
      <c r="AS126" s="9"/>
      <c r="AT126" s="2"/>
      <c r="AU126" s="2"/>
      <c r="AV126" s="13"/>
      <c r="AW126" s="9"/>
      <c r="AX126" s="2"/>
      <c r="AY126" s="2"/>
      <c r="AZ126" s="13"/>
      <c r="BA126" s="9"/>
      <c r="BB126" s="2"/>
      <c r="BC126" s="2"/>
      <c r="BD126" s="13"/>
    </row>
    <row r="127" spans="1:56" ht="12" customHeight="1" thickBot="1" x14ac:dyDescent="0.3">
      <c r="A127" s="723"/>
      <c r="B127" s="46"/>
      <c r="C127" s="47"/>
      <c r="D127" s="10" t="s">
        <v>18</v>
      </c>
      <c r="E127" s="717">
        <f>IF(F128=F127,100%,F128/F127)</f>
        <v>1</v>
      </c>
      <c r="F127" s="40">
        <f t="shared" si="6"/>
        <v>0</v>
      </c>
      <c r="G127" s="721"/>
      <c r="H127" s="724" t="s">
        <v>47</v>
      </c>
      <c r="I127" s="34"/>
      <c r="J127" s="30"/>
      <c r="K127" s="30"/>
      <c r="L127" s="35"/>
      <c r="M127" s="34"/>
      <c r="N127" s="3"/>
      <c r="O127" s="30"/>
      <c r="P127" s="31"/>
      <c r="Q127" s="36"/>
      <c r="R127" s="30"/>
      <c r="S127" s="30"/>
      <c r="T127" s="31"/>
      <c r="U127" s="7"/>
      <c r="V127" s="30"/>
      <c r="W127" s="30"/>
      <c r="X127" s="31"/>
      <c r="Y127" s="7"/>
      <c r="Z127" s="3"/>
      <c r="AA127" s="3"/>
      <c r="AB127" s="32"/>
      <c r="AC127" s="7"/>
      <c r="AD127" s="3"/>
      <c r="AE127" s="3"/>
      <c r="AF127" s="32"/>
      <c r="AG127" s="7"/>
      <c r="AH127" s="3"/>
      <c r="AI127" s="3"/>
      <c r="AJ127" s="32"/>
      <c r="AK127" s="7"/>
      <c r="AL127" s="3"/>
      <c r="AM127" s="3"/>
      <c r="AN127" s="32"/>
      <c r="AO127" s="7"/>
      <c r="AP127" s="3"/>
      <c r="AQ127" s="3"/>
      <c r="AR127" s="37"/>
      <c r="AS127" s="7"/>
      <c r="AT127" s="3"/>
      <c r="AU127" s="30"/>
      <c r="AV127" s="32"/>
      <c r="AW127" s="7"/>
      <c r="AX127" s="3"/>
      <c r="AY127" s="3"/>
      <c r="AZ127" s="32"/>
      <c r="BA127" s="7"/>
      <c r="BB127" s="3"/>
      <c r="BC127" s="3"/>
      <c r="BD127" s="32"/>
    </row>
    <row r="128" spans="1:56" ht="12" customHeight="1" thickBot="1" x14ac:dyDescent="0.3">
      <c r="A128" s="723"/>
      <c r="B128" s="46"/>
      <c r="C128" s="47"/>
      <c r="D128" s="6" t="s">
        <v>19</v>
      </c>
      <c r="E128" s="717"/>
      <c r="F128" s="40">
        <f t="shared" si="6"/>
        <v>0</v>
      </c>
      <c r="G128" s="722"/>
      <c r="H128" s="724"/>
      <c r="I128" s="33"/>
      <c r="J128" s="2"/>
      <c r="K128" s="2"/>
      <c r="L128" s="13"/>
      <c r="M128" s="9"/>
      <c r="N128" s="2"/>
      <c r="O128" s="2"/>
      <c r="P128" s="13"/>
      <c r="Q128" s="5"/>
      <c r="R128" s="1"/>
      <c r="S128" s="1"/>
      <c r="T128" s="4"/>
      <c r="U128" s="8"/>
      <c r="V128" s="1"/>
      <c r="W128" s="1"/>
      <c r="X128" s="5"/>
      <c r="Y128" s="9"/>
      <c r="Z128" s="2"/>
      <c r="AA128" s="2"/>
      <c r="AB128" s="13"/>
      <c r="AC128" s="9"/>
      <c r="AD128" s="2"/>
      <c r="AE128" s="2"/>
      <c r="AF128" s="13"/>
      <c r="AG128" s="9"/>
      <c r="AH128" s="2"/>
      <c r="AI128" s="2"/>
      <c r="AJ128" s="13"/>
      <c r="AK128" s="9"/>
      <c r="AL128" s="2"/>
      <c r="AM128" s="2"/>
      <c r="AN128" s="13"/>
      <c r="AO128" s="9"/>
      <c r="AP128" s="2"/>
      <c r="AQ128" s="2"/>
      <c r="AR128" s="38"/>
      <c r="AS128" s="9"/>
      <c r="AT128" s="2"/>
      <c r="AU128" s="2"/>
      <c r="AV128" s="13"/>
      <c r="AW128" s="9"/>
      <c r="AX128" s="2"/>
      <c r="AY128" s="2"/>
      <c r="AZ128" s="13"/>
      <c r="BA128" s="9"/>
      <c r="BB128" s="2"/>
      <c r="BC128" s="2"/>
      <c r="BD128" s="13"/>
    </row>
    <row r="129" spans="1:56" ht="12" customHeight="1" thickBot="1" x14ac:dyDescent="0.3">
      <c r="A129" s="723"/>
      <c r="B129" s="46"/>
      <c r="C129" s="47"/>
      <c r="D129" s="10" t="s">
        <v>18</v>
      </c>
      <c r="E129" s="717">
        <f>IF(F130=F129,100%,F130/F129)</f>
        <v>1</v>
      </c>
      <c r="F129" s="40">
        <f t="shared" si="6"/>
        <v>0</v>
      </c>
      <c r="G129" s="721"/>
      <c r="H129" s="724" t="s">
        <v>48</v>
      </c>
      <c r="I129" s="34"/>
      <c r="J129" s="30"/>
      <c r="K129" s="30"/>
      <c r="L129" s="35"/>
      <c r="M129" s="34"/>
      <c r="N129" s="3"/>
      <c r="O129" s="30"/>
      <c r="P129" s="31"/>
      <c r="Q129" s="36"/>
      <c r="R129" s="30"/>
      <c r="S129" s="30"/>
      <c r="T129" s="31"/>
      <c r="U129" s="7"/>
      <c r="V129" s="30"/>
      <c r="W129" s="30"/>
      <c r="X129" s="31"/>
      <c r="Y129" s="7"/>
      <c r="Z129" s="3"/>
      <c r="AA129" s="3"/>
      <c r="AB129" s="32"/>
      <c r="AC129" s="7"/>
      <c r="AD129" s="3"/>
      <c r="AE129" s="3"/>
      <c r="AF129" s="32"/>
      <c r="AG129" s="7"/>
      <c r="AH129" s="3"/>
      <c r="AI129" s="3"/>
      <c r="AJ129" s="32"/>
      <c r="AK129" s="7"/>
      <c r="AL129" s="3"/>
      <c r="AM129" s="3"/>
      <c r="AN129" s="32"/>
      <c r="AO129" s="7"/>
      <c r="AP129" s="3"/>
      <c r="AQ129" s="3"/>
      <c r="AR129" s="37"/>
      <c r="AS129" s="7"/>
      <c r="AT129" s="3"/>
      <c r="AU129" s="30"/>
      <c r="AV129" s="32"/>
      <c r="AW129" s="7"/>
      <c r="AX129" s="3"/>
      <c r="AY129" s="3"/>
      <c r="AZ129" s="32"/>
      <c r="BA129" s="7"/>
      <c r="BB129" s="3"/>
      <c r="BC129" s="3"/>
      <c r="BD129" s="32"/>
    </row>
    <row r="130" spans="1:56" ht="12" customHeight="1" thickBot="1" x14ac:dyDescent="0.3">
      <c r="A130" s="723"/>
      <c r="B130" s="46"/>
      <c r="C130" s="47"/>
      <c r="D130" s="6" t="s">
        <v>19</v>
      </c>
      <c r="E130" s="717"/>
      <c r="F130" s="40">
        <f t="shared" si="6"/>
        <v>0</v>
      </c>
      <c r="G130" s="722"/>
      <c r="H130" s="724"/>
      <c r="I130" s="33"/>
      <c r="J130" s="2"/>
      <c r="K130" s="2"/>
      <c r="L130" s="13"/>
      <c r="M130" s="9"/>
      <c r="N130" s="2"/>
      <c r="O130" s="2"/>
      <c r="P130" s="13"/>
      <c r="Q130" s="5"/>
      <c r="R130" s="1"/>
      <c r="S130" s="1"/>
      <c r="T130" s="4"/>
      <c r="U130" s="8"/>
      <c r="V130" s="1"/>
      <c r="W130" s="1"/>
      <c r="X130" s="5"/>
      <c r="Y130" s="9"/>
      <c r="Z130" s="2"/>
      <c r="AA130" s="2"/>
      <c r="AB130" s="13"/>
      <c r="AC130" s="9"/>
      <c r="AD130" s="2"/>
      <c r="AE130" s="2"/>
      <c r="AF130" s="13"/>
      <c r="AG130" s="9"/>
      <c r="AH130" s="2"/>
      <c r="AI130" s="2"/>
      <c r="AJ130" s="13"/>
      <c r="AK130" s="9"/>
      <c r="AL130" s="2"/>
      <c r="AM130" s="2"/>
      <c r="AN130" s="13"/>
      <c r="AO130" s="9"/>
      <c r="AP130" s="2"/>
      <c r="AQ130" s="2"/>
      <c r="AR130" s="38"/>
      <c r="AS130" s="9"/>
      <c r="AT130" s="2"/>
      <c r="AU130" s="2"/>
      <c r="AV130" s="13"/>
      <c r="AW130" s="9"/>
      <c r="AX130" s="2"/>
      <c r="AY130" s="2"/>
      <c r="AZ130" s="13"/>
      <c r="BA130" s="9"/>
      <c r="BB130" s="2"/>
      <c r="BC130" s="2"/>
      <c r="BD130" s="13"/>
    </row>
    <row r="131" spans="1:56" ht="12" customHeight="1" thickBot="1" x14ac:dyDescent="0.3">
      <c r="A131" s="723"/>
      <c r="B131" s="46"/>
      <c r="C131" s="47"/>
      <c r="D131" s="10" t="s">
        <v>18</v>
      </c>
      <c r="E131" s="717">
        <f>IF(F132=F131,100%,F132/F131)</f>
        <v>1</v>
      </c>
      <c r="F131" s="40">
        <f t="shared" si="6"/>
        <v>0</v>
      </c>
      <c r="G131" s="721"/>
      <c r="H131" s="724" t="s">
        <v>45</v>
      </c>
      <c r="I131" s="34"/>
      <c r="J131" s="30"/>
      <c r="K131" s="30"/>
      <c r="L131" s="35"/>
      <c r="M131" s="34"/>
      <c r="N131" s="3"/>
      <c r="O131" s="30"/>
      <c r="P131" s="31"/>
      <c r="Q131" s="36"/>
      <c r="R131" s="30"/>
      <c r="S131" s="30"/>
      <c r="T131" s="31"/>
      <c r="U131" s="7"/>
      <c r="V131" s="30"/>
      <c r="W131" s="30"/>
      <c r="X131" s="31"/>
      <c r="Y131" s="7"/>
      <c r="Z131" s="3"/>
      <c r="AA131" s="3"/>
      <c r="AB131" s="32"/>
      <c r="AC131" s="7"/>
      <c r="AD131" s="3"/>
      <c r="AE131" s="3"/>
      <c r="AF131" s="32"/>
      <c r="AG131" s="7"/>
      <c r="AH131" s="3"/>
      <c r="AI131" s="3"/>
      <c r="AJ131" s="32"/>
      <c r="AK131" s="7"/>
      <c r="AL131" s="3"/>
      <c r="AM131" s="3"/>
      <c r="AN131" s="32"/>
      <c r="AO131" s="7"/>
      <c r="AP131" s="3"/>
      <c r="AQ131" s="3"/>
      <c r="AR131" s="37"/>
      <c r="AS131" s="7"/>
      <c r="AT131" s="3"/>
      <c r="AU131" s="30"/>
      <c r="AV131" s="32"/>
      <c r="AW131" s="7"/>
      <c r="AX131" s="3"/>
      <c r="AY131" s="3"/>
      <c r="AZ131" s="32"/>
      <c r="BA131" s="7"/>
      <c r="BB131" s="3"/>
      <c r="BC131" s="3"/>
      <c r="BD131" s="32"/>
    </row>
    <row r="132" spans="1:56" ht="12" customHeight="1" thickBot="1" x14ac:dyDescent="0.3">
      <c r="A132" s="723"/>
      <c r="B132" s="46"/>
      <c r="C132" s="47"/>
      <c r="D132" s="6" t="s">
        <v>19</v>
      </c>
      <c r="E132" s="717"/>
      <c r="F132" s="40">
        <f t="shared" si="6"/>
        <v>0</v>
      </c>
      <c r="G132" s="722"/>
      <c r="H132" s="724"/>
      <c r="I132" s="33"/>
      <c r="J132" s="2"/>
      <c r="K132" s="2"/>
      <c r="L132" s="13"/>
      <c r="M132" s="9"/>
      <c r="N132" s="2"/>
      <c r="O132" s="2"/>
      <c r="P132" s="13"/>
      <c r="Q132" s="5"/>
      <c r="R132" s="1"/>
      <c r="S132" s="1"/>
      <c r="T132" s="4"/>
      <c r="U132" s="8"/>
      <c r="V132" s="1"/>
      <c r="W132" s="1"/>
      <c r="X132" s="5"/>
      <c r="Y132" s="9"/>
      <c r="Z132" s="2"/>
      <c r="AA132" s="2"/>
      <c r="AB132" s="13"/>
      <c r="AC132" s="9"/>
      <c r="AD132" s="2"/>
      <c r="AE132" s="2"/>
      <c r="AF132" s="13"/>
      <c r="AG132" s="9"/>
      <c r="AH132" s="2"/>
      <c r="AI132" s="2"/>
      <c r="AJ132" s="13"/>
      <c r="AK132" s="9"/>
      <c r="AL132" s="2"/>
      <c r="AM132" s="2"/>
      <c r="AN132" s="13"/>
      <c r="AO132" s="9"/>
      <c r="AP132" s="2"/>
      <c r="AQ132" s="2"/>
      <c r="AR132" s="38"/>
      <c r="AS132" s="9"/>
      <c r="AT132" s="2"/>
      <c r="AU132" s="2"/>
      <c r="AV132" s="13"/>
      <c r="AW132" s="9"/>
      <c r="AX132" s="2"/>
      <c r="AY132" s="2"/>
      <c r="AZ132" s="13"/>
      <c r="BA132" s="9"/>
      <c r="BB132" s="2"/>
      <c r="BC132" s="2"/>
      <c r="BD132" s="13"/>
    </row>
    <row r="133" spans="1:56" ht="12" customHeight="1" thickBot="1" x14ac:dyDescent="0.3">
      <c r="A133" s="723"/>
      <c r="B133" s="46"/>
      <c r="C133" s="47"/>
      <c r="D133" s="10" t="s">
        <v>18</v>
      </c>
      <c r="E133" s="717">
        <f>IF(F134=F133,100%,F134/F133)</f>
        <v>1</v>
      </c>
      <c r="F133" s="40">
        <f t="shared" si="6"/>
        <v>0</v>
      </c>
      <c r="G133" s="721"/>
      <c r="H133" s="724" t="s">
        <v>33</v>
      </c>
      <c r="I133" s="34"/>
      <c r="J133" s="30"/>
      <c r="K133" s="30"/>
      <c r="L133" s="35"/>
      <c r="M133" s="34"/>
      <c r="N133" s="3"/>
      <c r="O133" s="30"/>
      <c r="P133" s="31"/>
      <c r="Q133" s="36"/>
      <c r="R133" s="30"/>
      <c r="S133" s="30"/>
      <c r="T133" s="31"/>
      <c r="U133" s="7"/>
      <c r="V133" s="30"/>
      <c r="W133" s="30"/>
      <c r="X133" s="31"/>
      <c r="Y133" s="7"/>
      <c r="Z133" s="3"/>
      <c r="AA133" s="3"/>
      <c r="AB133" s="32"/>
      <c r="AC133" s="7"/>
      <c r="AD133" s="3"/>
      <c r="AE133" s="3"/>
      <c r="AF133" s="32"/>
      <c r="AG133" s="7"/>
      <c r="AH133" s="3"/>
      <c r="AI133" s="3"/>
      <c r="AJ133" s="32"/>
      <c r="AK133" s="7"/>
      <c r="AL133" s="3"/>
      <c r="AM133" s="3"/>
      <c r="AN133" s="32"/>
      <c r="AO133" s="7"/>
      <c r="AP133" s="3"/>
      <c r="AQ133" s="3"/>
      <c r="AR133" s="37"/>
      <c r="AS133" s="7"/>
      <c r="AT133" s="3"/>
      <c r="AU133" s="30"/>
      <c r="AV133" s="32"/>
      <c r="AW133" s="7"/>
      <c r="AX133" s="3"/>
      <c r="AY133" s="3"/>
      <c r="AZ133" s="32"/>
      <c r="BA133" s="7"/>
      <c r="BB133" s="3"/>
      <c r="BC133" s="3"/>
      <c r="BD133" s="32"/>
    </row>
    <row r="134" spans="1:56" ht="12" customHeight="1" thickBot="1" x14ac:dyDescent="0.3">
      <c r="A134" s="723"/>
      <c r="B134" s="46"/>
      <c r="C134" s="47"/>
      <c r="D134" s="6" t="s">
        <v>19</v>
      </c>
      <c r="E134" s="717"/>
      <c r="F134" s="40">
        <f t="shared" si="6"/>
        <v>0</v>
      </c>
      <c r="G134" s="722"/>
      <c r="H134" s="724"/>
      <c r="I134" s="33"/>
      <c r="J134" s="2"/>
      <c r="K134" s="2"/>
      <c r="L134" s="13"/>
      <c r="M134" s="9"/>
      <c r="N134" s="2"/>
      <c r="O134" s="2"/>
      <c r="P134" s="13"/>
      <c r="Q134" s="5"/>
      <c r="R134" s="1"/>
      <c r="S134" s="1"/>
      <c r="T134" s="4"/>
      <c r="U134" s="8"/>
      <c r="V134" s="1"/>
      <c r="W134" s="1"/>
      <c r="X134" s="5"/>
      <c r="Y134" s="9"/>
      <c r="Z134" s="2"/>
      <c r="AA134" s="2"/>
      <c r="AB134" s="13"/>
      <c r="AC134" s="9"/>
      <c r="AD134" s="2"/>
      <c r="AE134" s="2"/>
      <c r="AF134" s="13"/>
      <c r="AG134" s="9"/>
      <c r="AH134" s="2"/>
      <c r="AI134" s="2"/>
      <c r="AJ134" s="13"/>
      <c r="AK134" s="9"/>
      <c r="AL134" s="2"/>
      <c r="AM134" s="2"/>
      <c r="AN134" s="13"/>
      <c r="AO134" s="9"/>
      <c r="AP134" s="2"/>
      <c r="AQ134" s="2"/>
      <c r="AR134" s="38"/>
      <c r="AS134" s="9"/>
      <c r="AT134" s="2"/>
      <c r="AU134" s="2"/>
      <c r="AV134" s="13"/>
      <c r="AW134" s="9"/>
      <c r="AX134" s="2"/>
      <c r="AY134" s="2"/>
      <c r="AZ134" s="13"/>
      <c r="BA134" s="9"/>
      <c r="BB134" s="2"/>
      <c r="BC134" s="2"/>
      <c r="BD134" s="13"/>
    </row>
    <row r="135" spans="1:56" ht="12" customHeight="1" thickBot="1" x14ac:dyDescent="0.3">
      <c r="A135" s="723"/>
      <c r="B135" s="46"/>
      <c r="C135" s="47"/>
      <c r="D135" s="10" t="s">
        <v>18</v>
      </c>
      <c r="E135" s="717">
        <f>IF(F136=F135,100%,F136/F135)</f>
        <v>1</v>
      </c>
      <c r="F135" s="40">
        <f t="shared" si="6"/>
        <v>0</v>
      </c>
      <c r="G135" s="721"/>
      <c r="H135" s="724" t="s">
        <v>48</v>
      </c>
      <c r="I135" s="34"/>
      <c r="J135" s="30"/>
      <c r="K135" s="30"/>
      <c r="L135" s="35"/>
      <c r="M135" s="34"/>
      <c r="N135" s="3"/>
      <c r="O135" s="30"/>
      <c r="P135" s="31"/>
      <c r="Q135" s="36"/>
      <c r="R135" s="30"/>
      <c r="S135" s="30"/>
      <c r="T135" s="31"/>
      <c r="U135" s="7"/>
      <c r="V135" s="30"/>
      <c r="W135" s="30"/>
      <c r="X135" s="31"/>
      <c r="Y135" s="7"/>
      <c r="Z135" s="3"/>
      <c r="AA135" s="3"/>
      <c r="AB135" s="32"/>
      <c r="AC135" s="7"/>
      <c r="AD135" s="3"/>
      <c r="AE135" s="3"/>
      <c r="AF135" s="32"/>
      <c r="AG135" s="7"/>
      <c r="AH135" s="3"/>
      <c r="AI135" s="3"/>
      <c r="AJ135" s="32"/>
      <c r="AK135" s="7"/>
      <c r="AL135" s="3"/>
      <c r="AM135" s="3"/>
      <c r="AN135" s="32"/>
      <c r="AO135" s="7"/>
      <c r="AP135" s="3"/>
      <c r="AQ135" s="3"/>
      <c r="AR135" s="37"/>
      <c r="AS135" s="7"/>
      <c r="AT135" s="3"/>
      <c r="AU135" s="30"/>
      <c r="AV135" s="32"/>
      <c r="AW135" s="7"/>
      <c r="AX135" s="3"/>
      <c r="AY135" s="3"/>
      <c r="AZ135" s="32"/>
      <c r="BA135" s="7"/>
      <c r="BB135" s="3"/>
      <c r="BC135" s="3"/>
      <c r="BD135" s="32"/>
    </row>
    <row r="136" spans="1:56" ht="12" customHeight="1" thickBot="1" x14ac:dyDescent="0.3">
      <c r="A136" s="723"/>
      <c r="B136" s="46"/>
      <c r="C136" s="47"/>
      <c r="D136" s="6" t="s">
        <v>19</v>
      </c>
      <c r="E136" s="717"/>
      <c r="F136" s="40">
        <f t="shared" si="6"/>
        <v>0</v>
      </c>
      <c r="G136" s="722"/>
      <c r="H136" s="724"/>
      <c r="I136" s="33"/>
      <c r="J136" s="2"/>
      <c r="K136" s="2"/>
      <c r="L136" s="13"/>
      <c r="M136" s="9"/>
      <c r="N136" s="2"/>
      <c r="O136" s="2"/>
      <c r="P136" s="13"/>
      <c r="Q136" s="5"/>
      <c r="R136" s="1"/>
      <c r="S136" s="1"/>
      <c r="T136" s="4"/>
      <c r="U136" s="8"/>
      <c r="V136" s="1"/>
      <c r="W136" s="1"/>
      <c r="X136" s="5"/>
      <c r="Y136" s="9"/>
      <c r="Z136" s="2"/>
      <c r="AA136" s="2"/>
      <c r="AB136" s="13"/>
      <c r="AC136" s="9"/>
      <c r="AD136" s="2"/>
      <c r="AE136" s="2"/>
      <c r="AF136" s="13"/>
      <c r="AG136" s="9"/>
      <c r="AH136" s="2"/>
      <c r="AI136" s="2"/>
      <c r="AJ136" s="13"/>
      <c r="AK136" s="9"/>
      <c r="AL136" s="2"/>
      <c r="AM136" s="2"/>
      <c r="AN136" s="13"/>
      <c r="AO136" s="9"/>
      <c r="AP136" s="2"/>
      <c r="AQ136" s="2"/>
      <c r="AR136" s="38"/>
      <c r="AS136" s="9"/>
      <c r="AT136" s="2"/>
      <c r="AU136" s="2"/>
      <c r="AV136" s="13"/>
      <c r="AW136" s="9"/>
      <c r="AX136" s="2"/>
      <c r="AY136" s="2"/>
      <c r="AZ136" s="13"/>
      <c r="BA136" s="9"/>
      <c r="BB136" s="2"/>
      <c r="BC136" s="2"/>
      <c r="BD136" s="13"/>
    </row>
    <row r="137" spans="1:56" ht="12" customHeight="1" thickBot="1" x14ac:dyDescent="0.3">
      <c r="A137" s="723"/>
      <c r="B137" s="46"/>
      <c r="C137" s="47"/>
      <c r="D137" s="10" t="s">
        <v>18</v>
      </c>
      <c r="E137" s="717">
        <f>IF(F138=F137,100%,F138/F137)</f>
        <v>1</v>
      </c>
      <c r="F137" s="40">
        <f t="shared" si="6"/>
        <v>0</v>
      </c>
      <c r="G137" s="721"/>
      <c r="H137" s="724" t="s">
        <v>33</v>
      </c>
      <c r="I137" s="34"/>
      <c r="J137" s="30"/>
      <c r="K137" s="30"/>
      <c r="L137" s="35"/>
      <c r="M137" s="34"/>
      <c r="N137" s="3"/>
      <c r="O137" s="30"/>
      <c r="P137" s="31"/>
      <c r="Q137" s="36"/>
      <c r="R137" s="30"/>
      <c r="S137" s="30"/>
      <c r="T137" s="31"/>
      <c r="U137" s="7"/>
      <c r="V137" s="30"/>
      <c r="W137" s="30"/>
      <c r="X137" s="31"/>
      <c r="Y137" s="7"/>
      <c r="Z137" s="3"/>
      <c r="AA137" s="3"/>
      <c r="AB137" s="32"/>
      <c r="AC137" s="7"/>
      <c r="AD137" s="3"/>
      <c r="AE137" s="3"/>
      <c r="AF137" s="32"/>
      <c r="AG137" s="7"/>
      <c r="AH137" s="3"/>
      <c r="AI137" s="3"/>
      <c r="AJ137" s="32"/>
      <c r="AK137" s="7"/>
      <c r="AL137" s="3"/>
      <c r="AM137" s="3"/>
      <c r="AN137" s="32"/>
      <c r="AO137" s="7"/>
      <c r="AP137" s="3"/>
      <c r="AQ137" s="3"/>
      <c r="AR137" s="37"/>
      <c r="AS137" s="7"/>
      <c r="AT137" s="3"/>
      <c r="AU137" s="30"/>
      <c r="AV137" s="32"/>
      <c r="AW137" s="7"/>
      <c r="AX137" s="3"/>
      <c r="AY137" s="3"/>
      <c r="AZ137" s="32"/>
      <c r="BA137" s="7"/>
      <c r="BB137" s="3"/>
      <c r="BC137" s="3"/>
      <c r="BD137" s="32"/>
    </row>
    <row r="138" spans="1:56" ht="12" customHeight="1" thickBot="1" x14ac:dyDescent="0.3">
      <c r="A138" s="723"/>
      <c r="B138" s="46"/>
      <c r="C138" s="47"/>
      <c r="D138" s="6" t="s">
        <v>19</v>
      </c>
      <c r="E138" s="717"/>
      <c r="F138" s="40">
        <f t="shared" si="6"/>
        <v>0</v>
      </c>
      <c r="G138" s="722"/>
      <c r="H138" s="724"/>
      <c r="I138" s="33"/>
      <c r="J138" s="2"/>
      <c r="K138" s="2"/>
      <c r="L138" s="13"/>
      <c r="M138" s="9"/>
      <c r="N138" s="2"/>
      <c r="O138" s="2"/>
      <c r="P138" s="13"/>
      <c r="Q138" s="5"/>
      <c r="R138" s="1"/>
      <c r="S138" s="1"/>
      <c r="T138" s="4"/>
      <c r="U138" s="8"/>
      <c r="V138" s="1"/>
      <c r="W138" s="1"/>
      <c r="X138" s="5"/>
      <c r="Y138" s="9"/>
      <c r="Z138" s="2"/>
      <c r="AA138" s="2"/>
      <c r="AB138" s="13"/>
      <c r="AC138" s="9"/>
      <c r="AD138" s="2"/>
      <c r="AE138" s="2"/>
      <c r="AF138" s="13"/>
      <c r="AG138" s="9"/>
      <c r="AH138" s="2"/>
      <c r="AI138" s="2"/>
      <c r="AJ138" s="13"/>
      <c r="AK138" s="9"/>
      <c r="AL138" s="2"/>
      <c r="AM138" s="2"/>
      <c r="AN138" s="13"/>
      <c r="AO138" s="9"/>
      <c r="AP138" s="2"/>
      <c r="AQ138" s="2"/>
      <c r="AR138" s="38"/>
      <c r="AS138" s="9"/>
      <c r="AT138" s="2"/>
      <c r="AU138" s="2"/>
      <c r="AV138" s="13"/>
      <c r="AW138" s="9"/>
      <c r="AX138" s="2"/>
      <c r="AY138" s="2"/>
      <c r="AZ138" s="13"/>
      <c r="BA138" s="9"/>
      <c r="BB138" s="2"/>
      <c r="BC138" s="2"/>
      <c r="BD138" s="13"/>
    </row>
    <row r="139" spans="1:56" ht="12" customHeight="1" thickBot="1" x14ac:dyDescent="0.3">
      <c r="A139" s="723"/>
      <c r="B139" s="46"/>
      <c r="C139" s="47"/>
      <c r="D139" s="10" t="s">
        <v>18</v>
      </c>
      <c r="E139" s="717">
        <f>IF(F140=F139,100%,F140/F139)</f>
        <v>1</v>
      </c>
      <c r="F139" s="40">
        <f t="shared" si="6"/>
        <v>0</v>
      </c>
      <c r="G139" s="721"/>
      <c r="H139" s="724" t="s">
        <v>48</v>
      </c>
      <c r="I139" s="34"/>
      <c r="J139" s="30"/>
      <c r="K139" s="30"/>
      <c r="L139" s="35"/>
      <c r="M139" s="34"/>
      <c r="N139" s="3"/>
      <c r="O139" s="30"/>
      <c r="P139" s="31"/>
      <c r="Q139" s="36"/>
      <c r="R139" s="30"/>
      <c r="S139" s="30"/>
      <c r="T139" s="31"/>
      <c r="U139" s="7"/>
      <c r="V139" s="30"/>
      <c r="W139" s="30"/>
      <c r="X139" s="31"/>
      <c r="Y139" s="7"/>
      <c r="Z139" s="3"/>
      <c r="AA139" s="3"/>
      <c r="AB139" s="32"/>
      <c r="AC139" s="7"/>
      <c r="AD139" s="3"/>
      <c r="AE139" s="3"/>
      <c r="AF139" s="32"/>
      <c r="AG139" s="7"/>
      <c r="AH139" s="3"/>
      <c r="AI139" s="3"/>
      <c r="AJ139" s="32"/>
      <c r="AK139" s="7"/>
      <c r="AL139" s="3"/>
      <c r="AM139" s="3"/>
      <c r="AN139" s="32"/>
      <c r="AO139" s="7"/>
      <c r="AP139" s="3"/>
      <c r="AQ139" s="3"/>
      <c r="AR139" s="37"/>
      <c r="AS139" s="7"/>
      <c r="AT139" s="3"/>
      <c r="AU139" s="30"/>
      <c r="AV139" s="32"/>
      <c r="AW139" s="7"/>
      <c r="AX139" s="3"/>
      <c r="AY139" s="3"/>
      <c r="AZ139" s="32"/>
      <c r="BA139" s="7"/>
      <c r="BB139" s="3"/>
      <c r="BC139" s="3"/>
      <c r="BD139" s="32"/>
    </row>
    <row r="140" spans="1:56" ht="12" customHeight="1" thickBot="1" x14ac:dyDescent="0.3">
      <c r="A140" s="723"/>
      <c r="B140" s="46"/>
      <c r="C140" s="47"/>
      <c r="D140" s="6" t="s">
        <v>19</v>
      </c>
      <c r="E140" s="717"/>
      <c r="F140" s="40">
        <f t="shared" si="6"/>
        <v>0</v>
      </c>
      <c r="G140" s="722"/>
      <c r="H140" s="724"/>
      <c r="I140" s="33"/>
      <c r="J140" s="2"/>
      <c r="K140" s="2"/>
      <c r="L140" s="13"/>
      <c r="M140" s="9"/>
      <c r="N140" s="2"/>
      <c r="O140" s="2"/>
      <c r="P140" s="13"/>
      <c r="Q140" s="5"/>
      <c r="R140" s="1"/>
      <c r="S140" s="1"/>
      <c r="T140" s="4"/>
      <c r="U140" s="8"/>
      <c r="V140" s="1"/>
      <c r="W140" s="1"/>
      <c r="X140" s="5"/>
      <c r="Y140" s="9"/>
      <c r="Z140" s="2"/>
      <c r="AA140" s="2"/>
      <c r="AB140" s="13"/>
      <c r="AC140" s="9"/>
      <c r="AD140" s="2"/>
      <c r="AE140" s="2"/>
      <c r="AF140" s="13"/>
      <c r="AG140" s="9"/>
      <c r="AH140" s="2"/>
      <c r="AI140" s="2"/>
      <c r="AJ140" s="13"/>
      <c r="AK140" s="9"/>
      <c r="AL140" s="2"/>
      <c r="AM140" s="2"/>
      <c r="AN140" s="13"/>
      <c r="AO140" s="9"/>
      <c r="AP140" s="2"/>
      <c r="AQ140" s="2"/>
      <c r="AR140" s="38"/>
      <c r="AS140" s="9"/>
      <c r="AT140" s="2"/>
      <c r="AU140" s="2"/>
      <c r="AV140" s="13"/>
      <c r="AW140" s="9"/>
      <c r="AX140" s="2"/>
      <c r="AY140" s="2"/>
      <c r="AZ140" s="13"/>
      <c r="BA140" s="9"/>
      <c r="BB140" s="2"/>
      <c r="BC140" s="2"/>
      <c r="BD140" s="13"/>
    </row>
    <row r="141" spans="1:56" ht="12" customHeight="1" thickBot="1" x14ac:dyDescent="0.3">
      <c r="A141" s="723"/>
      <c r="B141" s="46"/>
      <c r="C141" s="47"/>
      <c r="D141" s="10" t="s">
        <v>18</v>
      </c>
      <c r="E141" s="717">
        <f>IF(F142=F141,100%,F142/F141)</f>
        <v>1</v>
      </c>
      <c r="F141" s="40">
        <f t="shared" si="6"/>
        <v>0</v>
      </c>
      <c r="G141" s="721"/>
      <c r="H141" s="724" t="s">
        <v>48</v>
      </c>
      <c r="I141" s="34"/>
      <c r="J141" s="30"/>
      <c r="K141" s="30"/>
      <c r="L141" s="35"/>
      <c r="M141" s="34"/>
      <c r="N141" s="3"/>
      <c r="O141" s="30"/>
      <c r="P141" s="31"/>
      <c r="Q141" s="36"/>
      <c r="R141" s="30"/>
      <c r="S141" s="30"/>
      <c r="T141" s="31"/>
      <c r="U141" s="7"/>
      <c r="V141" s="30"/>
      <c r="W141" s="30"/>
      <c r="X141" s="31"/>
      <c r="Y141" s="7"/>
      <c r="Z141" s="3"/>
      <c r="AA141" s="3"/>
      <c r="AB141" s="32"/>
      <c r="AC141" s="7"/>
      <c r="AD141" s="3"/>
      <c r="AE141" s="3"/>
      <c r="AF141" s="32"/>
      <c r="AG141" s="7"/>
      <c r="AH141" s="3"/>
      <c r="AI141" s="3"/>
      <c r="AJ141" s="32"/>
      <c r="AK141" s="7"/>
      <c r="AL141" s="3"/>
      <c r="AM141" s="3"/>
      <c r="AN141" s="32"/>
      <c r="AO141" s="7"/>
      <c r="AP141" s="3"/>
      <c r="AQ141" s="3"/>
      <c r="AR141" s="37"/>
      <c r="AS141" s="7"/>
      <c r="AT141" s="3"/>
      <c r="AU141" s="30"/>
      <c r="AV141" s="32"/>
      <c r="AW141" s="7"/>
      <c r="AX141" s="3"/>
      <c r="AY141" s="3"/>
      <c r="AZ141" s="32"/>
      <c r="BA141" s="7"/>
      <c r="BB141" s="3"/>
      <c r="BC141" s="3"/>
      <c r="BD141" s="32"/>
    </row>
    <row r="142" spans="1:56" ht="12" customHeight="1" thickBot="1" x14ac:dyDescent="0.3">
      <c r="A142" s="723"/>
      <c r="B142" s="46"/>
      <c r="C142" s="47"/>
      <c r="D142" s="6" t="s">
        <v>19</v>
      </c>
      <c r="E142" s="717"/>
      <c r="F142" s="40">
        <f t="shared" si="6"/>
        <v>0</v>
      </c>
      <c r="G142" s="722"/>
      <c r="H142" s="724"/>
      <c r="I142" s="33"/>
      <c r="J142" s="2"/>
      <c r="K142" s="2"/>
      <c r="L142" s="13"/>
      <c r="M142" s="9"/>
      <c r="N142" s="2"/>
      <c r="O142" s="2"/>
      <c r="P142" s="13"/>
      <c r="Q142" s="5"/>
      <c r="R142" s="1"/>
      <c r="S142" s="1"/>
      <c r="T142" s="4"/>
      <c r="U142" s="8"/>
      <c r="V142" s="1"/>
      <c r="W142" s="1"/>
      <c r="X142" s="5"/>
      <c r="Y142" s="9"/>
      <c r="Z142" s="2"/>
      <c r="AA142" s="2"/>
      <c r="AB142" s="13"/>
      <c r="AC142" s="9"/>
      <c r="AD142" s="2"/>
      <c r="AE142" s="2"/>
      <c r="AF142" s="13"/>
      <c r="AG142" s="9"/>
      <c r="AH142" s="2"/>
      <c r="AI142" s="2"/>
      <c r="AJ142" s="13"/>
      <c r="AK142" s="9"/>
      <c r="AL142" s="2"/>
      <c r="AM142" s="2"/>
      <c r="AN142" s="13"/>
      <c r="AO142" s="9"/>
      <c r="AP142" s="2"/>
      <c r="AQ142" s="2"/>
      <c r="AR142" s="38"/>
      <c r="AS142" s="9"/>
      <c r="AT142" s="2"/>
      <c r="AU142" s="2"/>
      <c r="AV142" s="13"/>
      <c r="AW142" s="9"/>
      <c r="AX142" s="2"/>
      <c r="AY142" s="2"/>
      <c r="AZ142" s="13"/>
      <c r="BA142" s="9"/>
      <c r="BB142" s="2"/>
      <c r="BC142" s="2"/>
      <c r="BD142" s="13"/>
    </row>
    <row r="143" spans="1:56" ht="12" customHeight="1" thickBot="1" x14ac:dyDescent="0.3">
      <c r="A143" s="730"/>
      <c r="B143" s="48"/>
      <c r="C143" s="49"/>
      <c r="D143" s="10" t="s">
        <v>18</v>
      </c>
      <c r="E143" s="717">
        <f>IF(F144=F143,100%,F144/F143)</f>
        <v>1</v>
      </c>
      <c r="F143" s="40">
        <f t="shared" si="6"/>
        <v>0</v>
      </c>
      <c r="G143" s="721"/>
      <c r="H143" s="724" t="s">
        <v>48</v>
      </c>
      <c r="I143" s="34"/>
      <c r="J143" s="30"/>
      <c r="K143" s="30"/>
      <c r="L143" s="35"/>
      <c r="M143" s="34"/>
      <c r="N143" s="3"/>
      <c r="O143" s="30"/>
      <c r="P143" s="31"/>
      <c r="Q143" s="36"/>
      <c r="R143" s="30"/>
      <c r="S143" s="30"/>
      <c r="T143" s="31"/>
      <c r="U143" s="7"/>
      <c r="V143" s="30"/>
      <c r="W143" s="30"/>
      <c r="X143" s="31"/>
      <c r="Y143" s="7"/>
      <c r="Z143" s="3"/>
      <c r="AA143" s="3"/>
      <c r="AB143" s="32"/>
      <c r="AC143" s="7"/>
      <c r="AD143" s="3"/>
      <c r="AE143" s="3"/>
      <c r="AF143" s="32"/>
      <c r="AG143" s="7"/>
      <c r="AH143" s="3"/>
      <c r="AI143" s="3"/>
      <c r="AJ143" s="32"/>
      <c r="AK143" s="7"/>
      <c r="AL143" s="3"/>
      <c r="AM143" s="3"/>
      <c r="AN143" s="32"/>
      <c r="AO143" s="7"/>
      <c r="AP143" s="3"/>
      <c r="AQ143" s="3"/>
      <c r="AR143" s="37"/>
      <c r="AS143" s="7"/>
      <c r="AT143" s="3"/>
      <c r="AU143" s="30"/>
      <c r="AV143" s="32"/>
      <c r="AW143" s="7"/>
      <c r="AX143" s="3"/>
      <c r="AY143" s="3"/>
      <c r="AZ143" s="32"/>
      <c r="BA143" s="7"/>
      <c r="BB143" s="3"/>
      <c r="BC143" s="3"/>
      <c r="BD143" s="32"/>
    </row>
    <row r="144" spans="1:56" ht="12" customHeight="1" thickBot="1" x14ac:dyDescent="0.3">
      <c r="A144" s="723"/>
      <c r="B144" s="50"/>
      <c r="C144" s="51"/>
      <c r="D144" s="6" t="s">
        <v>19</v>
      </c>
      <c r="E144" s="717"/>
      <c r="F144" s="40">
        <f t="shared" si="6"/>
        <v>0</v>
      </c>
      <c r="G144" s="722"/>
      <c r="H144" s="724"/>
      <c r="I144" s="33"/>
      <c r="J144" s="2"/>
      <c r="K144" s="2"/>
      <c r="L144" s="13"/>
      <c r="M144" s="9"/>
      <c r="N144" s="2"/>
      <c r="O144" s="2"/>
      <c r="P144" s="13"/>
      <c r="Q144" s="5"/>
      <c r="R144" s="1"/>
      <c r="S144" s="1"/>
      <c r="T144" s="4"/>
      <c r="U144" s="8"/>
      <c r="V144" s="1"/>
      <c r="W144" s="1"/>
      <c r="X144" s="5"/>
      <c r="Y144" s="9"/>
      <c r="Z144" s="2"/>
      <c r="AA144" s="2"/>
      <c r="AB144" s="13"/>
      <c r="AC144" s="9"/>
      <c r="AD144" s="2"/>
      <c r="AE144" s="2"/>
      <c r="AF144" s="13"/>
      <c r="AG144" s="9"/>
      <c r="AH144" s="2"/>
      <c r="AI144" s="2"/>
      <c r="AJ144" s="13"/>
      <c r="AK144" s="9"/>
      <c r="AL144" s="2"/>
      <c r="AM144" s="2"/>
      <c r="AN144" s="13"/>
      <c r="AO144" s="9"/>
      <c r="AP144" s="2"/>
      <c r="AQ144" s="2"/>
      <c r="AR144" s="38"/>
      <c r="AS144" s="9"/>
      <c r="AT144" s="2"/>
      <c r="AU144" s="2"/>
      <c r="AV144" s="13"/>
      <c r="AW144" s="9"/>
      <c r="AX144" s="2"/>
      <c r="AY144" s="2"/>
      <c r="AZ144" s="13"/>
      <c r="BA144" s="9"/>
      <c r="BB144" s="2"/>
      <c r="BC144" s="2"/>
      <c r="BD144" s="13"/>
    </row>
    <row r="145" spans="1:56" ht="12" customHeight="1" thickBot="1" x14ac:dyDescent="0.3">
      <c r="A145" s="723"/>
      <c r="B145" s="46"/>
      <c r="C145" s="47"/>
      <c r="D145" s="10" t="s">
        <v>18</v>
      </c>
      <c r="E145" s="717">
        <f>IF(F146=F145,100%,F146/F145)</f>
        <v>1</v>
      </c>
      <c r="F145" s="40">
        <f t="shared" si="6"/>
        <v>0</v>
      </c>
      <c r="G145" s="721"/>
      <c r="H145" s="731" t="s">
        <v>33</v>
      </c>
      <c r="I145" s="34"/>
      <c r="J145" s="30"/>
      <c r="K145" s="30"/>
      <c r="L145" s="35"/>
      <c r="M145" s="34"/>
      <c r="N145" s="3"/>
      <c r="O145" s="30"/>
      <c r="P145" s="31"/>
      <c r="Q145" s="36"/>
      <c r="R145" s="30"/>
      <c r="S145" s="30"/>
      <c r="T145" s="31"/>
      <c r="U145" s="7"/>
      <c r="V145" s="30"/>
      <c r="W145" s="30"/>
      <c r="X145" s="31"/>
      <c r="Y145" s="7"/>
      <c r="Z145" s="3"/>
      <c r="AA145" s="3"/>
      <c r="AB145" s="32"/>
      <c r="AC145" s="7"/>
      <c r="AD145" s="3"/>
      <c r="AE145" s="3"/>
      <c r="AF145" s="32"/>
      <c r="AG145" s="7"/>
      <c r="AH145" s="3"/>
      <c r="AI145" s="3"/>
      <c r="AJ145" s="32"/>
      <c r="AK145" s="7"/>
      <c r="AL145" s="3"/>
      <c r="AM145" s="3"/>
      <c r="AN145" s="32"/>
      <c r="AO145" s="7"/>
      <c r="AP145" s="3"/>
      <c r="AQ145" s="3"/>
      <c r="AR145" s="37"/>
      <c r="AS145" s="7"/>
      <c r="AT145" s="3"/>
      <c r="AU145" s="30"/>
      <c r="AV145" s="32"/>
      <c r="AW145" s="7"/>
      <c r="AX145" s="3"/>
      <c r="AY145" s="3"/>
      <c r="AZ145" s="32"/>
      <c r="BA145" s="7"/>
      <c r="BB145" s="3"/>
      <c r="BC145" s="3"/>
      <c r="BD145" s="32"/>
    </row>
    <row r="146" spans="1:56" ht="12" customHeight="1" thickBot="1" x14ac:dyDescent="0.3">
      <c r="A146" s="723"/>
      <c r="B146" s="46"/>
      <c r="C146" s="47"/>
      <c r="D146" s="6" t="s">
        <v>19</v>
      </c>
      <c r="E146" s="717"/>
      <c r="F146" s="40">
        <f t="shared" si="6"/>
        <v>0</v>
      </c>
      <c r="G146" s="722"/>
      <c r="H146" s="732"/>
      <c r="I146" s="33"/>
      <c r="J146" s="2"/>
      <c r="K146" s="2"/>
      <c r="L146" s="13"/>
      <c r="M146" s="9"/>
      <c r="N146" s="2"/>
      <c r="O146" s="2"/>
      <c r="P146" s="13"/>
      <c r="Q146" s="5"/>
      <c r="R146" s="1"/>
      <c r="S146" s="1"/>
      <c r="T146" s="4"/>
      <c r="U146" s="8"/>
      <c r="V146" s="1"/>
      <c r="W146" s="1"/>
      <c r="X146" s="5"/>
      <c r="Y146" s="9"/>
      <c r="Z146" s="2"/>
      <c r="AA146" s="2"/>
      <c r="AB146" s="13"/>
      <c r="AC146" s="9"/>
      <c r="AD146" s="2"/>
      <c r="AE146" s="2"/>
      <c r="AF146" s="13"/>
      <c r="AG146" s="9"/>
      <c r="AH146" s="2"/>
      <c r="AI146" s="2"/>
      <c r="AJ146" s="13"/>
      <c r="AK146" s="9"/>
      <c r="AL146" s="2"/>
      <c r="AM146" s="2"/>
      <c r="AN146" s="13"/>
      <c r="AO146" s="9"/>
      <c r="AP146" s="2"/>
      <c r="AQ146" s="2"/>
      <c r="AR146" s="38"/>
      <c r="AS146" s="9"/>
      <c r="AT146" s="2"/>
      <c r="AU146" s="2"/>
      <c r="AV146" s="13"/>
      <c r="AW146" s="9"/>
      <c r="AX146" s="2"/>
      <c r="AY146" s="2"/>
      <c r="AZ146" s="13"/>
      <c r="BA146" s="9"/>
      <c r="BB146" s="2"/>
      <c r="BC146" s="2"/>
      <c r="BD146" s="13"/>
    </row>
    <row r="147" spans="1:56" ht="12" customHeight="1" thickBot="1" x14ac:dyDescent="0.3">
      <c r="A147" s="723"/>
      <c r="B147" s="46"/>
      <c r="C147" s="47"/>
      <c r="D147" s="10" t="s">
        <v>18</v>
      </c>
      <c r="E147" s="717">
        <f>IF(F148=F147,100%,F148/F147)</f>
        <v>1</v>
      </c>
      <c r="F147" s="40">
        <f t="shared" si="6"/>
        <v>0</v>
      </c>
      <c r="G147" s="721"/>
      <c r="H147" s="724" t="s">
        <v>48</v>
      </c>
      <c r="I147" s="34"/>
      <c r="J147" s="30"/>
      <c r="K147" s="30"/>
      <c r="L147" s="35"/>
      <c r="M147" s="34"/>
      <c r="N147" s="3"/>
      <c r="O147" s="30"/>
      <c r="P147" s="31"/>
      <c r="Q147" s="36"/>
      <c r="R147" s="30"/>
      <c r="S147" s="30"/>
      <c r="T147" s="31"/>
      <c r="U147" s="7"/>
      <c r="V147" s="30"/>
      <c r="W147" s="30"/>
      <c r="X147" s="31"/>
      <c r="Y147" s="7"/>
      <c r="Z147" s="3"/>
      <c r="AA147" s="3"/>
      <c r="AB147" s="32"/>
      <c r="AC147" s="7"/>
      <c r="AD147" s="3"/>
      <c r="AE147" s="3"/>
      <c r="AF147" s="32"/>
      <c r="AG147" s="7"/>
      <c r="AH147" s="3"/>
      <c r="AI147" s="3"/>
      <c r="AJ147" s="32"/>
      <c r="AK147" s="7"/>
      <c r="AL147" s="3"/>
      <c r="AM147" s="3"/>
      <c r="AN147" s="32"/>
      <c r="AO147" s="7"/>
      <c r="AP147" s="3"/>
      <c r="AQ147" s="3"/>
      <c r="AR147" s="37"/>
      <c r="AS147" s="7"/>
      <c r="AT147" s="3"/>
      <c r="AU147" s="30"/>
      <c r="AV147" s="32"/>
      <c r="AW147" s="7"/>
      <c r="AX147" s="3"/>
      <c r="AY147" s="3"/>
      <c r="AZ147" s="32"/>
      <c r="BA147" s="7"/>
      <c r="BB147" s="3"/>
      <c r="BC147" s="3"/>
      <c r="BD147" s="32"/>
    </row>
    <row r="148" spans="1:56" ht="12" customHeight="1" thickBot="1" x14ac:dyDescent="0.3">
      <c r="A148" s="723"/>
      <c r="B148" s="46"/>
      <c r="C148" s="47"/>
      <c r="D148" s="6" t="s">
        <v>19</v>
      </c>
      <c r="E148" s="717"/>
      <c r="F148" s="40">
        <f t="shared" si="6"/>
        <v>0</v>
      </c>
      <c r="G148" s="722"/>
      <c r="H148" s="724"/>
      <c r="I148" s="33"/>
      <c r="J148" s="2"/>
      <c r="K148" s="2"/>
      <c r="L148" s="13"/>
      <c r="M148" s="9"/>
      <c r="N148" s="2"/>
      <c r="O148" s="2"/>
      <c r="P148" s="13"/>
      <c r="Q148" s="5"/>
      <c r="R148" s="1"/>
      <c r="S148" s="1"/>
      <c r="T148" s="4"/>
      <c r="U148" s="8"/>
      <c r="V148" s="1"/>
      <c r="W148" s="1"/>
      <c r="X148" s="5"/>
      <c r="Y148" s="9"/>
      <c r="Z148" s="2"/>
      <c r="AA148" s="2"/>
      <c r="AB148" s="13"/>
      <c r="AC148" s="9"/>
      <c r="AD148" s="2"/>
      <c r="AE148" s="2"/>
      <c r="AF148" s="13"/>
      <c r="AG148" s="9"/>
      <c r="AH148" s="2"/>
      <c r="AI148" s="2"/>
      <c r="AJ148" s="13"/>
      <c r="AK148" s="9"/>
      <c r="AL148" s="2"/>
      <c r="AM148" s="2"/>
      <c r="AN148" s="13"/>
      <c r="AO148" s="9"/>
      <c r="AP148" s="2"/>
      <c r="AQ148" s="2"/>
      <c r="AR148" s="38"/>
      <c r="AS148" s="9"/>
      <c r="AT148" s="2"/>
      <c r="AU148" s="2"/>
      <c r="AV148" s="13"/>
      <c r="AW148" s="9"/>
      <c r="AX148" s="2"/>
      <c r="AY148" s="2"/>
      <c r="AZ148" s="13"/>
      <c r="BA148" s="9"/>
      <c r="BB148" s="2"/>
      <c r="BC148" s="2"/>
      <c r="BD148" s="13"/>
    </row>
    <row r="149" spans="1:56" ht="12" customHeight="1" thickBot="1" x14ac:dyDescent="0.3">
      <c r="A149" s="723"/>
      <c r="B149" s="46"/>
      <c r="C149" s="47"/>
      <c r="D149" s="10" t="s">
        <v>18</v>
      </c>
      <c r="E149" s="717">
        <f>IF(F150=F149,100%,F150/F149)</f>
        <v>1</v>
      </c>
      <c r="F149" s="40">
        <f t="shared" si="6"/>
        <v>0</v>
      </c>
      <c r="G149" s="721"/>
      <c r="H149" s="724" t="s">
        <v>46</v>
      </c>
      <c r="I149" s="34"/>
      <c r="J149" s="30"/>
      <c r="K149" s="30"/>
      <c r="L149" s="35"/>
      <c r="M149" s="34"/>
      <c r="N149" s="3"/>
      <c r="O149" s="30"/>
      <c r="P149" s="31"/>
      <c r="Q149" s="36"/>
      <c r="R149" s="30"/>
      <c r="S149" s="30"/>
      <c r="T149" s="31"/>
      <c r="U149" s="7"/>
      <c r="V149" s="30"/>
      <c r="W149" s="30"/>
      <c r="X149" s="31"/>
      <c r="Y149" s="7"/>
      <c r="Z149" s="3"/>
      <c r="AA149" s="3"/>
      <c r="AB149" s="32"/>
      <c r="AC149" s="7"/>
      <c r="AD149" s="3"/>
      <c r="AE149" s="3"/>
      <c r="AF149" s="32"/>
      <c r="AG149" s="7"/>
      <c r="AH149" s="3"/>
      <c r="AI149" s="3"/>
      <c r="AJ149" s="32"/>
      <c r="AK149" s="7"/>
      <c r="AL149" s="3"/>
      <c r="AM149" s="3"/>
      <c r="AN149" s="32"/>
      <c r="AO149" s="7"/>
      <c r="AP149" s="3"/>
      <c r="AQ149" s="3"/>
      <c r="AR149" s="37"/>
      <c r="AS149" s="7"/>
      <c r="AT149" s="3"/>
      <c r="AU149" s="30"/>
      <c r="AV149" s="32"/>
      <c r="AW149" s="7"/>
      <c r="AX149" s="3"/>
      <c r="AY149" s="3"/>
      <c r="AZ149" s="32"/>
      <c r="BA149" s="7"/>
      <c r="BB149" s="3"/>
      <c r="BC149" s="3"/>
      <c r="BD149" s="32"/>
    </row>
    <row r="150" spans="1:56" ht="16.5" customHeight="1" thickBot="1" x14ac:dyDescent="0.3">
      <c r="A150" s="723"/>
      <c r="B150" s="46"/>
      <c r="C150" s="47"/>
      <c r="D150" s="6" t="s">
        <v>19</v>
      </c>
      <c r="E150" s="717"/>
      <c r="F150" s="40">
        <f t="shared" si="6"/>
        <v>0</v>
      </c>
      <c r="G150" s="722"/>
      <c r="H150" s="725"/>
      <c r="I150" s="33"/>
      <c r="J150" s="2"/>
      <c r="K150" s="2"/>
      <c r="L150" s="13"/>
      <c r="M150" s="9"/>
      <c r="N150" s="2"/>
      <c r="O150" s="2"/>
      <c r="P150" s="13"/>
      <c r="Q150" s="5"/>
      <c r="R150" s="1"/>
      <c r="S150" s="1"/>
      <c r="T150" s="4"/>
      <c r="U150" s="8"/>
      <c r="V150" s="1"/>
      <c r="W150" s="1"/>
      <c r="X150" s="5"/>
      <c r="Y150" s="9"/>
      <c r="Z150" s="2"/>
      <c r="AA150" s="2"/>
      <c r="AB150" s="13"/>
      <c r="AC150" s="9"/>
      <c r="AD150" s="2"/>
      <c r="AE150" s="2"/>
      <c r="AF150" s="13"/>
      <c r="AG150" s="9"/>
      <c r="AH150" s="2"/>
      <c r="AI150" s="2"/>
      <c r="AJ150" s="13"/>
      <c r="AK150" s="9"/>
      <c r="AL150" s="2"/>
      <c r="AM150" s="2"/>
      <c r="AN150" s="13"/>
      <c r="AO150" s="9"/>
      <c r="AP150" s="2"/>
      <c r="AQ150" s="2"/>
      <c r="AR150" s="38"/>
      <c r="AS150" s="9"/>
      <c r="AT150" s="2"/>
      <c r="AU150" s="2"/>
      <c r="AV150" s="13"/>
      <c r="AW150" s="9"/>
      <c r="AX150" s="2"/>
      <c r="AY150" s="2"/>
      <c r="AZ150" s="13"/>
      <c r="BA150" s="9"/>
      <c r="BB150" s="2"/>
      <c r="BC150" s="2"/>
      <c r="BD150" s="13"/>
    </row>
    <row r="151" spans="1:56" ht="12" customHeight="1" thickBot="1" x14ac:dyDescent="0.3">
      <c r="A151" s="723"/>
      <c r="B151" s="48"/>
      <c r="C151" s="49"/>
      <c r="D151" s="10" t="s">
        <v>18</v>
      </c>
      <c r="E151" s="717">
        <f>IF(F152=F151,100%,F152/F151)</f>
        <v>1</v>
      </c>
      <c r="F151" s="40">
        <f t="shared" si="6"/>
        <v>0</v>
      </c>
      <c r="G151" s="721"/>
      <c r="H151" s="724" t="s">
        <v>46</v>
      </c>
      <c r="I151" s="34"/>
      <c r="J151" s="30"/>
      <c r="K151" s="30"/>
      <c r="L151" s="35"/>
      <c r="M151" s="34"/>
      <c r="N151" s="3"/>
      <c r="O151" s="30"/>
      <c r="P151" s="31"/>
      <c r="Q151" s="36"/>
      <c r="R151" s="30"/>
      <c r="S151" s="30"/>
      <c r="T151" s="31"/>
      <c r="U151" s="7"/>
      <c r="V151" s="30"/>
      <c r="W151" s="30"/>
      <c r="X151" s="31"/>
      <c r="Y151" s="7"/>
      <c r="Z151" s="3"/>
      <c r="AA151" s="3"/>
      <c r="AB151" s="32"/>
      <c r="AC151" s="7"/>
      <c r="AD151" s="3"/>
      <c r="AE151" s="3"/>
      <c r="AF151" s="32"/>
      <c r="AG151" s="7"/>
      <c r="AH151" s="3"/>
      <c r="AI151" s="3"/>
      <c r="AJ151" s="32"/>
      <c r="AK151" s="7"/>
      <c r="AL151" s="3"/>
      <c r="AM151" s="3"/>
      <c r="AN151" s="32"/>
      <c r="AO151" s="7"/>
      <c r="AP151" s="3"/>
      <c r="AQ151" s="3"/>
      <c r="AR151" s="37"/>
      <c r="AS151" s="7"/>
      <c r="AT151" s="3"/>
      <c r="AU151" s="30"/>
      <c r="AV151" s="32"/>
      <c r="AW151" s="7"/>
      <c r="AX151" s="3"/>
      <c r="AY151" s="3"/>
      <c r="AZ151" s="32"/>
      <c r="BA151" s="7"/>
      <c r="BB151" s="3"/>
      <c r="BC151" s="3"/>
      <c r="BD151" s="32"/>
    </row>
    <row r="152" spans="1:56" ht="16.5" customHeight="1" thickBot="1" x14ac:dyDescent="0.3">
      <c r="A152" s="723"/>
      <c r="B152" s="46"/>
      <c r="C152" s="52"/>
      <c r="D152" s="6" t="s">
        <v>19</v>
      </c>
      <c r="E152" s="717"/>
      <c r="F152" s="40">
        <f t="shared" si="6"/>
        <v>0</v>
      </c>
      <c r="G152" s="722"/>
      <c r="H152" s="725"/>
      <c r="I152" s="33"/>
      <c r="J152" s="2"/>
      <c r="K152" s="2"/>
      <c r="L152" s="13"/>
      <c r="M152" s="9"/>
      <c r="N152" s="2"/>
      <c r="O152" s="2"/>
      <c r="P152" s="13"/>
      <c r="Q152" s="5"/>
      <c r="R152" s="1"/>
      <c r="S152" s="1"/>
      <c r="T152" s="4"/>
      <c r="U152" s="8"/>
      <c r="V152" s="1"/>
      <c r="W152" s="1"/>
      <c r="X152" s="5"/>
      <c r="Y152" s="9"/>
      <c r="Z152" s="2"/>
      <c r="AA152" s="2"/>
      <c r="AB152" s="13"/>
      <c r="AC152" s="9"/>
      <c r="AD152" s="2"/>
      <c r="AE152" s="2"/>
      <c r="AF152" s="13"/>
      <c r="AG152" s="9"/>
      <c r="AH152" s="2"/>
      <c r="AI152" s="2"/>
      <c r="AJ152" s="13"/>
      <c r="AK152" s="9"/>
      <c r="AL152" s="2"/>
      <c r="AM152" s="2"/>
      <c r="AN152" s="13"/>
      <c r="AO152" s="9"/>
      <c r="AP152" s="2"/>
      <c r="AQ152" s="2"/>
      <c r="AR152" s="38"/>
      <c r="AS152" s="9"/>
      <c r="AT152" s="2"/>
      <c r="AU152" s="2"/>
      <c r="AV152" s="13"/>
      <c r="AW152" s="9"/>
      <c r="AX152" s="2"/>
      <c r="AY152" s="2"/>
      <c r="AZ152" s="13"/>
      <c r="BA152" s="9"/>
      <c r="BB152" s="2"/>
      <c r="BC152" s="2"/>
      <c r="BD152" s="13"/>
    </row>
    <row r="153" spans="1:56" ht="12" customHeight="1" thickBot="1" x14ac:dyDescent="0.3">
      <c r="A153" s="723"/>
      <c r="B153" s="46"/>
      <c r="C153" s="52"/>
      <c r="D153" s="10" t="s">
        <v>18</v>
      </c>
      <c r="E153" s="717">
        <f>IF(F154=F153,100%,F154/F153)</f>
        <v>1</v>
      </c>
      <c r="F153" s="40">
        <f t="shared" si="6"/>
        <v>0</v>
      </c>
      <c r="G153" s="721"/>
      <c r="H153" s="724" t="s">
        <v>46</v>
      </c>
      <c r="I153" s="34"/>
      <c r="J153" s="30"/>
      <c r="K153" s="30"/>
      <c r="L153" s="35"/>
      <c r="M153" s="34"/>
      <c r="N153" s="3"/>
      <c r="O153" s="30"/>
      <c r="P153" s="31"/>
      <c r="Q153" s="36"/>
      <c r="R153" s="30"/>
      <c r="S153" s="30"/>
      <c r="T153" s="31"/>
      <c r="U153" s="7"/>
      <c r="V153" s="30"/>
      <c r="W153" s="30"/>
      <c r="X153" s="31"/>
      <c r="Y153" s="7"/>
      <c r="Z153" s="3"/>
      <c r="AA153" s="3"/>
      <c r="AB153" s="32"/>
      <c r="AC153" s="7"/>
      <c r="AD153" s="3"/>
      <c r="AE153" s="3"/>
      <c r="AF153" s="32"/>
      <c r="AG153" s="7"/>
      <c r="AH153" s="3"/>
      <c r="AI153" s="3"/>
      <c r="AJ153" s="32"/>
      <c r="AK153" s="7"/>
      <c r="AL153" s="3"/>
      <c r="AM153" s="3"/>
      <c r="AN153" s="32"/>
      <c r="AO153" s="7"/>
      <c r="AP153" s="3"/>
      <c r="AQ153" s="3"/>
      <c r="AR153" s="37"/>
      <c r="AS153" s="7"/>
      <c r="AT153" s="3"/>
      <c r="AU153" s="30"/>
      <c r="AV153" s="32"/>
      <c r="AW153" s="7"/>
      <c r="AX153" s="3"/>
      <c r="AY153" s="3"/>
      <c r="AZ153" s="32"/>
      <c r="BA153" s="7"/>
      <c r="BB153" s="3"/>
      <c r="BC153" s="3"/>
      <c r="BD153" s="32"/>
    </row>
    <row r="154" spans="1:56" ht="16.5" customHeight="1" thickBot="1" x14ac:dyDescent="0.3">
      <c r="A154" s="723"/>
      <c r="B154" s="46"/>
      <c r="C154" s="52"/>
      <c r="D154" s="6" t="s">
        <v>19</v>
      </c>
      <c r="E154" s="717"/>
      <c r="F154" s="40">
        <f t="shared" si="6"/>
        <v>0</v>
      </c>
      <c r="G154" s="722"/>
      <c r="H154" s="725"/>
      <c r="I154" s="33"/>
      <c r="J154" s="2"/>
      <c r="K154" s="2"/>
      <c r="L154" s="13"/>
      <c r="M154" s="9"/>
      <c r="N154" s="2"/>
      <c r="O154" s="2"/>
      <c r="P154" s="13"/>
      <c r="Q154" s="5"/>
      <c r="R154" s="1"/>
      <c r="S154" s="1"/>
      <c r="T154" s="4"/>
      <c r="U154" s="8"/>
      <c r="V154" s="1"/>
      <c r="W154" s="1"/>
      <c r="X154" s="5"/>
      <c r="Y154" s="9"/>
      <c r="Z154" s="2"/>
      <c r="AA154" s="2"/>
      <c r="AB154" s="13"/>
      <c r="AC154" s="9"/>
      <c r="AD154" s="2"/>
      <c r="AE154" s="2"/>
      <c r="AF154" s="13"/>
      <c r="AG154" s="9"/>
      <c r="AH154" s="2"/>
      <c r="AI154" s="2"/>
      <c r="AJ154" s="13"/>
      <c r="AK154" s="9"/>
      <c r="AL154" s="2"/>
      <c r="AM154" s="2"/>
      <c r="AN154" s="13"/>
      <c r="AO154" s="9"/>
      <c r="AP154" s="2"/>
      <c r="AQ154" s="2"/>
      <c r="AR154" s="38"/>
      <c r="AS154" s="9"/>
      <c r="AT154" s="2"/>
      <c r="AU154" s="2"/>
      <c r="AV154" s="13"/>
      <c r="AW154" s="9"/>
      <c r="AX154" s="2"/>
      <c r="AY154" s="2"/>
      <c r="AZ154" s="13"/>
      <c r="BA154" s="9"/>
      <c r="BB154" s="2"/>
      <c r="BC154" s="2"/>
      <c r="BD154" s="13"/>
    </row>
    <row r="155" spans="1:56" ht="12" customHeight="1" thickBot="1" x14ac:dyDescent="0.3">
      <c r="A155" s="723"/>
      <c r="B155" s="46"/>
      <c r="C155" s="52"/>
      <c r="D155" s="10" t="s">
        <v>18</v>
      </c>
      <c r="E155" s="717">
        <f>IF(F156=F155,100%,F156/F155)</f>
        <v>1</v>
      </c>
      <c r="F155" s="40">
        <f t="shared" si="6"/>
        <v>0</v>
      </c>
      <c r="G155" s="721"/>
      <c r="H155" s="724" t="s">
        <v>46</v>
      </c>
      <c r="I155" s="34"/>
      <c r="J155" s="30"/>
      <c r="K155" s="30"/>
      <c r="L155" s="35"/>
      <c r="M155" s="34"/>
      <c r="N155" s="3"/>
      <c r="O155" s="30"/>
      <c r="P155" s="31"/>
      <c r="Q155" s="36"/>
      <c r="R155" s="30"/>
      <c r="S155" s="30"/>
      <c r="T155" s="31"/>
      <c r="U155" s="7"/>
      <c r="V155" s="30"/>
      <c r="W155" s="30"/>
      <c r="X155" s="31"/>
      <c r="Y155" s="7"/>
      <c r="Z155" s="3"/>
      <c r="AA155" s="3"/>
      <c r="AB155" s="32"/>
      <c r="AC155" s="7"/>
      <c r="AD155" s="3"/>
      <c r="AE155" s="3"/>
      <c r="AF155" s="32"/>
      <c r="AG155" s="7"/>
      <c r="AH155" s="3"/>
      <c r="AI155" s="3"/>
      <c r="AJ155" s="32"/>
      <c r="AK155" s="7"/>
      <c r="AL155" s="3"/>
      <c r="AM155" s="3"/>
      <c r="AN155" s="32"/>
      <c r="AO155" s="7"/>
      <c r="AP155" s="3"/>
      <c r="AQ155" s="3"/>
      <c r="AR155" s="37"/>
      <c r="AS155" s="7"/>
      <c r="AT155" s="3"/>
      <c r="AU155" s="30"/>
      <c r="AV155" s="32"/>
      <c r="AW155" s="7"/>
      <c r="AX155" s="3"/>
      <c r="AY155" s="3"/>
      <c r="AZ155" s="32"/>
      <c r="BA155" s="7"/>
      <c r="BB155" s="3"/>
      <c r="BC155" s="3"/>
      <c r="BD155" s="32"/>
    </row>
    <row r="156" spans="1:56" ht="16.5" customHeight="1" thickBot="1" x14ac:dyDescent="0.3">
      <c r="A156" s="723"/>
      <c r="B156" s="46"/>
      <c r="C156" s="52"/>
      <c r="D156" s="6" t="s">
        <v>19</v>
      </c>
      <c r="E156" s="717"/>
      <c r="F156" s="40">
        <f t="shared" si="6"/>
        <v>0</v>
      </c>
      <c r="G156" s="722"/>
      <c r="H156" s="725"/>
      <c r="I156" s="33"/>
      <c r="J156" s="2"/>
      <c r="K156" s="2"/>
      <c r="L156" s="13"/>
      <c r="M156" s="9"/>
      <c r="N156" s="2"/>
      <c r="O156" s="2"/>
      <c r="P156" s="13"/>
      <c r="Q156" s="5"/>
      <c r="R156" s="1"/>
      <c r="S156" s="1"/>
      <c r="T156" s="4"/>
      <c r="U156" s="8"/>
      <c r="V156" s="1"/>
      <c r="W156" s="1"/>
      <c r="X156" s="5"/>
      <c r="Y156" s="9"/>
      <c r="Z156" s="2"/>
      <c r="AA156" s="2"/>
      <c r="AB156" s="13"/>
      <c r="AC156" s="9"/>
      <c r="AD156" s="2"/>
      <c r="AE156" s="2"/>
      <c r="AF156" s="13"/>
      <c r="AG156" s="9"/>
      <c r="AH156" s="2"/>
      <c r="AI156" s="2"/>
      <c r="AJ156" s="13"/>
      <c r="AK156" s="9"/>
      <c r="AL156" s="2"/>
      <c r="AM156" s="2"/>
      <c r="AN156" s="13"/>
      <c r="AO156" s="9"/>
      <c r="AP156" s="2"/>
      <c r="AQ156" s="2"/>
      <c r="AR156" s="38"/>
      <c r="AS156" s="9"/>
      <c r="AT156" s="2"/>
      <c r="AU156" s="2"/>
      <c r="AV156" s="13"/>
      <c r="AW156" s="9"/>
      <c r="AX156" s="2"/>
      <c r="AY156" s="2"/>
      <c r="AZ156" s="13"/>
      <c r="BA156" s="9"/>
      <c r="BB156" s="2"/>
      <c r="BC156" s="2"/>
      <c r="BD156" s="13"/>
    </row>
    <row r="157" spans="1:56" ht="12" customHeight="1" thickBot="1" x14ac:dyDescent="0.3">
      <c r="A157" s="728"/>
      <c r="B157" s="46"/>
      <c r="C157" s="52"/>
      <c r="D157" s="10" t="s">
        <v>18</v>
      </c>
      <c r="E157" s="717">
        <f>IF(F158=F157,100%,F158/F157)</f>
        <v>1</v>
      </c>
      <c r="F157" s="40">
        <f t="shared" si="6"/>
        <v>0</v>
      </c>
      <c r="G157" s="721"/>
      <c r="H157" s="724" t="s">
        <v>45</v>
      </c>
      <c r="I157" s="34"/>
      <c r="J157" s="30"/>
      <c r="K157" s="30"/>
      <c r="L157" s="35"/>
      <c r="M157" s="34"/>
      <c r="N157" s="3"/>
      <c r="O157" s="30"/>
      <c r="P157" s="31"/>
      <c r="Q157" s="36"/>
      <c r="R157" s="30"/>
      <c r="S157" s="30"/>
      <c r="T157" s="31"/>
      <c r="U157" s="7"/>
      <c r="V157" s="30"/>
      <c r="W157" s="30"/>
      <c r="X157" s="31"/>
      <c r="Y157" s="7"/>
      <c r="Z157" s="3"/>
      <c r="AA157" s="3"/>
      <c r="AB157" s="32"/>
      <c r="AC157" s="7"/>
      <c r="AD157" s="3"/>
      <c r="AE157" s="3"/>
      <c r="AF157" s="32"/>
      <c r="AG157" s="7"/>
      <c r="AH157" s="3"/>
      <c r="AI157" s="3"/>
      <c r="AJ157" s="32"/>
      <c r="AK157" s="7"/>
      <c r="AL157" s="3"/>
      <c r="AM157" s="3"/>
      <c r="AN157" s="32"/>
      <c r="AO157" s="7"/>
      <c r="AP157" s="3"/>
      <c r="AQ157" s="3"/>
      <c r="AR157" s="37"/>
      <c r="AS157" s="7"/>
      <c r="AT157" s="3"/>
      <c r="AU157" s="30"/>
      <c r="AV157" s="32"/>
      <c r="AW157" s="7"/>
      <c r="AX157" s="3"/>
      <c r="AY157" s="3"/>
      <c r="AZ157" s="32"/>
      <c r="BA157" s="7"/>
      <c r="BB157" s="3"/>
      <c r="BC157" s="3"/>
      <c r="BD157" s="32"/>
    </row>
    <row r="158" spans="1:56" ht="16.5" customHeight="1" thickBot="1" x14ac:dyDescent="0.3">
      <c r="A158" s="729"/>
      <c r="B158" s="46"/>
      <c r="C158" s="52"/>
      <c r="D158" s="6" t="s">
        <v>19</v>
      </c>
      <c r="E158" s="717"/>
      <c r="F158" s="40">
        <f t="shared" si="6"/>
        <v>0</v>
      </c>
      <c r="G158" s="722"/>
      <c r="H158" s="725"/>
      <c r="I158" s="33"/>
      <c r="J158" s="2"/>
      <c r="K158" s="2"/>
      <c r="L158" s="13"/>
      <c r="M158" s="9"/>
      <c r="N158" s="2"/>
      <c r="O158" s="2"/>
      <c r="P158" s="13"/>
      <c r="Q158" s="5"/>
      <c r="R158" s="1"/>
      <c r="S158" s="1"/>
      <c r="T158" s="4"/>
      <c r="U158" s="8"/>
      <c r="V158" s="1"/>
      <c r="W158" s="1"/>
      <c r="X158" s="5"/>
      <c r="Y158" s="9"/>
      <c r="Z158" s="2"/>
      <c r="AA158" s="2"/>
      <c r="AB158" s="13"/>
      <c r="AC158" s="9"/>
      <c r="AD158" s="2"/>
      <c r="AE158" s="2"/>
      <c r="AF158" s="13"/>
      <c r="AG158" s="9"/>
      <c r="AH158" s="2"/>
      <c r="AI158" s="2"/>
      <c r="AJ158" s="13"/>
      <c r="AK158" s="9"/>
      <c r="AL158" s="2"/>
      <c r="AM158" s="2"/>
      <c r="AN158" s="13"/>
      <c r="AO158" s="9"/>
      <c r="AP158" s="2"/>
      <c r="AQ158" s="2"/>
      <c r="AR158" s="38"/>
      <c r="AS158" s="9"/>
      <c r="AT158" s="2"/>
      <c r="AU158" s="2"/>
      <c r="AV158" s="13"/>
      <c r="AW158" s="9"/>
      <c r="AX158" s="2"/>
      <c r="AY158" s="2"/>
      <c r="AZ158" s="13"/>
      <c r="BA158" s="9"/>
      <c r="BB158" s="2"/>
      <c r="BC158" s="2"/>
      <c r="BD158" s="13"/>
    </row>
    <row r="159" spans="1:56" ht="12" customHeight="1" thickBot="1" x14ac:dyDescent="0.3">
      <c r="A159" s="728"/>
      <c r="B159" s="46"/>
      <c r="C159" s="52"/>
      <c r="D159" s="10" t="s">
        <v>18</v>
      </c>
      <c r="E159" s="717">
        <f>IF(F160=F159,100%,F160/F159)</f>
        <v>1</v>
      </c>
      <c r="F159" s="40">
        <f t="shared" si="6"/>
        <v>0</v>
      </c>
      <c r="G159" s="721"/>
      <c r="H159" s="724" t="s">
        <v>45</v>
      </c>
      <c r="I159" s="34"/>
      <c r="J159" s="30"/>
      <c r="K159" s="30"/>
      <c r="L159" s="35"/>
      <c r="M159" s="34"/>
      <c r="N159" s="3"/>
      <c r="O159" s="30"/>
      <c r="P159" s="31"/>
      <c r="Q159" s="36"/>
      <c r="R159" s="30"/>
      <c r="S159" s="30"/>
      <c r="T159" s="31"/>
      <c r="U159" s="7"/>
      <c r="V159" s="30"/>
      <c r="W159" s="30"/>
      <c r="X159" s="31"/>
      <c r="Y159" s="7"/>
      <c r="Z159" s="3"/>
      <c r="AA159" s="3"/>
      <c r="AB159" s="32"/>
      <c r="AC159" s="7"/>
      <c r="AD159" s="3"/>
      <c r="AE159" s="3"/>
      <c r="AF159" s="32"/>
      <c r="AG159" s="7"/>
      <c r="AH159" s="3"/>
      <c r="AI159" s="3"/>
      <c r="AJ159" s="32"/>
      <c r="AK159" s="7"/>
      <c r="AL159" s="3"/>
      <c r="AM159" s="3"/>
      <c r="AN159" s="32"/>
      <c r="AO159" s="7"/>
      <c r="AP159" s="3"/>
      <c r="AQ159" s="3"/>
      <c r="AR159" s="37"/>
      <c r="AS159" s="7"/>
      <c r="AT159" s="3"/>
      <c r="AU159" s="30"/>
      <c r="AV159" s="32"/>
      <c r="AW159" s="7"/>
      <c r="AX159" s="3"/>
      <c r="AY159" s="3"/>
      <c r="AZ159" s="32"/>
      <c r="BA159" s="7"/>
      <c r="BB159" s="3"/>
      <c r="BC159" s="3"/>
      <c r="BD159" s="32"/>
    </row>
    <row r="160" spans="1:56" ht="16.5" customHeight="1" thickBot="1" x14ac:dyDescent="0.3">
      <c r="A160" s="729"/>
      <c r="B160" s="46"/>
      <c r="C160" s="52"/>
      <c r="D160" s="6" t="s">
        <v>19</v>
      </c>
      <c r="E160" s="717"/>
      <c r="F160" s="40">
        <f t="shared" si="6"/>
        <v>0</v>
      </c>
      <c r="G160" s="722"/>
      <c r="H160" s="725"/>
      <c r="I160" s="33"/>
      <c r="J160" s="2"/>
      <c r="K160" s="2"/>
      <c r="L160" s="13"/>
      <c r="M160" s="9"/>
      <c r="N160" s="2"/>
      <c r="O160" s="2"/>
      <c r="P160" s="13"/>
      <c r="Q160" s="5"/>
      <c r="R160" s="1"/>
      <c r="S160" s="1"/>
      <c r="T160" s="4"/>
      <c r="U160" s="8"/>
      <c r="V160" s="1"/>
      <c r="W160" s="1"/>
      <c r="X160" s="5"/>
      <c r="Y160" s="9"/>
      <c r="Z160" s="2"/>
      <c r="AA160" s="2"/>
      <c r="AB160" s="13"/>
      <c r="AC160" s="9"/>
      <c r="AD160" s="2"/>
      <c r="AE160" s="2"/>
      <c r="AF160" s="13"/>
      <c r="AG160" s="9"/>
      <c r="AH160" s="2"/>
      <c r="AI160" s="2"/>
      <c r="AJ160" s="13"/>
      <c r="AK160" s="9"/>
      <c r="AL160" s="2"/>
      <c r="AM160" s="2"/>
      <c r="AN160" s="13"/>
      <c r="AO160" s="9"/>
      <c r="AP160" s="2"/>
      <c r="AQ160" s="2"/>
      <c r="AR160" s="38"/>
      <c r="AS160" s="9"/>
      <c r="AT160" s="2"/>
      <c r="AU160" s="2"/>
      <c r="AV160" s="13"/>
      <c r="AW160" s="9"/>
      <c r="AX160" s="2"/>
      <c r="AY160" s="2"/>
      <c r="AZ160" s="13"/>
      <c r="BA160" s="9"/>
      <c r="BB160" s="2"/>
      <c r="BC160" s="2"/>
      <c r="BD160" s="13"/>
    </row>
    <row r="161" spans="1:58" ht="12" customHeight="1" thickBot="1" x14ac:dyDescent="0.3">
      <c r="A161" s="723"/>
      <c r="B161" s="46"/>
      <c r="C161" s="52"/>
      <c r="D161" s="10" t="s">
        <v>18</v>
      </c>
      <c r="E161" s="717">
        <f>IF(F162=F161,100%,F162/F161)</f>
        <v>1</v>
      </c>
      <c r="F161" s="40">
        <f t="shared" si="6"/>
        <v>0</v>
      </c>
      <c r="G161" s="721"/>
      <c r="H161" s="724" t="s">
        <v>46</v>
      </c>
      <c r="I161" s="34"/>
      <c r="J161" s="30"/>
      <c r="K161" s="30"/>
      <c r="L161" s="35"/>
      <c r="M161" s="34"/>
      <c r="N161" s="3"/>
      <c r="O161" s="30"/>
      <c r="P161" s="31"/>
      <c r="Q161" s="36"/>
      <c r="R161" s="30"/>
      <c r="S161" s="30"/>
      <c r="T161" s="31"/>
      <c r="U161" s="7"/>
      <c r="V161" s="30"/>
      <c r="W161" s="30"/>
      <c r="X161" s="31"/>
      <c r="Y161" s="7"/>
      <c r="Z161" s="3"/>
      <c r="AA161" s="3"/>
      <c r="AB161" s="32"/>
      <c r="AC161" s="7"/>
      <c r="AD161" s="3"/>
      <c r="AE161" s="3"/>
      <c r="AF161" s="32"/>
      <c r="AG161" s="7"/>
      <c r="AH161" s="3"/>
      <c r="AI161" s="3"/>
      <c r="AJ161" s="32"/>
      <c r="AK161" s="7"/>
      <c r="AL161" s="3"/>
      <c r="AM161" s="3"/>
      <c r="AN161" s="32"/>
      <c r="AO161" s="7"/>
      <c r="AP161" s="3"/>
      <c r="AQ161" s="3"/>
      <c r="AR161" s="37"/>
      <c r="AS161" s="7"/>
      <c r="AT161" s="3"/>
      <c r="AU161" s="30"/>
      <c r="AV161" s="32"/>
      <c r="AW161" s="7"/>
      <c r="AX161" s="3"/>
      <c r="AY161" s="3"/>
      <c r="AZ161" s="32"/>
      <c r="BA161" s="7"/>
      <c r="BB161" s="3"/>
      <c r="BC161" s="3"/>
      <c r="BD161" s="32"/>
    </row>
    <row r="162" spans="1:58" ht="16.5" customHeight="1" thickBot="1" x14ac:dyDescent="0.3">
      <c r="A162" s="723"/>
      <c r="B162" s="46"/>
      <c r="C162" s="52"/>
      <c r="D162" s="6" t="s">
        <v>19</v>
      </c>
      <c r="E162" s="717"/>
      <c r="F162" s="40">
        <f t="shared" si="6"/>
        <v>0</v>
      </c>
      <c r="G162" s="722"/>
      <c r="H162" s="725"/>
      <c r="I162" s="33"/>
      <c r="J162" s="2"/>
      <c r="K162" s="2"/>
      <c r="L162" s="13"/>
      <c r="M162" s="9"/>
      <c r="N162" s="2"/>
      <c r="O162" s="2"/>
      <c r="P162" s="13"/>
      <c r="Q162" s="5"/>
      <c r="R162" s="1"/>
      <c r="S162" s="1"/>
      <c r="T162" s="4"/>
      <c r="U162" s="8"/>
      <c r="V162" s="1"/>
      <c r="W162" s="1"/>
      <c r="X162" s="5"/>
      <c r="Y162" s="9"/>
      <c r="Z162" s="2"/>
      <c r="AA162" s="2"/>
      <c r="AB162" s="13"/>
      <c r="AC162" s="9"/>
      <c r="AD162" s="2"/>
      <c r="AE162" s="2"/>
      <c r="AF162" s="13"/>
      <c r="AG162" s="9"/>
      <c r="AH162" s="2"/>
      <c r="AI162" s="2"/>
      <c r="AJ162" s="13"/>
      <c r="AK162" s="9"/>
      <c r="AL162" s="2"/>
      <c r="AM162" s="2"/>
      <c r="AN162" s="13"/>
      <c r="AO162" s="9"/>
      <c r="AP162" s="2"/>
      <c r="AQ162" s="2"/>
      <c r="AR162" s="38"/>
      <c r="AS162" s="9"/>
      <c r="AT162" s="2"/>
      <c r="AU162" s="2"/>
      <c r="AV162" s="13"/>
      <c r="AW162" s="9"/>
      <c r="AX162" s="2"/>
      <c r="AY162" s="2"/>
      <c r="AZ162" s="13"/>
      <c r="BA162" s="9"/>
      <c r="BB162" s="2"/>
      <c r="BC162" s="2"/>
      <c r="BD162" s="13"/>
    </row>
    <row r="163" spans="1:58" ht="12" customHeight="1" thickBot="1" x14ac:dyDescent="0.3">
      <c r="A163" s="723"/>
      <c r="B163" s="46"/>
      <c r="C163" s="52"/>
      <c r="D163" s="10" t="s">
        <v>18</v>
      </c>
      <c r="E163" s="717">
        <f>IF(F164=F163,100%,F164/F163)</f>
        <v>1</v>
      </c>
      <c r="F163" s="40">
        <f t="shared" si="6"/>
        <v>0</v>
      </c>
      <c r="G163" s="721"/>
      <c r="H163" s="724" t="s">
        <v>48</v>
      </c>
      <c r="I163" s="34"/>
      <c r="J163" s="30"/>
      <c r="K163" s="30"/>
      <c r="L163" s="35"/>
      <c r="M163" s="34"/>
      <c r="N163" s="3"/>
      <c r="O163" s="30"/>
      <c r="P163" s="31"/>
      <c r="Q163" s="36"/>
      <c r="R163" s="30"/>
      <c r="S163" s="30"/>
      <c r="T163" s="31"/>
      <c r="U163" s="7"/>
      <c r="V163" s="30"/>
      <c r="W163" s="30"/>
      <c r="X163" s="31"/>
      <c r="Y163" s="7"/>
      <c r="Z163" s="3"/>
      <c r="AA163" s="3"/>
      <c r="AB163" s="32"/>
      <c r="AC163" s="7"/>
      <c r="AD163" s="3"/>
      <c r="AE163" s="3"/>
      <c r="AF163" s="32"/>
      <c r="AG163" s="7"/>
      <c r="AH163" s="3"/>
      <c r="AI163" s="3"/>
      <c r="AJ163" s="32"/>
      <c r="AK163" s="7"/>
      <c r="AL163" s="3"/>
      <c r="AM163" s="3"/>
      <c r="AN163" s="32"/>
      <c r="AO163" s="7"/>
      <c r="AP163" s="3"/>
      <c r="AQ163" s="3"/>
      <c r="AR163" s="37"/>
      <c r="AS163" s="7"/>
      <c r="AT163" s="3"/>
      <c r="AU163" s="30"/>
      <c r="AV163" s="32"/>
      <c r="AW163" s="7"/>
      <c r="AX163" s="3"/>
      <c r="AY163" s="3"/>
      <c r="AZ163" s="32"/>
      <c r="BA163" s="7"/>
      <c r="BB163" s="3"/>
      <c r="BC163" s="3"/>
      <c r="BD163" s="32"/>
    </row>
    <row r="164" spans="1:58" ht="16.5" customHeight="1" thickBot="1" x14ac:dyDescent="0.3">
      <c r="A164" s="723"/>
      <c r="B164" s="46"/>
      <c r="C164" s="52"/>
      <c r="D164" s="6" t="s">
        <v>19</v>
      </c>
      <c r="E164" s="717"/>
      <c r="F164" s="40">
        <f t="shared" si="6"/>
        <v>0</v>
      </c>
      <c r="G164" s="722"/>
      <c r="H164" s="725"/>
      <c r="I164" s="33"/>
      <c r="J164" s="2"/>
      <c r="K164" s="2"/>
      <c r="L164" s="13"/>
      <c r="M164" s="9"/>
      <c r="N164" s="2"/>
      <c r="O164" s="2"/>
      <c r="P164" s="13"/>
      <c r="Q164" s="5"/>
      <c r="R164" s="1"/>
      <c r="S164" s="1"/>
      <c r="T164" s="4"/>
      <c r="U164" s="8"/>
      <c r="V164" s="1"/>
      <c r="W164" s="1"/>
      <c r="X164" s="5"/>
      <c r="Y164" s="9"/>
      <c r="Z164" s="2"/>
      <c r="AA164" s="2"/>
      <c r="AB164" s="13"/>
      <c r="AC164" s="9"/>
      <c r="AD164" s="2"/>
      <c r="AE164" s="2"/>
      <c r="AF164" s="13"/>
      <c r="AG164" s="9"/>
      <c r="AH164" s="2"/>
      <c r="AI164" s="2"/>
      <c r="AJ164" s="13"/>
      <c r="AK164" s="9"/>
      <c r="AL164" s="2"/>
      <c r="AM164" s="2"/>
      <c r="AN164" s="13"/>
      <c r="AO164" s="9"/>
      <c r="AP164" s="2"/>
      <c r="AQ164" s="2"/>
      <c r="AR164" s="38"/>
      <c r="AS164" s="9"/>
      <c r="AT164" s="2"/>
      <c r="AU164" s="2"/>
      <c r="AV164" s="13"/>
      <c r="AW164" s="9"/>
      <c r="AX164" s="2"/>
      <c r="AY164" s="2"/>
      <c r="AZ164" s="13"/>
      <c r="BA164" s="9"/>
      <c r="BB164" s="2"/>
      <c r="BC164" s="2"/>
      <c r="BD164" s="13"/>
    </row>
    <row r="165" spans="1:58" ht="12" customHeight="1" thickBot="1" x14ac:dyDescent="0.3">
      <c r="A165" s="723" t="s">
        <v>35</v>
      </c>
      <c r="B165" s="46"/>
      <c r="C165" s="52"/>
      <c r="D165" s="10" t="s">
        <v>18</v>
      </c>
      <c r="E165" s="717">
        <f>IF(F166=F165,100%,F166/F165)</f>
        <v>1</v>
      </c>
      <c r="F165" s="40">
        <f t="shared" si="6"/>
        <v>0</v>
      </c>
      <c r="G165" s="721"/>
      <c r="H165" s="724" t="s">
        <v>48</v>
      </c>
      <c r="I165" s="34"/>
      <c r="J165" s="30"/>
      <c r="K165" s="30"/>
      <c r="L165" s="35"/>
      <c r="M165" s="34"/>
      <c r="N165" s="3"/>
      <c r="O165" s="30"/>
      <c r="P165" s="31"/>
      <c r="Q165" s="36"/>
      <c r="R165" s="30"/>
      <c r="S165" s="30"/>
      <c r="T165" s="31"/>
      <c r="U165" s="7"/>
      <c r="V165" s="30"/>
      <c r="W165" s="30"/>
      <c r="X165" s="31"/>
      <c r="Y165" s="7"/>
      <c r="Z165" s="3"/>
      <c r="AA165" s="3"/>
      <c r="AB165" s="32"/>
      <c r="AC165" s="7"/>
      <c r="AD165" s="3"/>
      <c r="AE165" s="3"/>
      <c r="AF165" s="32"/>
      <c r="AG165" s="7"/>
      <c r="AH165" s="3"/>
      <c r="AI165" s="3"/>
      <c r="AJ165" s="32"/>
      <c r="AK165" s="7"/>
      <c r="AL165" s="3"/>
      <c r="AM165" s="3"/>
      <c r="AN165" s="32"/>
      <c r="AO165" s="7"/>
      <c r="AP165" s="3"/>
      <c r="AQ165" s="3"/>
      <c r="AR165" s="37"/>
      <c r="AS165" s="7"/>
      <c r="AT165" s="3"/>
      <c r="AU165" s="30"/>
      <c r="AV165" s="32"/>
      <c r="AW165" s="7"/>
      <c r="AX165" s="3"/>
      <c r="AY165" s="3"/>
      <c r="AZ165" s="32"/>
      <c r="BA165" s="7"/>
      <c r="BB165" s="3"/>
      <c r="BC165" s="3"/>
      <c r="BD165" s="32"/>
    </row>
    <row r="166" spans="1:58" ht="16.5" customHeight="1" thickBot="1" x14ac:dyDescent="0.3">
      <c r="A166" s="723"/>
      <c r="B166" s="46"/>
      <c r="C166" s="52"/>
      <c r="D166" s="6" t="s">
        <v>19</v>
      </c>
      <c r="E166" s="717"/>
      <c r="F166" s="40">
        <f t="shared" si="6"/>
        <v>0</v>
      </c>
      <c r="G166" s="722"/>
      <c r="H166" s="725"/>
      <c r="I166" s="33"/>
      <c r="J166" s="2"/>
      <c r="K166" s="2"/>
      <c r="L166" s="13"/>
      <c r="M166" s="9"/>
      <c r="N166" s="2"/>
      <c r="O166" s="2"/>
      <c r="P166" s="13"/>
      <c r="Q166" s="5"/>
      <c r="R166" s="1"/>
      <c r="S166" s="1"/>
      <c r="T166" s="4"/>
      <c r="U166" s="8"/>
      <c r="V166" s="1"/>
      <c r="W166" s="1"/>
      <c r="X166" s="5"/>
      <c r="Y166" s="9"/>
      <c r="Z166" s="2"/>
      <c r="AA166" s="2"/>
      <c r="AB166" s="13"/>
      <c r="AC166" s="9"/>
      <c r="AD166" s="2"/>
      <c r="AE166" s="2"/>
      <c r="AF166" s="13"/>
      <c r="AG166" s="9"/>
      <c r="AH166" s="2"/>
      <c r="AI166" s="2"/>
      <c r="AJ166" s="13"/>
      <c r="AK166" s="9"/>
      <c r="AL166" s="2"/>
      <c r="AM166" s="2"/>
      <c r="AN166" s="13"/>
      <c r="AO166" s="9"/>
      <c r="AP166" s="2"/>
      <c r="AQ166" s="2"/>
      <c r="AR166" s="38"/>
      <c r="AS166" s="9"/>
      <c r="AT166" s="2"/>
      <c r="AU166" s="2"/>
      <c r="AV166" s="13"/>
      <c r="AW166" s="9"/>
      <c r="AX166" s="2"/>
      <c r="AY166" s="2"/>
      <c r="AZ166" s="13"/>
      <c r="BA166" s="9"/>
      <c r="BB166" s="2"/>
      <c r="BC166" s="2"/>
      <c r="BD166" s="13"/>
    </row>
    <row r="167" spans="1:58" ht="12" customHeight="1" thickBot="1" x14ac:dyDescent="0.3">
      <c r="A167" s="723" t="s">
        <v>34</v>
      </c>
      <c r="B167" s="46"/>
      <c r="C167" s="52"/>
      <c r="D167" s="10" t="s">
        <v>18</v>
      </c>
      <c r="E167" s="717">
        <f>IF(F168=F167,100%,F168/F167)</f>
        <v>1</v>
      </c>
      <c r="F167" s="40">
        <f t="shared" si="6"/>
        <v>0</v>
      </c>
      <c r="G167" s="721"/>
      <c r="H167" s="724" t="s">
        <v>48</v>
      </c>
      <c r="I167" s="34"/>
      <c r="J167" s="30"/>
      <c r="K167" s="30"/>
      <c r="L167" s="35"/>
      <c r="M167" s="34"/>
      <c r="N167" s="3"/>
      <c r="O167" s="30"/>
      <c r="P167" s="31"/>
      <c r="Q167" s="36"/>
      <c r="R167" s="30"/>
      <c r="S167" s="30"/>
      <c r="T167" s="31"/>
      <c r="U167" s="7"/>
      <c r="V167" s="30"/>
      <c r="W167" s="30"/>
      <c r="X167" s="31"/>
      <c r="Y167" s="7"/>
      <c r="Z167" s="3"/>
      <c r="AA167" s="3"/>
      <c r="AB167" s="32"/>
      <c r="AC167" s="7"/>
      <c r="AD167" s="3"/>
      <c r="AE167" s="3"/>
      <c r="AF167" s="32"/>
      <c r="AG167" s="7"/>
      <c r="AH167" s="3"/>
      <c r="AI167" s="3"/>
      <c r="AJ167" s="32"/>
      <c r="AK167" s="7"/>
      <c r="AL167" s="3"/>
      <c r="AM167" s="3"/>
      <c r="AN167" s="32"/>
      <c r="AO167" s="7"/>
      <c r="AP167" s="3"/>
      <c r="AQ167" s="3"/>
      <c r="AR167" s="37"/>
      <c r="AS167" s="7"/>
      <c r="AT167" s="3"/>
      <c r="AU167" s="30"/>
      <c r="AV167" s="32"/>
      <c r="AW167" s="7"/>
      <c r="AX167" s="3"/>
      <c r="AY167" s="3"/>
      <c r="AZ167" s="32"/>
      <c r="BA167" s="7"/>
      <c r="BB167" s="3"/>
      <c r="BC167" s="3"/>
      <c r="BD167" s="32"/>
    </row>
    <row r="168" spans="1:58" ht="16.5" customHeight="1" thickBot="1" x14ac:dyDescent="0.3">
      <c r="A168" s="723"/>
      <c r="B168" s="50"/>
      <c r="C168" s="51"/>
      <c r="D168" s="6" t="s">
        <v>19</v>
      </c>
      <c r="E168" s="717"/>
      <c r="F168" s="40">
        <f t="shared" si="6"/>
        <v>0</v>
      </c>
      <c r="G168" s="722"/>
      <c r="H168" s="725"/>
      <c r="I168" s="33"/>
      <c r="J168" s="2"/>
      <c r="K168" s="2"/>
      <c r="L168" s="13"/>
      <c r="M168" s="9"/>
      <c r="N168" s="2"/>
      <c r="O168" s="2"/>
      <c r="P168" s="13"/>
      <c r="Q168" s="5"/>
      <c r="R168" s="1"/>
      <c r="S168" s="1"/>
      <c r="T168" s="4"/>
      <c r="U168" s="8"/>
      <c r="V168" s="1"/>
      <c r="W168" s="1"/>
      <c r="X168" s="5"/>
      <c r="Y168" s="9"/>
      <c r="Z168" s="2"/>
      <c r="AA168" s="2"/>
      <c r="AB168" s="13"/>
      <c r="AC168" s="9"/>
      <c r="AD168" s="2"/>
      <c r="AE168" s="2"/>
      <c r="AF168" s="13"/>
      <c r="AG168" s="9"/>
      <c r="AH168" s="2"/>
      <c r="AI168" s="2"/>
      <c r="AJ168" s="13"/>
      <c r="AK168" s="9"/>
      <c r="AL168" s="2"/>
      <c r="AM168" s="2"/>
      <c r="AN168" s="13"/>
      <c r="AO168" s="9"/>
      <c r="AP168" s="2"/>
      <c r="AQ168" s="2"/>
      <c r="AR168" s="38"/>
      <c r="AS168" s="9"/>
      <c r="AT168" s="2"/>
      <c r="AU168" s="2"/>
      <c r="AV168" s="13"/>
      <c r="AW168" s="9"/>
      <c r="AX168" s="2"/>
      <c r="AY168" s="2"/>
      <c r="AZ168" s="13"/>
      <c r="BA168" s="9"/>
      <c r="BB168" s="2"/>
      <c r="BC168" s="2"/>
      <c r="BD168" s="13"/>
    </row>
    <row r="169" spans="1:58" ht="12" customHeight="1" thickBot="1" x14ac:dyDescent="0.3">
      <c r="A169" s="723" t="s">
        <v>32</v>
      </c>
      <c r="B169" s="46"/>
      <c r="C169" s="47"/>
      <c r="D169" s="10" t="s">
        <v>18</v>
      </c>
      <c r="E169" s="717">
        <f>IF(F170=F169,100%,F170/F169)</f>
        <v>1</v>
      </c>
      <c r="F169" s="40">
        <f t="shared" si="6"/>
        <v>0</v>
      </c>
      <c r="G169" s="721"/>
      <c r="H169" s="724" t="s">
        <v>48</v>
      </c>
      <c r="I169" s="34"/>
      <c r="J169" s="30"/>
      <c r="K169" s="30"/>
      <c r="L169" s="35"/>
      <c r="M169" s="34"/>
      <c r="N169" s="3"/>
      <c r="O169" s="30"/>
      <c r="P169" s="31"/>
      <c r="Q169" s="36"/>
      <c r="R169" s="30"/>
      <c r="S169" s="30"/>
      <c r="T169" s="31"/>
      <c r="U169" s="7"/>
      <c r="V169" s="30"/>
      <c r="W169" s="30"/>
      <c r="X169" s="31"/>
      <c r="Y169" s="7"/>
      <c r="Z169" s="3"/>
      <c r="AA169" s="3"/>
      <c r="AB169" s="32"/>
      <c r="AC169" s="7"/>
      <c r="AD169" s="3"/>
      <c r="AE169" s="3"/>
      <c r="AF169" s="32"/>
      <c r="AG169" s="7"/>
      <c r="AH169" s="3"/>
      <c r="AI169" s="3"/>
      <c r="AJ169" s="32"/>
      <c r="AK169" s="7"/>
      <c r="AL169" s="3"/>
      <c r="AM169" s="3"/>
      <c r="AN169" s="32"/>
      <c r="AO169" s="7"/>
      <c r="AP169" s="3"/>
      <c r="AQ169" s="3"/>
      <c r="AR169" s="37"/>
      <c r="AS169" s="7"/>
      <c r="AT169" s="3"/>
      <c r="AU169" s="30"/>
      <c r="AV169" s="32"/>
      <c r="AW169" s="7"/>
      <c r="AX169" s="3"/>
      <c r="AY169" s="3"/>
      <c r="AZ169" s="32"/>
      <c r="BA169" s="7"/>
      <c r="BB169" s="3"/>
      <c r="BC169" s="3"/>
      <c r="BD169" s="32"/>
    </row>
    <row r="170" spans="1:58" ht="16.5" customHeight="1" thickBot="1" x14ac:dyDescent="0.3">
      <c r="A170" s="723"/>
      <c r="B170" s="53"/>
      <c r="C170" s="54"/>
      <c r="D170" s="6" t="s">
        <v>19</v>
      </c>
      <c r="E170" s="717"/>
      <c r="F170" s="40">
        <f t="shared" si="6"/>
        <v>0</v>
      </c>
      <c r="G170" s="722"/>
      <c r="H170" s="725"/>
      <c r="I170" s="33"/>
      <c r="J170" s="2"/>
      <c r="K170" s="2"/>
      <c r="L170" s="13"/>
      <c r="M170" s="9"/>
      <c r="N170" s="2"/>
      <c r="O170" s="2"/>
      <c r="P170" s="13"/>
      <c r="Q170" s="5"/>
      <c r="R170" s="1"/>
      <c r="S170" s="1"/>
      <c r="T170" s="4"/>
      <c r="U170" s="8"/>
      <c r="V170" s="1"/>
      <c r="W170" s="1"/>
      <c r="X170" s="5"/>
      <c r="Y170" s="9"/>
      <c r="Z170" s="2"/>
      <c r="AA170" s="2"/>
      <c r="AB170" s="13"/>
      <c r="AC170" s="9"/>
      <c r="AD170" s="2"/>
      <c r="AE170" s="2"/>
      <c r="AF170" s="13"/>
      <c r="AG170" s="9"/>
      <c r="AH170" s="2"/>
      <c r="AI170" s="2"/>
      <c r="AJ170" s="13"/>
      <c r="AK170" s="9"/>
      <c r="AL170" s="2"/>
      <c r="AM170" s="2"/>
      <c r="AN170" s="13"/>
      <c r="AO170" s="9"/>
      <c r="AP170" s="2"/>
      <c r="AQ170" s="2"/>
      <c r="AR170" s="38"/>
      <c r="AS170" s="9"/>
      <c r="AT170" s="2"/>
      <c r="AU170" s="2"/>
      <c r="AV170" s="13"/>
      <c r="AW170" s="9"/>
      <c r="AX170" s="2"/>
      <c r="AY170" s="2"/>
      <c r="AZ170" s="13"/>
      <c r="BA170" s="9"/>
      <c r="BB170" s="2"/>
      <c r="BC170" s="2"/>
      <c r="BD170" s="13"/>
    </row>
    <row r="171" spans="1:58" ht="3.75" customHeight="1" x14ac:dyDescent="0.25"/>
    <row r="172" spans="1:58" ht="3.75" customHeight="1" x14ac:dyDescent="0.25"/>
    <row r="173" spans="1:58" ht="14.25" customHeight="1" thickBot="1" x14ac:dyDescent="0.3"/>
    <row r="174" spans="1:58" ht="15.75" customHeight="1" thickBot="1" x14ac:dyDescent="0.3">
      <c r="G174" s="737" t="s">
        <v>27</v>
      </c>
      <c r="H174" s="44"/>
      <c r="I174" s="733" t="e">
        <f>#VALUE!</f>
        <v>#VALUE!</v>
      </c>
      <c r="J174" s="734"/>
      <c r="K174" s="734"/>
      <c r="L174" s="735"/>
      <c r="M174" s="733" t="e">
        <f>#VALUE!</f>
        <v>#VALUE!</v>
      </c>
      <c r="N174" s="734"/>
      <c r="O174" s="734"/>
      <c r="P174" s="735"/>
      <c r="Q174" s="733" t="e">
        <f>#VALUE!</f>
        <v>#VALUE!</v>
      </c>
      <c r="R174" s="734"/>
      <c r="S174" s="734"/>
      <c r="T174" s="735"/>
      <c r="U174" s="733" t="e">
        <f>#VALUE!</f>
        <v>#VALUE!</v>
      </c>
      <c r="V174" s="734"/>
      <c r="W174" s="734"/>
      <c r="X174" s="735"/>
      <c r="Y174" s="733" t="e">
        <f>#VALUE!</f>
        <v>#VALUE!</v>
      </c>
      <c r="Z174" s="734"/>
      <c r="AA174" s="734"/>
      <c r="AB174" s="735"/>
      <c r="AC174" s="733" t="e">
        <f>#VALUE!</f>
        <v>#VALUE!</v>
      </c>
      <c r="AD174" s="734"/>
      <c r="AE174" s="734"/>
      <c r="AF174" s="735"/>
      <c r="AG174" s="733" t="e">
        <f>#VALUE!</f>
        <v>#VALUE!</v>
      </c>
      <c r="AH174" s="734"/>
      <c r="AI174" s="734"/>
      <c r="AJ174" s="735"/>
      <c r="AK174" s="733" t="e">
        <f>#VALUE!</f>
        <v>#VALUE!</v>
      </c>
      <c r="AL174" s="734"/>
      <c r="AM174" s="734"/>
      <c r="AN174" s="735"/>
      <c r="AO174" s="733" t="e">
        <f>#VALUE!</f>
        <v>#VALUE!</v>
      </c>
      <c r="AP174" s="734"/>
      <c r="AQ174" s="734"/>
      <c r="AR174" s="735"/>
      <c r="AS174" s="733" t="e">
        <f>#VALUE!</f>
        <v>#VALUE!</v>
      </c>
      <c r="AT174" s="734"/>
      <c r="AU174" s="734"/>
      <c r="AV174" s="735"/>
      <c r="AW174" s="733" t="e">
        <f>#VALUE!</f>
        <v>#VALUE!</v>
      </c>
      <c r="AX174" s="734"/>
      <c r="AY174" s="734"/>
      <c r="AZ174" s="735"/>
      <c r="BA174" s="733" t="e">
        <f>#VALUE!</f>
        <v>#VALUE!</v>
      </c>
      <c r="BB174" s="734"/>
      <c r="BC174" s="734"/>
      <c r="BD174" s="735"/>
      <c r="BF174" s="19" t="e">
        <f>SUM(I174:BD174)</f>
        <v>#VALUE!</v>
      </c>
    </row>
    <row r="175" spans="1:58" ht="13.5" customHeight="1" x14ac:dyDescent="0.25">
      <c r="G175" s="737"/>
      <c r="H175" s="43"/>
      <c r="I175" s="733"/>
      <c r="J175" s="734"/>
      <c r="K175" s="734"/>
      <c r="L175" s="735"/>
      <c r="M175" s="733" t="e">
        <f>#VALUE!</f>
        <v>#VALUE!</v>
      </c>
      <c r="N175" s="734"/>
      <c r="O175" s="734"/>
      <c r="P175" s="735"/>
      <c r="Q175" s="733" t="e">
        <f>#VALUE!</f>
        <v>#VALUE!</v>
      </c>
      <c r="R175" s="734"/>
      <c r="S175" s="734"/>
      <c r="T175" s="735"/>
      <c r="U175" s="733" t="e">
        <f>#VALUE!</f>
        <v>#VALUE!</v>
      </c>
      <c r="V175" s="734"/>
      <c r="W175" s="734"/>
      <c r="X175" s="735"/>
      <c r="Y175" s="733" t="e">
        <f>#VALUE!</f>
        <v>#VALUE!</v>
      </c>
      <c r="Z175" s="734"/>
      <c r="AA175" s="734"/>
      <c r="AB175" s="735"/>
      <c r="AC175" s="733" t="e">
        <f>#VALUE!</f>
        <v>#VALUE!</v>
      </c>
      <c r="AD175" s="734"/>
      <c r="AE175" s="734"/>
      <c r="AF175" s="735"/>
      <c r="AG175" s="733" t="e">
        <f>#VALUE!</f>
        <v>#VALUE!</v>
      </c>
      <c r="AH175" s="734"/>
      <c r="AI175" s="734"/>
      <c r="AJ175" s="735"/>
      <c r="AK175" s="733" t="e">
        <f>#VALUE!</f>
        <v>#VALUE!</v>
      </c>
      <c r="AL175" s="734"/>
      <c r="AM175" s="734"/>
      <c r="AN175" s="735"/>
      <c r="AO175" s="733" t="e">
        <f>#VALUE!</f>
        <v>#VALUE!</v>
      </c>
      <c r="AP175" s="734"/>
      <c r="AQ175" s="734"/>
      <c r="AR175" s="735"/>
      <c r="AS175" s="733" t="e">
        <f>#VALUE!</f>
        <v>#VALUE!</v>
      </c>
      <c r="AT175" s="734"/>
      <c r="AU175" s="734"/>
      <c r="AV175" s="735"/>
      <c r="AW175" s="733" t="e">
        <f>#VALUE!</f>
        <v>#VALUE!</v>
      </c>
      <c r="AX175" s="734"/>
      <c r="AY175" s="734"/>
      <c r="AZ175" s="735"/>
      <c r="BA175" s="733" t="e">
        <f>#VALUE!</f>
        <v>#VALUE!</v>
      </c>
      <c r="BB175" s="734"/>
      <c r="BC175" s="734"/>
      <c r="BD175" s="735"/>
      <c r="BE175" s="20" t="s">
        <v>30</v>
      </c>
      <c r="BF175" s="19" t="e">
        <f>SUM(I175:BD175)</f>
        <v>#VALUE!</v>
      </c>
    </row>
    <row r="176" spans="1:58" ht="26.25" customHeight="1" x14ac:dyDescent="0.3">
      <c r="B176" s="20" t="s">
        <v>28</v>
      </c>
      <c r="G176" s="737"/>
      <c r="H176" s="45"/>
      <c r="I176" s="736" t="e">
        <f>I175/I174</f>
        <v>#VALUE!</v>
      </c>
      <c r="J176" s="736"/>
      <c r="K176" s="736"/>
      <c r="L176" s="736"/>
      <c r="M176" s="736" t="e">
        <f>M175/M174</f>
        <v>#VALUE!</v>
      </c>
      <c r="N176" s="736"/>
      <c r="O176" s="736"/>
      <c r="P176" s="736"/>
      <c r="Q176" s="736" t="e">
        <f>Q175/Q174</f>
        <v>#VALUE!</v>
      </c>
      <c r="R176" s="736"/>
      <c r="S176" s="736"/>
      <c r="T176" s="736"/>
      <c r="U176" s="736" t="e">
        <f>U175/U174</f>
        <v>#VALUE!</v>
      </c>
      <c r="V176" s="736"/>
      <c r="W176" s="736"/>
      <c r="X176" s="736"/>
      <c r="Y176" s="736" t="e">
        <f>Y175/Y174</f>
        <v>#VALUE!</v>
      </c>
      <c r="Z176" s="736"/>
      <c r="AA176" s="736"/>
      <c r="AB176" s="736"/>
      <c r="AC176" s="736" t="e">
        <f>AC175/AC174</f>
        <v>#VALUE!</v>
      </c>
      <c r="AD176" s="736"/>
      <c r="AE176" s="736"/>
      <c r="AF176" s="736"/>
      <c r="AG176" s="736" t="e">
        <f>AG175/AG174</f>
        <v>#VALUE!</v>
      </c>
      <c r="AH176" s="736"/>
      <c r="AI176" s="736"/>
      <c r="AJ176" s="736"/>
      <c r="AK176" s="736" t="e">
        <f>AK175/AK174</f>
        <v>#VALUE!</v>
      </c>
      <c r="AL176" s="736"/>
      <c r="AM176" s="736"/>
      <c r="AN176" s="736"/>
      <c r="AO176" s="736" t="e">
        <f>AO175/AO174</f>
        <v>#VALUE!</v>
      </c>
      <c r="AP176" s="736"/>
      <c r="AQ176" s="736"/>
      <c r="AR176" s="736"/>
      <c r="AS176" s="736" t="e">
        <f>AS175/AS174</f>
        <v>#VALUE!</v>
      </c>
      <c r="AT176" s="736"/>
      <c r="AU176" s="736"/>
      <c r="AV176" s="736"/>
      <c r="AW176" s="736" t="e">
        <f>AW175/AW174</f>
        <v>#VALUE!</v>
      </c>
      <c r="AX176" s="736"/>
      <c r="AY176" s="736"/>
      <c r="AZ176" s="736"/>
      <c r="BA176" s="736" t="e">
        <f>BA175/BA174</f>
        <v>#VALUE!</v>
      </c>
      <c r="BB176" s="736"/>
      <c r="BC176" s="736"/>
      <c r="BD176" s="736"/>
      <c r="BE176" s="25">
        <v>0.873</v>
      </c>
      <c r="BF176" s="19" t="e">
        <f>100/BF174*BF175</f>
        <v>#VALUE!</v>
      </c>
    </row>
    <row r="177" spans="2:58" ht="12.75" customHeight="1" thickBot="1" x14ac:dyDescent="0.3">
      <c r="B177" s="23" t="s">
        <v>40</v>
      </c>
    </row>
    <row r="178" spans="2:58" ht="20.25" customHeight="1" thickBot="1" x14ac:dyDescent="0.3">
      <c r="G178" s="737" t="s">
        <v>22</v>
      </c>
      <c r="H178" s="44"/>
      <c r="I178" s="733" t="e">
        <f>#VALUE!</f>
        <v>#VALUE!</v>
      </c>
      <c r="J178" s="734"/>
      <c r="K178" s="734"/>
      <c r="L178" s="735"/>
      <c r="M178" s="733" t="e">
        <f>#VALUE!</f>
        <v>#VALUE!</v>
      </c>
      <c r="N178" s="734"/>
      <c r="O178" s="734"/>
      <c r="P178" s="735"/>
      <c r="Q178" s="733" t="e">
        <f>#VALUE!</f>
        <v>#VALUE!</v>
      </c>
      <c r="R178" s="734"/>
      <c r="S178" s="734"/>
      <c r="T178" s="735"/>
      <c r="U178" s="733" t="e">
        <f>#VALUE!</f>
        <v>#VALUE!</v>
      </c>
      <c r="V178" s="734"/>
      <c r="W178" s="734"/>
      <c r="X178" s="735"/>
      <c r="Y178" s="733" t="e">
        <f>#VALUE!</f>
        <v>#VALUE!</v>
      </c>
      <c r="Z178" s="734"/>
      <c r="AA178" s="734"/>
      <c r="AB178" s="735"/>
      <c r="AC178" s="733" t="e">
        <f>#VALUE!</f>
        <v>#VALUE!</v>
      </c>
      <c r="AD178" s="734"/>
      <c r="AE178" s="734"/>
      <c r="AF178" s="735"/>
      <c r="AG178" s="733" t="e">
        <f>#VALUE!</f>
        <v>#VALUE!</v>
      </c>
      <c r="AH178" s="734"/>
      <c r="AI178" s="734"/>
      <c r="AJ178" s="735"/>
      <c r="AK178" s="733" t="e">
        <f>#VALUE!</f>
        <v>#VALUE!</v>
      </c>
      <c r="AL178" s="734"/>
      <c r="AM178" s="734"/>
      <c r="AN178" s="735"/>
      <c r="AO178" s="733" t="e">
        <f>#VALUE!</f>
        <v>#VALUE!</v>
      </c>
      <c r="AP178" s="734"/>
      <c r="AQ178" s="734"/>
      <c r="AR178" s="735"/>
      <c r="AS178" s="733" t="e">
        <f>#VALUE!</f>
        <v>#VALUE!</v>
      </c>
      <c r="AT178" s="734"/>
      <c r="AU178" s="734"/>
      <c r="AV178" s="735"/>
      <c r="AW178" s="733" t="e">
        <f>#VALUE!</f>
        <v>#VALUE!</v>
      </c>
      <c r="AX178" s="734"/>
      <c r="AY178" s="734"/>
      <c r="AZ178" s="735"/>
      <c r="BA178" s="733" t="e">
        <f>#VALUE!</f>
        <v>#VALUE!</v>
      </c>
      <c r="BB178" s="734"/>
      <c r="BC178" s="734"/>
      <c r="BD178" s="735"/>
      <c r="BF178" s="19" t="e">
        <f>SUM(I178:BD178)</f>
        <v>#VALUE!</v>
      </c>
    </row>
    <row r="179" spans="2:58" ht="26.25" customHeight="1" x14ac:dyDescent="0.25">
      <c r="G179" s="737"/>
      <c r="H179" s="43"/>
      <c r="I179" s="733" t="e">
        <f>#VALUE!</f>
        <v>#VALUE!</v>
      </c>
      <c r="J179" s="734"/>
      <c r="K179" s="734"/>
      <c r="L179" s="735"/>
      <c r="M179" s="733" t="e">
        <f>#VALUE!</f>
        <v>#VALUE!</v>
      </c>
      <c r="N179" s="734"/>
      <c r="O179" s="734"/>
      <c r="P179" s="735"/>
      <c r="Q179" s="733" t="e">
        <f>#VALUE!</f>
        <v>#VALUE!</v>
      </c>
      <c r="R179" s="734"/>
      <c r="S179" s="734"/>
      <c r="T179" s="735"/>
      <c r="U179" s="733" t="e">
        <f>#VALUE!</f>
        <v>#VALUE!</v>
      </c>
      <c r="V179" s="734"/>
      <c r="W179" s="734"/>
      <c r="X179" s="735"/>
      <c r="Y179" s="733" t="e">
        <f>#VALUE!</f>
        <v>#VALUE!</v>
      </c>
      <c r="Z179" s="734"/>
      <c r="AA179" s="734"/>
      <c r="AB179" s="735"/>
      <c r="AC179" s="733" t="e">
        <f>#VALUE!</f>
        <v>#VALUE!</v>
      </c>
      <c r="AD179" s="734"/>
      <c r="AE179" s="734"/>
      <c r="AF179" s="735"/>
      <c r="AG179" s="733" t="e">
        <f>#VALUE!</f>
        <v>#VALUE!</v>
      </c>
      <c r="AH179" s="734"/>
      <c r="AI179" s="734"/>
      <c r="AJ179" s="735"/>
      <c r="AK179" s="733" t="e">
        <f>#VALUE!</f>
        <v>#VALUE!</v>
      </c>
      <c r="AL179" s="734"/>
      <c r="AM179" s="734"/>
      <c r="AN179" s="735"/>
      <c r="AO179" s="733" t="e">
        <f>#VALUE!</f>
        <v>#VALUE!</v>
      </c>
      <c r="AP179" s="734"/>
      <c r="AQ179" s="734"/>
      <c r="AR179" s="735"/>
      <c r="AS179" s="733" t="e">
        <f>#VALUE!</f>
        <v>#VALUE!</v>
      </c>
      <c r="AT179" s="734"/>
      <c r="AU179" s="734"/>
      <c r="AV179" s="735"/>
      <c r="AW179" s="733" t="e">
        <f>#VALUE!</f>
        <v>#VALUE!</v>
      </c>
      <c r="AX179" s="734"/>
      <c r="AY179" s="734"/>
      <c r="AZ179" s="735"/>
      <c r="BA179" s="733" t="e">
        <f>#VALUE!</f>
        <v>#VALUE!</v>
      </c>
      <c r="BB179" s="734"/>
      <c r="BC179" s="734"/>
      <c r="BD179" s="735"/>
      <c r="BE179" s="26">
        <f>100/77*64</f>
        <v>83.116883116883116</v>
      </c>
      <c r="BF179" s="19" t="e">
        <f>SUM(I179:BD179)</f>
        <v>#VALUE!</v>
      </c>
    </row>
    <row r="180" spans="2:58" ht="27.75" customHeight="1" x14ac:dyDescent="0.3">
      <c r="B180" s="20" t="s">
        <v>28</v>
      </c>
      <c r="G180" s="737"/>
      <c r="H180" s="42"/>
      <c r="I180" s="736" t="e">
        <f>I179/I178</f>
        <v>#VALUE!</v>
      </c>
      <c r="J180" s="736"/>
      <c r="K180" s="736"/>
      <c r="L180" s="736"/>
      <c r="M180" s="736" t="e">
        <f>M179/M178</f>
        <v>#VALUE!</v>
      </c>
      <c r="N180" s="736"/>
      <c r="O180" s="736"/>
      <c r="P180" s="736"/>
      <c r="Q180" s="736" t="e">
        <f>Q179/Q178</f>
        <v>#VALUE!</v>
      </c>
      <c r="R180" s="736"/>
      <c r="S180" s="736"/>
      <c r="T180" s="736"/>
      <c r="U180" s="736" t="e">
        <f>U179/U178</f>
        <v>#VALUE!</v>
      </c>
      <c r="V180" s="736"/>
      <c r="W180" s="736"/>
      <c r="X180" s="736"/>
      <c r="Y180" s="738" t="e">
        <f>Y179/Y178</f>
        <v>#VALUE!</v>
      </c>
      <c r="Z180" s="738"/>
      <c r="AA180" s="738"/>
      <c r="AB180" s="738"/>
      <c r="AC180" s="738" t="e">
        <f>AC179/AC178</f>
        <v>#VALUE!</v>
      </c>
      <c r="AD180" s="738"/>
      <c r="AE180" s="738"/>
      <c r="AF180" s="738"/>
      <c r="AG180" s="738" t="e">
        <f>AG179/AG178</f>
        <v>#VALUE!</v>
      </c>
      <c r="AH180" s="738"/>
      <c r="AI180" s="738"/>
      <c r="AJ180" s="738"/>
      <c r="AK180" s="738" t="e">
        <f>AK179/AK178</f>
        <v>#VALUE!</v>
      </c>
      <c r="AL180" s="738"/>
      <c r="AM180" s="738"/>
      <c r="AN180" s="738"/>
      <c r="AO180" s="742" t="e">
        <f>AO179/AO178</f>
        <v>#VALUE!</v>
      </c>
      <c r="AP180" s="743"/>
      <c r="AQ180" s="743"/>
      <c r="AR180" s="744"/>
      <c r="AS180" s="742" t="e">
        <f>AS179/AS178</f>
        <v>#VALUE!</v>
      </c>
      <c r="AT180" s="743"/>
      <c r="AU180" s="743"/>
      <c r="AV180" s="744"/>
      <c r="AW180" s="742" t="e">
        <f>AW179/AW178</f>
        <v>#VALUE!</v>
      </c>
      <c r="AX180" s="743"/>
      <c r="AY180" s="743"/>
      <c r="AZ180" s="747"/>
      <c r="BA180" s="748" t="e">
        <f>BA179/BA178</f>
        <v>#VALUE!</v>
      </c>
      <c r="BB180" s="743"/>
      <c r="BC180" s="743"/>
      <c r="BD180" s="744"/>
      <c r="BE180" s="27">
        <v>0.81</v>
      </c>
      <c r="BF180" s="19" t="e">
        <f>100/BF178*BF179</f>
        <v>#VALUE!</v>
      </c>
    </row>
    <row r="181" spans="2:58" ht="26.25" customHeight="1" thickBot="1" x14ac:dyDescent="0.3">
      <c r="B181" s="23" t="s">
        <v>39</v>
      </c>
    </row>
    <row r="182" spans="2:58" ht="21" customHeight="1" thickBot="1" x14ac:dyDescent="0.3">
      <c r="B182" s="28"/>
      <c r="G182" s="737" t="s">
        <v>41</v>
      </c>
      <c r="H182" s="44"/>
      <c r="I182" s="733" t="e">
        <f>#VALUE!</f>
        <v>#VALUE!</v>
      </c>
      <c r="J182" s="734"/>
      <c r="K182" s="734"/>
      <c r="L182" s="735"/>
      <c r="M182" s="733" t="e">
        <f>#VALUE!</f>
        <v>#VALUE!</v>
      </c>
      <c r="N182" s="734"/>
      <c r="O182" s="734"/>
      <c r="P182" s="735"/>
      <c r="Q182" s="733" t="e">
        <f>#VALUE!</f>
        <v>#VALUE!</v>
      </c>
      <c r="R182" s="734"/>
      <c r="S182" s="734"/>
      <c r="T182" s="735"/>
      <c r="U182" s="733" t="e">
        <f>#VALUE!</f>
        <v>#VALUE!</v>
      </c>
      <c r="V182" s="734"/>
      <c r="W182" s="734"/>
      <c r="X182" s="735"/>
      <c r="Y182" s="733" t="e">
        <f>#VALUE!</f>
        <v>#VALUE!</v>
      </c>
      <c r="Z182" s="734"/>
      <c r="AA182" s="734"/>
      <c r="AB182" s="735"/>
      <c r="AC182" s="733" t="e">
        <f>#VALUE!</f>
        <v>#VALUE!</v>
      </c>
      <c r="AD182" s="734"/>
      <c r="AE182" s="734"/>
      <c r="AF182" s="735"/>
      <c r="AG182" s="733" t="e">
        <f>#VALUE!</f>
        <v>#VALUE!</v>
      </c>
      <c r="AH182" s="734"/>
      <c r="AI182" s="734"/>
      <c r="AJ182" s="735"/>
      <c r="AK182" s="733" t="e">
        <f>#VALUE!</f>
        <v>#VALUE!</v>
      </c>
      <c r="AL182" s="734"/>
      <c r="AM182" s="734"/>
      <c r="AN182" s="735"/>
      <c r="AO182" s="733" t="e">
        <f>#VALUE!</f>
        <v>#VALUE!</v>
      </c>
      <c r="AP182" s="734"/>
      <c r="AQ182" s="734"/>
      <c r="AR182" s="735"/>
      <c r="AS182" s="733" t="e">
        <f>#VALUE!</f>
        <v>#VALUE!</v>
      </c>
      <c r="AT182" s="734"/>
      <c r="AU182" s="734"/>
      <c r="AV182" s="735"/>
      <c r="AW182" s="733" t="e">
        <f>#VALUE!</f>
        <v>#VALUE!</v>
      </c>
      <c r="AX182" s="734"/>
      <c r="AY182" s="734"/>
      <c r="AZ182" s="735"/>
      <c r="BA182" s="733" t="e">
        <f>#VALUE!</f>
        <v>#VALUE!</v>
      </c>
      <c r="BB182" s="734"/>
      <c r="BC182" s="734"/>
      <c r="BD182" s="735"/>
      <c r="BF182" s="19" t="e">
        <f>SUM(I182:BD182)</f>
        <v>#VALUE!</v>
      </c>
    </row>
    <row r="183" spans="2:58" ht="20.25" customHeight="1" x14ac:dyDescent="0.25">
      <c r="G183" s="737"/>
      <c r="H183" s="43"/>
      <c r="I183" s="733" t="e">
        <f>#VALUE!</f>
        <v>#VALUE!</v>
      </c>
      <c r="J183" s="734"/>
      <c r="K183" s="734"/>
      <c r="L183" s="735"/>
      <c r="M183" s="733" t="e">
        <f>#VALUE!</f>
        <v>#VALUE!</v>
      </c>
      <c r="N183" s="734"/>
      <c r="O183" s="734"/>
      <c r="P183" s="735"/>
      <c r="Q183" s="733" t="e">
        <f>#VALUE!</f>
        <v>#VALUE!</v>
      </c>
      <c r="R183" s="734"/>
      <c r="S183" s="734"/>
      <c r="T183" s="735"/>
      <c r="U183" s="733" t="e">
        <f>#VALUE!</f>
        <v>#VALUE!</v>
      </c>
      <c r="V183" s="734"/>
      <c r="W183" s="734"/>
      <c r="X183" s="735"/>
      <c r="Y183" s="733" t="e">
        <f>#VALUE!</f>
        <v>#VALUE!</v>
      </c>
      <c r="Z183" s="734"/>
      <c r="AA183" s="734"/>
      <c r="AB183" s="735"/>
      <c r="AC183" s="733" t="e">
        <f>#VALUE!</f>
        <v>#VALUE!</v>
      </c>
      <c r="AD183" s="734"/>
      <c r="AE183" s="734"/>
      <c r="AF183" s="735"/>
      <c r="AG183" s="733" t="e">
        <f>#VALUE!</f>
        <v>#VALUE!</v>
      </c>
      <c r="AH183" s="734"/>
      <c r="AI183" s="734"/>
      <c r="AJ183" s="735"/>
      <c r="AK183" s="733" t="e">
        <f>#VALUE!</f>
        <v>#VALUE!</v>
      </c>
      <c r="AL183" s="734"/>
      <c r="AM183" s="734"/>
      <c r="AN183" s="735"/>
      <c r="AO183" s="733" t="e">
        <f>#VALUE!</f>
        <v>#VALUE!</v>
      </c>
      <c r="AP183" s="734"/>
      <c r="AQ183" s="734"/>
      <c r="AR183" s="735"/>
      <c r="AS183" s="733" t="e">
        <f>#VALUE!</f>
        <v>#VALUE!</v>
      </c>
      <c r="AT183" s="734"/>
      <c r="AU183" s="734"/>
      <c r="AV183" s="735"/>
      <c r="AW183" s="733" t="e">
        <f>#VALUE!</f>
        <v>#VALUE!</v>
      </c>
      <c r="AX183" s="734"/>
      <c r="AY183" s="734"/>
      <c r="AZ183" s="735"/>
      <c r="BA183" s="733" t="e">
        <f>#VALUE!</f>
        <v>#VALUE!</v>
      </c>
      <c r="BB183" s="734"/>
      <c r="BC183" s="734"/>
      <c r="BD183" s="735"/>
      <c r="BE183" s="26">
        <f>100/134*138</f>
        <v>102.98507462686568</v>
      </c>
      <c r="BF183" s="19" t="e">
        <f>SUM(I183:BD183)</f>
        <v>#VALUE!</v>
      </c>
    </row>
    <row r="184" spans="2:58" ht="26.25" customHeight="1" x14ac:dyDescent="0.3">
      <c r="B184" s="20" t="s">
        <v>28</v>
      </c>
      <c r="G184" s="737"/>
      <c r="H184" s="42"/>
      <c r="I184" s="736" t="e">
        <f>I183/I182</f>
        <v>#VALUE!</v>
      </c>
      <c r="J184" s="736"/>
      <c r="K184" s="736"/>
      <c r="L184" s="736"/>
      <c r="M184" s="736" t="e">
        <f>M183/M182</f>
        <v>#VALUE!</v>
      </c>
      <c r="N184" s="736"/>
      <c r="O184" s="736"/>
      <c r="P184" s="736"/>
      <c r="Q184" s="736" t="e">
        <f>Q183/Q182</f>
        <v>#VALUE!</v>
      </c>
      <c r="R184" s="736"/>
      <c r="S184" s="736"/>
      <c r="T184" s="736"/>
      <c r="U184" s="736" t="e">
        <f>U183/U182</f>
        <v>#VALUE!</v>
      </c>
      <c r="V184" s="736"/>
      <c r="W184" s="736"/>
      <c r="X184" s="736"/>
      <c r="Y184" s="736" t="e">
        <f>Y183/Y182</f>
        <v>#VALUE!</v>
      </c>
      <c r="Z184" s="736"/>
      <c r="AA184" s="736"/>
      <c r="AB184" s="736"/>
      <c r="AC184" s="736" t="e">
        <f>AC183/AC182</f>
        <v>#VALUE!</v>
      </c>
      <c r="AD184" s="736"/>
      <c r="AE184" s="736"/>
      <c r="AF184" s="736"/>
      <c r="AG184" s="736" t="e">
        <f>AG183/AG182</f>
        <v>#VALUE!</v>
      </c>
      <c r="AH184" s="736"/>
      <c r="AI184" s="736"/>
      <c r="AJ184" s="736"/>
      <c r="AK184" s="736" t="e">
        <f>AK183/AK182</f>
        <v>#VALUE!</v>
      </c>
      <c r="AL184" s="736"/>
      <c r="AM184" s="736"/>
      <c r="AN184" s="736"/>
      <c r="AO184" s="739" t="e">
        <f>AO183/AO182</f>
        <v>#VALUE!</v>
      </c>
      <c r="AP184" s="740"/>
      <c r="AQ184" s="740"/>
      <c r="AR184" s="746"/>
      <c r="AS184" s="739" t="e">
        <f>AS183/AS182</f>
        <v>#VALUE!</v>
      </c>
      <c r="AT184" s="740"/>
      <c r="AU184" s="740"/>
      <c r="AV184" s="746"/>
      <c r="AW184" s="739" t="e">
        <f>AW183/AW182</f>
        <v>#VALUE!</v>
      </c>
      <c r="AX184" s="740"/>
      <c r="AY184" s="740"/>
      <c r="AZ184" s="741"/>
      <c r="BA184" s="745" t="e">
        <f>BA183/BA182</f>
        <v>#VALUE!</v>
      </c>
      <c r="BB184" s="740"/>
      <c r="BC184" s="740"/>
      <c r="BD184" s="746"/>
      <c r="BE184" s="27">
        <v>1</v>
      </c>
      <c r="BF184" s="19" t="e">
        <f>100/BF182*BF183</f>
        <v>#VALUE!</v>
      </c>
    </row>
    <row r="185" spans="2:58" ht="25.5" customHeight="1" x14ac:dyDescent="0.25">
      <c r="B185" s="28" t="s">
        <v>29</v>
      </c>
    </row>
    <row r="186" spans="2:58" ht="12.75" customHeight="1" x14ac:dyDescent="0.25"/>
    <row r="187" spans="2:58" ht="12.75" customHeight="1" x14ac:dyDescent="0.25"/>
    <row r="188" spans="2:58" ht="12.75" customHeight="1" x14ac:dyDescent="0.25"/>
    <row r="189" spans="2:58" ht="12.75" customHeight="1" x14ac:dyDescent="0.25"/>
    <row r="190" spans="2:58" ht="12.75" customHeight="1" x14ac:dyDescent="0.25"/>
    <row r="191" spans="2:58" ht="12.75" customHeight="1" x14ac:dyDescent="0.25"/>
    <row r="192" spans="2:58" ht="12.75" customHeight="1" x14ac:dyDescent="0.25"/>
    <row r="193" spans="1:61" ht="12.75" customHeight="1" x14ac:dyDescent="0.25"/>
    <row r="194" spans="1:61" ht="12.75" customHeight="1" x14ac:dyDescent="0.25"/>
    <row r="195" spans="1:61" ht="12.75" customHeight="1" x14ac:dyDescent="0.25"/>
    <row r="196" spans="1:61" ht="12.75" customHeight="1" x14ac:dyDescent="0.25"/>
    <row r="197" spans="1:61" ht="12.75" customHeight="1" x14ac:dyDescent="0.25"/>
    <row r="198" spans="1:61" ht="12.75" customHeight="1" x14ac:dyDescent="0.25"/>
    <row r="199" spans="1:61" s="24" customFormat="1" x14ac:dyDescent="0.25">
      <c r="A199" s="19"/>
      <c r="B199" s="19"/>
      <c r="C199" s="39"/>
      <c r="D199" s="19"/>
      <c r="E199" s="19"/>
      <c r="F199" s="19"/>
      <c r="G199" s="19"/>
      <c r="H199" s="19"/>
      <c r="BE199" s="19"/>
      <c r="BF199" s="19"/>
      <c r="BG199" s="19"/>
      <c r="BH199" s="19"/>
      <c r="BI199" s="19"/>
    </row>
    <row r="200" spans="1:61" s="24" customFormat="1" x14ac:dyDescent="0.25">
      <c r="A200" s="19"/>
      <c r="B200" s="19"/>
      <c r="C200" s="39"/>
      <c r="D200" s="19"/>
      <c r="E200" s="19"/>
      <c r="F200" s="19"/>
      <c r="G200" s="19"/>
      <c r="H200" s="19"/>
      <c r="BE200" s="19"/>
      <c r="BF200" s="19"/>
      <c r="BG200" s="19"/>
      <c r="BH200" s="19"/>
      <c r="BI200" s="19"/>
    </row>
    <row r="201" spans="1:61" s="24" customFormat="1" x14ac:dyDescent="0.25">
      <c r="A201" s="19"/>
      <c r="B201" s="19"/>
      <c r="C201" s="39"/>
      <c r="D201" s="19"/>
      <c r="E201" s="19"/>
      <c r="F201" s="19"/>
      <c r="G201" s="19"/>
      <c r="H201" s="19"/>
      <c r="BE201" s="19"/>
      <c r="BF201" s="19"/>
      <c r="BG201" s="19"/>
      <c r="BH201" s="19"/>
      <c r="BI201" s="19"/>
    </row>
    <row r="447" spans="1:61" s="24" customFormat="1" x14ac:dyDescent="0.25">
      <c r="A447" s="19"/>
      <c r="B447" s="19"/>
      <c r="C447" s="39"/>
      <c r="D447" s="19"/>
      <c r="E447" s="19"/>
      <c r="F447" s="19"/>
      <c r="G447" s="19"/>
      <c r="H447" s="19"/>
      <c r="AF447" s="29"/>
      <c r="BE447" s="19"/>
      <c r="BF447" s="19"/>
      <c r="BG447" s="19"/>
      <c r="BH447" s="19"/>
      <c r="BI447" s="19"/>
    </row>
  </sheetData>
  <sheetProtection formatCells="0" formatColumns="0" formatRows="0" insertColumns="0" insertRows="0" insertHyperlinks="0" deleteColumns="0" deleteRows="0" sort="0" autoFilter="0" pivotTables="0"/>
  <autoFilter ref="A6:BI198" xr:uid="{00000000-0009-0000-0000-000013000000}"/>
  <mergeCells count="523">
    <mergeCell ref="I183:L183"/>
    <mergeCell ref="AW180:AZ180"/>
    <mergeCell ref="G182:G184"/>
    <mergeCell ref="I182:L182"/>
    <mergeCell ref="A27:A36"/>
    <mergeCell ref="BA183:BD183"/>
    <mergeCell ref="I184:L184"/>
    <mergeCell ref="M184:P184"/>
    <mergeCell ref="Q184:T184"/>
    <mergeCell ref="AC184:AF184"/>
    <mergeCell ref="AG184:AJ184"/>
    <mergeCell ref="AK184:AN184"/>
    <mergeCell ref="AO184:AR184"/>
    <mergeCell ref="AS184:AV184"/>
    <mergeCell ref="H157:H158"/>
    <mergeCell ref="M183:P183"/>
    <mergeCell ref="AO183:AR183"/>
    <mergeCell ref="AS183:AV183"/>
    <mergeCell ref="AW183:AZ183"/>
    <mergeCell ref="BA180:BD180"/>
    <mergeCell ref="M182:P182"/>
    <mergeCell ref="Q182:T182"/>
    <mergeCell ref="U182:X182"/>
    <mergeCell ref="U184:X184"/>
    <mergeCell ref="BA184:BD184"/>
    <mergeCell ref="BA182:BD182"/>
    <mergeCell ref="AO182:AR182"/>
    <mergeCell ref="AS182:AV182"/>
    <mergeCell ref="A7:A16"/>
    <mergeCell ref="B7:B8"/>
    <mergeCell ref="C7:C8"/>
    <mergeCell ref="A17:A26"/>
    <mergeCell ref="B19:B20"/>
    <mergeCell ref="Y184:AB184"/>
    <mergeCell ref="I176:L176"/>
    <mergeCell ref="M176:P176"/>
    <mergeCell ref="Q176:T176"/>
    <mergeCell ref="U176:X176"/>
    <mergeCell ref="E165:E166"/>
    <mergeCell ref="G165:G166"/>
    <mergeCell ref="Y182:AB182"/>
    <mergeCell ref="I179:L179"/>
    <mergeCell ref="M179:P179"/>
    <mergeCell ref="H165:H166"/>
    <mergeCell ref="A161:A162"/>
    <mergeCell ref="H161:H162"/>
    <mergeCell ref="E163:E164"/>
    <mergeCell ref="G163:G164"/>
    <mergeCell ref="AW184:AZ184"/>
    <mergeCell ref="AW182:AZ182"/>
    <mergeCell ref="AK183:AN183"/>
    <mergeCell ref="AK180:AN180"/>
    <mergeCell ref="AS180:AV180"/>
    <mergeCell ref="Q179:T179"/>
    <mergeCell ref="U179:X179"/>
    <mergeCell ref="Y179:AB179"/>
    <mergeCell ref="AO180:AR180"/>
    <mergeCell ref="AC179:AF179"/>
    <mergeCell ref="AG179:AJ179"/>
    <mergeCell ref="AK179:AN179"/>
    <mergeCell ref="AO179:AR179"/>
    <mergeCell ref="AG180:AJ180"/>
    <mergeCell ref="Q183:T183"/>
    <mergeCell ref="U183:X183"/>
    <mergeCell ref="Y183:AB183"/>
    <mergeCell ref="AC183:AF183"/>
    <mergeCell ref="AG183:AJ183"/>
    <mergeCell ref="AC182:AF182"/>
    <mergeCell ref="AG182:AJ182"/>
    <mergeCell ref="AS179:AV179"/>
    <mergeCell ref="AW179:AZ179"/>
    <mergeCell ref="AK182:AN182"/>
    <mergeCell ref="BA178:BD178"/>
    <mergeCell ref="AW176:AZ176"/>
    <mergeCell ref="BA176:BD176"/>
    <mergeCell ref="G178:G180"/>
    <mergeCell ref="I178:L178"/>
    <mergeCell ref="M178:P178"/>
    <mergeCell ref="Q178:T178"/>
    <mergeCell ref="U178:X178"/>
    <mergeCell ref="Y178:AB178"/>
    <mergeCell ref="AC178:AF178"/>
    <mergeCell ref="Y176:AB176"/>
    <mergeCell ref="AC176:AF176"/>
    <mergeCell ref="AG176:AJ176"/>
    <mergeCell ref="AK176:AN176"/>
    <mergeCell ref="AO176:AR176"/>
    <mergeCell ref="AS176:AV176"/>
    <mergeCell ref="G174:G176"/>
    <mergeCell ref="BA179:BD179"/>
    <mergeCell ref="I180:L180"/>
    <mergeCell ref="M180:P180"/>
    <mergeCell ref="Q180:T180"/>
    <mergeCell ref="U180:X180"/>
    <mergeCell ref="Y180:AB180"/>
    <mergeCell ref="AC180:AF180"/>
    <mergeCell ref="AG178:AJ178"/>
    <mergeCell ref="AK178:AN178"/>
    <mergeCell ref="BA174:BD174"/>
    <mergeCell ref="I175:L175"/>
    <mergeCell ref="M175:P175"/>
    <mergeCell ref="Q175:T175"/>
    <mergeCell ref="U175:X175"/>
    <mergeCell ref="Y175:AB175"/>
    <mergeCell ref="AK174:AN174"/>
    <mergeCell ref="AK175:AN175"/>
    <mergeCell ref="AC174:AF174"/>
    <mergeCell ref="AG174:AJ174"/>
    <mergeCell ref="AO178:AR178"/>
    <mergeCell ref="AS178:AV178"/>
    <mergeCell ref="AW178:AZ178"/>
    <mergeCell ref="AW174:AZ174"/>
    <mergeCell ref="M174:P174"/>
    <mergeCell ref="Q174:T174"/>
    <mergeCell ref="U174:X174"/>
    <mergeCell ref="AC175:AF175"/>
    <mergeCell ref="AG175:AJ175"/>
    <mergeCell ref="Y174:AB174"/>
    <mergeCell ref="AO175:AR175"/>
    <mergeCell ref="AS175:AV175"/>
    <mergeCell ref="AW175:AZ175"/>
    <mergeCell ref="BA175:BD175"/>
    <mergeCell ref="H167:H168"/>
    <mergeCell ref="E169:E170"/>
    <mergeCell ref="G169:G170"/>
    <mergeCell ref="AO174:AR174"/>
    <mergeCell ref="AS174:AV174"/>
    <mergeCell ref="I174:L174"/>
    <mergeCell ref="A169:A170"/>
    <mergeCell ref="H169:H170"/>
    <mergeCell ref="E167:E168"/>
    <mergeCell ref="G167:G168"/>
    <mergeCell ref="A167:A168"/>
    <mergeCell ref="E159:E160"/>
    <mergeCell ref="G159:G160"/>
    <mergeCell ref="A159:A160"/>
    <mergeCell ref="H159:H160"/>
    <mergeCell ref="A165:A166"/>
    <mergeCell ref="A163:A164"/>
    <mergeCell ref="H163:H164"/>
    <mergeCell ref="E157:E158"/>
    <mergeCell ref="G157:G158"/>
    <mergeCell ref="A157:A158"/>
    <mergeCell ref="E161:E162"/>
    <mergeCell ref="G161:G162"/>
    <mergeCell ref="H153:H154"/>
    <mergeCell ref="E155:E156"/>
    <mergeCell ref="G155:G156"/>
    <mergeCell ref="A155:A156"/>
    <mergeCell ref="H155:H156"/>
    <mergeCell ref="E153:E154"/>
    <mergeCell ref="G153:G154"/>
    <mergeCell ref="A153:A154"/>
    <mergeCell ref="H149:H150"/>
    <mergeCell ref="E151:E152"/>
    <mergeCell ref="G151:G152"/>
    <mergeCell ref="A151:A152"/>
    <mergeCell ref="H151:H152"/>
    <mergeCell ref="E149:E150"/>
    <mergeCell ref="G149:G150"/>
    <mergeCell ref="A149:A150"/>
    <mergeCell ref="H145:H146"/>
    <mergeCell ref="E147:E148"/>
    <mergeCell ref="G147:G148"/>
    <mergeCell ref="A147:A148"/>
    <mergeCell ref="H147:H148"/>
    <mergeCell ref="E145:E146"/>
    <mergeCell ref="G145:G146"/>
    <mergeCell ref="A145:A146"/>
    <mergeCell ref="H141:H142"/>
    <mergeCell ref="E143:E144"/>
    <mergeCell ref="G143:G144"/>
    <mergeCell ref="A143:A144"/>
    <mergeCell ref="H143:H144"/>
    <mergeCell ref="E141:E142"/>
    <mergeCell ref="G141:G142"/>
    <mergeCell ref="A141:A142"/>
    <mergeCell ref="H137:H138"/>
    <mergeCell ref="E139:E140"/>
    <mergeCell ref="G139:G140"/>
    <mergeCell ref="A139:A140"/>
    <mergeCell ref="H139:H140"/>
    <mergeCell ref="E137:E138"/>
    <mergeCell ref="G137:G138"/>
    <mergeCell ref="A137:A138"/>
    <mergeCell ref="H133:H134"/>
    <mergeCell ref="E135:E136"/>
    <mergeCell ref="G135:G136"/>
    <mergeCell ref="A135:A136"/>
    <mergeCell ref="H135:H136"/>
    <mergeCell ref="E133:E134"/>
    <mergeCell ref="G133:G134"/>
    <mergeCell ref="A133:A134"/>
    <mergeCell ref="H129:H130"/>
    <mergeCell ref="E131:E132"/>
    <mergeCell ref="G131:G132"/>
    <mergeCell ref="A131:A132"/>
    <mergeCell ref="H131:H132"/>
    <mergeCell ref="E129:E130"/>
    <mergeCell ref="G129:G130"/>
    <mergeCell ref="A129:A130"/>
    <mergeCell ref="H125:H126"/>
    <mergeCell ref="E127:E128"/>
    <mergeCell ref="G127:G128"/>
    <mergeCell ref="A127:A128"/>
    <mergeCell ref="H127:H128"/>
    <mergeCell ref="E125:E126"/>
    <mergeCell ref="G125:G126"/>
    <mergeCell ref="A125:A126"/>
    <mergeCell ref="H121:H122"/>
    <mergeCell ref="E123:E124"/>
    <mergeCell ref="G123:G124"/>
    <mergeCell ref="A123:A124"/>
    <mergeCell ref="H123:H124"/>
    <mergeCell ref="E121:E122"/>
    <mergeCell ref="G121:G122"/>
    <mergeCell ref="A121:A122"/>
    <mergeCell ref="H117:H118"/>
    <mergeCell ref="E119:E120"/>
    <mergeCell ref="G119:G120"/>
    <mergeCell ref="A119:A120"/>
    <mergeCell ref="H119:H120"/>
    <mergeCell ref="E117:E118"/>
    <mergeCell ref="G117:G118"/>
    <mergeCell ref="A117:A118"/>
    <mergeCell ref="H113:H114"/>
    <mergeCell ref="E115:E116"/>
    <mergeCell ref="G115:G116"/>
    <mergeCell ref="A115:A116"/>
    <mergeCell ref="H115:H116"/>
    <mergeCell ref="E113:E114"/>
    <mergeCell ref="G113:G114"/>
    <mergeCell ref="A113:A114"/>
    <mergeCell ref="H109:H110"/>
    <mergeCell ref="E111:E112"/>
    <mergeCell ref="G111:G112"/>
    <mergeCell ref="A111:A112"/>
    <mergeCell ref="H111:H112"/>
    <mergeCell ref="E109:E110"/>
    <mergeCell ref="G109:G110"/>
    <mergeCell ref="A109:A110"/>
    <mergeCell ref="H105:H106"/>
    <mergeCell ref="E107:E108"/>
    <mergeCell ref="G107:G108"/>
    <mergeCell ref="A107:A108"/>
    <mergeCell ref="H107:H108"/>
    <mergeCell ref="A97:A106"/>
    <mergeCell ref="B97:B98"/>
    <mergeCell ref="E105:E106"/>
    <mergeCell ref="G105:G106"/>
    <mergeCell ref="B105:B106"/>
    <mergeCell ref="H101:H102"/>
    <mergeCell ref="E103:E104"/>
    <mergeCell ref="G103:G104"/>
    <mergeCell ref="H103:H104"/>
    <mergeCell ref="B101:B102"/>
    <mergeCell ref="B103:B104"/>
    <mergeCell ref="E101:E102"/>
    <mergeCell ref="G101:G102"/>
    <mergeCell ref="H97:H98"/>
    <mergeCell ref="E99:E100"/>
    <mergeCell ref="G99:G100"/>
    <mergeCell ref="H99:H100"/>
    <mergeCell ref="B99:B100"/>
    <mergeCell ref="E97:E98"/>
    <mergeCell ref="G97:G98"/>
    <mergeCell ref="H93:H94"/>
    <mergeCell ref="E95:E96"/>
    <mergeCell ref="G95:G96"/>
    <mergeCell ref="H95:H96"/>
    <mergeCell ref="A87:A96"/>
    <mergeCell ref="B87:B88"/>
    <mergeCell ref="E93:E94"/>
    <mergeCell ref="G93:G94"/>
    <mergeCell ref="B93:B94"/>
    <mergeCell ref="B95:B96"/>
    <mergeCell ref="H89:H90"/>
    <mergeCell ref="E91:E92"/>
    <mergeCell ref="G91:G92"/>
    <mergeCell ref="H91:H92"/>
    <mergeCell ref="B89:B90"/>
    <mergeCell ref="E89:E90"/>
    <mergeCell ref="G89:G90"/>
    <mergeCell ref="C89:C90"/>
    <mergeCell ref="E87:E88"/>
    <mergeCell ref="G87:G88"/>
    <mergeCell ref="H87:H88"/>
    <mergeCell ref="A77:A86"/>
    <mergeCell ref="B81:B82"/>
    <mergeCell ref="E85:E86"/>
    <mergeCell ref="G85:G86"/>
    <mergeCell ref="B85:B86"/>
    <mergeCell ref="H81:H82"/>
    <mergeCell ref="E83:E84"/>
    <mergeCell ref="G83:G84"/>
    <mergeCell ref="H83:H84"/>
    <mergeCell ref="B83:B84"/>
    <mergeCell ref="E81:E82"/>
    <mergeCell ref="G81:G82"/>
    <mergeCell ref="B77:B78"/>
    <mergeCell ref="H77:H78"/>
    <mergeCell ref="E79:E80"/>
    <mergeCell ref="G79:G80"/>
    <mergeCell ref="H79:H80"/>
    <mergeCell ref="E77:E78"/>
    <mergeCell ref="G77:G78"/>
    <mergeCell ref="H85:H86"/>
    <mergeCell ref="B67:B68"/>
    <mergeCell ref="E73:E74"/>
    <mergeCell ref="G73:G74"/>
    <mergeCell ref="B73:B74"/>
    <mergeCell ref="B75:B76"/>
    <mergeCell ref="C67:C68"/>
    <mergeCell ref="H69:H70"/>
    <mergeCell ref="E71:E72"/>
    <mergeCell ref="G71:G72"/>
    <mergeCell ref="H71:H72"/>
    <mergeCell ref="B69:B70"/>
    <mergeCell ref="B71:B72"/>
    <mergeCell ref="E69:E70"/>
    <mergeCell ref="G69:G70"/>
    <mergeCell ref="H73:H74"/>
    <mergeCell ref="E75:E76"/>
    <mergeCell ref="G75:G76"/>
    <mergeCell ref="H75:H76"/>
    <mergeCell ref="E67:E68"/>
    <mergeCell ref="G67:G68"/>
    <mergeCell ref="H67:H68"/>
    <mergeCell ref="A57:A66"/>
    <mergeCell ref="B57:B58"/>
    <mergeCell ref="E65:E66"/>
    <mergeCell ref="G65:G66"/>
    <mergeCell ref="B65:B66"/>
    <mergeCell ref="H61:H62"/>
    <mergeCell ref="E63:E64"/>
    <mergeCell ref="G63:G64"/>
    <mergeCell ref="H63:H64"/>
    <mergeCell ref="B63:B64"/>
    <mergeCell ref="E61:E62"/>
    <mergeCell ref="G61:G62"/>
    <mergeCell ref="B61:B62"/>
    <mergeCell ref="C61:C62"/>
    <mergeCell ref="H57:H58"/>
    <mergeCell ref="E59:E60"/>
    <mergeCell ref="G59:G60"/>
    <mergeCell ref="H59:H60"/>
    <mergeCell ref="B59:B60"/>
    <mergeCell ref="E57:E58"/>
    <mergeCell ref="H65:H66"/>
    <mergeCell ref="A67:A76"/>
    <mergeCell ref="G57:G58"/>
    <mergeCell ref="C59:C60"/>
    <mergeCell ref="C57:C58"/>
    <mergeCell ref="C65:C66"/>
    <mergeCell ref="H53:H54"/>
    <mergeCell ref="E55:E56"/>
    <mergeCell ref="G55:G56"/>
    <mergeCell ref="H55:H56"/>
    <mergeCell ref="A47:A56"/>
    <mergeCell ref="B47:B48"/>
    <mergeCell ref="E53:E54"/>
    <mergeCell ref="G53:G54"/>
    <mergeCell ref="B53:B54"/>
    <mergeCell ref="B55:B56"/>
    <mergeCell ref="H49:H50"/>
    <mergeCell ref="E51:E52"/>
    <mergeCell ref="G51:G52"/>
    <mergeCell ref="H51:H52"/>
    <mergeCell ref="B49:B50"/>
    <mergeCell ref="B51:B52"/>
    <mergeCell ref="E49:E50"/>
    <mergeCell ref="G49:G50"/>
    <mergeCell ref="C55:C56"/>
    <mergeCell ref="A37:A46"/>
    <mergeCell ref="B43:B44"/>
    <mergeCell ref="E45:E46"/>
    <mergeCell ref="G45:G46"/>
    <mergeCell ref="B45:B46"/>
    <mergeCell ref="H41:H42"/>
    <mergeCell ref="G43:G44"/>
    <mergeCell ref="H43:H44"/>
    <mergeCell ref="E41:E42"/>
    <mergeCell ref="G41:G42"/>
    <mergeCell ref="H37:H38"/>
    <mergeCell ref="E39:E40"/>
    <mergeCell ref="G39:G40"/>
    <mergeCell ref="H39:H40"/>
    <mergeCell ref="E37:E38"/>
    <mergeCell ref="H29:H30"/>
    <mergeCell ref="E31:E32"/>
    <mergeCell ref="G31:G32"/>
    <mergeCell ref="H31:H32"/>
    <mergeCell ref="E29:E30"/>
    <mergeCell ref="G29:G30"/>
    <mergeCell ref="C29:C30"/>
    <mergeCell ref="B41:B42"/>
    <mergeCell ref="B39:B40"/>
    <mergeCell ref="B37:B38"/>
    <mergeCell ref="B31:B32"/>
    <mergeCell ref="B35:B36"/>
    <mergeCell ref="G37:G38"/>
    <mergeCell ref="B33:B34"/>
    <mergeCell ref="B29:B30"/>
    <mergeCell ref="C47:C48"/>
    <mergeCell ref="C45:C46"/>
    <mergeCell ref="C43:C44"/>
    <mergeCell ref="H33:H34"/>
    <mergeCell ref="E35:E36"/>
    <mergeCell ref="G35:G36"/>
    <mergeCell ref="H35:H36"/>
    <mergeCell ref="E43:E44"/>
    <mergeCell ref="E33:E34"/>
    <mergeCell ref="G33:G34"/>
    <mergeCell ref="H45:H46"/>
    <mergeCell ref="E47:E48"/>
    <mergeCell ref="G47:G48"/>
    <mergeCell ref="H47:H48"/>
    <mergeCell ref="H25:H26"/>
    <mergeCell ref="E27:E28"/>
    <mergeCell ref="G27:G28"/>
    <mergeCell ref="H27:H28"/>
    <mergeCell ref="E25:E26"/>
    <mergeCell ref="G25:G26"/>
    <mergeCell ref="G19:G20"/>
    <mergeCell ref="H19:H20"/>
    <mergeCell ref="E17:E18"/>
    <mergeCell ref="G17:G18"/>
    <mergeCell ref="H21:H22"/>
    <mergeCell ref="E23:E24"/>
    <mergeCell ref="G23:G24"/>
    <mergeCell ref="H23:H24"/>
    <mergeCell ref="E21:E22"/>
    <mergeCell ref="G21:G22"/>
    <mergeCell ref="H15:H16"/>
    <mergeCell ref="C101:C102"/>
    <mergeCell ref="C103:C104"/>
    <mergeCell ref="C95:C96"/>
    <mergeCell ref="C97:C98"/>
    <mergeCell ref="C93:C94"/>
    <mergeCell ref="C99:C100"/>
    <mergeCell ref="C63:C64"/>
    <mergeCell ref="H17:H18"/>
    <mergeCell ref="E19:E20"/>
    <mergeCell ref="C77:C78"/>
    <mergeCell ref="C75:C76"/>
    <mergeCell ref="C73:C74"/>
    <mergeCell ref="C69:C70"/>
    <mergeCell ref="C71:C72"/>
    <mergeCell ref="C53:C54"/>
    <mergeCell ref="C51:C52"/>
    <mergeCell ref="C49:C50"/>
    <mergeCell ref="C41:C42"/>
    <mergeCell ref="C39:C40"/>
    <mergeCell ref="C37:C38"/>
    <mergeCell ref="C35:C36"/>
    <mergeCell ref="C33:C34"/>
    <mergeCell ref="C31:C32"/>
    <mergeCell ref="C105:C106"/>
    <mergeCell ref="B91:B92"/>
    <mergeCell ref="C91:C92"/>
    <mergeCell ref="C81:C82"/>
    <mergeCell ref="C85:C86"/>
    <mergeCell ref="B79:B80"/>
    <mergeCell ref="C79:C80"/>
    <mergeCell ref="C87:C88"/>
    <mergeCell ref="C83:C84"/>
    <mergeCell ref="B27:B28"/>
    <mergeCell ref="C27:C28"/>
    <mergeCell ref="B25:B26"/>
    <mergeCell ref="C25:C26"/>
    <mergeCell ref="B23:B24"/>
    <mergeCell ref="C23:C24"/>
    <mergeCell ref="G11:G12"/>
    <mergeCell ref="C21:C22"/>
    <mergeCell ref="C19:C20"/>
    <mergeCell ref="B17:B18"/>
    <mergeCell ref="C17:C18"/>
    <mergeCell ref="B15:B16"/>
    <mergeCell ref="C15:C16"/>
    <mergeCell ref="B21:B22"/>
    <mergeCell ref="E15:E16"/>
    <mergeCell ref="G15:G16"/>
    <mergeCell ref="B13:B14"/>
    <mergeCell ref="C13:C14"/>
    <mergeCell ref="B11:B12"/>
    <mergeCell ref="C11:C12"/>
    <mergeCell ref="B9:B10"/>
    <mergeCell ref="C9:C10"/>
    <mergeCell ref="H11:H12"/>
    <mergeCell ref="E13:E14"/>
    <mergeCell ref="G13:G14"/>
    <mergeCell ref="H13:H14"/>
    <mergeCell ref="H9:H10"/>
    <mergeCell ref="E7:E8"/>
    <mergeCell ref="G7:G8"/>
    <mergeCell ref="E9:E10"/>
    <mergeCell ref="G9:G10"/>
    <mergeCell ref="E11:E12"/>
    <mergeCell ref="AS5:AV5"/>
    <mergeCell ref="AW5:AZ5"/>
    <mergeCell ref="BA5:BD5"/>
    <mergeCell ref="AK5:AN5"/>
    <mergeCell ref="AO5:AR5"/>
    <mergeCell ref="H7:H8"/>
    <mergeCell ref="BE5:BE6"/>
    <mergeCell ref="G3:G4"/>
    <mergeCell ref="I3:BD4"/>
    <mergeCell ref="I5:L5"/>
    <mergeCell ref="M5:P5"/>
    <mergeCell ref="Q5:T5"/>
    <mergeCell ref="U5:X5"/>
    <mergeCell ref="Y5:AB5"/>
    <mergeCell ref="AC5:AF5"/>
    <mergeCell ref="AG5:AJ5"/>
    <mergeCell ref="A1:B2"/>
    <mergeCell ref="C1:AU1"/>
    <mergeCell ref="AV1:AZ2"/>
    <mergeCell ref="BA1:BD2"/>
    <mergeCell ref="C2:AU2"/>
    <mergeCell ref="A3:A4"/>
    <mergeCell ref="B3:C4"/>
    <mergeCell ref="D3:D4"/>
    <mergeCell ref="E3:F4"/>
  </mergeCells>
  <conditionalFormatting sqref="E7:E170">
    <cfRule type="cellIs" dxfId="1351" priority="1" stopIfTrue="1" operator="between">
      <formula>0.81</formula>
      <formula>1</formula>
    </cfRule>
    <cfRule type="cellIs" dxfId="1350" priority="2" stopIfTrue="1" operator="between">
      <formula>0.51</formula>
      <formula>0.8</formula>
    </cfRule>
    <cfRule type="cellIs" dxfId="1349" priority="3" stopIfTrue="1" operator="between">
      <formula>0.1</formula>
      <formula>0.5</formula>
    </cfRule>
    <cfRule type="cellIs" dxfId="1348" priority="4" stopIfTrue="1" operator="between">
      <formula>0</formula>
      <formula>0.1</formula>
    </cfRule>
  </conditionalFormatting>
  <conditionalFormatting sqref="I7:BD7 I9:BD9 I11:BD11 I13:BD13 I15:BD15 I17:BD17 I19:BD19 I21:BD21 I23:BD23 I25:BD25 I27:BD27 I29:BD29 I31:BD31 I33:BD33 I35:BD35 I37:BD37 I39:BD39 I41:BD41 I43:BD43 I45:BD45 I47:BD47 I49:BD49 I51:BD51 I53:BD53 I55:BD55 I57:BD57 I59:BD59 I61:BD61 I63:BD63 I65:BD65 I67:BD67 I69:BD69 I71:BD71 I73:BD73 I75:BD75 I77:BD77 I79:BD79 I81:BD81 I83:BD83 I85:BD85 I87:BD87 I89:BD89 I91:BD91 I93:BD93 I95:BD95 I97:BD97 I99:BD99 I101:BD101 I103:BD103 I105:BD105 I107:BD107 I109:BD109 I111:BD111 I113:BD113 I115:BD115 I117:BD117 I119:BD119 I121:BD121 I123:BD123 I125:BD125 I127:BD127 I129:BD129 I131:BD131 I133:BD133 I135:BD135 I137:BD137 I139:BD139 I141:BD141 I143:BD143 I145:BD145 I147:BD147 I149:BD149 I151:BD151 I153:BD153 I155:BD155 I157:BD157 I159:BD159 I161:BD161 I163:BD163 I165:BD165 I167:BD167 I169:BD169">
    <cfRule type="cellIs" dxfId="1347" priority="706" operator="between">
      <formula>1</formula>
      <formula>31</formula>
    </cfRule>
  </conditionalFormatting>
  <conditionalFormatting sqref="I8:BD8 I10:BD10 I12:BD12 I14:BD14 I16:BD16 I18:BD18 I20:BD20 I22:BD22 I24:BD24 I26:BD26 I28:BD28 I30:BD30 I32:BD32 I34:BD34 I36:BD36 I38:BD38 I40:BD40 I42:BD42 I44:BD44 I46:BD46 I48:BD48 I50:BD50 I52:BD52 I54:BD54 I56:BD56 I58:BD58 I60:BD60 I62:BD62 I64:BD64 I66:BD66 I68:BD68 I70:BD70 I72:BD72 I74:BD74 I76:BD76 I78:BD78 I80:BD80 I82:BD82 I84:BD84 I86:BD86 I88:BD88 I90:BD90 I92:BD92 I94:BD94 I96:BD96 I98:BD98 I100:BD100 I102:BD102 I104:BD104 I106:BD106 I108:BD108 I110:BD110 I112:BD112 I114:BD114 I116:BD116 I118:BD118 I120:BD120 I122:BD122 I124:BD124 I126:BD126 I128:BD128 I130:BD130 I132:BD132 I134:BD134 I136:BD136 I138:BD138 I140:BD140 I142:BD142 I144:BD144 I146:BD146 I148:BD148 I150:BD150 I152:BD152 I154:BD154 I156:BD156 I158:BD158 I160:BD160 I162:BD162 I164:BD164 I166:BD166 I168:BD168 I170:BD170">
    <cfRule type="cellIs" dxfId="1346" priority="705" operator="between">
      <formula>1</formula>
      <formula>31</formula>
    </cfRule>
  </conditionalFormatting>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6:K19"/>
  <sheetViews>
    <sheetView showGridLines="0" view="pageLayout" topLeftCell="A8" zoomScale="85" zoomScaleNormal="100" zoomScalePageLayoutView="85" workbookViewId="0">
      <selection activeCell="E27" sqref="E27"/>
    </sheetView>
  </sheetViews>
  <sheetFormatPr baseColWidth="10" defaultRowHeight="13.2" x14ac:dyDescent="0.25"/>
  <cols>
    <col min="1" max="2" width="10.88671875" customWidth="1"/>
    <col min="3" max="3" width="1.109375" customWidth="1"/>
    <col min="4" max="5" width="10.88671875" customWidth="1"/>
    <col min="6" max="6" width="1.109375" customWidth="1"/>
    <col min="7" max="8" width="10.88671875" customWidth="1"/>
    <col min="9" max="9" width="1.109375" customWidth="1"/>
    <col min="10" max="11" width="10.88671875" customWidth="1"/>
  </cols>
  <sheetData>
    <row r="16" spans="1:11" ht="15" x14ac:dyDescent="0.25">
      <c r="A16" s="423">
        <f>('1, PLAN DE TRABAJO'!D135/'1, PLAN DE TRABAJO'!D134)</f>
        <v>0.93939393939393945</v>
      </c>
      <c r="B16" s="423"/>
      <c r="C16" s="224"/>
      <c r="D16" s="423">
        <f>'1, PLAN DE TRABAJO'!D137/'1, PLAN DE TRABAJO'!D136</f>
        <v>0.58799999999999997</v>
      </c>
      <c r="E16" s="423"/>
      <c r="F16" s="225"/>
      <c r="G16" s="423">
        <f>'1, PLAN DE TRABAJO'!D139/'1, PLAN DE TRABAJO'!D138</f>
        <v>0.51851851851851849</v>
      </c>
      <c r="H16" s="423"/>
      <c r="I16" s="225"/>
      <c r="J16" s="423">
        <f>'1, PLAN DE TRABAJO'!D141/'1, PLAN DE TRABAJO'!D140</f>
        <v>0.58333333333333337</v>
      </c>
      <c r="K16" s="423"/>
    </row>
    <row r="17" spans="1:11" ht="15" x14ac:dyDescent="0.25">
      <c r="A17" s="222"/>
      <c r="B17" s="222"/>
      <c r="C17" s="224"/>
      <c r="D17" s="223"/>
      <c r="E17" s="223"/>
      <c r="F17" s="225"/>
      <c r="G17" s="223"/>
      <c r="H17" s="223"/>
      <c r="I17" s="225"/>
      <c r="J17" s="223"/>
      <c r="K17" s="223"/>
    </row>
    <row r="18" spans="1:11" x14ac:dyDescent="0.25">
      <c r="A18" s="229" t="s">
        <v>452</v>
      </c>
      <c r="B18" s="230" t="s">
        <v>19</v>
      </c>
      <c r="C18" s="228"/>
      <c r="D18" s="229" t="s">
        <v>452</v>
      </c>
      <c r="E18" s="230" t="s">
        <v>19</v>
      </c>
      <c r="F18" s="228"/>
      <c r="G18" s="229" t="s">
        <v>452</v>
      </c>
      <c r="H18" s="230" t="s">
        <v>19</v>
      </c>
      <c r="I18" s="228"/>
      <c r="J18" s="229" t="s">
        <v>452</v>
      </c>
      <c r="K18" s="230" t="s">
        <v>19</v>
      </c>
    </row>
    <row r="19" spans="1:11" x14ac:dyDescent="0.25">
      <c r="A19" s="228">
        <f>'1, PLAN DE TRABAJO'!D134</f>
        <v>33</v>
      </c>
      <c r="B19" s="228">
        <f>'1, PLAN DE TRABAJO'!D135</f>
        <v>31</v>
      </c>
      <c r="C19" s="228"/>
      <c r="D19" s="226">
        <f>'1, PLAN DE TRABAJO'!D136</f>
        <v>250</v>
      </c>
      <c r="E19" s="227">
        <f>'1, PLAN DE TRABAJO'!D137</f>
        <v>147</v>
      </c>
      <c r="F19" s="228"/>
      <c r="G19" s="226">
        <f>'1, PLAN DE TRABAJO'!D138</f>
        <v>54</v>
      </c>
      <c r="H19" s="227">
        <f>'1, PLAN DE TRABAJO'!D139</f>
        <v>28</v>
      </c>
      <c r="I19" s="228"/>
      <c r="J19" s="226">
        <f>'1, PLAN DE TRABAJO'!D140</f>
        <v>36</v>
      </c>
      <c r="K19" s="227">
        <f>'1, PLAN DE TRABAJO'!D141</f>
        <v>21</v>
      </c>
    </row>
  </sheetData>
  <mergeCells count="4">
    <mergeCell ref="A16:B16"/>
    <mergeCell ref="D16:E16"/>
    <mergeCell ref="G16:H16"/>
    <mergeCell ref="J16:K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6">
    <tabColor rgb="FFFF0000"/>
  </sheetPr>
  <dimension ref="B1:AH144"/>
  <sheetViews>
    <sheetView showGridLines="0" tabSelected="1" view="pageBreakPreview" zoomScaleNormal="70" zoomScaleSheetLayoutView="100" workbookViewId="0">
      <selection activeCell="D29" sqref="D29:D30"/>
    </sheetView>
  </sheetViews>
  <sheetFormatPr baseColWidth="10" defaultColWidth="16" defaultRowHeight="30.75" customHeight="1" x14ac:dyDescent="0.25"/>
  <cols>
    <col min="1" max="1" width="4.5546875" style="57" customWidth="1"/>
    <col min="2" max="2" width="23.5546875" style="60" customWidth="1"/>
    <col min="3" max="3" width="4.44140625" style="57" customWidth="1"/>
    <col min="4" max="4" width="28.109375" style="60" customWidth="1"/>
    <col min="5" max="5" width="9.109375" style="57" customWidth="1"/>
    <col min="6" max="6" width="20.44140625" style="57" customWidth="1"/>
    <col min="7" max="7" width="14.5546875" style="57" customWidth="1"/>
    <col min="8" max="8" width="18.6640625" style="57" customWidth="1"/>
    <col min="9" max="9" width="14.33203125" style="57" customWidth="1"/>
    <col min="10" max="10" width="3.109375" style="59" customWidth="1"/>
    <col min="11" max="11" width="2.44140625" style="59" customWidth="1"/>
    <col min="12" max="12" width="5.5546875" style="59" customWidth="1"/>
    <col min="13" max="13" width="3.109375" style="59" hidden="1" customWidth="1"/>
    <col min="14" max="15" width="3.109375" style="59" customWidth="1"/>
    <col min="16" max="16" width="3.109375" style="59" hidden="1" customWidth="1"/>
    <col min="17" max="18" width="3.109375" style="59" customWidth="1"/>
    <col min="19" max="19" width="6.44140625" style="59" customWidth="1"/>
    <col min="20" max="31" width="3.109375" style="59" customWidth="1"/>
    <col min="32" max="33" width="3" style="59" customWidth="1"/>
    <col min="34" max="34" width="24.88671875" style="57" customWidth="1"/>
    <col min="35" max="35" width="3.33203125" style="57" customWidth="1"/>
    <col min="36" max="16384" width="16" style="57"/>
  </cols>
  <sheetData>
    <row r="1" spans="2:34" ht="30.75" customHeight="1" thickTop="1" x14ac:dyDescent="0.25">
      <c r="B1" s="529"/>
      <c r="C1" s="548" t="s">
        <v>442</v>
      </c>
      <c r="D1" s="549"/>
      <c r="E1" s="549"/>
      <c r="F1" s="549"/>
      <c r="G1" s="549"/>
      <c r="H1" s="549"/>
      <c r="I1" s="549"/>
      <c r="J1" s="549"/>
      <c r="K1" s="549"/>
      <c r="L1" s="549"/>
      <c r="M1" s="549"/>
      <c r="N1" s="549"/>
      <c r="O1" s="549"/>
      <c r="P1" s="549"/>
      <c r="Q1" s="549"/>
      <c r="R1" s="549"/>
      <c r="S1" s="549"/>
      <c r="T1" s="549"/>
      <c r="U1" s="549"/>
      <c r="V1" s="549"/>
      <c r="W1" s="549"/>
      <c r="X1" s="549"/>
      <c r="Y1" s="549"/>
      <c r="Z1" s="549"/>
      <c r="AA1" s="549"/>
      <c r="AB1" s="550"/>
      <c r="AC1" s="554" t="s">
        <v>73</v>
      </c>
      <c r="AD1" s="555"/>
      <c r="AE1" s="555"/>
      <c r="AF1" s="555"/>
      <c r="AG1" s="556"/>
      <c r="AH1" s="386"/>
    </row>
    <row r="2" spans="2:34" ht="30.75" customHeight="1" thickBot="1" x14ac:dyDescent="0.3">
      <c r="B2" s="530"/>
      <c r="C2" s="551"/>
      <c r="D2" s="552"/>
      <c r="E2" s="552"/>
      <c r="F2" s="552"/>
      <c r="G2" s="552"/>
      <c r="H2" s="552"/>
      <c r="I2" s="552"/>
      <c r="J2" s="552"/>
      <c r="K2" s="552"/>
      <c r="L2" s="552"/>
      <c r="M2" s="552"/>
      <c r="N2" s="552"/>
      <c r="O2" s="552"/>
      <c r="P2" s="552"/>
      <c r="Q2" s="552"/>
      <c r="R2" s="552"/>
      <c r="S2" s="552"/>
      <c r="T2" s="552"/>
      <c r="U2" s="552"/>
      <c r="V2" s="552"/>
      <c r="W2" s="552"/>
      <c r="X2" s="552"/>
      <c r="Y2" s="552"/>
      <c r="Z2" s="552"/>
      <c r="AA2" s="552"/>
      <c r="AB2" s="553"/>
      <c r="AC2" s="557"/>
      <c r="AD2" s="558"/>
      <c r="AE2" s="558"/>
      <c r="AF2" s="558"/>
      <c r="AG2" s="559"/>
      <c r="AH2" s="387"/>
    </row>
    <row r="3" spans="2:34" ht="31.5" customHeight="1" thickTop="1" x14ac:dyDescent="0.25">
      <c r="B3" s="521" t="s">
        <v>52</v>
      </c>
      <c r="C3" s="205"/>
      <c r="D3" s="522" t="s">
        <v>12</v>
      </c>
      <c r="E3" s="523" t="s">
        <v>11</v>
      </c>
      <c r="F3" s="538" t="s">
        <v>72</v>
      </c>
      <c r="G3" s="539"/>
      <c r="H3" s="541" t="s">
        <v>15</v>
      </c>
      <c r="I3" s="522" t="s">
        <v>16</v>
      </c>
      <c r="J3" s="506" t="s">
        <v>339</v>
      </c>
      <c r="K3" s="507"/>
      <c r="L3" s="507"/>
      <c r="M3" s="507"/>
      <c r="N3" s="507"/>
      <c r="O3" s="507"/>
      <c r="P3" s="507"/>
      <c r="Q3" s="507"/>
      <c r="R3" s="507"/>
      <c r="S3" s="507"/>
      <c r="T3" s="507"/>
      <c r="U3" s="507"/>
      <c r="V3" s="507"/>
      <c r="W3" s="507"/>
      <c r="X3" s="507"/>
      <c r="Y3" s="507"/>
      <c r="Z3" s="507"/>
      <c r="AA3" s="507"/>
      <c r="AB3" s="507"/>
      <c r="AC3" s="507"/>
      <c r="AD3" s="507"/>
      <c r="AE3" s="507"/>
      <c r="AF3" s="507"/>
      <c r="AG3" s="508"/>
      <c r="AH3" s="385" t="s">
        <v>75</v>
      </c>
    </row>
    <row r="4" spans="2:34" ht="11.25" customHeight="1" x14ac:dyDescent="0.25">
      <c r="B4" s="521"/>
      <c r="C4" s="205"/>
      <c r="D4" s="522"/>
      <c r="E4" s="523"/>
      <c r="F4" s="538"/>
      <c r="G4" s="539"/>
      <c r="H4" s="541"/>
      <c r="I4" s="522"/>
      <c r="J4" s="506"/>
      <c r="K4" s="507"/>
      <c r="L4" s="507"/>
      <c r="M4" s="507"/>
      <c r="N4" s="507"/>
      <c r="O4" s="507"/>
      <c r="P4" s="507"/>
      <c r="Q4" s="507"/>
      <c r="R4" s="507"/>
      <c r="S4" s="507"/>
      <c r="T4" s="507"/>
      <c r="U4" s="507"/>
      <c r="V4" s="507"/>
      <c r="W4" s="507"/>
      <c r="X4" s="507"/>
      <c r="Y4" s="507"/>
      <c r="Z4" s="507"/>
      <c r="AA4" s="507"/>
      <c r="AB4" s="507"/>
      <c r="AC4" s="507"/>
      <c r="AD4" s="507"/>
      <c r="AE4" s="507"/>
      <c r="AF4" s="507"/>
      <c r="AG4" s="508"/>
      <c r="AH4" s="562" t="s">
        <v>76</v>
      </c>
    </row>
    <row r="5" spans="2:34" ht="14.25" customHeight="1" x14ac:dyDescent="0.25">
      <c r="B5" s="521"/>
      <c r="C5" s="205"/>
      <c r="D5" s="522"/>
      <c r="E5" s="523"/>
      <c r="F5" s="538"/>
      <c r="G5" s="539"/>
      <c r="H5" s="541"/>
      <c r="I5" s="522"/>
      <c r="J5" s="506"/>
      <c r="K5" s="507"/>
      <c r="L5" s="507"/>
      <c r="M5" s="507"/>
      <c r="N5" s="507"/>
      <c r="O5" s="507"/>
      <c r="P5" s="507"/>
      <c r="Q5" s="507"/>
      <c r="R5" s="507"/>
      <c r="S5" s="507"/>
      <c r="T5" s="507"/>
      <c r="U5" s="507"/>
      <c r="V5" s="507"/>
      <c r="W5" s="507"/>
      <c r="X5" s="507"/>
      <c r="Y5" s="507"/>
      <c r="Z5" s="507"/>
      <c r="AA5" s="507"/>
      <c r="AB5" s="507"/>
      <c r="AC5" s="507"/>
      <c r="AD5" s="507"/>
      <c r="AE5" s="507"/>
      <c r="AF5" s="507"/>
      <c r="AG5" s="508"/>
      <c r="AH5" s="562"/>
    </row>
    <row r="6" spans="2:34" ht="10.5" customHeight="1" x14ac:dyDescent="0.25">
      <c r="B6" s="521"/>
      <c r="C6" s="205"/>
      <c r="D6" s="522"/>
      <c r="E6" s="523"/>
      <c r="F6" s="538"/>
      <c r="G6" s="539"/>
      <c r="H6" s="541"/>
      <c r="I6" s="522"/>
      <c r="J6" s="506"/>
      <c r="K6" s="507"/>
      <c r="L6" s="507"/>
      <c r="M6" s="507"/>
      <c r="N6" s="507"/>
      <c r="O6" s="507"/>
      <c r="P6" s="507"/>
      <c r="Q6" s="507"/>
      <c r="R6" s="507"/>
      <c r="S6" s="507"/>
      <c r="T6" s="507"/>
      <c r="U6" s="507"/>
      <c r="V6" s="507"/>
      <c r="W6" s="507"/>
      <c r="X6" s="507"/>
      <c r="Y6" s="507"/>
      <c r="Z6" s="507"/>
      <c r="AA6" s="507"/>
      <c r="AB6" s="507"/>
      <c r="AC6" s="507"/>
      <c r="AD6" s="507"/>
      <c r="AE6" s="507"/>
      <c r="AF6" s="507"/>
      <c r="AG6" s="508"/>
      <c r="AH6" s="560" t="s">
        <v>77</v>
      </c>
    </row>
    <row r="7" spans="2:34" ht="13.5" customHeight="1" thickBot="1" x14ac:dyDescent="0.3">
      <c r="B7" s="521"/>
      <c r="C7" s="205"/>
      <c r="D7" s="522"/>
      <c r="E7" s="523"/>
      <c r="F7" s="538"/>
      <c r="G7" s="539"/>
      <c r="H7" s="541"/>
      <c r="I7" s="522"/>
      <c r="J7" s="509"/>
      <c r="K7" s="510"/>
      <c r="L7" s="510"/>
      <c r="M7" s="510"/>
      <c r="N7" s="510"/>
      <c r="O7" s="510"/>
      <c r="P7" s="510"/>
      <c r="Q7" s="510"/>
      <c r="R7" s="510"/>
      <c r="S7" s="510"/>
      <c r="T7" s="510"/>
      <c r="U7" s="510"/>
      <c r="V7" s="510"/>
      <c r="W7" s="510"/>
      <c r="X7" s="510"/>
      <c r="Y7" s="510"/>
      <c r="Z7" s="510"/>
      <c r="AA7" s="510"/>
      <c r="AB7" s="510"/>
      <c r="AC7" s="510"/>
      <c r="AD7" s="510"/>
      <c r="AE7" s="510"/>
      <c r="AF7" s="510"/>
      <c r="AG7" s="511"/>
      <c r="AH7" s="561"/>
    </row>
    <row r="8" spans="2:34" ht="24.75" customHeight="1" thickTop="1" thickBot="1" x14ac:dyDescent="0.3">
      <c r="B8" s="521"/>
      <c r="C8" s="205"/>
      <c r="D8" s="522"/>
      <c r="E8" s="523"/>
      <c r="F8" s="538"/>
      <c r="G8" s="539"/>
      <c r="H8" s="541"/>
      <c r="I8" s="542"/>
      <c r="J8" s="512" t="s">
        <v>2</v>
      </c>
      <c r="K8" s="513"/>
      <c r="L8" s="513" t="s">
        <v>899</v>
      </c>
      <c r="M8" s="513"/>
      <c r="N8" s="513" t="s">
        <v>4</v>
      </c>
      <c r="O8" s="513"/>
      <c r="P8" s="513"/>
      <c r="Q8" s="513" t="s">
        <v>5</v>
      </c>
      <c r="R8" s="513"/>
      <c r="S8" s="384" t="s">
        <v>24</v>
      </c>
      <c r="T8" s="513" t="s">
        <v>6</v>
      </c>
      <c r="U8" s="513"/>
      <c r="V8" s="513" t="s">
        <v>7</v>
      </c>
      <c r="W8" s="513"/>
      <c r="X8" s="513" t="s">
        <v>8</v>
      </c>
      <c r="Y8" s="513"/>
      <c r="Z8" s="513" t="s">
        <v>900</v>
      </c>
      <c r="AA8" s="513"/>
      <c r="AB8" s="513" t="s">
        <v>901</v>
      </c>
      <c r="AC8" s="513"/>
      <c r="AD8" s="513" t="s">
        <v>902</v>
      </c>
      <c r="AE8" s="513"/>
      <c r="AF8" s="513" t="s">
        <v>903</v>
      </c>
      <c r="AG8" s="515"/>
      <c r="AH8" s="291" t="s">
        <v>57</v>
      </c>
    </row>
    <row r="9" spans="2:34" s="56" customFormat="1" ht="68.25" customHeight="1" thickTop="1" x14ac:dyDescent="0.25">
      <c r="B9" s="532" t="s">
        <v>82</v>
      </c>
      <c r="C9" s="564">
        <v>1</v>
      </c>
      <c r="D9" s="525" t="s">
        <v>840</v>
      </c>
      <c r="E9" s="526" t="s">
        <v>21</v>
      </c>
      <c r="F9" s="527">
        <f>IF(G10=G9,100%,G10/G9)</f>
        <v>1</v>
      </c>
      <c r="G9" s="212">
        <f t="shared" ref="G9:G46" si="0">SUM(J9:AG9)</f>
        <v>4</v>
      </c>
      <c r="H9" s="531" t="s">
        <v>79</v>
      </c>
      <c r="I9" s="528" t="s">
        <v>78</v>
      </c>
      <c r="J9" s="544"/>
      <c r="K9" s="517"/>
      <c r="L9" s="517">
        <v>1</v>
      </c>
      <c r="M9" s="517"/>
      <c r="N9" s="517">
        <v>1</v>
      </c>
      <c r="O9" s="517"/>
      <c r="P9" s="517"/>
      <c r="Q9" s="517">
        <v>1</v>
      </c>
      <c r="R9" s="517"/>
      <c r="S9" s="379">
        <v>1</v>
      </c>
      <c r="T9" s="517"/>
      <c r="U9" s="517"/>
      <c r="V9" s="517"/>
      <c r="W9" s="517"/>
      <c r="X9" s="517"/>
      <c r="Y9" s="517"/>
      <c r="Z9" s="517"/>
      <c r="AA9" s="517"/>
      <c r="AB9" s="517"/>
      <c r="AC9" s="517"/>
      <c r="AD9" s="517"/>
      <c r="AE9" s="517"/>
      <c r="AF9" s="517"/>
      <c r="AG9" s="543"/>
      <c r="AH9" s="381"/>
    </row>
    <row r="10" spans="2:34" ht="92.25" customHeight="1" x14ac:dyDescent="0.25">
      <c r="B10" s="533"/>
      <c r="C10" s="480"/>
      <c r="D10" s="481"/>
      <c r="E10" s="505"/>
      <c r="F10" s="483"/>
      <c r="G10" s="211">
        <f t="shared" si="0"/>
        <v>4</v>
      </c>
      <c r="H10" s="484"/>
      <c r="I10" s="485"/>
      <c r="J10" s="486"/>
      <c r="K10" s="487"/>
      <c r="L10" s="365">
        <v>1</v>
      </c>
      <c r="M10" s="365"/>
      <c r="N10" s="487">
        <v>1</v>
      </c>
      <c r="O10" s="487"/>
      <c r="P10" s="365"/>
      <c r="Q10" s="487">
        <v>1</v>
      </c>
      <c r="R10" s="487"/>
      <c r="S10" s="365">
        <v>1</v>
      </c>
      <c r="T10" s="487"/>
      <c r="U10" s="487"/>
      <c r="V10" s="487"/>
      <c r="W10" s="487"/>
      <c r="X10" s="487"/>
      <c r="Y10" s="487"/>
      <c r="Z10" s="487"/>
      <c r="AA10" s="487"/>
      <c r="AB10" s="487"/>
      <c r="AC10" s="487"/>
      <c r="AD10" s="487"/>
      <c r="AE10" s="487"/>
      <c r="AF10" s="487"/>
      <c r="AG10" s="488"/>
      <c r="AH10" s="382"/>
    </row>
    <row r="11" spans="2:34" s="56" customFormat="1" ht="58.5" customHeight="1" x14ac:dyDescent="0.25">
      <c r="B11" s="533"/>
      <c r="C11" s="480">
        <v>2</v>
      </c>
      <c r="D11" s="481" t="s">
        <v>434</v>
      </c>
      <c r="E11" s="505" t="s">
        <v>21</v>
      </c>
      <c r="F11" s="483">
        <f>IF(G12=G11,100%,G12/G11)</f>
        <v>1</v>
      </c>
      <c r="G11" s="211">
        <f t="shared" si="0"/>
        <v>4</v>
      </c>
      <c r="H11" s="484" t="s">
        <v>79</v>
      </c>
      <c r="I11" s="485" t="s">
        <v>78</v>
      </c>
      <c r="J11" s="486"/>
      <c r="K11" s="487"/>
      <c r="L11" s="365"/>
      <c r="M11" s="365">
        <v>0</v>
      </c>
      <c r="N11" s="487">
        <v>4</v>
      </c>
      <c r="O11" s="487"/>
      <c r="P11" s="365"/>
      <c r="Q11" s="487"/>
      <c r="R11" s="487"/>
      <c r="S11" s="365"/>
      <c r="T11" s="487"/>
      <c r="U11" s="487"/>
      <c r="V11" s="487"/>
      <c r="W11" s="487"/>
      <c r="X11" s="487"/>
      <c r="Y11" s="487"/>
      <c r="Z11" s="487"/>
      <c r="AA11" s="487"/>
      <c r="AB11" s="487"/>
      <c r="AC11" s="487"/>
      <c r="AD11" s="487"/>
      <c r="AE11" s="487"/>
      <c r="AF11" s="487"/>
      <c r="AG11" s="488"/>
      <c r="AH11" s="382"/>
    </row>
    <row r="12" spans="2:34" ht="71.25" customHeight="1" x14ac:dyDescent="0.25">
      <c r="B12" s="533"/>
      <c r="C12" s="480"/>
      <c r="D12" s="481"/>
      <c r="E12" s="505"/>
      <c r="F12" s="483"/>
      <c r="G12" s="211">
        <f t="shared" si="0"/>
        <v>4</v>
      </c>
      <c r="H12" s="484"/>
      <c r="I12" s="485"/>
      <c r="J12" s="486"/>
      <c r="K12" s="487"/>
      <c r="L12" s="365"/>
      <c r="M12" s="365"/>
      <c r="N12" s="487">
        <v>4</v>
      </c>
      <c r="O12" s="487"/>
      <c r="P12" s="365"/>
      <c r="Q12" s="487"/>
      <c r="R12" s="487"/>
      <c r="S12" s="365"/>
      <c r="T12" s="487"/>
      <c r="U12" s="487"/>
      <c r="V12" s="487"/>
      <c r="W12" s="487"/>
      <c r="X12" s="487"/>
      <c r="Y12" s="487"/>
      <c r="Z12" s="487"/>
      <c r="AA12" s="487"/>
      <c r="AB12" s="487"/>
      <c r="AC12" s="487"/>
      <c r="AD12" s="487"/>
      <c r="AE12" s="487"/>
      <c r="AF12" s="487"/>
      <c r="AG12" s="488"/>
      <c r="AH12" s="382"/>
    </row>
    <row r="13" spans="2:34" s="56" customFormat="1" ht="75.75" customHeight="1" x14ac:dyDescent="0.25">
      <c r="B13" s="533"/>
      <c r="C13" s="480">
        <v>3</v>
      </c>
      <c r="D13" s="481" t="s">
        <v>435</v>
      </c>
      <c r="E13" s="505" t="s">
        <v>21</v>
      </c>
      <c r="F13" s="483">
        <f>IF(G14=G13,100%,G14/G13)</f>
        <v>1</v>
      </c>
      <c r="G13" s="211">
        <f t="shared" si="0"/>
        <v>6</v>
      </c>
      <c r="H13" s="484" t="s">
        <v>79</v>
      </c>
      <c r="I13" s="485" t="s">
        <v>78</v>
      </c>
      <c r="J13" s="486"/>
      <c r="K13" s="487"/>
      <c r="L13" s="365">
        <v>1</v>
      </c>
      <c r="M13" s="365">
        <v>0</v>
      </c>
      <c r="N13" s="487">
        <v>3</v>
      </c>
      <c r="O13" s="487"/>
      <c r="P13" s="365"/>
      <c r="Q13" s="487">
        <v>2</v>
      </c>
      <c r="R13" s="487"/>
      <c r="S13" s="365"/>
      <c r="T13" s="487"/>
      <c r="U13" s="487"/>
      <c r="V13" s="487"/>
      <c r="W13" s="487"/>
      <c r="X13" s="487"/>
      <c r="Y13" s="487"/>
      <c r="Z13" s="487"/>
      <c r="AA13" s="487"/>
      <c r="AB13" s="487"/>
      <c r="AC13" s="487"/>
      <c r="AD13" s="487"/>
      <c r="AE13" s="487"/>
      <c r="AF13" s="487"/>
      <c r="AG13" s="488"/>
      <c r="AH13" s="382"/>
    </row>
    <row r="14" spans="2:34" ht="84" customHeight="1" x14ac:dyDescent="0.25">
      <c r="B14" s="533"/>
      <c r="C14" s="480"/>
      <c r="D14" s="481"/>
      <c r="E14" s="505"/>
      <c r="F14" s="483"/>
      <c r="G14" s="211">
        <f t="shared" si="0"/>
        <v>6</v>
      </c>
      <c r="H14" s="484"/>
      <c r="I14" s="485"/>
      <c r="J14" s="486"/>
      <c r="K14" s="487"/>
      <c r="L14" s="365">
        <v>1</v>
      </c>
      <c r="M14" s="365"/>
      <c r="N14" s="487">
        <v>3</v>
      </c>
      <c r="O14" s="487"/>
      <c r="P14" s="365"/>
      <c r="Q14" s="487">
        <v>2</v>
      </c>
      <c r="R14" s="487"/>
      <c r="S14" s="365"/>
      <c r="T14" s="487"/>
      <c r="U14" s="487"/>
      <c r="V14" s="487"/>
      <c r="W14" s="487"/>
      <c r="X14" s="487"/>
      <c r="Y14" s="487"/>
      <c r="Z14" s="487"/>
      <c r="AA14" s="487"/>
      <c r="AB14" s="487"/>
      <c r="AC14" s="487"/>
      <c r="AD14" s="487"/>
      <c r="AE14" s="487"/>
      <c r="AF14" s="487"/>
      <c r="AG14" s="488"/>
      <c r="AH14" s="382"/>
    </row>
    <row r="15" spans="2:34" s="56" customFormat="1" ht="48.75" customHeight="1" x14ac:dyDescent="0.25">
      <c r="B15" s="533"/>
      <c r="C15" s="480">
        <v>4</v>
      </c>
      <c r="D15" s="481" t="s">
        <v>419</v>
      </c>
      <c r="E15" s="505" t="s">
        <v>21</v>
      </c>
      <c r="F15" s="483">
        <f>IF(G16=G15,100%,G16/G15)</f>
        <v>1</v>
      </c>
      <c r="G15" s="211">
        <f>SUM(J15:AG15)</f>
        <v>2</v>
      </c>
      <c r="H15" s="484" t="s">
        <v>79</v>
      </c>
      <c r="I15" s="485" t="s">
        <v>78</v>
      </c>
      <c r="J15" s="486"/>
      <c r="K15" s="487"/>
      <c r="L15" s="365"/>
      <c r="M15" s="365"/>
      <c r="N15" s="487">
        <v>1</v>
      </c>
      <c r="O15" s="487"/>
      <c r="P15" s="365"/>
      <c r="Q15" s="487"/>
      <c r="R15" s="487"/>
      <c r="S15" s="365"/>
      <c r="T15" s="487">
        <v>1</v>
      </c>
      <c r="U15" s="487"/>
      <c r="V15" s="487"/>
      <c r="W15" s="487"/>
      <c r="X15" s="487"/>
      <c r="Y15" s="487"/>
      <c r="Z15" s="487"/>
      <c r="AA15" s="487"/>
      <c r="AB15" s="487"/>
      <c r="AC15" s="487"/>
      <c r="AD15" s="487"/>
      <c r="AE15" s="487"/>
      <c r="AF15" s="487"/>
      <c r="AG15" s="488"/>
      <c r="AH15" s="382"/>
    </row>
    <row r="16" spans="2:34" ht="84.75" customHeight="1" x14ac:dyDescent="0.25">
      <c r="B16" s="533"/>
      <c r="C16" s="480"/>
      <c r="D16" s="481"/>
      <c r="E16" s="505"/>
      <c r="F16" s="483"/>
      <c r="G16" s="211">
        <f t="shared" si="0"/>
        <v>2</v>
      </c>
      <c r="H16" s="484"/>
      <c r="I16" s="485"/>
      <c r="J16" s="486"/>
      <c r="K16" s="487"/>
      <c r="L16" s="365"/>
      <c r="M16" s="365"/>
      <c r="N16" s="487">
        <v>1</v>
      </c>
      <c r="O16" s="487"/>
      <c r="P16" s="365"/>
      <c r="Q16" s="487"/>
      <c r="R16" s="487"/>
      <c r="S16" s="365"/>
      <c r="T16" s="487">
        <v>1</v>
      </c>
      <c r="U16" s="487"/>
      <c r="V16" s="487"/>
      <c r="W16" s="487"/>
      <c r="X16" s="487"/>
      <c r="Y16" s="487"/>
      <c r="Z16" s="487"/>
      <c r="AA16" s="487"/>
      <c r="AB16" s="487"/>
      <c r="AC16" s="487"/>
      <c r="AD16" s="487"/>
      <c r="AE16" s="487"/>
      <c r="AF16" s="487"/>
      <c r="AG16" s="488"/>
      <c r="AH16" s="382"/>
    </row>
    <row r="17" spans="2:34" s="56" customFormat="1" ht="60" customHeight="1" x14ac:dyDescent="0.25">
      <c r="B17" s="533"/>
      <c r="C17" s="480">
        <v>5</v>
      </c>
      <c r="D17" s="481" t="s">
        <v>396</v>
      </c>
      <c r="E17" s="505" t="s">
        <v>21</v>
      </c>
      <c r="F17" s="483">
        <f>IF(G18=G17,100%,G18/G17)</f>
        <v>1</v>
      </c>
      <c r="G17" s="211">
        <f t="shared" si="0"/>
        <v>2</v>
      </c>
      <c r="H17" s="484" t="s">
        <v>79</v>
      </c>
      <c r="I17" s="485" t="s">
        <v>78</v>
      </c>
      <c r="J17" s="486"/>
      <c r="K17" s="487"/>
      <c r="L17" s="487"/>
      <c r="M17" s="487"/>
      <c r="N17" s="487">
        <v>1</v>
      </c>
      <c r="O17" s="487"/>
      <c r="P17" s="365"/>
      <c r="Q17" s="487">
        <v>1</v>
      </c>
      <c r="R17" s="487"/>
      <c r="S17" s="365"/>
      <c r="T17" s="487"/>
      <c r="U17" s="487"/>
      <c r="V17" s="487"/>
      <c r="W17" s="487"/>
      <c r="X17" s="487"/>
      <c r="Y17" s="487"/>
      <c r="Z17" s="487"/>
      <c r="AA17" s="487"/>
      <c r="AB17" s="487"/>
      <c r="AC17" s="487"/>
      <c r="AD17" s="487"/>
      <c r="AE17" s="487"/>
      <c r="AF17" s="487"/>
      <c r="AG17" s="488"/>
      <c r="AH17" s="382"/>
    </row>
    <row r="18" spans="2:34" ht="74.400000000000006" customHeight="1" x14ac:dyDescent="0.25">
      <c r="B18" s="533"/>
      <c r="C18" s="480"/>
      <c r="D18" s="481"/>
      <c r="E18" s="505"/>
      <c r="F18" s="483"/>
      <c r="G18" s="211">
        <f t="shared" si="0"/>
        <v>2</v>
      </c>
      <c r="H18" s="484"/>
      <c r="I18" s="485"/>
      <c r="J18" s="486"/>
      <c r="K18" s="487"/>
      <c r="L18" s="365"/>
      <c r="M18" s="365"/>
      <c r="N18" s="487">
        <v>1</v>
      </c>
      <c r="O18" s="487"/>
      <c r="P18" s="365"/>
      <c r="Q18" s="487">
        <v>1</v>
      </c>
      <c r="R18" s="487"/>
      <c r="S18" s="365"/>
      <c r="T18" s="487"/>
      <c r="U18" s="487"/>
      <c r="V18" s="487"/>
      <c r="W18" s="487"/>
      <c r="X18" s="487"/>
      <c r="Y18" s="487"/>
      <c r="Z18" s="487"/>
      <c r="AA18" s="487"/>
      <c r="AB18" s="487"/>
      <c r="AC18" s="487"/>
      <c r="AD18" s="487"/>
      <c r="AE18" s="487"/>
      <c r="AF18" s="487"/>
      <c r="AG18" s="488"/>
      <c r="AH18" s="382"/>
    </row>
    <row r="19" spans="2:34" ht="69" customHeight="1" x14ac:dyDescent="0.25">
      <c r="B19" s="533"/>
      <c r="C19" s="480">
        <v>6</v>
      </c>
      <c r="D19" s="537" t="s">
        <v>436</v>
      </c>
      <c r="E19" s="505" t="s">
        <v>21</v>
      </c>
      <c r="F19" s="483">
        <f>IF(G20=G19,100%,G20/G19)</f>
        <v>1</v>
      </c>
      <c r="G19" s="211">
        <f t="shared" si="0"/>
        <v>1</v>
      </c>
      <c r="H19" s="484" t="s">
        <v>79</v>
      </c>
      <c r="I19" s="485" t="s">
        <v>78</v>
      </c>
      <c r="J19" s="486"/>
      <c r="K19" s="487"/>
      <c r="L19" s="365"/>
      <c r="M19" s="365"/>
      <c r="N19" s="487"/>
      <c r="O19" s="487"/>
      <c r="P19" s="365"/>
      <c r="Q19" s="487">
        <v>1</v>
      </c>
      <c r="R19" s="487"/>
      <c r="S19" s="365"/>
      <c r="T19" s="487"/>
      <c r="U19" s="487"/>
      <c r="V19" s="487"/>
      <c r="W19" s="487"/>
      <c r="X19" s="487"/>
      <c r="Y19" s="487"/>
      <c r="Z19" s="487"/>
      <c r="AA19" s="487"/>
      <c r="AB19" s="487"/>
      <c r="AC19" s="487"/>
      <c r="AD19" s="487"/>
      <c r="AE19" s="487"/>
      <c r="AF19" s="487"/>
      <c r="AG19" s="488"/>
      <c r="AH19" s="382"/>
    </row>
    <row r="20" spans="2:34" ht="69" customHeight="1" x14ac:dyDescent="0.25">
      <c r="B20" s="533"/>
      <c r="C20" s="480"/>
      <c r="D20" s="481"/>
      <c r="E20" s="505"/>
      <c r="F20" s="483"/>
      <c r="G20" s="211">
        <f t="shared" si="0"/>
        <v>1</v>
      </c>
      <c r="H20" s="484"/>
      <c r="I20" s="485"/>
      <c r="J20" s="486"/>
      <c r="K20" s="487"/>
      <c r="L20" s="365"/>
      <c r="M20" s="365"/>
      <c r="N20" s="487"/>
      <c r="O20" s="487"/>
      <c r="P20" s="365"/>
      <c r="Q20" s="487">
        <v>1</v>
      </c>
      <c r="R20" s="487"/>
      <c r="S20" s="365"/>
      <c r="T20" s="487"/>
      <c r="U20" s="487"/>
      <c r="V20" s="487"/>
      <c r="W20" s="487"/>
      <c r="X20" s="487"/>
      <c r="Y20" s="487"/>
      <c r="Z20" s="487"/>
      <c r="AA20" s="487"/>
      <c r="AB20" s="487"/>
      <c r="AC20" s="487"/>
      <c r="AD20" s="487"/>
      <c r="AE20" s="487"/>
      <c r="AF20" s="487"/>
      <c r="AG20" s="488"/>
      <c r="AH20" s="382"/>
    </row>
    <row r="21" spans="2:34" ht="30.75" customHeight="1" x14ac:dyDescent="0.25">
      <c r="B21" s="533"/>
      <c r="C21" s="480">
        <v>7</v>
      </c>
      <c r="D21" s="481" t="s">
        <v>437</v>
      </c>
      <c r="E21" s="505" t="s">
        <v>21</v>
      </c>
      <c r="F21" s="483">
        <f>IF(G22=G21,100%,G22/G21)</f>
        <v>1</v>
      </c>
      <c r="G21" s="211">
        <f t="shared" si="0"/>
        <v>1</v>
      </c>
      <c r="H21" s="484" t="s">
        <v>79</v>
      </c>
      <c r="I21" s="485" t="s">
        <v>78</v>
      </c>
      <c r="J21" s="486">
        <v>1</v>
      </c>
      <c r="K21" s="487"/>
      <c r="L21" s="365"/>
      <c r="M21" s="365"/>
      <c r="N21" s="487"/>
      <c r="O21" s="487"/>
      <c r="P21" s="365"/>
      <c r="Q21" s="487"/>
      <c r="R21" s="487"/>
      <c r="S21" s="365"/>
      <c r="T21" s="487"/>
      <c r="U21" s="487"/>
      <c r="V21" s="487"/>
      <c r="W21" s="487"/>
      <c r="X21" s="487"/>
      <c r="Y21" s="487"/>
      <c r="Z21" s="487"/>
      <c r="AA21" s="487"/>
      <c r="AB21" s="487"/>
      <c r="AC21" s="487"/>
      <c r="AD21" s="487"/>
      <c r="AE21" s="487"/>
      <c r="AF21" s="487"/>
      <c r="AG21" s="488"/>
      <c r="AH21" s="382"/>
    </row>
    <row r="22" spans="2:34" ht="30.75" customHeight="1" x14ac:dyDescent="0.25">
      <c r="B22" s="533"/>
      <c r="C22" s="480"/>
      <c r="D22" s="481"/>
      <c r="E22" s="505"/>
      <c r="F22" s="483"/>
      <c r="G22" s="211">
        <f t="shared" si="0"/>
        <v>1</v>
      </c>
      <c r="H22" s="484"/>
      <c r="I22" s="485"/>
      <c r="J22" s="486">
        <v>1</v>
      </c>
      <c r="K22" s="487"/>
      <c r="L22" s="365"/>
      <c r="M22" s="365"/>
      <c r="N22" s="487"/>
      <c r="O22" s="487"/>
      <c r="P22" s="365"/>
      <c r="Q22" s="487"/>
      <c r="R22" s="487"/>
      <c r="S22" s="365"/>
      <c r="T22" s="487"/>
      <c r="U22" s="487"/>
      <c r="V22" s="487"/>
      <c r="W22" s="487"/>
      <c r="X22" s="487"/>
      <c r="Y22" s="487"/>
      <c r="Z22" s="487"/>
      <c r="AA22" s="487"/>
      <c r="AB22" s="487"/>
      <c r="AC22" s="487"/>
      <c r="AD22" s="487"/>
      <c r="AE22" s="487"/>
      <c r="AF22" s="487"/>
      <c r="AG22" s="488"/>
      <c r="AH22" s="382"/>
    </row>
    <row r="23" spans="2:34" s="56" customFormat="1" ht="40.5" customHeight="1" x14ac:dyDescent="0.25">
      <c r="B23" s="533"/>
      <c r="C23" s="480">
        <v>8</v>
      </c>
      <c r="D23" s="481" t="s">
        <v>401</v>
      </c>
      <c r="E23" s="505" t="s">
        <v>21</v>
      </c>
      <c r="F23" s="483">
        <f>IF(G24=G23,100%,G24/G23)</f>
        <v>1</v>
      </c>
      <c r="G23" s="211">
        <f t="shared" si="0"/>
        <v>4</v>
      </c>
      <c r="H23" s="484" t="s">
        <v>79</v>
      </c>
      <c r="I23" s="485" t="s">
        <v>78</v>
      </c>
      <c r="J23" s="486"/>
      <c r="K23" s="487"/>
      <c r="L23" s="365"/>
      <c r="M23" s="365"/>
      <c r="N23" s="487">
        <v>1</v>
      </c>
      <c r="O23" s="487"/>
      <c r="P23" s="365"/>
      <c r="Q23" s="487">
        <v>1</v>
      </c>
      <c r="R23" s="487"/>
      <c r="S23" s="365">
        <v>1</v>
      </c>
      <c r="T23" s="487">
        <v>1</v>
      </c>
      <c r="U23" s="487"/>
      <c r="V23" s="487"/>
      <c r="W23" s="487"/>
      <c r="X23" s="487"/>
      <c r="Y23" s="487"/>
      <c r="Z23" s="487"/>
      <c r="AA23" s="487"/>
      <c r="AB23" s="487"/>
      <c r="AC23" s="487"/>
      <c r="AD23" s="487"/>
      <c r="AE23" s="487"/>
      <c r="AF23" s="487"/>
      <c r="AG23" s="488"/>
      <c r="AH23" s="382"/>
    </row>
    <row r="24" spans="2:34" ht="42.75" customHeight="1" x14ac:dyDescent="0.25">
      <c r="B24" s="533"/>
      <c r="C24" s="480"/>
      <c r="D24" s="481"/>
      <c r="E24" s="505"/>
      <c r="F24" s="483"/>
      <c r="G24" s="211">
        <f t="shared" si="0"/>
        <v>4</v>
      </c>
      <c r="H24" s="484"/>
      <c r="I24" s="485"/>
      <c r="J24" s="486"/>
      <c r="K24" s="487"/>
      <c r="L24" s="365"/>
      <c r="M24" s="365"/>
      <c r="N24" s="487">
        <v>1</v>
      </c>
      <c r="O24" s="487"/>
      <c r="P24" s="365"/>
      <c r="Q24" s="487">
        <v>1</v>
      </c>
      <c r="R24" s="487"/>
      <c r="S24" s="365">
        <v>1</v>
      </c>
      <c r="T24" s="487">
        <v>1</v>
      </c>
      <c r="U24" s="487"/>
      <c r="V24" s="487"/>
      <c r="W24" s="487"/>
      <c r="X24" s="487"/>
      <c r="Y24" s="487"/>
      <c r="Z24" s="487"/>
      <c r="AA24" s="487"/>
      <c r="AB24" s="487"/>
      <c r="AC24" s="487"/>
      <c r="AD24" s="487"/>
      <c r="AE24" s="487"/>
      <c r="AF24" s="487"/>
      <c r="AG24" s="488"/>
      <c r="AH24" s="382"/>
    </row>
    <row r="25" spans="2:34" ht="30.75" customHeight="1" x14ac:dyDescent="0.25">
      <c r="B25" s="533"/>
      <c r="C25" s="480">
        <v>9</v>
      </c>
      <c r="D25" s="481" t="s">
        <v>929</v>
      </c>
      <c r="E25" s="505" t="s">
        <v>21</v>
      </c>
      <c r="F25" s="483">
        <f>IF(G26=G25,100%,G26/G25)</f>
        <v>1</v>
      </c>
      <c r="G25" s="211">
        <f t="shared" si="0"/>
        <v>1</v>
      </c>
      <c r="H25" s="484" t="s">
        <v>79</v>
      </c>
      <c r="I25" s="485" t="s">
        <v>78</v>
      </c>
      <c r="J25" s="486"/>
      <c r="K25" s="487"/>
      <c r="L25" s="365"/>
      <c r="M25" s="365"/>
      <c r="N25" s="487">
        <v>1</v>
      </c>
      <c r="O25" s="487"/>
      <c r="P25" s="365"/>
      <c r="Q25" s="487"/>
      <c r="R25" s="487"/>
      <c r="S25" s="365"/>
      <c r="T25" s="487"/>
      <c r="U25" s="487"/>
      <c r="V25" s="487"/>
      <c r="W25" s="487"/>
      <c r="X25" s="487"/>
      <c r="Y25" s="487"/>
      <c r="Z25" s="487"/>
      <c r="AA25" s="487"/>
      <c r="AB25" s="487"/>
      <c r="AC25" s="487"/>
      <c r="AD25" s="487"/>
      <c r="AE25" s="487"/>
      <c r="AF25" s="487"/>
      <c r="AG25" s="488"/>
      <c r="AH25" s="382"/>
    </row>
    <row r="26" spans="2:34" ht="30.75" customHeight="1" x14ac:dyDescent="0.25">
      <c r="B26" s="533"/>
      <c r="C26" s="480"/>
      <c r="D26" s="481"/>
      <c r="E26" s="505"/>
      <c r="F26" s="483"/>
      <c r="G26" s="211">
        <f t="shared" si="0"/>
        <v>1</v>
      </c>
      <c r="H26" s="484"/>
      <c r="I26" s="485"/>
      <c r="J26" s="486"/>
      <c r="K26" s="487"/>
      <c r="L26" s="365"/>
      <c r="M26" s="365"/>
      <c r="N26" s="487">
        <v>1</v>
      </c>
      <c r="O26" s="487"/>
      <c r="P26" s="365"/>
      <c r="Q26" s="487"/>
      <c r="R26" s="487"/>
      <c r="S26" s="365"/>
      <c r="T26" s="487"/>
      <c r="U26" s="487"/>
      <c r="V26" s="487"/>
      <c r="W26" s="487"/>
      <c r="X26" s="487"/>
      <c r="Y26" s="487"/>
      <c r="Z26" s="487"/>
      <c r="AA26" s="487"/>
      <c r="AB26" s="487"/>
      <c r="AC26" s="487"/>
      <c r="AD26" s="487"/>
      <c r="AE26" s="487"/>
      <c r="AF26" s="487"/>
      <c r="AG26" s="488"/>
      <c r="AH26" s="382"/>
    </row>
    <row r="27" spans="2:34" ht="51.9" customHeight="1" x14ac:dyDescent="0.25">
      <c r="B27" s="533"/>
      <c r="C27" s="480">
        <v>10</v>
      </c>
      <c r="D27" s="481" t="s">
        <v>415</v>
      </c>
      <c r="E27" s="505" t="s">
        <v>21</v>
      </c>
      <c r="F27" s="483">
        <f>IF(G28=G27,100%,G28/G27)</f>
        <v>1</v>
      </c>
      <c r="G27" s="211">
        <f t="shared" si="0"/>
        <v>1</v>
      </c>
      <c r="H27" s="484" t="s">
        <v>79</v>
      </c>
      <c r="I27" s="485" t="s">
        <v>78</v>
      </c>
      <c r="J27" s="486"/>
      <c r="K27" s="487"/>
      <c r="L27" s="365"/>
      <c r="M27" s="365"/>
      <c r="N27" s="487"/>
      <c r="O27" s="487"/>
      <c r="P27" s="365"/>
      <c r="Q27" s="487"/>
      <c r="R27" s="487"/>
      <c r="S27" s="365">
        <v>1</v>
      </c>
      <c r="T27" s="487"/>
      <c r="U27" s="487"/>
      <c r="V27" s="487"/>
      <c r="W27" s="487"/>
      <c r="X27" s="487"/>
      <c r="Y27" s="487"/>
      <c r="Z27" s="487"/>
      <c r="AA27" s="487"/>
      <c r="AB27" s="487"/>
      <c r="AC27" s="487"/>
      <c r="AD27" s="487"/>
      <c r="AE27" s="487"/>
      <c r="AF27" s="487"/>
      <c r="AG27" s="488"/>
      <c r="AH27" s="382"/>
    </row>
    <row r="28" spans="2:34" ht="51.9" customHeight="1" x14ac:dyDescent="0.25">
      <c r="B28" s="533"/>
      <c r="C28" s="480"/>
      <c r="D28" s="481"/>
      <c r="E28" s="505"/>
      <c r="F28" s="483"/>
      <c r="G28" s="211">
        <f t="shared" si="0"/>
        <v>1</v>
      </c>
      <c r="H28" s="484"/>
      <c r="I28" s="485"/>
      <c r="J28" s="486"/>
      <c r="K28" s="487"/>
      <c r="L28" s="365"/>
      <c r="M28" s="365"/>
      <c r="N28" s="487"/>
      <c r="O28" s="487"/>
      <c r="P28" s="365"/>
      <c r="Q28" s="487"/>
      <c r="R28" s="487"/>
      <c r="S28" s="365">
        <v>1</v>
      </c>
      <c r="T28" s="487"/>
      <c r="U28" s="487"/>
      <c r="V28" s="487"/>
      <c r="W28" s="487"/>
      <c r="X28" s="487"/>
      <c r="Y28" s="487"/>
      <c r="Z28" s="487"/>
      <c r="AA28" s="487"/>
      <c r="AB28" s="487"/>
      <c r="AC28" s="487"/>
      <c r="AD28" s="487"/>
      <c r="AE28" s="487"/>
      <c r="AF28" s="487"/>
      <c r="AG28" s="488"/>
      <c r="AH28" s="382"/>
    </row>
    <row r="29" spans="2:34" s="56" customFormat="1" ht="30.75" customHeight="1" x14ac:dyDescent="0.25">
      <c r="B29" s="533"/>
      <c r="C29" s="480">
        <v>11</v>
      </c>
      <c r="D29" s="481" t="s">
        <v>397</v>
      </c>
      <c r="E29" s="505" t="s">
        <v>21</v>
      </c>
      <c r="F29" s="483">
        <f>IF(G30=G29,100%,G30/G29)</f>
        <v>1</v>
      </c>
      <c r="G29" s="211">
        <f t="shared" si="0"/>
        <v>1</v>
      </c>
      <c r="H29" s="484" t="s">
        <v>79</v>
      </c>
      <c r="I29" s="485" t="s">
        <v>78</v>
      </c>
      <c r="J29" s="486"/>
      <c r="K29" s="487"/>
      <c r="L29" s="365"/>
      <c r="M29" s="365"/>
      <c r="N29" s="487">
        <v>1</v>
      </c>
      <c r="O29" s="487"/>
      <c r="P29" s="365"/>
      <c r="Q29" s="487"/>
      <c r="R29" s="487"/>
      <c r="S29" s="365"/>
      <c r="T29" s="487"/>
      <c r="U29" s="487"/>
      <c r="V29" s="487"/>
      <c r="W29" s="487"/>
      <c r="X29" s="487"/>
      <c r="Y29" s="487"/>
      <c r="Z29" s="487"/>
      <c r="AA29" s="487"/>
      <c r="AB29" s="487"/>
      <c r="AC29" s="487"/>
      <c r="AD29" s="487"/>
      <c r="AE29" s="487"/>
      <c r="AF29" s="487"/>
      <c r="AG29" s="488"/>
      <c r="AH29" s="382"/>
    </row>
    <row r="30" spans="2:34" ht="30.75" customHeight="1" x14ac:dyDescent="0.25">
      <c r="B30" s="533"/>
      <c r="C30" s="480"/>
      <c r="D30" s="481"/>
      <c r="E30" s="505"/>
      <c r="F30" s="483"/>
      <c r="G30" s="211">
        <f t="shared" si="0"/>
        <v>1</v>
      </c>
      <c r="H30" s="484"/>
      <c r="I30" s="485"/>
      <c r="J30" s="486"/>
      <c r="K30" s="487"/>
      <c r="L30" s="365"/>
      <c r="M30" s="365"/>
      <c r="N30" s="487">
        <v>1</v>
      </c>
      <c r="O30" s="487"/>
      <c r="P30" s="365"/>
      <c r="Q30" s="487"/>
      <c r="R30" s="487"/>
      <c r="S30" s="365"/>
      <c r="T30" s="487"/>
      <c r="U30" s="487"/>
      <c r="V30" s="487"/>
      <c r="W30" s="487"/>
      <c r="X30" s="487"/>
      <c r="Y30" s="487"/>
      <c r="Z30" s="487"/>
      <c r="AA30" s="487"/>
      <c r="AB30" s="487"/>
      <c r="AC30" s="487"/>
      <c r="AD30" s="487"/>
      <c r="AE30" s="487"/>
      <c r="AF30" s="487"/>
      <c r="AG30" s="488"/>
      <c r="AH30" s="382"/>
    </row>
    <row r="31" spans="2:34" s="56" customFormat="1" ht="30.75" customHeight="1" x14ac:dyDescent="0.25">
      <c r="B31" s="533"/>
      <c r="C31" s="480">
        <v>12</v>
      </c>
      <c r="D31" s="481" t="s">
        <v>398</v>
      </c>
      <c r="E31" s="505" t="s">
        <v>21</v>
      </c>
      <c r="F31" s="483">
        <f>IF(G32=G31,100%,G32/G31)</f>
        <v>1</v>
      </c>
      <c r="G31" s="211">
        <f t="shared" si="0"/>
        <v>1</v>
      </c>
      <c r="H31" s="484" t="s">
        <v>79</v>
      </c>
      <c r="I31" s="485" t="s">
        <v>78</v>
      </c>
      <c r="J31" s="486"/>
      <c r="K31" s="487"/>
      <c r="L31" s="365"/>
      <c r="M31" s="365"/>
      <c r="N31" s="487">
        <v>1</v>
      </c>
      <c r="O31" s="487"/>
      <c r="P31" s="365"/>
      <c r="Q31" s="487"/>
      <c r="R31" s="487"/>
      <c r="S31" s="365"/>
      <c r="T31" s="487"/>
      <c r="U31" s="487"/>
      <c r="V31" s="487"/>
      <c r="W31" s="487"/>
      <c r="X31" s="487"/>
      <c r="Y31" s="487"/>
      <c r="Z31" s="487"/>
      <c r="AA31" s="487"/>
      <c r="AB31" s="487"/>
      <c r="AC31" s="487"/>
      <c r="AD31" s="487"/>
      <c r="AE31" s="487"/>
      <c r="AF31" s="487"/>
      <c r="AG31" s="488"/>
      <c r="AH31" s="382"/>
    </row>
    <row r="32" spans="2:34" ht="30.75" customHeight="1" x14ac:dyDescent="0.25">
      <c r="B32" s="533"/>
      <c r="C32" s="480"/>
      <c r="D32" s="481"/>
      <c r="E32" s="505"/>
      <c r="F32" s="483"/>
      <c r="G32" s="211">
        <f t="shared" si="0"/>
        <v>1</v>
      </c>
      <c r="H32" s="484"/>
      <c r="I32" s="485"/>
      <c r="J32" s="486"/>
      <c r="K32" s="487"/>
      <c r="L32" s="365"/>
      <c r="M32" s="365"/>
      <c r="N32" s="487">
        <v>1</v>
      </c>
      <c r="O32" s="487"/>
      <c r="P32" s="365"/>
      <c r="Q32" s="487"/>
      <c r="R32" s="487"/>
      <c r="S32" s="365"/>
      <c r="T32" s="487"/>
      <c r="U32" s="487"/>
      <c r="V32" s="487"/>
      <c r="W32" s="487"/>
      <c r="X32" s="487"/>
      <c r="Y32" s="487"/>
      <c r="Z32" s="487"/>
      <c r="AA32" s="487"/>
      <c r="AB32" s="487"/>
      <c r="AC32" s="487"/>
      <c r="AD32" s="487"/>
      <c r="AE32" s="487"/>
      <c r="AF32" s="487"/>
      <c r="AG32" s="488"/>
      <c r="AH32" s="382"/>
    </row>
    <row r="33" spans="2:34" s="56" customFormat="1" ht="30.75" customHeight="1" x14ac:dyDescent="0.25">
      <c r="B33" s="533"/>
      <c r="C33" s="480">
        <v>13</v>
      </c>
      <c r="D33" s="481" t="s">
        <v>399</v>
      </c>
      <c r="E33" s="505" t="s">
        <v>21</v>
      </c>
      <c r="F33" s="483">
        <f>IF(G34=G33,100%,G34/G33)</f>
        <v>0</v>
      </c>
      <c r="G33" s="211">
        <f t="shared" si="0"/>
        <v>1</v>
      </c>
      <c r="H33" s="484" t="s">
        <v>79</v>
      </c>
      <c r="I33" s="485" t="s">
        <v>78</v>
      </c>
      <c r="J33" s="486"/>
      <c r="K33" s="487"/>
      <c r="L33" s="365"/>
      <c r="M33" s="365"/>
      <c r="N33" s="487"/>
      <c r="O33" s="487"/>
      <c r="P33" s="365"/>
      <c r="Q33" s="487"/>
      <c r="R33" s="487"/>
      <c r="S33" s="365"/>
      <c r="T33" s="487"/>
      <c r="U33" s="487"/>
      <c r="V33" s="487"/>
      <c r="W33" s="487"/>
      <c r="X33" s="487"/>
      <c r="Y33" s="487"/>
      <c r="Z33" s="487"/>
      <c r="AA33" s="487"/>
      <c r="AB33" s="487"/>
      <c r="AC33" s="487"/>
      <c r="AD33" s="487"/>
      <c r="AE33" s="487"/>
      <c r="AF33" s="487">
        <v>1</v>
      </c>
      <c r="AG33" s="488"/>
      <c r="AH33" s="382"/>
    </row>
    <row r="34" spans="2:34" ht="30.75" customHeight="1" x14ac:dyDescent="0.25">
      <c r="B34" s="533"/>
      <c r="C34" s="480"/>
      <c r="D34" s="481"/>
      <c r="E34" s="505"/>
      <c r="F34" s="483"/>
      <c r="G34" s="211">
        <f t="shared" si="0"/>
        <v>0</v>
      </c>
      <c r="H34" s="484"/>
      <c r="I34" s="485"/>
      <c r="J34" s="486"/>
      <c r="K34" s="487"/>
      <c r="L34" s="365"/>
      <c r="M34" s="365"/>
      <c r="N34" s="487"/>
      <c r="O34" s="487"/>
      <c r="P34" s="365"/>
      <c r="Q34" s="487"/>
      <c r="R34" s="487"/>
      <c r="S34" s="365"/>
      <c r="T34" s="487"/>
      <c r="U34" s="487"/>
      <c r="V34" s="487"/>
      <c r="W34" s="487"/>
      <c r="X34" s="487"/>
      <c r="Y34" s="487"/>
      <c r="Z34" s="487"/>
      <c r="AA34" s="487"/>
      <c r="AB34" s="487"/>
      <c r="AC34" s="487"/>
      <c r="AD34" s="487"/>
      <c r="AE34" s="487"/>
      <c r="AF34" s="487"/>
      <c r="AG34" s="488"/>
      <c r="AH34" s="382"/>
    </row>
    <row r="35" spans="2:34" s="56" customFormat="1" ht="30.75" customHeight="1" x14ac:dyDescent="0.25">
      <c r="B35" s="533"/>
      <c r="C35" s="480">
        <v>14</v>
      </c>
      <c r="D35" s="481" t="s">
        <v>400</v>
      </c>
      <c r="E35" s="505" t="s">
        <v>21</v>
      </c>
      <c r="F35" s="483">
        <f>IF(G36=G35,100%,G36/G35)</f>
        <v>0</v>
      </c>
      <c r="G35" s="211">
        <f t="shared" si="0"/>
        <v>1</v>
      </c>
      <c r="H35" s="484" t="s">
        <v>79</v>
      </c>
      <c r="I35" s="485" t="s">
        <v>78</v>
      </c>
      <c r="J35" s="486"/>
      <c r="K35" s="487"/>
      <c r="L35" s="365"/>
      <c r="M35" s="365"/>
      <c r="N35" s="487"/>
      <c r="O35" s="487"/>
      <c r="P35" s="365"/>
      <c r="Q35" s="487"/>
      <c r="R35" s="487"/>
      <c r="S35" s="365"/>
      <c r="T35" s="487"/>
      <c r="U35" s="487"/>
      <c r="V35" s="487"/>
      <c r="W35" s="487"/>
      <c r="X35" s="487"/>
      <c r="Y35" s="487"/>
      <c r="Z35" s="487"/>
      <c r="AA35" s="487"/>
      <c r="AB35" s="487"/>
      <c r="AC35" s="487"/>
      <c r="AD35" s="487"/>
      <c r="AE35" s="487"/>
      <c r="AF35" s="487">
        <v>1</v>
      </c>
      <c r="AG35" s="488"/>
      <c r="AH35" s="382"/>
    </row>
    <row r="36" spans="2:34" ht="30.75" customHeight="1" x14ac:dyDescent="0.25">
      <c r="B36" s="533"/>
      <c r="C36" s="480"/>
      <c r="D36" s="481"/>
      <c r="E36" s="505"/>
      <c r="F36" s="483"/>
      <c r="G36" s="211">
        <f t="shared" si="0"/>
        <v>0</v>
      </c>
      <c r="H36" s="484"/>
      <c r="I36" s="485"/>
      <c r="J36" s="486"/>
      <c r="K36" s="487"/>
      <c r="L36" s="365"/>
      <c r="M36" s="365"/>
      <c r="N36" s="487"/>
      <c r="O36" s="487"/>
      <c r="P36" s="365"/>
      <c r="Q36" s="487"/>
      <c r="R36" s="487"/>
      <c r="S36" s="365"/>
      <c r="T36" s="487"/>
      <c r="U36" s="487"/>
      <c r="V36" s="487"/>
      <c r="W36" s="487"/>
      <c r="X36" s="487"/>
      <c r="Y36" s="487"/>
      <c r="Z36" s="487"/>
      <c r="AA36" s="487"/>
      <c r="AB36" s="487"/>
      <c r="AC36" s="487"/>
      <c r="AD36" s="487"/>
      <c r="AE36" s="487"/>
      <c r="AF36" s="487"/>
      <c r="AG36" s="488"/>
      <c r="AH36" s="382"/>
    </row>
    <row r="37" spans="2:34" s="56" customFormat="1" ht="30.75" customHeight="1" x14ac:dyDescent="0.25">
      <c r="B37" s="533"/>
      <c r="C37" s="480">
        <v>15</v>
      </c>
      <c r="D37" s="481" t="s">
        <v>394</v>
      </c>
      <c r="E37" s="505" t="s">
        <v>21</v>
      </c>
      <c r="F37" s="483">
        <f>IF(G38=G37,100%,G38/G37)</f>
        <v>1</v>
      </c>
      <c r="G37" s="211">
        <f t="shared" si="0"/>
        <v>1</v>
      </c>
      <c r="H37" s="484" t="s">
        <v>79</v>
      </c>
      <c r="I37" s="485" t="s">
        <v>78</v>
      </c>
      <c r="J37" s="486"/>
      <c r="K37" s="487"/>
      <c r="L37" s="365"/>
      <c r="M37" s="365"/>
      <c r="N37" s="487">
        <v>1</v>
      </c>
      <c r="O37" s="487"/>
      <c r="P37" s="365"/>
      <c r="Q37" s="487"/>
      <c r="R37" s="487"/>
      <c r="S37" s="365"/>
      <c r="T37" s="487"/>
      <c r="U37" s="487"/>
      <c r="V37" s="487"/>
      <c r="W37" s="487"/>
      <c r="X37" s="487"/>
      <c r="Y37" s="487"/>
      <c r="Z37" s="487"/>
      <c r="AA37" s="487"/>
      <c r="AB37" s="487"/>
      <c r="AC37" s="487"/>
      <c r="AD37" s="487"/>
      <c r="AE37" s="487"/>
      <c r="AF37" s="487"/>
      <c r="AG37" s="488"/>
      <c r="AH37" s="382"/>
    </row>
    <row r="38" spans="2:34" ht="36.6" customHeight="1" x14ac:dyDescent="0.25">
      <c r="B38" s="533"/>
      <c r="C38" s="480"/>
      <c r="D38" s="481"/>
      <c r="E38" s="505"/>
      <c r="F38" s="483"/>
      <c r="G38" s="211">
        <f t="shared" si="0"/>
        <v>1</v>
      </c>
      <c r="H38" s="484"/>
      <c r="I38" s="485"/>
      <c r="J38" s="486"/>
      <c r="K38" s="487"/>
      <c r="L38" s="365"/>
      <c r="M38" s="365"/>
      <c r="N38" s="487">
        <v>1</v>
      </c>
      <c r="O38" s="487"/>
      <c r="P38" s="365"/>
      <c r="Q38" s="487"/>
      <c r="R38" s="487"/>
      <c r="S38" s="365"/>
      <c r="T38" s="487"/>
      <c r="U38" s="487"/>
      <c r="V38" s="487"/>
      <c r="W38" s="487"/>
      <c r="X38" s="487"/>
      <c r="Y38" s="487"/>
      <c r="Z38" s="487"/>
      <c r="AA38" s="487"/>
      <c r="AB38" s="487"/>
      <c r="AC38" s="487"/>
      <c r="AD38" s="487"/>
      <c r="AE38" s="487"/>
      <c r="AF38" s="487"/>
      <c r="AG38" s="488"/>
      <c r="AH38" s="382"/>
    </row>
    <row r="39" spans="2:34" s="56" customFormat="1" ht="50.1" customHeight="1" x14ac:dyDescent="0.25">
      <c r="B39" s="533"/>
      <c r="C39" s="480">
        <v>16</v>
      </c>
      <c r="D39" s="481" t="s">
        <v>395</v>
      </c>
      <c r="E39" s="505" t="s">
        <v>21</v>
      </c>
      <c r="F39" s="483">
        <f>IF(G40=G39,100%,G40/G39)</f>
        <v>1</v>
      </c>
      <c r="G39" s="211">
        <f t="shared" si="0"/>
        <v>1</v>
      </c>
      <c r="H39" s="484" t="s">
        <v>79</v>
      </c>
      <c r="I39" s="485" t="s">
        <v>78</v>
      </c>
      <c r="J39" s="486"/>
      <c r="K39" s="487"/>
      <c r="L39" s="365"/>
      <c r="M39" s="365"/>
      <c r="N39" s="487">
        <v>1</v>
      </c>
      <c r="O39" s="487"/>
      <c r="P39" s="365"/>
      <c r="Q39" s="487"/>
      <c r="R39" s="487"/>
      <c r="S39" s="365"/>
      <c r="T39" s="487"/>
      <c r="U39" s="487"/>
      <c r="V39" s="487"/>
      <c r="W39" s="487"/>
      <c r="X39" s="487"/>
      <c r="Y39" s="487"/>
      <c r="Z39" s="487"/>
      <c r="AA39" s="487"/>
      <c r="AB39" s="487"/>
      <c r="AC39" s="487"/>
      <c r="AD39" s="487"/>
      <c r="AE39" s="487"/>
      <c r="AF39" s="487"/>
      <c r="AG39" s="488"/>
      <c r="AH39" s="382"/>
    </row>
    <row r="40" spans="2:34" ht="30.75" customHeight="1" x14ac:dyDescent="0.25">
      <c r="B40" s="533"/>
      <c r="C40" s="480"/>
      <c r="D40" s="481"/>
      <c r="E40" s="505"/>
      <c r="F40" s="483"/>
      <c r="G40" s="211">
        <f t="shared" si="0"/>
        <v>1</v>
      </c>
      <c r="H40" s="484"/>
      <c r="I40" s="485"/>
      <c r="J40" s="486"/>
      <c r="K40" s="487"/>
      <c r="L40" s="365"/>
      <c r="M40" s="365"/>
      <c r="N40" s="487">
        <v>1</v>
      </c>
      <c r="O40" s="487"/>
      <c r="P40" s="365"/>
      <c r="Q40" s="487"/>
      <c r="R40" s="487"/>
      <c r="S40" s="365"/>
      <c r="T40" s="487"/>
      <c r="U40" s="487"/>
      <c r="V40" s="487"/>
      <c r="W40" s="487"/>
      <c r="X40" s="487"/>
      <c r="Y40" s="487"/>
      <c r="Z40" s="487"/>
      <c r="AA40" s="487"/>
      <c r="AB40" s="487"/>
      <c r="AC40" s="487"/>
      <c r="AD40" s="487"/>
      <c r="AE40" s="487"/>
      <c r="AF40" s="487"/>
      <c r="AG40" s="488"/>
      <c r="AH40" s="382"/>
    </row>
    <row r="41" spans="2:34" s="56" customFormat="1" ht="40.5" customHeight="1" x14ac:dyDescent="0.25">
      <c r="B41" s="533"/>
      <c r="C41" s="480">
        <v>17</v>
      </c>
      <c r="D41" s="481" t="s">
        <v>420</v>
      </c>
      <c r="E41" s="505" t="s">
        <v>21</v>
      </c>
      <c r="F41" s="483">
        <f>IF(G42=G41,100%,G42/G41)</f>
        <v>1</v>
      </c>
      <c r="G41" s="211">
        <f t="shared" si="0"/>
        <v>1</v>
      </c>
      <c r="H41" s="484" t="s">
        <v>79</v>
      </c>
      <c r="I41" s="485" t="s">
        <v>78</v>
      </c>
      <c r="J41" s="486"/>
      <c r="K41" s="487"/>
      <c r="L41" s="365"/>
      <c r="M41" s="365"/>
      <c r="N41" s="487">
        <v>1</v>
      </c>
      <c r="O41" s="487"/>
      <c r="P41" s="365"/>
      <c r="Q41" s="487"/>
      <c r="R41" s="487"/>
      <c r="S41" s="365"/>
      <c r="T41" s="487"/>
      <c r="U41" s="487"/>
      <c r="V41" s="487"/>
      <c r="W41" s="487"/>
      <c r="X41" s="487"/>
      <c r="Y41" s="487"/>
      <c r="Z41" s="487"/>
      <c r="AA41" s="487"/>
      <c r="AB41" s="487"/>
      <c r="AC41" s="487"/>
      <c r="AD41" s="487"/>
      <c r="AE41" s="487"/>
      <c r="AF41" s="487"/>
      <c r="AG41" s="488"/>
      <c r="AH41" s="382"/>
    </row>
    <row r="42" spans="2:34" ht="40.5" customHeight="1" x14ac:dyDescent="0.25">
      <c r="B42" s="533"/>
      <c r="C42" s="480"/>
      <c r="D42" s="481"/>
      <c r="E42" s="505"/>
      <c r="F42" s="483"/>
      <c r="G42" s="211">
        <f t="shared" si="0"/>
        <v>1</v>
      </c>
      <c r="H42" s="484"/>
      <c r="I42" s="485"/>
      <c r="J42" s="486"/>
      <c r="K42" s="487"/>
      <c r="L42" s="365"/>
      <c r="M42" s="365"/>
      <c r="N42" s="487">
        <v>1</v>
      </c>
      <c r="O42" s="487"/>
      <c r="P42" s="365"/>
      <c r="Q42" s="487"/>
      <c r="R42" s="487"/>
      <c r="S42" s="365"/>
      <c r="T42" s="487"/>
      <c r="U42" s="487"/>
      <c r="V42" s="487"/>
      <c r="W42" s="487"/>
      <c r="X42" s="487"/>
      <c r="Y42" s="487"/>
      <c r="Z42" s="487"/>
      <c r="AA42" s="487"/>
      <c r="AB42" s="487"/>
      <c r="AC42" s="487"/>
      <c r="AD42" s="487"/>
      <c r="AE42" s="487"/>
      <c r="AF42" s="487"/>
      <c r="AG42" s="488"/>
      <c r="AH42" s="382"/>
    </row>
    <row r="43" spans="2:34" ht="30.75" customHeight="1" x14ac:dyDescent="0.25">
      <c r="B43" s="533"/>
      <c r="C43" s="480">
        <v>18</v>
      </c>
      <c r="D43" s="481" t="s">
        <v>402</v>
      </c>
      <c r="E43" s="482" t="s">
        <v>20</v>
      </c>
      <c r="F43" s="483">
        <f>IF(G44=G43,100%,G44/G43)</f>
        <v>1</v>
      </c>
      <c r="G43" s="211">
        <f t="shared" si="0"/>
        <v>1</v>
      </c>
      <c r="H43" s="484" t="s">
        <v>79</v>
      </c>
      <c r="I43" s="485" t="s">
        <v>78</v>
      </c>
      <c r="J43" s="486"/>
      <c r="K43" s="487"/>
      <c r="L43" s="365">
        <v>1</v>
      </c>
      <c r="M43" s="365"/>
      <c r="N43" s="487"/>
      <c r="O43" s="487"/>
      <c r="P43" s="365"/>
      <c r="Q43" s="487"/>
      <c r="R43" s="487"/>
      <c r="S43" s="365"/>
      <c r="T43" s="487"/>
      <c r="U43" s="487"/>
      <c r="V43" s="487"/>
      <c r="W43" s="487"/>
      <c r="X43" s="487"/>
      <c r="Y43" s="487"/>
      <c r="Z43" s="487"/>
      <c r="AA43" s="487"/>
      <c r="AB43" s="487"/>
      <c r="AC43" s="487"/>
      <c r="AD43" s="487"/>
      <c r="AE43" s="487"/>
      <c r="AF43" s="487"/>
      <c r="AG43" s="488"/>
      <c r="AH43" s="382"/>
    </row>
    <row r="44" spans="2:34" ht="30.75" customHeight="1" x14ac:dyDescent="0.25">
      <c r="B44" s="533"/>
      <c r="C44" s="480"/>
      <c r="D44" s="481"/>
      <c r="E44" s="482"/>
      <c r="F44" s="483"/>
      <c r="G44" s="211">
        <f t="shared" si="0"/>
        <v>1</v>
      </c>
      <c r="H44" s="484"/>
      <c r="I44" s="485"/>
      <c r="J44" s="486"/>
      <c r="K44" s="487"/>
      <c r="L44" s="365">
        <v>1</v>
      </c>
      <c r="M44" s="365"/>
      <c r="N44" s="487"/>
      <c r="O44" s="487"/>
      <c r="P44" s="365"/>
      <c r="Q44" s="487"/>
      <c r="R44" s="487"/>
      <c r="S44" s="365"/>
      <c r="T44" s="487"/>
      <c r="U44" s="487"/>
      <c r="V44" s="487"/>
      <c r="W44" s="487"/>
      <c r="X44" s="487"/>
      <c r="Y44" s="487"/>
      <c r="Z44" s="487"/>
      <c r="AA44" s="487"/>
      <c r="AB44" s="487"/>
      <c r="AC44" s="487"/>
      <c r="AD44" s="487"/>
      <c r="AE44" s="487"/>
      <c r="AF44" s="487"/>
      <c r="AG44" s="488"/>
      <c r="AH44" s="382"/>
    </row>
    <row r="45" spans="2:34" s="56" customFormat="1" ht="59.4" customHeight="1" x14ac:dyDescent="0.25">
      <c r="B45" s="533"/>
      <c r="C45" s="480">
        <v>19</v>
      </c>
      <c r="D45" s="481" t="s">
        <v>421</v>
      </c>
      <c r="E45" s="482" t="s">
        <v>20</v>
      </c>
      <c r="F45" s="483">
        <f>IF(G46=G45,100%,G46/G45)</f>
        <v>0.6</v>
      </c>
      <c r="G45" s="211">
        <f t="shared" si="0"/>
        <v>5</v>
      </c>
      <c r="H45" s="484" t="s">
        <v>79</v>
      </c>
      <c r="I45" s="485" t="s">
        <v>78</v>
      </c>
      <c r="J45" s="486">
        <v>1</v>
      </c>
      <c r="K45" s="487"/>
      <c r="L45" s="365">
        <v>1</v>
      </c>
      <c r="M45" s="365"/>
      <c r="N45" s="487"/>
      <c r="O45" s="487"/>
      <c r="P45" s="365"/>
      <c r="Q45" s="487"/>
      <c r="R45" s="487"/>
      <c r="S45" s="365">
        <v>1</v>
      </c>
      <c r="T45" s="487"/>
      <c r="U45" s="487"/>
      <c r="V45" s="487"/>
      <c r="W45" s="487"/>
      <c r="X45" s="487">
        <v>1</v>
      </c>
      <c r="Y45" s="487"/>
      <c r="Z45" s="487"/>
      <c r="AA45" s="487"/>
      <c r="AB45" s="487"/>
      <c r="AC45" s="487"/>
      <c r="AD45" s="487">
        <v>1</v>
      </c>
      <c r="AE45" s="487"/>
      <c r="AF45" s="487"/>
      <c r="AG45" s="488"/>
      <c r="AH45" s="382"/>
    </row>
    <row r="46" spans="2:34" ht="59.4" customHeight="1" x14ac:dyDescent="0.25">
      <c r="B46" s="533"/>
      <c r="C46" s="480"/>
      <c r="D46" s="481"/>
      <c r="E46" s="482"/>
      <c r="F46" s="483"/>
      <c r="G46" s="211">
        <f t="shared" si="0"/>
        <v>3</v>
      </c>
      <c r="H46" s="484"/>
      <c r="I46" s="485"/>
      <c r="J46" s="486">
        <v>1</v>
      </c>
      <c r="K46" s="487"/>
      <c r="L46" s="365">
        <v>1</v>
      </c>
      <c r="M46" s="365"/>
      <c r="N46" s="487"/>
      <c r="O46" s="487"/>
      <c r="P46" s="365"/>
      <c r="Q46" s="487"/>
      <c r="R46" s="487"/>
      <c r="S46" s="365">
        <v>1</v>
      </c>
      <c r="T46" s="487"/>
      <c r="U46" s="487"/>
      <c r="V46" s="487"/>
      <c r="W46" s="487"/>
      <c r="X46" s="487"/>
      <c r="Y46" s="487"/>
      <c r="Z46" s="487"/>
      <c r="AA46" s="487"/>
      <c r="AB46" s="487"/>
      <c r="AC46" s="487"/>
      <c r="AD46" s="487"/>
      <c r="AE46" s="487"/>
      <c r="AF46" s="487"/>
      <c r="AG46" s="488"/>
      <c r="AH46" s="382"/>
    </row>
    <row r="47" spans="2:34" ht="45.9" customHeight="1" x14ac:dyDescent="0.25">
      <c r="B47" s="533"/>
      <c r="C47" s="480">
        <v>20</v>
      </c>
      <c r="D47" s="524" t="s">
        <v>601</v>
      </c>
      <c r="E47" s="482" t="s">
        <v>23</v>
      </c>
      <c r="F47" s="483">
        <f>IF(G48=G47,100%,G48/G47)</f>
        <v>0.55555555555555558</v>
      </c>
      <c r="G47" s="211">
        <f>SUM(J47:AG47)</f>
        <v>9</v>
      </c>
      <c r="H47" s="484" t="s">
        <v>79</v>
      </c>
      <c r="I47" s="485" t="s">
        <v>78</v>
      </c>
      <c r="J47" s="486"/>
      <c r="K47" s="487"/>
      <c r="L47" s="365"/>
      <c r="M47" s="365"/>
      <c r="N47" s="487">
        <v>1</v>
      </c>
      <c r="O47" s="487"/>
      <c r="P47" s="365"/>
      <c r="Q47" s="487">
        <v>1</v>
      </c>
      <c r="R47" s="487"/>
      <c r="S47" s="365">
        <v>1</v>
      </c>
      <c r="T47" s="487">
        <v>1</v>
      </c>
      <c r="U47" s="487"/>
      <c r="V47" s="487">
        <v>1</v>
      </c>
      <c r="W47" s="487"/>
      <c r="X47" s="487">
        <v>1</v>
      </c>
      <c r="Y47" s="487"/>
      <c r="Z47" s="487">
        <v>1</v>
      </c>
      <c r="AA47" s="487"/>
      <c r="AB47" s="487">
        <v>1</v>
      </c>
      <c r="AC47" s="487"/>
      <c r="AD47" s="487">
        <v>1</v>
      </c>
      <c r="AE47" s="487"/>
      <c r="AF47" s="487"/>
      <c r="AG47" s="488"/>
      <c r="AH47" s="382"/>
    </row>
    <row r="48" spans="2:34" ht="56.25" customHeight="1" x14ac:dyDescent="0.25">
      <c r="B48" s="533"/>
      <c r="C48" s="480"/>
      <c r="D48" s="491"/>
      <c r="E48" s="482"/>
      <c r="F48" s="483"/>
      <c r="G48" s="211">
        <f>SUM(J48:AG48)</f>
        <v>5</v>
      </c>
      <c r="H48" s="484"/>
      <c r="I48" s="485"/>
      <c r="J48" s="486"/>
      <c r="K48" s="487"/>
      <c r="L48" s="365"/>
      <c r="M48" s="365"/>
      <c r="N48" s="487">
        <v>1</v>
      </c>
      <c r="O48" s="487"/>
      <c r="P48" s="365"/>
      <c r="Q48" s="487">
        <v>1</v>
      </c>
      <c r="R48" s="487"/>
      <c r="S48" s="365">
        <v>1</v>
      </c>
      <c r="T48" s="487">
        <v>1</v>
      </c>
      <c r="U48" s="487"/>
      <c r="V48" s="487">
        <v>1</v>
      </c>
      <c r="W48" s="487"/>
      <c r="X48" s="487"/>
      <c r="Y48" s="487"/>
      <c r="Z48" s="487"/>
      <c r="AA48" s="487"/>
      <c r="AB48" s="487"/>
      <c r="AC48" s="487"/>
      <c r="AD48" s="487"/>
      <c r="AE48" s="487"/>
      <c r="AF48" s="487"/>
      <c r="AG48" s="488"/>
      <c r="AH48" s="382"/>
    </row>
    <row r="49" spans="2:34" s="56" customFormat="1" ht="64.5" customHeight="1" x14ac:dyDescent="0.25">
      <c r="B49" s="533"/>
      <c r="C49" s="480">
        <v>21</v>
      </c>
      <c r="D49" s="496" t="s">
        <v>575</v>
      </c>
      <c r="E49" s="482" t="s">
        <v>20</v>
      </c>
      <c r="F49" s="495">
        <f>IF(G50=G49,100%,G50/G49)</f>
        <v>0.54545454545454541</v>
      </c>
      <c r="G49" s="211">
        <f t="shared" ref="G49:G54" si="1">SUM(J49:AG49)</f>
        <v>11</v>
      </c>
      <c r="H49" s="484" t="s">
        <v>79</v>
      </c>
      <c r="I49" s="485" t="s">
        <v>78</v>
      </c>
      <c r="J49" s="486"/>
      <c r="K49" s="487"/>
      <c r="L49" s="365">
        <v>1</v>
      </c>
      <c r="M49" s="365"/>
      <c r="N49" s="487">
        <v>1</v>
      </c>
      <c r="O49" s="487"/>
      <c r="P49" s="365"/>
      <c r="Q49" s="487">
        <v>1</v>
      </c>
      <c r="R49" s="487"/>
      <c r="S49" s="365">
        <v>1</v>
      </c>
      <c r="T49" s="487">
        <v>1</v>
      </c>
      <c r="U49" s="487"/>
      <c r="V49" s="487">
        <v>1</v>
      </c>
      <c r="W49" s="487"/>
      <c r="X49" s="487">
        <v>1</v>
      </c>
      <c r="Y49" s="487"/>
      <c r="Z49" s="487">
        <v>1</v>
      </c>
      <c r="AA49" s="487"/>
      <c r="AB49" s="487">
        <v>1</v>
      </c>
      <c r="AC49" s="487"/>
      <c r="AD49" s="487">
        <v>2</v>
      </c>
      <c r="AE49" s="487"/>
      <c r="AF49" s="487"/>
      <c r="AG49" s="488"/>
      <c r="AH49" s="382"/>
    </row>
    <row r="50" spans="2:34" ht="72.75" customHeight="1" x14ac:dyDescent="0.25">
      <c r="B50" s="533"/>
      <c r="C50" s="480"/>
      <c r="D50" s="497"/>
      <c r="E50" s="482"/>
      <c r="F50" s="495"/>
      <c r="G50" s="211">
        <f t="shared" si="1"/>
        <v>6</v>
      </c>
      <c r="H50" s="484"/>
      <c r="I50" s="485"/>
      <c r="J50" s="486"/>
      <c r="K50" s="487"/>
      <c r="L50" s="365">
        <v>1</v>
      </c>
      <c r="M50" s="365"/>
      <c r="N50" s="487">
        <v>1</v>
      </c>
      <c r="O50" s="487"/>
      <c r="P50" s="365"/>
      <c r="Q50" s="487">
        <v>1</v>
      </c>
      <c r="R50" s="487"/>
      <c r="S50" s="365">
        <v>1</v>
      </c>
      <c r="T50" s="487">
        <v>1</v>
      </c>
      <c r="U50" s="487"/>
      <c r="V50" s="487">
        <v>1</v>
      </c>
      <c r="W50" s="487"/>
      <c r="X50" s="487"/>
      <c r="Y50" s="487"/>
      <c r="Z50" s="487"/>
      <c r="AA50" s="487"/>
      <c r="AB50" s="487"/>
      <c r="AC50" s="487"/>
      <c r="AD50" s="487"/>
      <c r="AE50" s="487"/>
      <c r="AF50" s="487"/>
      <c r="AG50" s="488"/>
      <c r="AH50" s="382"/>
    </row>
    <row r="51" spans="2:34" s="56" customFormat="1" ht="64.5" customHeight="1" x14ac:dyDescent="0.25">
      <c r="B51" s="533"/>
      <c r="C51" s="480">
        <v>22</v>
      </c>
      <c r="D51" s="498" t="s">
        <v>576</v>
      </c>
      <c r="E51" s="482" t="s">
        <v>20</v>
      </c>
      <c r="F51" s="495">
        <f>IF(G52=G51,100%,G52/G51)</f>
        <v>0.73684210526315785</v>
      </c>
      <c r="G51" s="211">
        <f t="shared" si="1"/>
        <v>19</v>
      </c>
      <c r="H51" s="484" t="s">
        <v>79</v>
      </c>
      <c r="I51" s="485" t="s">
        <v>78</v>
      </c>
      <c r="J51" s="486">
        <v>1</v>
      </c>
      <c r="K51" s="487"/>
      <c r="L51" s="365">
        <v>6</v>
      </c>
      <c r="M51" s="365"/>
      <c r="N51" s="487">
        <v>2</v>
      </c>
      <c r="O51" s="487"/>
      <c r="P51" s="365"/>
      <c r="Q51" s="487">
        <v>2</v>
      </c>
      <c r="R51" s="487"/>
      <c r="S51" s="365">
        <v>1</v>
      </c>
      <c r="T51" s="487">
        <v>1</v>
      </c>
      <c r="U51" s="487"/>
      <c r="V51" s="487">
        <v>1</v>
      </c>
      <c r="W51" s="487"/>
      <c r="X51" s="487">
        <v>1</v>
      </c>
      <c r="Y51" s="487"/>
      <c r="Z51" s="487">
        <v>1</v>
      </c>
      <c r="AA51" s="487"/>
      <c r="AB51" s="487">
        <v>1</v>
      </c>
      <c r="AC51" s="487"/>
      <c r="AD51" s="487">
        <v>1</v>
      </c>
      <c r="AE51" s="487"/>
      <c r="AF51" s="487">
        <v>1</v>
      </c>
      <c r="AG51" s="488"/>
      <c r="AH51" s="382"/>
    </row>
    <row r="52" spans="2:34" ht="64.5" customHeight="1" x14ac:dyDescent="0.25">
      <c r="B52" s="533"/>
      <c r="C52" s="480"/>
      <c r="D52" s="497"/>
      <c r="E52" s="482"/>
      <c r="F52" s="495"/>
      <c r="G52" s="211">
        <f t="shared" si="1"/>
        <v>14</v>
      </c>
      <c r="H52" s="484"/>
      <c r="I52" s="485"/>
      <c r="J52" s="486">
        <v>1</v>
      </c>
      <c r="K52" s="487"/>
      <c r="L52" s="365">
        <v>6</v>
      </c>
      <c r="M52" s="365"/>
      <c r="N52" s="487">
        <v>2</v>
      </c>
      <c r="O52" s="487"/>
      <c r="P52" s="365"/>
      <c r="Q52" s="487">
        <v>2</v>
      </c>
      <c r="R52" s="487"/>
      <c r="S52" s="365">
        <v>1</v>
      </c>
      <c r="T52" s="487">
        <v>1</v>
      </c>
      <c r="U52" s="487"/>
      <c r="V52" s="487">
        <v>1</v>
      </c>
      <c r="W52" s="487"/>
      <c r="X52" s="487"/>
      <c r="Y52" s="487"/>
      <c r="Z52" s="487"/>
      <c r="AA52" s="487"/>
      <c r="AB52" s="487"/>
      <c r="AC52" s="487"/>
      <c r="AD52" s="487"/>
      <c r="AE52" s="487"/>
      <c r="AF52" s="487"/>
      <c r="AG52" s="488"/>
      <c r="AH52" s="382"/>
    </row>
    <row r="53" spans="2:34" s="56" customFormat="1" ht="64.5" customHeight="1" x14ac:dyDescent="0.25">
      <c r="B53" s="533"/>
      <c r="C53" s="480">
        <v>23</v>
      </c>
      <c r="D53" s="481" t="s">
        <v>422</v>
      </c>
      <c r="E53" s="482" t="s">
        <v>20</v>
      </c>
      <c r="F53" s="495">
        <f>IF(G54=G53,100%,G54/G53)</f>
        <v>0.4</v>
      </c>
      <c r="G53" s="211">
        <f t="shared" si="1"/>
        <v>10</v>
      </c>
      <c r="H53" s="484" t="s">
        <v>79</v>
      </c>
      <c r="I53" s="485" t="s">
        <v>78</v>
      </c>
      <c r="J53" s="486"/>
      <c r="K53" s="487"/>
      <c r="L53" s="365"/>
      <c r="M53" s="365"/>
      <c r="N53" s="487">
        <v>1</v>
      </c>
      <c r="O53" s="487"/>
      <c r="P53" s="365"/>
      <c r="Q53" s="487">
        <v>1</v>
      </c>
      <c r="R53" s="487"/>
      <c r="S53" s="365">
        <v>1</v>
      </c>
      <c r="T53" s="487">
        <v>1</v>
      </c>
      <c r="U53" s="487"/>
      <c r="V53" s="487">
        <v>1</v>
      </c>
      <c r="W53" s="487"/>
      <c r="X53" s="487">
        <v>1</v>
      </c>
      <c r="Y53" s="487"/>
      <c r="Z53" s="487">
        <v>1</v>
      </c>
      <c r="AA53" s="487"/>
      <c r="AB53" s="487">
        <v>1</v>
      </c>
      <c r="AC53" s="487"/>
      <c r="AD53" s="487">
        <v>1</v>
      </c>
      <c r="AE53" s="487"/>
      <c r="AF53" s="487">
        <v>1</v>
      </c>
      <c r="AG53" s="488"/>
      <c r="AH53" s="382"/>
    </row>
    <row r="54" spans="2:34" ht="64.5" customHeight="1" x14ac:dyDescent="0.25">
      <c r="B54" s="533"/>
      <c r="C54" s="480"/>
      <c r="D54" s="481"/>
      <c r="E54" s="482"/>
      <c r="F54" s="495"/>
      <c r="G54" s="211">
        <f t="shared" si="1"/>
        <v>4</v>
      </c>
      <c r="H54" s="484"/>
      <c r="I54" s="485"/>
      <c r="J54" s="486"/>
      <c r="K54" s="487"/>
      <c r="L54" s="365"/>
      <c r="M54" s="365"/>
      <c r="N54" s="487">
        <v>1</v>
      </c>
      <c r="O54" s="487"/>
      <c r="P54" s="365"/>
      <c r="Q54" s="487">
        <v>1</v>
      </c>
      <c r="R54" s="487"/>
      <c r="S54" s="365">
        <v>1</v>
      </c>
      <c r="T54" s="487">
        <v>1</v>
      </c>
      <c r="U54" s="487"/>
      <c r="V54" s="487"/>
      <c r="W54" s="487"/>
      <c r="X54" s="487"/>
      <c r="Y54" s="487"/>
      <c r="Z54" s="487"/>
      <c r="AA54" s="487"/>
      <c r="AB54" s="487"/>
      <c r="AC54" s="487"/>
      <c r="AD54" s="487"/>
      <c r="AE54" s="487"/>
      <c r="AF54" s="487"/>
      <c r="AG54" s="488"/>
      <c r="AH54" s="382"/>
    </row>
    <row r="55" spans="2:34" ht="45.6" customHeight="1" x14ac:dyDescent="0.25">
      <c r="B55" s="533"/>
      <c r="C55" s="480">
        <v>24</v>
      </c>
      <c r="D55" s="481" t="s">
        <v>428</v>
      </c>
      <c r="E55" s="482" t="s">
        <v>23</v>
      </c>
      <c r="F55" s="495">
        <f>IF(G56=G55,100%,G56/G55)</f>
        <v>0.66666666666666663</v>
      </c>
      <c r="G55" s="211">
        <f t="shared" ref="G55:G62" si="2">SUM(J55:AG55)</f>
        <v>3</v>
      </c>
      <c r="H55" s="484" t="s">
        <v>79</v>
      </c>
      <c r="I55" s="485" t="s">
        <v>78</v>
      </c>
      <c r="J55" s="486"/>
      <c r="K55" s="487"/>
      <c r="L55" s="365"/>
      <c r="M55" s="365"/>
      <c r="N55" s="487">
        <v>1</v>
      </c>
      <c r="O55" s="487"/>
      <c r="P55" s="365"/>
      <c r="Q55" s="487">
        <v>1</v>
      </c>
      <c r="R55" s="487"/>
      <c r="S55" s="365"/>
      <c r="T55" s="487"/>
      <c r="U55" s="487"/>
      <c r="V55" s="487"/>
      <c r="W55" s="487"/>
      <c r="X55" s="487"/>
      <c r="Y55" s="487"/>
      <c r="Z55" s="487">
        <v>1</v>
      </c>
      <c r="AA55" s="487"/>
      <c r="AB55" s="487"/>
      <c r="AC55" s="487"/>
      <c r="AD55" s="487"/>
      <c r="AE55" s="487"/>
      <c r="AF55" s="487"/>
      <c r="AG55" s="488"/>
      <c r="AH55" s="382"/>
    </row>
    <row r="56" spans="2:34" ht="45.6" customHeight="1" x14ac:dyDescent="0.25">
      <c r="B56" s="533"/>
      <c r="C56" s="480"/>
      <c r="D56" s="481"/>
      <c r="E56" s="482"/>
      <c r="F56" s="495"/>
      <c r="G56" s="211">
        <f t="shared" si="2"/>
        <v>2</v>
      </c>
      <c r="H56" s="484"/>
      <c r="I56" s="485"/>
      <c r="J56" s="486"/>
      <c r="K56" s="487"/>
      <c r="L56" s="365"/>
      <c r="M56" s="365"/>
      <c r="N56" s="487">
        <v>1</v>
      </c>
      <c r="O56" s="487"/>
      <c r="P56" s="365"/>
      <c r="Q56" s="487">
        <v>1</v>
      </c>
      <c r="R56" s="487"/>
      <c r="S56" s="365"/>
      <c r="T56" s="487"/>
      <c r="U56" s="487"/>
      <c r="V56" s="487"/>
      <c r="W56" s="487"/>
      <c r="X56" s="487"/>
      <c r="Y56" s="487"/>
      <c r="Z56" s="487"/>
      <c r="AA56" s="487"/>
      <c r="AB56" s="487"/>
      <c r="AC56" s="487"/>
      <c r="AD56" s="487"/>
      <c r="AE56" s="487"/>
      <c r="AF56" s="487"/>
      <c r="AG56" s="488"/>
      <c r="AH56" s="382"/>
    </row>
    <row r="57" spans="2:34" ht="44.1" customHeight="1" x14ac:dyDescent="0.25">
      <c r="B57" s="533"/>
      <c r="C57" s="480">
        <v>25</v>
      </c>
      <c r="D57" s="481" t="s">
        <v>429</v>
      </c>
      <c r="E57" s="482" t="s">
        <v>23</v>
      </c>
      <c r="F57" s="483">
        <f>IF(G58=G57,100%,G58/G57)</f>
        <v>1</v>
      </c>
      <c r="G57" s="211">
        <f t="shared" si="2"/>
        <v>3</v>
      </c>
      <c r="H57" s="484" t="s">
        <v>79</v>
      </c>
      <c r="I57" s="485" t="s">
        <v>78</v>
      </c>
      <c r="J57" s="486"/>
      <c r="K57" s="487"/>
      <c r="L57" s="365">
        <v>1</v>
      </c>
      <c r="M57" s="365"/>
      <c r="N57" s="487"/>
      <c r="O57" s="487"/>
      <c r="P57" s="365"/>
      <c r="Q57" s="487">
        <v>1</v>
      </c>
      <c r="R57" s="487"/>
      <c r="S57" s="365">
        <v>1</v>
      </c>
      <c r="T57" s="487"/>
      <c r="U57" s="487"/>
      <c r="V57" s="487"/>
      <c r="W57" s="487"/>
      <c r="X57" s="487"/>
      <c r="Y57" s="487"/>
      <c r="Z57" s="487"/>
      <c r="AA57" s="487"/>
      <c r="AB57" s="487"/>
      <c r="AC57" s="487"/>
      <c r="AD57" s="487"/>
      <c r="AE57" s="487"/>
      <c r="AF57" s="487"/>
      <c r="AG57" s="488"/>
      <c r="AH57" s="382"/>
    </row>
    <row r="58" spans="2:34" ht="44.1" customHeight="1" x14ac:dyDescent="0.25">
      <c r="B58" s="533"/>
      <c r="C58" s="480"/>
      <c r="D58" s="481"/>
      <c r="E58" s="482"/>
      <c r="F58" s="483"/>
      <c r="G58" s="211">
        <f t="shared" si="2"/>
        <v>3</v>
      </c>
      <c r="H58" s="484"/>
      <c r="I58" s="485"/>
      <c r="J58" s="486"/>
      <c r="K58" s="487"/>
      <c r="L58" s="365">
        <v>1</v>
      </c>
      <c r="M58" s="365"/>
      <c r="N58" s="487"/>
      <c r="O58" s="487"/>
      <c r="P58" s="365"/>
      <c r="Q58" s="487">
        <v>1</v>
      </c>
      <c r="R58" s="487"/>
      <c r="S58" s="365">
        <v>1</v>
      </c>
      <c r="T58" s="487"/>
      <c r="U58" s="487"/>
      <c r="V58" s="487"/>
      <c r="W58" s="487"/>
      <c r="X58" s="487"/>
      <c r="Y58" s="487"/>
      <c r="Z58" s="487"/>
      <c r="AA58" s="487"/>
      <c r="AB58" s="487"/>
      <c r="AC58" s="487"/>
      <c r="AD58" s="487"/>
      <c r="AE58" s="487"/>
      <c r="AF58" s="487"/>
      <c r="AG58" s="488"/>
      <c r="AH58" s="382"/>
    </row>
    <row r="59" spans="2:34" ht="45" customHeight="1" x14ac:dyDescent="0.25">
      <c r="B59" s="533"/>
      <c r="C59" s="480">
        <v>26</v>
      </c>
      <c r="D59" s="481" t="s">
        <v>430</v>
      </c>
      <c r="E59" s="482" t="s">
        <v>23</v>
      </c>
      <c r="F59" s="483">
        <f>IF(G60=G59,100%,G60/G59)</f>
        <v>0.66666666666666663</v>
      </c>
      <c r="G59" s="211">
        <f t="shared" si="2"/>
        <v>3</v>
      </c>
      <c r="H59" s="484" t="s">
        <v>79</v>
      </c>
      <c r="I59" s="485" t="s">
        <v>78</v>
      </c>
      <c r="J59" s="486"/>
      <c r="K59" s="487"/>
      <c r="L59" s="365"/>
      <c r="M59" s="365"/>
      <c r="N59" s="487">
        <v>1</v>
      </c>
      <c r="O59" s="487"/>
      <c r="P59" s="365"/>
      <c r="Q59" s="487"/>
      <c r="R59" s="487"/>
      <c r="S59" s="365"/>
      <c r="T59" s="487"/>
      <c r="U59" s="487"/>
      <c r="V59" s="487">
        <v>1</v>
      </c>
      <c r="W59" s="487"/>
      <c r="X59" s="487"/>
      <c r="Y59" s="487"/>
      <c r="Z59" s="487"/>
      <c r="AA59" s="487"/>
      <c r="AB59" s="487">
        <v>1</v>
      </c>
      <c r="AC59" s="487"/>
      <c r="AD59" s="487"/>
      <c r="AE59" s="487"/>
      <c r="AF59" s="487"/>
      <c r="AG59" s="488"/>
      <c r="AH59" s="382"/>
    </row>
    <row r="60" spans="2:34" ht="45" customHeight="1" x14ac:dyDescent="0.25">
      <c r="B60" s="533"/>
      <c r="C60" s="480"/>
      <c r="D60" s="481"/>
      <c r="E60" s="482"/>
      <c r="F60" s="483"/>
      <c r="G60" s="211">
        <f t="shared" si="2"/>
        <v>2</v>
      </c>
      <c r="H60" s="484"/>
      <c r="I60" s="485"/>
      <c r="J60" s="486"/>
      <c r="K60" s="487"/>
      <c r="L60" s="365"/>
      <c r="M60" s="365"/>
      <c r="N60" s="487">
        <v>1</v>
      </c>
      <c r="O60" s="487"/>
      <c r="P60" s="365"/>
      <c r="Q60" s="487"/>
      <c r="R60" s="487"/>
      <c r="S60" s="365"/>
      <c r="T60" s="487"/>
      <c r="U60" s="487"/>
      <c r="V60" s="487">
        <v>1</v>
      </c>
      <c r="W60" s="487"/>
      <c r="X60" s="487"/>
      <c r="Y60" s="487"/>
      <c r="Z60" s="487"/>
      <c r="AA60" s="487"/>
      <c r="AB60" s="487"/>
      <c r="AC60" s="487"/>
      <c r="AD60" s="487"/>
      <c r="AE60" s="487"/>
      <c r="AF60" s="487"/>
      <c r="AG60" s="488"/>
      <c r="AH60" s="382"/>
    </row>
    <row r="61" spans="2:34" ht="78.75" customHeight="1" x14ac:dyDescent="0.25">
      <c r="B61" s="533"/>
      <c r="C61" s="480">
        <v>27</v>
      </c>
      <c r="D61" s="500" t="s">
        <v>443</v>
      </c>
      <c r="E61" s="482" t="s">
        <v>23</v>
      </c>
      <c r="F61" s="483">
        <f>IF(G62=G61,100%,G62/G61)</f>
        <v>0</v>
      </c>
      <c r="G61" s="211">
        <f t="shared" si="2"/>
        <v>5</v>
      </c>
      <c r="H61" s="484" t="s">
        <v>79</v>
      </c>
      <c r="I61" s="485" t="s">
        <v>78</v>
      </c>
      <c r="J61" s="486"/>
      <c r="K61" s="487"/>
      <c r="L61" s="365"/>
      <c r="M61" s="365"/>
      <c r="N61" s="487"/>
      <c r="O61" s="487"/>
      <c r="P61" s="365"/>
      <c r="Q61" s="487">
        <v>1</v>
      </c>
      <c r="R61" s="487"/>
      <c r="S61" s="365"/>
      <c r="T61" s="487">
        <v>1</v>
      </c>
      <c r="U61" s="487"/>
      <c r="V61" s="487"/>
      <c r="W61" s="487"/>
      <c r="X61" s="487">
        <v>1</v>
      </c>
      <c r="Y61" s="487"/>
      <c r="Z61" s="487"/>
      <c r="AA61" s="487"/>
      <c r="AB61" s="487">
        <v>1</v>
      </c>
      <c r="AC61" s="487"/>
      <c r="AD61" s="487"/>
      <c r="AE61" s="487"/>
      <c r="AF61" s="487">
        <v>1</v>
      </c>
      <c r="AG61" s="488"/>
      <c r="AH61" s="382"/>
    </row>
    <row r="62" spans="2:34" ht="78.75" customHeight="1" x14ac:dyDescent="0.25">
      <c r="B62" s="533"/>
      <c r="C62" s="480"/>
      <c r="D62" s="500"/>
      <c r="E62" s="482"/>
      <c r="F62" s="483"/>
      <c r="G62" s="211">
        <f t="shared" si="2"/>
        <v>0</v>
      </c>
      <c r="H62" s="484"/>
      <c r="I62" s="485"/>
      <c r="J62" s="486"/>
      <c r="K62" s="487"/>
      <c r="L62" s="365"/>
      <c r="M62" s="365"/>
      <c r="N62" s="487"/>
      <c r="O62" s="487"/>
      <c r="P62" s="365"/>
      <c r="Q62" s="487"/>
      <c r="R62" s="487"/>
      <c r="S62" s="365"/>
      <c r="T62" s="487"/>
      <c r="U62" s="487"/>
      <c r="V62" s="487"/>
      <c r="W62" s="487"/>
      <c r="X62" s="487"/>
      <c r="Y62" s="487"/>
      <c r="Z62" s="487"/>
      <c r="AA62" s="487"/>
      <c r="AB62" s="487"/>
      <c r="AC62" s="487"/>
      <c r="AD62" s="487"/>
      <c r="AE62" s="487"/>
      <c r="AF62" s="487"/>
      <c r="AG62" s="488"/>
      <c r="AH62" s="382"/>
    </row>
    <row r="63" spans="2:34" s="56" customFormat="1" ht="49.5" customHeight="1" x14ac:dyDescent="0.25">
      <c r="B63" s="533"/>
      <c r="C63" s="480">
        <v>28</v>
      </c>
      <c r="D63" s="481" t="s">
        <v>423</v>
      </c>
      <c r="E63" s="482" t="s">
        <v>20</v>
      </c>
      <c r="F63" s="483">
        <f>IF(G64=G63,100%,G64/G63)</f>
        <v>0.54545454545454541</v>
      </c>
      <c r="G63" s="211">
        <f>SUM(J63:AG63)</f>
        <v>11</v>
      </c>
      <c r="H63" s="484" t="s">
        <v>79</v>
      </c>
      <c r="I63" s="485" t="s">
        <v>78</v>
      </c>
      <c r="J63" s="486"/>
      <c r="K63" s="487"/>
      <c r="L63" s="365">
        <v>1</v>
      </c>
      <c r="M63" s="365"/>
      <c r="N63" s="487">
        <v>1</v>
      </c>
      <c r="O63" s="487"/>
      <c r="P63" s="365"/>
      <c r="Q63" s="487">
        <v>1</v>
      </c>
      <c r="R63" s="487"/>
      <c r="S63" s="365">
        <v>1</v>
      </c>
      <c r="T63" s="487">
        <v>1</v>
      </c>
      <c r="U63" s="487"/>
      <c r="V63" s="487">
        <v>1</v>
      </c>
      <c r="W63" s="487"/>
      <c r="X63" s="487">
        <v>1</v>
      </c>
      <c r="Y63" s="487"/>
      <c r="Z63" s="487">
        <v>1</v>
      </c>
      <c r="AA63" s="487"/>
      <c r="AB63" s="487">
        <v>1</v>
      </c>
      <c r="AC63" s="487"/>
      <c r="AD63" s="487">
        <v>1</v>
      </c>
      <c r="AE63" s="487"/>
      <c r="AF63" s="487">
        <v>1</v>
      </c>
      <c r="AG63" s="488"/>
      <c r="AH63" s="382"/>
    </row>
    <row r="64" spans="2:34" ht="67.5" customHeight="1" x14ac:dyDescent="0.25">
      <c r="B64" s="533"/>
      <c r="C64" s="480"/>
      <c r="D64" s="481"/>
      <c r="E64" s="482"/>
      <c r="F64" s="483"/>
      <c r="G64" s="211">
        <f>SUM(J64:AG64)</f>
        <v>6</v>
      </c>
      <c r="H64" s="484"/>
      <c r="I64" s="485"/>
      <c r="J64" s="486"/>
      <c r="K64" s="487"/>
      <c r="L64" s="365">
        <v>1</v>
      </c>
      <c r="M64" s="365"/>
      <c r="N64" s="487">
        <v>1</v>
      </c>
      <c r="O64" s="487"/>
      <c r="P64" s="365"/>
      <c r="Q64" s="487">
        <v>1</v>
      </c>
      <c r="R64" s="487"/>
      <c r="S64" s="365">
        <v>1</v>
      </c>
      <c r="T64" s="487">
        <v>1</v>
      </c>
      <c r="U64" s="487"/>
      <c r="V64" s="487">
        <v>1</v>
      </c>
      <c r="W64" s="487"/>
      <c r="X64" s="487"/>
      <c r="Y64" s="487"/>
      <c r="Z64" s="487"/>
      <c r="AA64" s="487"/>
      <c r="AB64" s="487"/>
      <c r="AC64" s="487"/>
      <c r="AD64" s="487"/>
      <c r="AE64" s="487"/>
      <c r="AF64" s="487"/>
      <c r="AG64" s="488"/>
      <c r="AH64" s="382"/>
    </row>
    <row r="65" spans="2:34" ht="107.25" customHeight="1" x14ac:dyDescent="0.25">
      <c r="B65" s="533"/>
      <c r="C65" s="480">
        <v>29</v>
      </c>
      <c r="D65" s="493" t="s">
        <v>796</v>
      </c>
      <c r="E65" s="482" t="s">
        <v>23</v>
      </c>
      <c r="F65" s="483">
        <f>IF(G66=G65,100%,G66/G65)</f>
        <v>0.84615384615384615</v>
      </c>
      <c r="G65" s="211">
        <v>26</v>
      </c>
      <c r="H65" s="484" t="s">
        <v>79</v>
      </c>
      <c r="I65" s="485" t="s">
        <v>78</v>
      </c>
      <c r="J65" s="486"/>
      <c r="K65" s="487"/>
      <c r="L65" s="365"/>
      <c r="M65" s="365"/>
      <c r="N65" s="487">
        <v>2</v>
      </c>
      <c r="O65" s="487"/>
      <c r="P65" s="365"/>
      <c r="Q65" s="487">
        <v>7</v>
      </c>
      <c r="R65" s="487"/>
      <c r="S65" s="365">
        <v>9</v>
      </c>
      <c r="T65" s="487">
        <v>2</v>
      </c>
      <c r="U65" s="487"/>
      <c r="V65" s="487">
        <v>2</v>
      </c>
      <c r="W65" s="487"/>
      <c r="X65" s="487"/>
      <c r="Y65" s="487"/>
      <c r="Z65" s="487"/>
      <c r="AA65" s="487"/>
      <c r="AB65" s="487"/>
      <c r="AC65" s="487"/>
      <c r="AD65" s="487"/>
      <c r="AE65" s="487"/>
      <c r="AF65" s="487"/>
      <c r="AG65" s="488"/>
      <c r="AH65" s="382"/>
    </row>
    <row r="66" spans="2:34" ht="111" customHeight="1" x14ac:dyDescent="0.25">
      <c r="B66" s="533"/>
      <c r="C66" s="480"/>
      <c r="D66" s="494"/>
      <c r="E66" s="482"/>
      <c r="F66" s="483"/>
      <c r="G66" s="211">
        <f>SUM(J66:AG66)</f>
        <v>22</v>
      </c>
      <c r="H66" s="484"/>
      <c r="I66" s="485"/>
      <c r="J66" s="486"/>
      <c r="K66" s="487"/>
      <c r="L66" s="365"/>
      <c r="M66" s="365"/>
      <c r="N66" s="487">
        <v>2</v>
      </c>
      <c r="O66" s="487"/>
      <c r="P66" s="365"/>
      <c r="Q66" s="487">
        <v>7</v>
      </c>
      <c r="R66" s="487"/>
      <c r="S66" s="365">
        <v>9</v>
      </c>
      <c r="T66" s="487">
        <v>2</v>
      </c>
      <c r="U66" s="487"/>
      <c r="V66" s="487">
        <v>2</v>
      </c>
      <c r="W66" s="487"/>
      <c r="X66" s="487"/>
      <c r="Y66" s="487"/>
      <c r="Z66" s="487"/>
      <c r="AA66" s="487"/>
      <c r="AB66" s="487"/>
      <c r="AC66" s="487"/>
      <c r="AD66" s="487"/>
      <c r="AE66" s="487"/>
      <c r="AF66" s="487"/>
      <c r="AG66" s="488"/>
      <c r="AH66" s="382"/>
    </row>
    <row r="67" spans="2:34" ht="44.1" customHeight="1" x14ac:dyDescent="0.25">
      <c r="B67" s="533"/>
      <c r="C67" s="480">
        <v>30</v>
      </c>
      <c r="D67" s="500" t="s">
        <v>411</v>
      </c>
      <c r="E67" s="482" t="s">
        <v>23</v>
      </c>
      <c r="F67" s="483">
        <f>IF(G68=G67,100%,G68/G67)</f>
        <v>0.58333333333333337</v>
      </c>
      <c r="G67" s="211">
        <f t="shared" ref="G67:G72" si="3">SUM(J67:AG67)</f>
        <v>12</v>
      </c>
      <c r="H67" s="484" t="s">
        <v>79</v>
      </c>
      <c r="I67" s="485" t="s">
        <v>78</v>
      </c>
      <c r="J67" s="486">
        <v>1</v>
      </c>
      <c r="K67" s="487"/>
      <c r="L67" s="365">
        <v>1</v>
      </c>
      <c r="M67" s="365"/>
      <c r="N67" s="487">
        <v>1</v>
      </c>
      <c r="O67" s="487"/>
      <c r="P67" s="365"/>
      <c r="Q67" s="487">
        <v>1</v>
      </c>
      <c r="R67" s="487"/>
      <c r="S67" s="365">
        <v>1</v>
      </c>
      <c r="T67" s="487">
        <v>1</v>
      </c>
      <c r="U67" s="487"/>
      <c r="V67" s="487">
        <v>1</v>
      </c>
      <c r="W67" s="487"/>
      <c r="X67" s="487">
        <v>1</v>
      </c>
      <c r="Y67" s="487"/>
      <c r="Z67" s="487">
        <v>1</v>
      </c>
      <c r="AA67" s="487"/>
      <c r="AB67" s="487">
        <v>1</v>
      </c>
      <c r="AC67" s="487"/>
      <c r="AD67" s="487">
        <v>1</v>
      </c>
      <c r="AE67" s="487"/>
      <c r="AF67" s="487">
        <v>1</v>
      </c>
      <c r="AG67" s="488"/>
      <c r="AH67" s="382"/>
    </row>
    <row r="68" spans="2:34" ht="44.1" customHeight="1" x14ac:dyDescent="0.25">
      <c r="B68" s="533"/>
      <c r="C68" s="480"/>
      <c r="D68" s="500"/>
      <c r="E68" s="482"/>
      <c r="F68" s="483"/>
      <c r="G68" s="211">
        <f t="shared" si="3"/>
        <v>7</v>
      </c>
      <c r="H68" s="484"/>
      <c r="I68" s="485"/>
      <c r="J68" s="486">
        <v>1</v>
      </c>
      <c r="K68" s="487"/>
      <c r="L68" s="365">
        <v>1</v>
      </c>
      <c r="M68" s="365"/>
      <c r="N68" s="487">
        <v>1</v>
      </c>
      <c r="O68" s="487"/>
      <c r="P68" s="365"/>
      <c r="Q68" s="487">
        <v>1</v>
      </c>
      <c r="R68" s="487"/>
      <c r="S68" s="365">
        <v>1</v>
      </c>
      <c r="T68" s="487">
        <v>1</v>
      </c>
      <c r="U68" s="487"/>
      <c r="V68" s="487">
        <v>1</v>
      </c>
      <c r="W68" s="487"/>
      <c r="X68" s="487"/>
      <c r="Y68" s="487"/>
      <c r="Z68" s="487"/>
      <c r="AA68" s="487"/>
      <c r="AB68" s="487"/>
      <c r="AC68" s="487"/>
      <c r="AD68" s="487"/>
      <c r="AE68" s="487"/>
      <c r="AF68" s="487"/>
      <c r="AG68" s="488"/>
      <c r="AH68" s="382"/>
    </row>
    <row r="69" spans="2:34" ht="44.1" customHeight="1" x14ac:dyDescent="0.25">
      <c r="B69" s="533"/>
      <c r="C69" s="480">
        <v>31</v>
      </c>
      <c r="D69" s="500" t="s">
        <v>410</v>
      </c>
      <c r="E69" s="482" t="s">
        <v>23</v>
      </c>
      <c r="F69" s="483">
        <f>IF(G70=G69,100%,G70/G69)</f>
        <v>0.58333333333333337</v>
      </c>
      <c r="G69" s="211">
        <f t="shared" si="3"/>
        <v>12</v>
      </c>
      <c r="H69" s="484" t="s">
        <v>79</v>
      </c>
      <c r="I69" s="485" t="s">
        <v>78</v>
      </c>
      <c r="J69" s="504">
        <v>1</v>
      </c>
      <c r="K69" s="502"/>
      <c r="L69" s="365">
        <v>1</v>
      </c>
      <c r="M69" s="365"/>
      <c r="N69" s="501">
        <v>1</v>
      </c>
      <c r="O69" s="502"/>
      <c r="P69" s="365"/>
      <c r="Q69" s="501">
        <v>1</v>
      </c>
      <c r="R69" s="502"/>
      <c r="S69" s="365">
        <v>1</v>
      </c>
      <c r="T69" s="501">
        <v>1</v>
      </c>
      <c r="U69" s="502"/>
      <c r="V69" s="501">
        <v>1</v>
      </c>
      <c r="W69" s="502"/>
      <c r="X69" s="501">
        <v>1</v>
      </c>
      <c r="Y69" s="502"/>
      <c r="Z69" s="501">
        <v>1</v>
      </c>
      <c r="AA69" s="502"/>
      <c r="AB69" s="501">
        <v>1</v>
      </c>
      <c r="AC69" s="502"/>
      <c r="AD69" s="501">
        <v>1</v>
      </c>
      <c r="AE69" s="502"/>
      <c r="AF69" s="501">
        <v>1</v>
      </c>
      <c r="AG69" s="503"/>
      <c r="AH69" s="382"/>
    </row>
    <row r="70" spans="2:34" ht="44.1" customHeight="1" x14ac:dyDescent="0.25">
      <c r="B70" s="533"/>
      <c r="C70" s="480"/>
      <c r="D70" s="500"/>
      <c r="E70" s="482"/>
      <c r="F70" s="483"/>
      <c r="G70" s="211">
        <f t="shared" si="3"/>
        <v>7</v>
      </c>
      <c r="H70" s="484"/>
      <c r="I70" s="485"/>
      <c r="J70" s="504">
        <v>1</v>
      </c>
      <c r="K70" s="502"/>
      <c r="L70" s="365">
        <v>1</v>
      </c>
      <c r="M70" s="365"/>
      <c r="N70" s="501">
        <v>1</v>
      </c>
      <c r="O70" s="502"/>
      <c r="P70" s="365"/>
      <c r="Q70" s="501">
        <v>1</v>
      </c>
      <c r="R70" s="502"/>
      <c r="S70" s="365">
        <v>1</v>
      </c>
      <c r="T70" s="501">
        <v>1</v>
      </c>
      <c r="U70" s="502"/>
      <c r="V70" s="501">
        <v>1</v>
      </c>
      <c r="W70" s="502"/>
      <c r="X70" s="501"/>
      <c r="Y70" s="502"/>
      <c r="Z70" s="501"/>
      <c r="AA70" s="502"/>
      <c r="AB70" s="501"/>
      <c r="AC70" s="502"/>
      <c r="AD70" s="501"/>
      <c r="AE70" s="502"/>
      <c r="AF70" s="501"/>
      <c r="AG70" s="503"/>
      <c r="AH70" s="382"/>
    </row>
    <row r="71" spans="2:34" s="56" customFormat="1" ht="57.9" customHeight="1" x14ac:dyDescent="0.25">
      <c r="B71" s="533"/>
      <c r="C71" s="480">
        <v>32</v>
      </c>
      <c r="D71" s="499" t="s">
        <v>407</v>
      </c>
      <c r="E71" s="482" t="s">
        <v>20</v>
      </c>
      <c r="F71" s="483">
        <f>IF(G72=G71,100%,G72/G71)</f>
        <v>0.58333333333333337</v>
      </c>
      <c r="G71" s="211">
        <f t="shared" si="3"/>
        <v>12</v>
      </c>
      <c r="H71" s="484" t="s">
        <v>79</v>
      </c>
      <c r="I71" s="485" t="s">
        <v>78</v>
      </c>
      <c r="J71" s="486">
        <v>1</v>
      </c>
      <c r="K71" s="487"/>
      <c r="L71" s="365">
        <v>1</v>
      </c>
      <c r="M71" s="365"/>
      <c r="N71" s="487">
        <v>1</v>
      </c>
      <c r="O71" s="487"/>
      <c r="P71" s="365"/>
      <c r="Q71" s="487">
        <v>1</v>
      </c>
      <c r="R71" s="487"/>
      <c r="S71" s="365">
        <v>1</v>
      </c>
      <c r="T71" s="487">
        <v>1</v>
      </c>
      <c r="U71" s="487"/>
      <c r="V71" s="487">
        <v>1</v>
      </c>
      <c r="W71" s="487"/>
      <c r="X71" s="487">
        <v>1</v>
      </c>
      <c r="Y71" s="487"/>
      <c r="Z71" s="487">
        <v>1</v>
      </c>
      <c r="AA71" s="487"/>
      <c r="AB71" s="487">
        <v>1</v>
      </c>
      <c r="AC71" s="487"/>
      <c r="AD71" s="487">
        <v>1</v>
      </c>
      <c r="AE71" s="487"/>
      <c r="AF71" s="487">
        <v>1</v>
      </c>
      <c r="AG71" s="488"/>
      <c r="AH71" s="382"/>
    </row>
    <row r="72" spans="2:34" ht="57.9" customHeight="1" x14ac:dyDescent="0.25">
      <c r="B72" s="533"/>
      <c r="C72" s="480"/>
      <c r="D72" s="499"/>
      <c r="E72" s="482"/>
      <c r="F72" s="483"/>
      <c r="G72" s="211">
        <f t="shared" si="3"/>
        <v>7</v>
      </c>
      <c r="H72" s="484"/>
      <c r="I72" s="485"/>
      <c r="J72" s="486">
        <v>1</v>
      </c>
      <c r="K72" s="487"/>
      <c r="L72" s="365">
        <v>1</v>
      </c>
      <c r="M72" s="365"/>
      <c r="N72" s="487">
        <v>1</v>
      </c>
      <c r="O72" s="487"/>
      <c r="P72" s="365"/>
      <c r="Q72" s="487">
        <v>1</v>
      </c>
      <c r="R72" s="487"/>
      <c r="S72" s="365">
        <v>1</v>
      </c>
      <c r="T72" s="487">
        <v>1</v>
      </c>
      <c r="U72" s="487"/>
      <c r="V72" s="487">
        <v>1</v>
      </c>
      <c r="W72" s="487"/>
      <c r="X72" s="487"/>
      <c r="Y72" s="487"/>
      <c r="Z72" s="487"/>
      <c r="AA72" s="487"/>
      <c r="AB72" s="487"/>
      <c r="AC72" s="487"/>
      <c r="AD72" s="487"/>
      <c r="AE72" s="487"/>
      <c r="AF72" s="487"/>
      <c r="AG72" s="488"/>
      <c r="AH72" s="382"/>
    </row>
    <row r="73" spans="2:34" s="56" customFormat="1" ht="50.1" customHeight="1" x14ac:dyDescent="0.25">
      <c r="B73" s="533"/>
      <c r="C73" s="480">
        <v>33</v>
      </c>
      <c r="D73" s="499" t="s">
        <v>409</v>
      </c>
      <c r="E73" s="482" t="s">
        <v>20</v>
      </c>
      <c r="F73" s="483">
        <f>IF(G74=G73,100%,G74/G73)</f>
        <v>0.58333333333333337</v>
      </c>
      <c r="G73" s="211">
        <f>SUM(J73:AG73)</f>
        <v>12</v>
      </c>
      <c r="H73" s="484" t="s">
        <v>79</v>
      </c>
      <c r="I73" s="485" t="s">
        <v>78</v>
      </c>
      <c r="J73" s="486">
        <v>1</v>
      </c>
      <c r="K73" s="487"/>
      <c r="L73" s="365">
        <v>1</v>
      </c>
      <c r="M73" s="365"/>
      <c r="N73" s="487">
        <v>1</v>
      </c>
      <c r="O73" s="487"/>
      <c r="P73" s="365"/>
      <c r="Q73" s="487">
        <v>1</v>
      </c>
      <c r="R73" s="487"/>
      <c r="S73" s="365">
        <v>1</v>
      </c>
      <c r="T73" s="487">
        <v>1</v>
      </c>
      <c r="U73" s="487"/>
      <c r="V73" s="487">
        <v>1</v>
      </c>
      <c r="W73" s="487"/>
      <c r="X73" s="487">
        <v>1</v>
      </c>
      <c r="Y73" s="487"/>
      <c r="Z73" s="487">
        <v>1</v>
      </c>
      <c r="AA73" s="487"/>
      <c r="AB73" s="487">
        <v>1</v>
      </c>
      <c r="AC73" s="487"/>
      <c r="AD73" s="487">
        <v>1</v>
      </c>
      <c r="AE73" s="487"/>
      <c r="AF73" s="487">
        <v>1</v>
      </c>
      <c r="AG73" s="488"/>
      <c r="AH73" s="382"/>
    </row>
    <row r="74" spans="2:34" ht="50.1" customHeight="1" x14ac:dyDescent="0.25">
      <c r="B74" s="533"/>
      <c r="C74" s="480"/>
      <c r="D74" s="499"/>
      <c r="E74" s="482"/>
      <c r="F74" s="483"/>
      <c r="G74" s="211">
        <f>SUM(J74:AG74)</f>
        <v>7</v>
      </c>
      <c r="H74" s="484"/>
      <c r="I74" s="485"/>
      <c r="J74" s="486">
        <v>1</v>
      </c>
      <c r="K74" s="487"/>
      <c r="L74" s="365">
        <v>1</v>
      </c>
      <c r="M74" s="365"/>
      <c r="N74" s="487">
        <v>1</v>
      </c>
      <c r="O74" s="487"/>
      <c r="P74" s="365"/>
      <c r="Q74" s="487">
        <v>1</v>
      </c>
      <c r="R74" s="487"/>
      <c r="S74" s="365">
        <v>1</v>
      </c>
      <c r="T74" s="487">
        <v>1</v>
      </c>
      <c r="U74" s="487"/>
      <c r="V74" s="487">
        <v>1</v>
      </c>
      <c r="W74" s="487"/>
      <c r="X74" s="487"/>
      <c r="Y74" s="487"/>
      <c r="Z74" s="487"/>
      <c r="AA74" s="487"/>
      <c r="AB74" s="487"/>
      <c r="AC74" s="487"/>
      <c r="AD74" s="487"/>
      <c r="AE74" s="487"/>
      <c r="AF74" s="487"/>
      <c r="AG74" s="488"/>
      <c r="AH74" s="382"/>
    </row>
    <row r="75" spans="2:34" ht="44.1" customHeight="1" x14ac:dyDescent="0.25">
      <c r="B75" s="533"/>
      <c r="C75" s="480">
        <v>34</v>
      </c>
      <c r="D75" s="500" t="s">
        <v>412</v>
      </c>
      <c r="E75" s="482" t="s">
        <v>23</v>
      </c>
      <c r="F75" s="483">
        <f>IF(G76=G75,100%,G76/G75)</f>
        <v>0.58333333333333337</v>
      </c>
      <c r="G75" s="211">
        <f t="shared" ref="G75:G82" si="4">SUM(J75:AG75)</f>
        <v>12</v>
      </c>
      <c r="H75" s="484" t="s">
        <v>79</v>
      </c>
      <c r="I75" s="485" t="s">
        <v>78</v>
      </c>
      <c r="J75" s="486">
        <v>1</v>
      </c>
      <c r="K75" s="487"/>
      <c r="L75" s="365">
        <v>1</v>
      </c>
      <c r="M75" s="365"/>
      <c r="N75" s="487">
        <v>1</v>
      </c>
      <c r="O75" s="487"/>
      <c r="P75" s="365"/>
      <c r="Q75" s="487">
        <v>1</v>
      </c>
      <c r="R75" s="487"/>
      <c r="S75" s="365">
        <v>1</v>
      </c>
      <c r="T75" s="487">
        <v>1</v>
      </c>
      <c r="U75" s="487"/>
      <c r="V75" s="487">
        <v>1</v>
      </c>
      <c r="W75" s="487"/>
      <c r="X75" s="487">
        <v>1</v>
      </c>
      <c r="Y75" s="487"/>
      <c r="Z75" s="487">
        <v>1</v>
      </c>
      <c r="AA75" s="487"/>
      <c r="AB75" s="487">
        <v>1</v>
      </c>
      <c r="AC75" s="487"/>
      <c r="AD75" s="487">
        <v>1</v>
      </c>
      <c r="AE75" s="487"/>
      <c r="AF75" s="487">
        <v>1</v>
      </c>
      <c r="AG75" s="488"/>
      <c r="AH75" s="382"/>
    </row>
    <row r="76" spans="2:34" ht="44.1" customHeight="1" x14ac:dyDescent="0.25">
      <c r="B76" s="533"/>
      <c r="C76" s="480"/>
      <c r="D76" s="500"/>
      <c r="E76" s="482"/>
      <c r="F76" s="483"/>
      <c r="G76" s="211">
        <f t="shared" si="4"/>
        <v>7</v>
      </c>
      <c r="H76" s="484"/>
      <c r="I76" s="485"/>
      <c r="J76" s="486">
        <v>1</v>
      </c>
      <c r="K76" s="487"/>
      <c r="L76" s="365">
        <v>1</v>
      </c>
      <c r="M76" s="365"/>
      <c r="N76" s="487">
        <v>1</v>
      </c>
      <c r="O76" s="487"/>
      <c r="P76" s="365"/>
      <c r="Q76" s="487">
        <v>1</v>
      </c>
      <c r="R76" s="487"/>
      <c r="S76" s="365">
        <v>1</v>
      </c>
      <c r="T76" s="487">
        <v>1</v>
      </c>
      <c r="U76" s="487"/>
      <c r="V76" s="487">
        <v>1</v>
      </c>
      <c r="W76" s="487"/>
      <c r="X76" s="487"/>
      <c r="Y76" s="487"/>
      <c r="Z76" s="487"/>
      <c r="AA76" s="487"/>
      <c r="AB76" s="487"/>
      <c r="AC76" s="487"/>
      <c r="AD76" s="487"/>
      <c r="AE76" s="487"/>
      <c r="AF76" s="487"/>
      <c r="AG76" s="488"/>
      <c r="AH76" s="382"/>
    </row>
    <row r="77" spans="2:34" ht="44.1" customHeight="1" x14ac:dyDescent="0.25">
      <c r="B77" s="533"/>
      <c r="C77" s="480">
        <v>35</v>
      </c>
      <c r="D77" s="500" t="s">
        <v>413</v>
      </c>
      <c r="E77" s="482" t="s">
        <v>23</v>
      </c>
      <c r="F77" s="483">
        <f>IF(G78=G77,100%,G78/G77)</f>
        <v>0.58333333333333337</v>
      </c>
      <c r="G77" s="211">
        <f t="shared" si="4"/>
        <v>12</v>
      </c>
      <c r="H77" s="484" t="s">
        <v>79</v>
      </c>
      <c r="I77" s="485" t="s">
        <v>78</v>
      </c>
      <c r="J77" s="486">
        <v>1</v>
      </c>
      <c r="K77" s="487"/>
      <c r="L77" s="365">
        <v>1</v>
      </c>
      <c r="M77" s="365"/>
      <c r="N77" s="487">
        <v>1</v>
      </c>
      <c r="O77" s="487"/>
      <c r="P77" s="365"/>
      <c r="Q77" s="487">
        <v>1</v>
      </c>
      <c r="R77" s="487"/>
      <c r="S77" s="365">
        <v>1</v>
      </c>
      <c r="T77" s="487">
        <v>1</v>
      </c>
      <c r="U77" s="487"/>
      <c r="V77" s="487">
        <v>1</v>
      </c>
      <c r="W77" s="487"/>
      <c r="X77" s="487">
        <v>1</v>
      </c>
      <c r="Y77" s="487"/>
      <c r="Z77" s="487">
        <v>1</v>
      </c>
      <c r="AA77" s="487"/>
      <c r="AB77" s="487">
        <v>1</v>
      </c>
      <c r="AC77" s="487"/>
      <c r="AD77" s="487">
        <v>1</v>
      </c>
      <c r="AE77" s="487"/>
      <c r="AF77" s="487">
        <v>1</v>
      </c>
      <c r="AG77" s="488"/>
      <c r="AH77" s="382"/>
    </row>
    <row r="78" spans="2:34" ht="44.1" customHeight="1" x14ac:dyDescent="0.25">
      <c r="B78" s="533"/>
      <c r="C78" s="480"/>
      <c r="D78" s="500"/>
      <c r="E78" s="482"/>
      <c r="F78" s="483"/>
      <c r="G78" s="211">
        <f t="shared" si="4"/>
        <v>7</v>
      </c>
      <c r="H78" s="484"/>
      <c r="I78" s="485"/>
      <c r="J78" s="486">
        <v>1</v>
      </c>
      <c r="K78" s="487"/>
      <c r="L78" s="365">
        <v>1</v>
      </c>
      <c r="M78" s="365"/>
      <c r="N78" s="487">
        <v>1</v>
      </c>
      <c r="O78" s="487"/>
      <c r="P78" s="365"/>
      <c r="Q78" s="487">
        <v>1</v>
      </c>
      <c r="R78" s="487"/>
      <c r="S78" s="365">
        <v>1</v>
      </c>
      <c r="T78" s="487">
        <v>1</v>
      </c>
      <c r="U78" s="487"/>
      <c r="V78" s="487">
        <v>1</v>
      </c>
      <c r="W78" s="487"/>
      <c r="X78" s="487"/>
      <c r="Y78" s="487"/>
      <c r="Z78" s="487"/>
      <c r="AA78" s="487"/>
      <c r="AB78" s="487"/>
      <c r="AC78" s="487"/>
      <c r="AD78" s="487"/>
      <c r="AE78" s="487"/>
      <c r="AF78" s="487"/>
      <c r="AG78" s="488"/>
      <c r="AH78" s="382"/>
    </row>
    <row r="79" spans="2:34" ht="41.4" customHeight="1" x14ac:dyDescent="0.25">
      <c r="B79" s="533"/>
      <c r="C79" s="480">
        <v>36</v>
      </c>
      <c r="D79" s="481" t="s">
        <v>414</v>
      </c>
      <c r="E79" s="482" t="s">
        <v>23</v>
      </c>
      <c r="F79" s="483">
        <f>IF(G80=G79,100%,G80/G79)</f>
        <v>1</v>
      </c>
      <c r="G79" s="211">
        <f t="shared" si="4"/>
        <v>1</v>
      </c>
      <c r="H79" s="484" t="s">
        <v>79</v>
      </c>
      <c r="I79" s="485" t="s">
        <v>78</v>
      </c>
      <c r="J79" s="486"/>
      <c r="K79" s="487"/>
      <c r="L79" s="365"/>
      <c r="M79" s="365"/>
      <c r="N79" s="487"/>
      <c r="O79" s="487"/>
      <c r="P79" s="365"/>
      <c r="Q79" s="487"/>
      <c r="R79" s="487"/>
      <c r="S79" s="365"/>
      <c r="T79" s="487">
        <v>1</v>
      </c>
      <c r="U79" s="487"/>
      <c r="V79" s="487"/>
      <c r="W79" s="487"/>
      <c r="X79" s="487"/>
      <c r="Y79" s="487"/>
      <c r="Z79" s="487"/>
      <c r="AA79" s="487"/>
      <c r="AB79" s="487"/>
      <c r="AC79" s="487"/>
      <c r="AD79" s="487"/>
      <c r="AE79" s="487"/>
      <c r="AF79" s="487"/>
      <c r="AG79" s="488"/>
      <c r="AH79" s="382"/>
    </row>
    <row r="80" spans="2:34" ht="41.4" customHeight="1" x14ac:dyDescent="0.25">
      <c r="B80" s="533"/>
      <c r="C80" s="480"/>
      <c r="D80" s="481"/>
      <c r="E80" s="482"/>
      <c r="F80" s="483"/>
      <c r="G80" s="211">
        <f t="shared" si="4"/>
        <v>1</v>
      </c>
      <c r="H80" s="484"/>
      <c r="I80" s="485"/>
      <c r="J80" s="486"/>
      <c r="K80" s="487"/>
      <c r="L80" s="365"/>
      <c r="M80" s="365"/>
      <c r="N80" s="487"/>
      <c r="O80" s="487"/>
      <c r="P80" s="365"/>
      <c r="Q80" s="487"/>
      <c r="R80" s="487"/>
      <c r="S80" s="365"/>
      <c r="T80" s="487">
        <v>1</v>
      </c>
      <c r="U80" s="487"/>
      <c r="V80" s="487"/>
      <c r="W80" s="487"/>
      <c r="X80" s="487"/>
      <c r="Y80" s="487"/>
      <c r="Z80" s="487"/>
      <c r="AA80" s="487"/>
      <c r="AB80" s="487"/>
      <c r="AC80" s="487"/>
      <c r="AD80" s="487"/>
      <c r="AE80" s="487"/>
      <c r="AF80" s="487"/>
      <c r="AG80" s="488"/>
      <c r="AH80" s="382"/>
    </row>
    <row r="81" spans="2:34" ht="44.4" customHeight="1" x14ac:dyDescent="0.25">
      <c r="B81" s="533"/>
      <c r="C81" s="480">
        <v>37</v>
      </c>
      <c r="D81" s="481" t="s">
        <v>408</v>
      </c>
      <c r="E81" s="482" t="s">
        <v>23</v>
      </c>
      <c r="F81" s="483">
        <f>IF(G82=G81,100%,G82/G81)</f>
        <v>0</v>
      </c>
      <c r="G81" s="211">
        <f t="shared" si="4"/>
        <v>1</v>
      </c>
      <c r="H81" s="484" t="s">
        <v>79</v>
      </c>
      <c r="I81" s="485" t="s">
        <v>78</v>
      </c>
      <c r="J81" s="486"/>
      <c r="K81" s="487"/>
      <c r="L81" s="365"/>
      <c r="M81" s="365"/>
      <c r="N81" s="487"/>
      <c r="O81" s="487"/>
      <c r="P81" s="365"/>
      <c r="Q81" s="487"/>
      <c r="R81" s="487"/>
      <c r="S81" s="365"/>
      <c r="T81" s="487">
        <v>1</v>
      </c>
      <c r="U81" s="487"/>
      <c r="V81" s="487"/>
      <c r="W81" s="487"/>
      <c r="X81" s="487"/>
      <c r="Y81" s="487"/>
      <c r="Z81" s="487"/>
      <c r="AA81" s="487"/>
      <c r="AB81" s="487"/>
      <c r="AC81" s="487"/>
      <c r="AD81" s="487"/>
      <c r="AE81" s="487"/>
      <c r="AF81" s="487"/>
      <c r="AG81" s="488"/>
      <c r="AH81" s="382"/>
    </row>
    <row r="82" spans="2:34" ht="44.4" customHeight="1" x14ac:dyDescent="0.25">
      <c r="B82" s="533"/>
      <c r="C82" s="480"/>
      <c r="D82" s="481"/>
      <c r="E82" s="482"/>
      <c r="F82" s="483"/>
      <c r="G82" s="211">
        <f t="shared" si="4"/>
        <v>0</v>
      </c>
      <c r="H82" s="484"/>
      <c r="I82" s="485"/>
      <c r="J82" s="486"/>
      <c r="K82" s="487"/>
      <c r="L82" s="365"/>
      <c r="M82" s="365"/>
      <c r="N82" s="487"/>
      <c r="O82" s="487"/>
      <c r="P82" s="365"/>
      <c r="Q82" s="487"/>
      <c r="R82" s="487"/>
      <c r="S82" s="365"/>
      <c r="T82" s="487"/>
      <c r="U82" s="487"/>
      <c r="V82" s="487"/>
      <c r="W82" s="487"/>
      <c r="X82" s="487"/>
      <c r="Y82" s="487"/>
      <c r="Z82" s="487"/>
      <c r="AA82" s="487"/>
      <c r="AB82" s="487"/>
      <c r="AC82" s="487"/>
      <c r="AD82" s="487"/>
      <c r="AE82" s="487"/>
      <c r="AF82" s="487"/>
      <c r="AG82" s="488"/>
      <c r="AH82" s="382"/>
    </row>
    <row r="83" spans="2:34" s="56" customFormat="1" ht="47.4" customHeight="1" x14ac:dyDescent="0.25">
      <c r="B83" s="533"/>
      <c r="C83" s="480">
        <v>38</v>
      </c>
      <c r="D83" s="481" t="s">
        <v>416</v>
      </c>
      <c r="E83" s="482" t="s">
        <v>23</v>
      </c>
      <c r="F83" s="483">
        <f>IF(G84=G83,100%,G84/G83)</f>
        <v>0</v>
      </c>
      <c r="G83" s="211">
        <f t="shared" ref="G83:G92" si="5">SUM(J83:AG83)</f>
        <v>3</v>
      </c>
      <c r="H83" s="484" t="s">
        <v>79</v>
      </c>
      <c r="I83" s="485" t="s">
        <v>78</v>
      </c>
      <c r="J83" s="486"/>
      <c r="K83" s="487"/>
      <c r="L83" s="365"/>
      <c r="M83" s="365"/>
      <c r="N83" s="487">
        <v>1</v>
      </c>
      <c r="O83" s="487"/>
      <c r="P83" s="365"/>
      <c r="Q83" s="487"/>
      <c r="R83" s="487"/>
      <c r="S83" s="365"/>
      <c r="T83" s="487">
        <v>1</v>
      </c>
      <c r="U83" s="487"/>
      <c r="V83" s="487"/>
      <c r="W83" s="487"/>
      <c r="X83" s="487"/>
      <c r="Y83" s="487"/>
      <c r="Z83" s="487">
        <v>1</v>
      </c>
      <c r="AA83" s="487"/>
      <c r="AB83" s="487"/>
      <c r="AC83" s="487"/>
      <c r="AD83" s="487"/>
      <c r="AE83" s="487"/>
      <c r="AF83" s="487"/>
      <c r="AG83" s="488"/>
      <c r="AH83" s="382"/>
    </row>
    <row r="84" spans="2:34" ht="47.4" customHeight="1" x14ac:dyDescent="0.25">
      <c r="B84" s="533"/>
      <c r="C84" s="480"/>
      <c r="D84" s="481"/>
      <c r="E84" s="482"/>
      <c r="F84" s="483"/>
      <c r="G84" s="211">
        <f t="shared" si="5"/>
        <v>0</v>
      </c>
      <c r="H84" s="484"/>
      <c r="I84" s="485"/>
      <c r="J84" s="486"/>
      <c r="K84" s="487"/>
      <c r="L84" s="365"/>
      <c r="M84" s="365"/>
      <c r="N84" s="487"/>
      <c r="O84" s="487"/>
      <c r="P84" s="365"/>
      <c r="Q84" s="487"/>
      <c r="R84" s="487"/>
      <c r="S84" s="365"/>
      <c r="T84" s="487"/>
      <c r="U84" s="487"/>
      <c r="V84" s="487"/>
      <c r="W84" s="487"/>
      <c r="X84" s="487"/>
      <c r="Y84" s="487"/>
      <c r="Z84" s="487"/>
      <c r="AA84" s="487"/>
      <c r="AB84" s="487"/>
      <c r="AC84" s="487"/>
      <c r="AD84" s="487"/>
      <c r="AE84" s="487"/>
      <c r="AF84" s="487"/>
      <c r="AG84" s="488"/>
      <c r="AH84" s="382"/>
    </row>
    <row r="85" spans="2:34" ht="35.1" customHeight="1" x14ac:dyDescent="0.25">
      <c r="B85" s="533"/>
      <c r="C85" s="480">
        <v>39</v>
      </c>
      <c r="D85" s="481" t="s">
        <v>417</v>
      </c>
      <c r="E85" s="482" t="s">
        <v>20</v>
      </c>
      <c r="F85" s="483">
        <f>IF(G86=G85,100%,G86/G85)</f>
        <v>0.5</v>
      </c>
      <c r="G85" s="211">
        <f t="shared" si="5"/>
        <v>12</v>
      </c>
      <c r="H85" s="484" t="s">
        <v>79</v>
      </c>
      <c r="I85" s="485" t="s">
        <v>78</v>
      </c>
      <c r="J85" s="486">
        <v>1</v>
      </c>
      <c r="K85" s="487"/>
      <c r="L85" s="365">
        <v>1</v>
      </c>
      <c r="M85" s="365"/>
      <c r="N85" s="487">
        <v>1</v>
      </c>
      <c r="O85" s="487"/>
      <c r="P85" s="365"/>
      <c r="Q85" s="487">
        <v>1</v>
      </c>
      <c r="R85" s="487"/>
      <c r="S85" s="365">
        <v>1</v>
      </c>
      <c r="T85" s="487">
        <v>1</v>
      </c>
      <c r="U85" s="487"/>
      <c r="V85" s="487">
        <v>1</v>
      </c>
      <c r="W85" s="487"/>
      <c r="X85" s="487">
        <v>1</v>
      </c>
      <c r="Y85" s="487"/>
      <c r="Z85" s="487">
        <v>1</v>
      </c>
      <c r="AA85" s="487"/>
      <c r="AB85" s="487">
        <v>1</v>
      </c>
      <c r="AC85" s="487"/>
      <c r="AD85" s="487">
        <v>1</v>
      </c>
      <c r="AE85" s="487"/>
      <c r="AF85" s="487">
        <v>1</v>
      </c>
      <c r="AG85" s="488"/>
      <c r="AH85" s="382"/>
    </row>
    <row r="86" spans="2:34" ht="35.1" customHeight="1" x14ac:dyDescent="0.25">
      <c r="B86" s="533"/>
      <c r="C86" s="480"/>
      <c r="D86" s="481"/>
      <c r="E86" s="482"/>
      <c r="F86" s="483"/>
      <c r="G86" s="211">
        <f t="shared" si="5"/>
        <v>6</v>
      </c>
      <c r="H86" s="484"/>
      <c r="I86" s="485"/>
      <c r="J86" s="486">
        <v>1</v>
      </c>
      <c r="K86" s="487"/>
      <c r="L86" s="365">
        <v>1</v>
      </c>
      <c r="M86" s="365"/>
      <c r="N86" s="487">
        <v>1</v>
      </c>
      <c r="O86" s="487"/>
      <c r="P86" s="365"/>
      <c r="Q86" s="487">
        <v>1</v>
      </c>
      <c r="R86" s="487"/>
      <c r="S86" s="365">
        <v>1</v>
      </c>
      <c r="T86" s="487">
        <v>1</v>
      </c>
      <c r="U86" s="487"/>
      <c r="V86" s="487"/>
      <c r="W86" s="487"/>
      <c r="X86" s="487"/>
      <c r="Y86" s="487"/>
      <c r="Z86" s="487"/>
      <c r="AA86" s="487"/>
      <c r="AB86" s="487"/>
      <c r="AC86" s="487"/>
      <c r="AD86" s="487"/>
      <c r="AE86" s="487"/>
      <c r="AF86" s="487"/>
      <c r="AG86" s="488"/>
      <c r="AH86" s="382"/>
    </row>
    <row r="87" spans="2:34" ht="30.75" customHeight="1" x14ac:dyDescent="0.25">
      <c r="B87" s="533"/>
      <c r="C87" s="480">
        <v>40</v>
      </c>
      <c r="D87" s="481" t="s">
        <v>418</v>
      </c>
      <c r="E87" s="482" t="s">
        <v>20</v>
      </c>
      <c r="F87" s="483">
        <f>IF(G88=G87,100%,G88/G87)</f>
        <v>0.6</v>
      </c>
      <c r="G87" s="211">
        <f t="shared" si="5"/>
        <v>5</v>
      </c>
      <c r="H87" s="484" t="s">
        <v>79</v>
      </c>
      <c r="I87" s="485" t="s">
        <v>78</v>
      </c>
      <c r="J87" s="486"/>
      <c r="K87" s="487"/>
      <c r="L87" s="365">
        <v>1</v>
      </c>
      <c r="M87" s="365"/>
      <c r="N87" s="487"/>
      <c r="O87" s="487"/>
      <c r="P87" s="365"/>
      <c r="Q87" s="487">
        <v>1</v>
      </c>
      <c r="R87" s="487"/>
      <c r="S87" s="365"/>
      <c r="T87" s="487">
        <v>1</v>
      </c>
      <c r="U87" s="487"/>
      <c r="V87" s="487"/>
      <c r="W87" s="487"/>
      <c r="X87" s="487"/>
      <c r="Y87" s="487"/>
      <c r="Z87" s="487">
        <v>1</v>
      </c>
      <c r="AA87" s="487"/>
      <c r="AB87" s="487"/>
      <c r="AC87" s="487"/>
      <c r="AD87" s="487"/>
      <c r="AE87" s="487"/>
      <c r="AF87" s="487">
        <v>1</v>
      </c>
      <c r="AG87" s="488"/>
      <c r="AH87" s="382"/>
    </row>
    <row r="88" spans="2:34" ht="30.75" customHeight="1" x14ac:dyDescent="0.25">
      <c r="B88" s="533"/>
      <c r="C88" s="480"/>
      <c r="D88" s="481"/>
      <c r="E88" s="482"/>
      <c r="F88" s="483"/>
      <c r="G88" s="211">
        <f t="shared" si="5"/>
        <v>3</v>
      </c>
      <c r="H88" s="484"/>
      <c r="I88" s="485"/>
      <c r="J88" s="486"/>
      <c r="K88" s="487"/>
      <c r="L88" s="365">
        <v>1</v>
      </c>
      <c r="M88" s="365"/>
      <c r="N88" s="487"/>
      <c r="O88" s="487"/>
      <c r="P88" s="365"/>
      <c r="Q88" s="487">
        <v>1</v>
      </c>
      <c r="R88" s="487"/>
      <c r="S88" s="365"/>
      <c r="T88" s="487">
        <v>1</v>
      </c>
      <c r="U88" s="487"/>
      <c r="V88" s="487"/>
      <c r="W88" s="487"/>
      <c r="X88" s="487"/>
      <c r="Y88" s="487"/>
      <c r="Z88" s="487"/>
      <c r="AA88" s="487"/>
      <c r="AB88" s="487"/>
      <c r="AC88" s="487"/>
      <c r="AD88" s="487"/>
      <c r="AE88" s="487"/>
      <c r="AF88" s="487"/>
      <c r="AG88" s="488"/>
      <c r="AH88" s="382"/>
    </row>
    <row r="89" spans="2:34" s="56" customFormat="1" ht="30.75" customHeight="1" x14ac:dyDescent="0.25">
      <c r="B89" s="533"/>
      <c r="C89" s="480">
        <v>41</v>
      </c>
      <c r="D89" s="481" t="s">
        <v>424</v>
      </c>
      <c r="E89" s="482" t="s">
        <v>20</v>
      </c>
      <c r="F89" s="483">
        <f>IF(G90=G89,100%,G90/G89)</f>
        <v>0.58333333333333337</v>
      </c>
      <c r="G89" s="211">
        <f t="shared" si="5"/>
        <v>12</v>
      </c>
      <c r="H89" s="484" t="s">
        <v>79</v>
      </c>
      <c r="I89" s="485" t="s">
        <v>78</v>
      </c>
      <c r="J89" s="486">
        <v>1</v>
      </c>
      <c r="K89" s="487"/>
      <c r="L89" s="365">
        <v>1</v>
      </c>
      <c r="M89" s="365"/>
      <c r="N89" s="487">
        <v>1</v>
      </c>
      <c r="O89" s="487"/>
      <c r="P89" s="365"/>
      <c r="Q89" s="487">
        <v>1</v>
      </c>
      <c r="R89" s="487"/>
      <c r="S89" s="365">
        <v>1</v>
      </c>
      <c r="T89" s="487">
        <v>1</v>
      </c>
      <c r="U89" s="487"/>
      <c r="V89" s="487">
        <v>1</v>
      </c>
      <c r="W89" s="487"/>
      <c r="X89" s="487">
        <v>1</v>
      </c>
      <c r="Y89" s="487"/>
      <c r="Z89" s="487">
        <v>1</v>
      </c>
      <c r="AA89" s="487"/>
      <c r="AB89" s="487">
        <v>1</v>
      </c>
      <c r="AC89" s="487"/>
      <c r="AD89" s="487">
        <v>1</v>
      </c>
      <c r="AE89" s="487"/>
      <c r="AF89" s="487">
        <v>1</v>
      </c>
      <c r="AG89" s="488"/>
      <c r="AH89" s="382"/>
    </row>
    <row r="90" spans="2:34" ht="30.75" customHeight="1" x14ac:dyDescent="0.25">
      <c r="B90" s="533"/>
      <c r="C90" s="480"/>
      <c r="D90" s="481"/>
      <c r="E90" s="482"/>
      <c r="F90" s="483"/>
      <c r="G90" s="211">
        <f t="shared" si="5"/>
        <v>7</v>
      </c>
      <c r="H90" s="484"/>
      <c r="I90" s="485"/>
      <c r="J90" s="486">
        <v>1</v>
      </c>
      <c r="K90" s="487"/>
      <c r="L90" s="365">
        <v>1</v>
      </c>
      <c r="M90" s="365"/>
      <c r="N90" s="487">
        <v>1</v>
      </c>
      <c r="O90" s="487"/>
      <c r="P90" s="365"/>
      <c r="Q90" s="487">
        <v>1</v>
      </c>
      <c r="R90" s="487"/>
      <c r="S90" s="365">
        <v>1</v>
      </c>
      <c r="T90" s="487">
        <v>1</v>
      </c>
      <c r="U90" s="487"/>
      <c r="V90" s="487">
        <v>1</v>
      </c>
      <c r="W90" s="487"/>
      <c r="X90" s="487"/>
      <c r="Y90" s="487"/>
      <c r="Z90" s="487"/>
      <c r="AA90" s="487"/>
      <c r="AB90" s="487"/>
      <c r="AC90" s="487"/>
      <c r="AD90" s="487"/>
      <c r="AE90" s="487"/>
      <c r="AF90" s="487"/>
      <c r="AG90" s="488"/>
      <c r="AH90" s="382"/>
    </row>
    <row r="91" spans="2:34" ht="41.1" customHeight="1" x14ac:dyDescent="0.25">
      <c r="B91" s="533"/>
      <c r="C91" s="480">
        <v>42</v>
      </c>
      <c r="D91" s="481" t="s">
        <v>431</v>
      </c>
      <c r="E91" s="482" t="s">
        <v>20</v>
      </c>
      <c r="F91" s="483">
        <f>IF(G92=G91,100%,G92/G91)</f>
        <v>0.5</v>
      </c>
      <c r="G91" s="211">
        <f t="shared" si="5"/>
        <v>4</v>
      </c>
      <c r="H91" s="484" t="s">
        <v>79</v>
      </c>
      <c r="I91" s="485" t="s">
        <v>78</v>
      </c>
      <c r="J91" s="486"/>
      <c r="K91" s="487"/>
      <c r="L91" s="365"/>
      <c r="M91" s="365"/>
      <c r="N91" s="487">
        <v>1</v>
      </c>
      <c r="O91" s="487"/>
      <c r="P91" s="365"/>
      <c r="Q91" s="487"/>
      <c r="R91" s="487"/>
      <c r="S91" s="365"/>
      <c r="T91" s="487">
        <v>1</v>
      </c>
      <c r="U91" s="487"/>
      <c r="V91" s="487"/>
      <c r="W91" s="487"/>
      <c r="X91" s="487"/>
      <c r="Y91" s="487"/>
      <c r="Z91" s="487">
        <v>1</v>
      </c>
      <c r="AA91" s="487"/>
      <c r="AB91" s="487"/>
      <c r="AC91" s="487"/>
      <c r="AD91" s="487"/>
      <c r="AE91" s="487"/>
      <c r="AF91" s="487">
        <v>1</v>
      </c>
      <c r="AG91" s="488"/>
      <c r="AH91" s="382"/>
    </row>
    <row r="92" spans="2:34" ht="41.1" customHeight="1" x14ac:dyDescent="0.25">
      <c r="B92" s="533"/>
      <c r="C92" s="480"/>
      <c r="D92" s="481"/>
      <c r="E92" s="482"/>
      <c r="F92" s="483"/>
      <c r="G92" s="211">
        <f t="shared" si="5"/>
        <v>2</v>
      </c>
      <c r="H92" s="484"/>
      <c r="I92" s="485"/>
      <c r="J92" s="486"/>
      <c r="K92" s="487"/>
      <c r="L92" s="365"/>
      <c r="M92" s="365"/>
      <c r="N92" s="487">
        <v>1</v>
      </c>
      <c r="O92" s="487"/>
      <c r="P92" s="365"/>
      <c r="Q92" s="487"/>
      <c r="R92" s="487"/>
      <c r="S92" s="365"/>
      <c r="T92" s="487">
        <v>1</v>
      </c>
      <c r="U92" s="487"/>
      <c r="V92" s="487"/>
      <c r="W92" s="487"/>
      <c r="X92" s="487"/>
      <c r="Y92" s="487"/>
      <c r="Z92" s="487"/>
      <c r="AA92" s="487"/>
      <c r="AB92" s="487"/>
      <c r="AC92" s="487"/>
      <c r="AD92" s="487"/>
      <c r="AE92" s="487"/>
      <c r="AF92" s="487"/>
      <c r="AG92" s="488"/>
      <c r="AH92" s="382"/>
    </row>
    <row r="93" spans="2:34" ht="41.1" customHeight="1" x14ac:dyDescent="0.25">
      <c r="B93" s="533"/>
      <c r="C93" s="480">
        <v>43</v>
      </c>
      <c r="D93" s="481" t="s">
        <v>439</v>
      </c>
      <c r="E93" s="482" t="s">
        <v>20</v>
      </c>
      <c r="F93" s="483">
        <f>IF(G94=G93,100%,G94/G93)</f>
        <v>0.5</v>
      </c>
      <c r="G93" s="211">
        <f t="shared" ref="G93:G102" si="6">SUM(J93:AG93)</f>
        <v>12</v>
      </c>
      <c r="H93" s="484" t="s">
        <v>79</v>
      </c>
      <c r="I93" s="485" t="s">
        <v>78</v>
      </c>
      <c r="J93" s="486">
        <v>1</v>
      </c>
      <c r="K93" s="487"/>
      <c r="L93" s="365">
        <v>1</v>
      </c>
      <c r="M93" s="365"/>
      <c r="N93" s="487">
        <v>1</v>
      </c>
      <c r="O93" s="487"/>
      <c r="P93" s="365"/>
      <c r="Q93" s="487">
        <v>1</v>
      </c>
      <c r="R93" s="487"/>
      <c r="S93" s="365">
        <v>1</v>
      </c>
      <c r="T93" s="487">
        <v>1</v>
      </c>
      <c r="U93" s="487"/>
      <c r="V93" s="487">
        <v>1</v>
      </c>
      <c r="W93" s="487"/>
      <c r="X93" s="487">
        <v>1</v>
      </c>
      <c r="Y93" s="487"/>
      <c r="Z93" s="487">
        <v>1</v>
      </c>
      <c r="AA93" s="487"/>
      <c r="AB93" s="487">
        <v>1</v>
      </c>
      <c r="AC93" s="487"/>
      <c r="AD93" s="487">
        <v>1</v>
      </c>
      <c r="AE93" s="487"/>
      <c r="AF93" s="487">
        <v>1</v>
      </c>
      <c r="AG93" s="488"/>
      <c r="AH93" s="382"/>
    </row>
    <row r="94" spans="2:34" ht="41.1" customHeight="1" x14ac:dyDescent="0.25">
      <c r="B94" s="533"/>
      <c r="C94" s="480"/>
      <c r="D94" s="481"/>
      <c r="E94" s="482"/>
      <c r="F94" s="483"/>
      <c r="G94" s="211">
        <f t="shared" si="6"/>
        <v>6</v>
      </c>
      <c r="H94" s="484"/>
      <c r="I94" s="485"/>
      <c r="J94" s="486">
        <v>1</v>
      </c>
      <c r="K94" s="487"/>
      <c r="L94" s="365">
        <v>1</v>
      </c>
      <c r="M94" s="365"/>
      <c r="N94" s="487">
        <v>1</v>
      </c>
      <c r="O94" s="487"/>
      <c r="P94" s="365"/>
      <c r="Q94" s="487">
        <v>1</v>
      </c>
      <c r="R94" s="487"/>
      <c r="S94" s="365">
        <v>1</v>
      </c>
      <c r="T94" s="487">
        <v>1</v>
      </c>
      <c r="U94" s="487"/>
      <c r="V94" s="487"/>
      <c r="W94" s="487"/>
      <c r="X94" s="487"/>
      <c r="Y94" s="487"/>
      <c r="Z94" s="487"/>
      <c r="AA94" s="487"/>
      <c r="AB94" s="487"/>
      <c r="AC94" s="487"/>
      <c r="AD94" s="487"/>
      <c r="AE94" s="487"/>
      <c r="AF94" s="487"/>
      <c r="AG94" s="488"/>
      <c r="AH94" s="382"/>
    </row>
    <row r="95" spans="2:34" s="56" customFormat="1" ht="30.75" customHeight="1" x14ac:dyDescent="0.25">
      <c r="B95" s="533"/>
      <c r="C95" s="480">
        <v>44</v>
      </c>
      <c r="D95" s="481" t="s">
        <v>432</v>
      </c>
      <c r="E95" s="482" t="s">
        <v>23</v>
      </c>
      <c r="F95" s="483">
        <f>IF(G96=G95,100%,G96/G95)</f>
        <v>0.2</v>
      </c>
      <c r="G95" s="211">
        <f t="shared" si="6"/>
        <v>5</v>
      </c>
      <c r="H95" s="484" t="s">
        <v>79</v>
      </c>
      <c r="I95" s="485" t="s">
        <v>78</v>
      </c>
      <c r="J95" s="486"/>
      <c r="K95" s="487"/>
      <c r="L95" s="365"/>
      <c r="M95" s="365"/>
      <c r="N95" s="487"/>
      <c r="O95" s="487"/>
      <c r="P95" s="365"/>
      <c r="Q95" s="487">
        <v>1</v>
      </c>
      <c r="R95" s="487"/>
      <c r="S95" s="365"/>
      <c r="T95" s="487">
        <v>1</v>
      </c>
      <c r="U95" s="487"/>
      <c r="V95" s="487"/>
      <c r="W95" s="487"/>
      <c r="X95" s="487">
        <v>1</v>
      </c>
      <c r="Y95" s="487"/>
      <c r="Z95" s="487"/>
      <c r="AA95" s="487"/>
      <c r="AB95" s="487">
        <v>1</v>
      </c>
      <c r="AC95" s="487"/>
      <c r="AD95" s="487"/>
      <c r="AE95" s="487"/>
      <c r="AF95" s="487">
        <v>1</v>
      </c>
      <c r="AG95" s="488"/>
      <c r="AH95" s="382"/>
    </row>
    <row r="96" spans="2:34" ht="30.75" customHeight="1" x14ac:dyDescent="0.25">
      <c r="B96" s="533"/>
      <c r="C96" s="480"/>
      <c r="D96" s="481"/>
      <c r="E96" s="482"/>
      <c r="F96" s="483"/>
      <c r="G96" s="211">
        <f t="shared" si="6"/>
        <v>1</v>
      </c>
      <c r="H96" s="484"/>
      <c r="I96" s="485"/>
      <c r="J96" s="486"/>
      <c r="K96" s="487"/>
      <c r="L96" s="365"/>
      <c r="M96" s="365"/>
      <c r="N96" s="487"/>
      <c r="O96" s="487"/>
      <c r="P96" s="365"/>
      <c r="Q96" s="487">
        <v>1</v>
      </c>
      <c r="R96" s="487"/>
      <c r="S96" s="365"/>
      <c r="T96" s="487"/>
      <c r="U96" s="487"/>
      <c r="V96" s="487"/>
      <c r="W96" s="487"/>
      <c r="X96" s="487"/>
      <c r="Y96" s="487"/>
      <c r="Z96" s="487"/>
      <c r="AA96" s="487"/>
      <c r="AB96" s="487"/>
      <c r="AC96" s="487"/>
      <c r="AD96" s="487"/>
      <c r="AE96" s="487"/>
      <c r="AF96" s="487"/>
      <c r="AG96" s="488"/>
      <c r="AH96" s="382"/>
    </row>
    <row r="97" spans="2:34" s="56" customFormat="1" ht="42" customHeight="1" x14ac:dyDescent="0.25">
      <c r="B97" s="533"/>
      <c r="C97" s="480">
        <v>45</v>
      </c>
      <c r="D97" s="491" t="s">
        <v>574</v>
      </c>
      <c r="E97" s="482" t="s">
        <v>23</v>
      </c>
      <c r="F97" s="483">
        <f>IF(G98=G97,100%,G98/G97)</f>
        <v>0.53846153846153844</v>
      </c>
      <c r="G97" s="211">
        <f t="shared" si="6"/>
        <v>13</v>
      </c>
      <c r="H97" s="484" t="s">
        <v>79</v>
      </c>
      <c r="I97" s="485" t="s">
        <v>78</v>
      </c>
      <c r="J97" s="486"/>
      <c r="K97" s="487"/>
      <c r="L97" s="365">
        <v>1</v>
      </c>
      <c r="M97" s="365"/>
      <c r="N97" s="487">
        <v>2</v>
      </c>
      <c r="O97" s="487"/>
      <c r="P97" s="365"/>
      <c r="Q97" s="487">
        <v>2</v>
      </c>
      <c r="R97" s="487"/>
      <c r="S97" s="365">
        <v>1</v>
      </c>
      <c r="T97" s="487">
        <v>1</v>
      </c>
      <c r="U97" s="487"/>
      <c r="V97" s="487">
        <v>1</v>
      </c>
      <c r="W97" s="487"/>
      <c r="X97" s="487">
        <v>1</v>
      </c>
      <c r="Y97" s="487"/>
      <c r="Z97" s="487">
        <v>1</v>
      </c>
      <c r="AA97" s="487"/>
      <c r="AB97" s="487">
        <v>1</v>
      </c>
      <c r="AC97" s="487"/>
      <c r="AD97" s="487">
        <v>1</v>
      </c>
      <c r="AE97" s="487"/>
      <c r="AF97" s="487">
        <v>1</v>
      </c>
      <c r="AG97" s="488"/>
      <c r="AH97" s="382"/>
    </row>
    <row r="98" spans="2:34" ht="78" customHeight="1" x14ac:dyDescent="0.25">
      <c r="B98" s="533"/>
      <c r="C98" s="480"/>
      <c r="D98" s="491"/>
      <c r="E98" s="482"/>
      <c r="F98" s="483"/>
      <c r="G98" s="211">
        <f t="shared" si="6"/>
        <v>7</v>
      </c>
      <c r="H98" s="484"/>
      <c r="I98" s="485"/>
      <c r="J98" s="486"/>
      <c r="K98" s="487"/>
      <c r="L98" s="365">
        <v>1</v>
      </c>
      <c r="M98" s="365"/>
      <c r="N98" s="487">
        <v>2</v>
      </c>
      <c r="O98" s="487"/>
      <c r="P98" s="365"/>
      <c r="Q98" s="487">
        <v>2</v>
      </c>
      <c r="R98" s="487"/>
      <c r="S98" s="365">
        <v>1</v>
      </c>
      <c r="T98" s="487">
        <v>1</v>
      </c>
      <c r="U98" s="487"/>
      <c r="V98" s="487"/>
      <c r="W98" s="487"/>
      <c r="X98" s="487"/>
      <c r="Y98" s="487"/>
      <c r="Z98" s="487"/>
      <c r="AA98" s="487"/>
      <c r="AB98" s="487"/>
      <c r="AC98" s="487"/>
      <c r="AD98" s="487"/>
      <c r="AE98" s="487"/>
      <c r="AF98" s="487"/>
      <c r="AG98" s="488"/>
      <c r="AH98" s="382"/>
    </row>
    <row r="99" spans="2:34" s="56" customFormat="1" ht="81.75" customHeight="1" x14ac:dyDescent="0.25">
      <c r="B99" s="533"/>
      <c r="C99" s="480">
        <v>46</v>
      </c>
      <c r="D99" s="481" t="s">
        <v>440</v>
      </c>
      <c r="E99" s="482" t="s">
        <v>23</v>
      </c>
      <c r="F99" s="483">
        <f>IF(G100=G99,100%,G100/G99)</f>
        <v>1</v>
      </c>
      <c r="G99" s="211">
        <f t="shared" si="6"/>
        <v>3</v>
      </c>
      <c r="H99" s="484" t="s">
        <v>79</v>
      </c>
      <c r="I99" s="485" t="s">
        <v>78</v>
      </c>
      <c r="J99" s="486"/>
      <c r="K99" s="487"/>
      <c r="L99" s="365"/>
      <c r="M99" s="365"/>
      <c r="N99" s="487"/>
      <c r="O99" s="487"/>
      <c r="P99" s="365"/>
      <c r="Q99" s="487">
        <v>1</v>
      </c>
      <c r="R99" s="487"/>
      <c r="S99" s="365">
        <v>1</v>
      </c>
      <c r="T99" s="487">
        <v>1</v>
      </c>
      <c r="U99" s="487"/>
      <c r="V99" s="487"/>
      <c r="W99" s="487"/>
      <c r="X99" s="487"/>
      <c r="Y99" s="487"/>
      <c r="Z99" s="487"/>
      <c r="AA99" s="487"/>
      <c r="AB99" s="487"/>
      <c r="AC99" s="487"/>
      <c r="AD99" s="487"/>
      <c r="AE99" s="487"/>
      <c r="AF99" s="487"/>
      <c r="AG99" s="488"/>
      <c r="AH99" s="382"/>
    </row>
    <row r="100" spans="2:34" ht="84.75" customHeight="1" x14ac:dyDescent="0.25">
      <c r="B100" s="533"/>
      <c r="C100" s="480"/>
      <c r="D100" s="481"/>
      <c r="E100" s="482"/>
      <c r="F100" s="483"/>
      <c r="G100" s="211">
        <f t="shared" si="6"/>
        <v>3</v>
      </c>
      <c r="H100" s="484"/>
      <c r="I100" s="485"/>
      <c r="J100" s="486"/>
      <c r="K100" s="487"/>
      <c r="L100" s="365"/>
      <c r="M100" s="365"/>
      <c r="N100" s="487"/>
      <c r="O100" s="487"/>
      <c r="P100" s="365"/>
      <c r="Q100" s="487">
        <v>1</v>
      </c>
      <c r="R100" s="487"/>
      <c r="S100" s="365">
        <v>1</v>
      </c>
      <c r="T100" s="487">
        <v>1</v>
      </c>
      <c r="U100" s="487"/>
      <c r="V100" s="487"/>
      <c r="W100" s="487"/>
      <c r="X100" s="487"/>
      <c r="Y100" s="487"/>
      <c r="Z100" s="487"/>
      <c r="AA100" s="487"/>
      <c r="AB100" s="487"/>
      <c r="AC100" s="487"/>
      <c r="AD100" s="487"/>
      <c r="AE100" s="487"/>
      <c r="AF100" s="487"/>
      <c r="AG100" s="488"/>
      <c r="AH100" s="382"/>
    </row>
    <row r="101" spans="2:34" s="56" customFormat="1" ht="81.75" customHeight="1" x14ac:dyDescent="0.25">
      <c r="B101" s="533"/>
      <c r="C101" s="480">
        <v>47</v>
      </c>
      <c r="D101" s="481" t="s">
        <v>841</v>
      </c>
      <c r="E101" s="482" t="s">
        <v>23</v>
      </c>
      <c r="F101" s="483">
        <f>IF(G102=G101,100%,G102/G101)</f>
        <v>1</v>
      </c>
      <c r="G101" s="211">
        <f t="shared" si="6"/>
        <v>1</v>
      </c>
      <c r="H101" s="484" t="s">
        <v>79</v>
      </c>
      <c r="I101" s="485" t="s">
        <v>78</v>
      </c>
      <c r="J101" s="486"/>
      <c r="K101" s="487"/>
      <c r="L101" s="365"/>
      <c r="M101" s="365"/>
      <c r="N101" s="487"/>
      <c r="O101" s="487"/>
      <c r="P101" s="365"/>
      <c r="Q101" s="487"/>
      <c r="R101" s="487"/>
      <c r="S101" s="365"/>
      <c r="T101" s="487"/>
      <c r="U101" s="487"/>
      <c r="V101" s="487"/>
      <c r="W101" s="487"/>
      <c r="X101" s="487">
        <v>1</v>
      </c>
      <c r="Y101" s="487"/>
      <c r="Z101" s="487"/>
      <c r="AA101" s="487"/>
      <c r="AB101" s="487"/>
      <c r="AC101" s="487"/>
      <c r="AD101" s="487"/>
      <c r="AE101" s="487"/>
      <c r="AF101" s="487"/>
      <c r="AG101" s="488"/>
      <c r="AH101" s="382"/>
    </row>
    <row r="102" spans="2:34" ht="84.75" customHeight="1" x14ac:dyDescent="0.25">
      <c r="B102" s="533"/>
      <c r="C102" s="480"/>
      <c r="D102" s="481"/>
      <c r="E102" s="482"/>
      <c r="F102" s="483"/>
      <c r="G102" s="211">
        <f t="shared" si="6"/>
        <v>1</v>
      </c>
      <c r="H102" s="484"/>
      <c r="I102" s="485"/>
      <c r="J102" s="486"/>
      <c r="K102" s="487"/>
      <c r="L102" s="365"/>
      <c r="M102" s="365"/>
      <c r="N102" s="487"/>
      <c r="O102" s="487"/>
      <c r="P102" s="365"/>
      <c r="Q102" s="487"/>
      <c r="R102" s="487"/>
      <c r="S102" s="365"/>
      <c r="T102" s="487"/>
      <c r="U102" s="487"/>
      <c r="V102" s="487"/>
      <c r="W102" s="487"/>
      <c r="X102" s="487">
        <v>1</v>
      </c>
      <c r="Y102" s="487"/>
      <c r="Z102" s="487"/>
      <c r="AA102" s="487"/>
      <c r="AB102" s="487"/>
      <c r="AC102" s="487"/>
      <c r="AD102" s="487"/>
      <c r="AE102" s="487"/>
      <c r="AF102" s="487"/>
      <c r="AG102" s="488"/>
      <c r="AH102" s="382"/>
    </row>
    <row r="103" spans="2:34" s="56" customFormat="1" ht="30.75" customHeight="1" x14ac:dyDescent="0.25">
      <c r="B103" s="533"/>
      <c r="C103" s="480">
        <v>48</v>
      </c>
      <c r="D103" s="481" t="s">
        <v>403</v>
      </c>
      <c r="E103" s="489" t="s">
        <v>17</v>
      </c>
      <c r="F103" s="483">
        <f>IF(G104=G103,100%,G104/G103)</f>
        <v>0.5</v>
      </c>
      <c r="G103" s="211">
        <f t="shared" ref="G103:G110" si="7">SUM(J103:AG103)</f>
        <v>12</v>
      </c>
      <c r="H103" s="484" t="s">
        <v>79</v>
      </c>
      <c r="I103" s="485" t="s">
        <v>78</v>
      </c>
      <c r="J103" s="486">
        <v>1</v>
      </c>
      <c r="K103" s="487"/>
      <c r="L103" s="365">
        <v>1</v>
      </c>
      <c r="M103" s="365"/>
      <c r="N103" s="487">
        <v>1</v>
      </c>
      <c r="O103" s="487"/>
      <c r="P103" s="365"/>
      <c r="Q103" s="487">
        <v>1</v>
      </c>
      <c r="R103" s="487"/>
      <c r="S103" s="365">
        <v>1</v>
      </c>
      <c r="T103" s="487">
        <v>1</v>
      </c>
      <c r="U103" s="487"/>
      <c r="V103" s="487">
        <v>1</v>
      </c>
      <c r="W103" s="487"/>
      <c r="X103" s="487">
        <v>1</v>
      </c>
      <c r="Y103" s="487"/>
      <c r="Z103" s="487">
        <v>1</v>
      </c>
      <c r="AA103" s="487"/>
      <c r="AB103" s="487">
        <v>1</v>
      </c>
      <c r="AC103" s="487"/>
      <c r="AD103" s="487">
        <v>1</v>
      </c>
      <c r="AE103" s="487"/>
      <c r="AF103" s="487">
        <v>1</v>
      </c>
      <c r="AG103" s="488"/>
      <c r="AH103" s="382"/>
    </row>
    <row r="104" spans="2:34" ht="30.75" customHeight="1" x14ac:dyDescent="0.25">
      <c r="B104" s="533"/>
      <c r="C104" s="480"/>
      <c r="D104" s="481"/>
      <c r="E104" s="489"/>
      <c r="F104" s="483"/>
      <c r="G104" s="211">
        <f t="shared" si="7"/>
        <v>6</v>
      </c>
      <c r="H104" s="484"/>
      <c r="I104" s="485"/>
      <c r="J104" s="486">
        <v>1</v>
      </c>
      <c r="K104" s="487"/>
      <c r="L104" s="365">
        <v>1</v>
      </c>
      <c r="M104" s="365"/>
      <c r="N104" s="487">
        <v>1</v>
      </c>
      <c r="O104" s="487"/>
      <c r="P104" s="365"/>
      <c r="Q104" s="487">
        <v>1</v>
      </c>
      <c r="R104" s="487"/>
      <c r="S104" s="365">
        <v>1</v>
      </c>
      <c r="T104" s="487">
        <v>1</v>
      </c>
      <c r="U104" s="487"/>
      <c r="V104" s="487"/>
      <c r="W104" s="487"/>
      <c r="X104" s="487"/>
      <c r="Y104" s="487"/>
      <c r="Z104" s="487"/>
      <c r="AA104" s="487"/>
      <c r="AB104" s="487"/>
      <c r="AC104" s="487"/>
      <c r="AD104" s="487"/>
      <c r="AE104" s="487"/>
      <c r="AF104" s="487"/>
      <c r="AG104" s="488"/>
      <c r="AH104" s="382"/>
    </row>
    <row r="105" spans="2:34" s="56" customFormat="1" ht="49.5" customHeight="1" x14ac:dyDescent="0.25">
      <c r="B105" s="533"/>
      <c r="C105" s="480">
        <v>49</v>
      </c>
      <c r="D105" s="481" t="s">
        <v>406</v>
      </c>
      <c r="E105" s="489" t="s">
        <v>17</v>
      </c>
      <c r="F105" s="483">
        <f>IF(G106=G105,100%,G106/G105)</f>
        <v>0.58333333333333337</v>
      </c>
      <c r="G105" s="211">
        <f t="shared" si="7"/>
        <v>12</v>
      </c>
      <c r="H105" s="484" t="s">
        <v>79</v>
      </c>
      <c r="I105" s="485" t="s">
        <v>78</v>
      </c>
      <c r="J105" s="486">
        <v>1</v>
      </c>
      <c r="K105" s="487"/>
      <c r="L105" s="365">
        <v>1</v>
      </c>
      <c r="M105" s="365"/>
      <c r="N105" s="487">
        <v>1</v>
      </c>
      <c r="O105" s="487"/>
      <c r="P105" s="365"/>
      <c r="Q105" s="487">
        <v>1</v>
      </c>
      <c r="R105" s="487"/>
      <c r="S105" s="365">
        <v>1</v>
      </c>
      <c r="T105" s="487">
        <v>1</v>
      </c>
      <c r="U105" s="487"/>
      <c r="V105" s="487">
        <v>1</v>
      </c>
      <c r="W105" s="487"/>
      <c r="X105" s="487">
        <v>1</v>
      </c>
      <c r="Y105" s="487"/>
      <c r="Z105" s="487">
        <v>1</v>
      </c>
      <c r="AA105" s="487"/>
      <c r="AB105" s="487">
        <v>1</v>
      </c>
      <c r="AC105" s="487"/>
      <c r="AD105" s="487">
        <v>1</v>
      </c>
      <c r="AE105" s="487"/>
      <c r="AF105" s="487">
        <v>1</v>
      </c>
      <c r="AG105" s="488"/>
      <c r="AH105" s="382"/>
    </row>
    <row r="106" spans="2:34" ht="49.5" customHeight="1" x14ac:dyDescent="0.25">
      <c r="B106" s="533"/>
      <c r="C106" s="480"/>
      <c r="D106" s="481"/>
      <c r="E106" s="489"/>
      <c r="F106" s="483"/>
      <c r="G106" s="211">
        <f t="shared" si="7"/>
        <v>7</v>
      </c>
      <c r="H106" s="484"/>
      <c r="I106" s="485"/>
      <c r="J106" s="486">
        <v>1</v>
      </c>
      <c r="K106" s="487"/>
      <c r="L106" s="365">
        <v>1</v>
      </c>
      <c r="M106" s="365"/>
      <c r="N106" s="487">
        <v>1</v>
      </c>
      <c r="O106" s="487"/>
      <c r="P106" s="365"/>
      <c r="Q106" s="487">
        <v>1</v>
      </c>
      <c r="R106" s="487"/>
      <c r="S106" s="365">
        <v>1</v>
      </c>
      <c r="T106" s="487">
        <v>1</v>
      </c>
      <c r="U106" s="487"/>
      <c r="V106" s="487">
        <v>1</v>
      </c>
      <c r="W106" s="487"/>
      <c r="X106" s="487"/>
      <c r="Y106" s="487"/>
      <c r="Z106" s="487"/>
      <c r="AA106" s="487"/>
      <c r="AB106" s="487"/>
      <c r="AC106" s="487"/>
      <c r="AD106" s="487"/>
      <c r="AE106" s="487"/>
      <c r="AF106" s="487"/>
      <c r="AG106" s="488"/>
      <c r="AH106" s="382"/>
    </row>
    <row r="107" spans="2:34" s="56" customFormat="1" ht="30.75" customHeight="1" x14ac:dyDescent="0.25">
      <c r="B107" s="533"/>
      <c r="C107" s="480">
        <v>50</v>
      </c>
      <c r="D107" s="481" t="s">
        <v>404</v>
      </c>
      <c r="E107" s="489" t="s">
        <v>17</v>
      </c>
      <c r="F107" s="483">
        <f>IF(G108=G107,100%,G108/G107)</f>
        <v>1</v>
      </c>
      <c r="G107" s="211">
        <f t="shared" si="7"/>
        <v>1</v>
      </c>
      <c r="H107" s="484" t="s">
        <v>79</v>
      </c>
      <c r="I107" s="485" t="s">
        <v>78</v>
      </c>
      <c r="J107" s="486"/>
      <c r="K107" s="487"/>
      <c r="L107" s="365"/>
      <c r="M107" s="365"/>
      <c r="N107" s="487">
        <v>1</v>
      </c>
      <c r="O107" s="487"/>
      <c r="P107" s="365"/>
      <c r="Q107" s="487"/>
      <c r="R107" s="487"/>
      <c r="S107" s="365"/>
      <c r="T107" s="487"/>
      <c r="U107" s="487"/>
      <c r="V107" s="487"/>
      <c r="W107" s="487"/>
      <c r="X107" s="487"/>
      <c r="Y107" s="487"/>
      <c r="Z107" s="487"/>
      <c r="AA107" s="487"/>
      <c r="AB107" s="487"/>
      <c r="AC107" s="487"/>
      <c r="AD107" s="487"/>
      <c r="AE107" s="487"/>
      <c r="AF107" s="487"/>
      <c r="AG107" s="488"/>
      <c r="AH107" s="382"/>
    </row>
    <row r="108" spans="2:34" ht="30.75" customHeight="1" x14ac:dyDescent="0.25">
      <c r="B108" s="533"/>
      <c r="C108" s="480"/>
      <c r="D108" s="481"/>
      <c r="E108" s="489"/>
      <c r="F108" s="483"/>
      <c r="G108" s="211">
        <f t="shared" si="7"/>
        <v>1</v>
      </c>
      <c r="H108" s="484"/>
      <c r="I108" s="485"/>
      <c r="J108" s="486"/>
      <c r="K108" s="487"/>
      <c r="L108" s="365"/>
      <c r="M108" s="365"/>
      <c r="N108" s="487">
        <v>1</v>
      </c>
      <c r="O108" s="487"/>
      <c r="P108" s="365"/>
      <c r="Q108" s="487"/>
      <c r="R108" s="487"/>
      <c r="S108" s="365"/>
      <c r="T108" s="487"/>
      <c r="U108" s="487"/>
      <c r="V108" s="487"/>
      <c r="W108" s="487"/>
      <c r="X108" s="487"/>
      <c r="Y108" s="487"/>
      <c r="Z108" s="487"/>
      <c r="AA108" s="487"/>
      <c r="AB108" s="487"/>
      <c r="AC108" s="487"/>
      <c r="AD108" s="487"/>
      <c r="AE108" s="487"/>
      <c r="AF108" s="487"/>
      <c r="AG108" s="488"/>
      <c r="AH108" s="382"/>
    </row>
    <row r="109" spans="2:34" s="56" customFormat="1" ht="30.75" customHeight="1" x14ac:dyDescent="0.25">
      <c r="B109" s="533"/>
      <c r="C109" s="480">
        <v>51</v>
      </c>
      <c r="D109" s="481" t="s">
        <v>405</v>
      </c>
      <c r="E109" s="489" t="s">
        <v>17</v>
      </c>
      <c r="F109" s="483">
        <f>IF(G110=G109,100%,G110/G109)</f>
        <v>1</v>
      </c>
      <c r="G109" s="211">
        <f t="shared" si="7"/>
        <v>1</v>
      </c>
      <c r="H109" s="484" t="s">
        <v>79</v>
      </c>
      <c r="I109" s="485" t="s">
        <v>78</v>
      </c>
      <c r="J109" s="486"/>
      <c r="K109" s="487"/>
      <c r="L109" s="365"/>
      <c r="M109" s="365"/>
      <c r="N109" s="487"/>
      <c r="O109" s="487"/>
      <c r="P109" s="365"/>
      <c r="Q109" s="487"/>
      <c r="R109" s="487"/>
      <c r="S109" s="365"/>
      <c r="T109" s="487"/>
      <c r="U109" s="487"/>
      <c r="V109" s="487"/>
      <c r="W109" s="487"/>
      <c r="X109" s="487">
        <v>1</v>
      </c>
      <c r="Y109" s="487"/>
      <c r="Z109" s="487"/>
      <c r="AA109" s="487"/>
      <c r="AB109" s="487"/>
      <c r="AC109" s="487"/>
      <c r="AD109" s="487"/>
      <c r="AE109" s="487"/>
      <c r="AF109" s="487"/>
      <c r="AG109" s="488"/>
      <c r="AH109" s="382"/>
    </row>
    <row r="110" spans="2:34" ht="30.75" customHeight="1" x14ac:dyDescent="0.25">
      <c r="B110" s="533"/>
      <c r="C110" s="480"/>
      <c r="D110" s="481"/>
      <c r="E110" s="489"/>
      <c r="F110" s="483"/>
      <c r="G110" s="211">
        <f t="shared" si="7"/>
        <v>1</v>
      </c>
      <c r="H110" s="484"/>
      <c r="I110" s="485"/>
      <c r="J110" s="486"/>
      <c r="K110" s="487"/>
      <c r="L110" s="365"/>
      <c r="M110" s="365"/>
      <c r="N110" s="487"/>
      <c r="O110" s="487"/>
      <c r="P110" s="365"/>
      <c r="Q110" s="487"/>
      <c r="R110" s="487"/>
      <c r="S110" s="365"/>
      <c r="T110" s="487"/>
      <c r="U110" s="487"/>
      <c r="V110" s="487"/>
      <c r="W110" s="487"/>
      <c r="X110" s="487">
        <v>1</v>
      </c>
      <c r="Y110" s="487"/>
      <c r="Z110" s="487"/>
      <c r="AA110" s="487"/>
      <c r="AB110" s="487"/>
      <c r="AC110" s="487"/>
      <c r="AD110" s="487"/>
      <c r="AE110" s="487"/>
      <c r="AF110" s="487"/>
      <c r="AG110" s="488"/>
      <c r="AH110" s="382"/>
    </row>
    <row r="111" spans="2:34" ht="30.75" customHeight="1" x14ac:dyDescent="0.25">
      <c r="B111" s="533"/>
      <c r="C111" s="480">
        <v>52</v>
      </c>
      <c r="D111" s="492" t="s">
        <v>353</v>
      </c>
      <c r="E111" s="489" t="s">
        <v>17</v>
      </c>
      <c r="F111" s="483">
        <f>IF(G112=G111,100%,G112/G111)</f>
        <v>0.3</v>
      </c>
      <c r="G111" s="211">
        <f>SUM(J111:AG111)</f>
        <v>10</v>
      </c>
      <c r="H111" s="484" t="s">
        <v>79</v>
      </c>
      <c r="I111" s="485" t="s">
        <v>78</v>
      </c>
      <c r="J111" s="486"/>
      <c r="K111" s="487"/>
      <c r="L111" s="365"/>
      <c r="M111" s="365"/>
      <c r="N111" s="487"/>
      <c r="O111" s="487"/>
      <c r="P111" s="365"/>
      <c r="Q111" s="487"/>
      <c r="R111" s="487"/>
      <c r="S111" s="365">
        <v>2</v>
      </c>
      <c r="T111" s="487"/>
      <c r="U111" s="487"/>
      <c r="V111" s="487">
        <v>1</v>
      </c>
      <c r="W111" s="487"/>
      <c r="X111" s="487">
        <v>1</v>
      </c>
      <c r="Y111" s="487"/>
      <c r="Z111" s="487">
        <v>2</v>
      </c>
      <c r="AA111" s="487"/>
      <c r="AB111" s="487">
        <v>4</v>
      </c>
      <c r="AC111" s="487"/>
      <c r="AD111" s="487"/>
      <c r="AE111" s="487"/>
      <c r="AF111" s="487"/>
      <c r="AG111" s="488"/>
      <c r="AH111" s="382"/>
    </row>
    <row r="112" spans="2:34" ht="43.5" customHeight="1" x14ac:dyDescent="0.25">
      <c r="B112" s="533"/>
      <c r="C112" s="480"/>
      <c r="D112" s="492"/>
      <c r="E112" s="489"/>
      <c r="F112" s="483"/>
      <c r="G112" s="211">
        <f>SUM(J112:AG112)</f>
        <v>3</v>
      </c>
      <c r="H112" s="484"/>
      <c r="I112" s="485"/>
      <c r="J112" s="486"/>
      <c r="K112" s="487"/>
      <c r="L112" s="365"/>
      <c r="M112" s="365"/>
      <c r="N112" s="487"/>
      <c r="O112" s="487"/>
      <c r="P112" s="365"/>
      <c r="Q112" s="487"/>
      <c r="R112" s="487"/>
      <c r="S112" s="365">
        <v>2</v>
      </c>
      <c r="T112" s="487"/>
      <c r="U112" s="487"/>
      <c r="V112" s="487">
        <v>1</v>
      </c>
      <c r="W112" s="487"/>
      <c r="X112" s="487"/>
      <c r="Y112" s="487"/>
      <c r="Z112" s="487"/>
      <c r="AA112" s="487"/>
      <c r="AB112" s="487"/>
      <c r="AC112" s="487"/>
      <c r="AD112" s="487"/>
      <c r="AE112" s="487"/>
      <c r="AF112" s="487"/>
      <c r="AG112" s="488"/>
      <c r="AH112" s="382"/>
    </row>
    <row r="113" spans="2:34" s="56" customFormat="1" ht="30.75" customHeight="1" x14ac:dyDescent="0.25">
      <c r="B113" s="533"/>
      <c r="C113" s="480">
        <v>53</v>
      </c>
      <c r="D113" s="481" t="s">
        <v>433</v>
      </c>
      <c r="E113" s="489" t="s">
        <v>17</v>
      </c>
      <c r="F113" s="483">
        <f>IF(G114=G113,100%,G114/G113)</f>
        <v>1</v>
      </c>
      <c r="G113" s="211">
        <f>SUM(J113:AG113)</f>
        <v>1</v>
      </c>
      <c r="H113" s="484" t="s">
        <v>79</v>
      </c>
      <c r="I113" s="485" t="s">
        <v>78</v>
      </c>
      <c r="J113" s="486">
        <v>1</v>
      </c>
      <c r="K113" s="487"/>
      <c r="L113" s="365"/>
      <c r="M113" s="365"/>
      <c r="N113" s="487"/>
      <c r="O113" s="487"/>
      <c r="P113" s="365"/>
      <c r="Q113" s="487"/>
      <c r="R113" s="487"/>
      <c r="S113" s="365"/>
      <c r="T113" s="487"/>
      <c r="U113" s="487"/>
      <c r="V113" s="487"/>
      <c r="W113" s="487"/>
      <c r="X113" s="487"/>
      <c r="Y113" s="487"/>
      <c r="Z113" s="487"/>
      <c r="AA113" s="487"/>
      <c r="AB113" s="487"/>
      <c r="AC113" s="487"/>
      <c r="AD113" s="487"/>
      <c r="AE113" s="487"/>
      <c r="AF113" s="487"/>
      <c r="AG113" s="488"/>
      <c r="AH113" s="382"/>
    </row>
    <row r="114" spans="2:34" ht="30.75" customHeight="1" x14ac:dyDescent="0.25">
      <c r="B114" s="533"/>
      <c r="C114" s="480"/>
      <c r="D114" s="481"/>
      <c r="E114" s="489"/>
      <c r="F114" s="483"/>
      <c r="G114" s="211">
        <f>SUM(J114:AG114)</f>
        <v>1</v>
      </c>
      <c r="H114" s="484"/>
      <c r="I114" s="485"/>
      <c r="J114" s="486">
        <v>1</v>
      </c>
      <c r="K114" s="487"/>
      <c r="L114" s="365"/>
      <c r="M114" s="365"/>
      <c r="N114" s="487"/>
      <c r="O114" s="487"/>
      <c r="P114" s="365"/>
      <c r="Q114" s="487"/>
      <c r="R114" s="487"/>
      <c r="S114" s="365"/>
      <c r="T114" s="487"/>
      <c r="U114" s="487"/>
      <c r="V114" s="487"/>
      <c r="W114" s="487"/>
      <c r="X114" s="487"/>
      <c r="Y114" s="487"/>
      <c r="Z114" s="487"/>
      <c r="AA114" s="487"/>
      <c r="AB114" s="487"/>
      <c r="AC114" s="487"/>
      <c r="AD114" s="487"/>
      <c r="AE114" s="487"/>
      <c r="AF114" s="487"/>
      <c r="AG114" s="488"/>
      <c r="AH114" s="382"/>
    </row>
    <row r="115" spans="2:34" ht="30.75" customHeight="1" x14ac:dyDescent="0.25">
      <c r="B115" s="533"/>
      <c r="C115" s="480">
        <v>54</v>
      </c>
      <c r="D115" s="516" t="s">
        <v>124</v>
      </c>
      <c r="E115" s="489" t="s">
        <v>17</v>
      </c>
      <c r="F115" s="483">
        <f>IF(G116=G115,100%,G116/G115)</f>
        <v>0.7</v>
      </c>
      <c r="G115" s="211">
        <v>10</v>
      </c>
      <c r="H115" s="484" t="s">
        <v>79</v>
      </c>
      <c r="I115" s="485" t="s">
        <v>78</v>
      </c>
      <c r="J115" s="486"/>
      <c r="K115" s="487"/>
      <c r="L115" s="365">
        <v>2</v>
      </c>
      <c r="M115" s="365"/>
      <c r="N115" s="487">
        <v>1</v>
      </c>
      <c r="O115" s="487"/>
      <c r="P115" s="365"/>
      <c r="Q115" s="487">
        <v>1</v>
      </c>
      <c r="R115" s="487"/>
      <c r="S115" s="365">
        <v>1</v>
      </c>
      <c r="T115" s="487">
        <v>1</v>
      </c>
      <c r="U115" s="487"/>
      <c r="V115" s="487">
        <v>1</v>
      </c>
      <c r="W115" s="487"/>
      <c r="X115" s="487">
        <v>1</v>
      </c>
      <c r="Y115" s="487"/>
      <c r="Z115" s="487">
        <v>1</v>
      </c>
      <c r="AA115" s="487"/>
      <c r="AB115" s="487">
        <v>1</v>
      </c>
      <c r="AC115" s="487"/>
      <c r="AD115" s="487"/>
      <c r="AE115" s="487"/>
      <c r="AF115" s="487"/>
      <c r="AG115" s="488"/>
      <c r="AH115" s="382"/>
    </row>
    <row r="116" spans="2:34" ht="30.75" customHeight="1" x14ac:dyDescent="0.25">
      <c r="B116" s="533"/>
      <c r="C116" s="480"/>
      <c r="D116" s="516"/>
      <c r="E116" s="489"/>
      <c r="F116" s="483"/>
      <c r="G116" s="211">
        <f t="shared" ref="G116:G124" si="8">SUM(J116:AG116)</f>
        <v>7</v>
      </c>
      <c r="H116" s="484"/>
      <c r="I116" s="485"/>
      <c r="J116" s="486"/>
      <c r="K116" s="487"/>
      <c r="L116" s="490">
        <v>2</v>
      </c>
      <c r="M116" s="490"/>
      <c r="N116" s="487">
        <v>1</v>
      </c>
      <c r="O116" s="487"/>
      <c r="P116" s="365"/>
      <c r="Q116" s="487">
        <v>1</v>
      </c>
      <c r="R116" s="487"/>
      <c r="S116" s="365">
        <v>1</v>
      </c>
      <c r="T116" s="487">
        <v>1</v>
      </c>
      <c r="U116" s="487"/>
      <c r="V116" s="487">
        <v>1</v>
      </c>
      <c r="W116" s="487"/>
      <c r="X116" s="487"/>
      <c r="Y116" s="487"/>
      <c r="Z116" s="487"/>
      <c r="AA116" s="487"/>
      <c r="AB116" s="487"/>
      <c r="AC116" s="487"/>
      <c r="AD116" s="487"/>
      <c r="AE116" s="487"/>
      <c r="AF116" s="487"/>
      <c r="AG116" s="488"/>
      <c r="AH116" s="382"/>
    </row>
    <row r="117" spans="2:34" s="56" customFormat="1" ht="81.75" customHeight="1" x14ac:dyDescent="0.25">
      <c r="B117" s="533"/>
      <c r="C117" s="480">
        <v>55</v>
      </c>
      <c r="D117" s="481" t="s">
        <v>441</v>
      </c>
      <c r="E117" s="489" t="s">
        <v>17</v>
      </c>
      <c r="F117" s="483">
        <f>IF(G118=G117,100%,G118/G117)</f>
        <v>0.2857142857142857</v>
      </c>
      <c r="G117" s="211">
        <f t="shared" si="8"/>
        <v>7</v>
      </c>
      <c r="H117" s="484" t="s">
        <v>79</v>
      </c>
      <c r="I117" s="485" t="s">
        <v>78</v>
      </c>
      <c r="J117" s="486"/>
      <c r="K117" s="487"/>
      <c r="L117" s="365"/>
      <c r="M117" s="365"/>
      <c r="N117" s="487"/>
      <c r="O117" s="487"/>
      <c r="P117" s="365"/>
      <c r="Q117" s="487"/>
      <c r="R117" s="487"/>
      <c r="S117" s="365">
        <v>1</v>
      </c>
      <c r="T117" s="487"/>
      <c r="U117" s="487"/>
      <c r="V117" s="487">
        <v>1</v>
      </c>
      <c r="W117" s="487"/>
      <c r="X117" s="487">
        <v>1</v>
      </c>
      <c r="Y117" s="487"/>
      <c r="Z117" s="487">
        <v>1</v>
      </c>
      <c r="AA117" s="487"/>
      <c r="AB117" s="487">
        <v>1</v>
      </c>
      <c r="AC117" s="487"/>
      <c r="AD117" s="487">
        <v>1</v>
      </c>
      <c r="AE117" s="487"/>
      <c r="AF117" s="487">
        <v>1</v>
      </c>
      <c r="AG117" s="488"/>
      <c r="AH117" s="382"/>
    </row>
    <row r="118" spans="2:34" ht="84.75" customHeight="1" x14ac:dyDescent="0.25">
      <c r="B118" s="533"/>
      <c r="C118" s="480"/>
      <c r="D118" s="481"/>
      <c r="E118" s="489"/>
      <c r="F118" s="483"/>
      <c r="G118" s="211">
        <f t="shared" si="8"/>
        <v>2</v>
      </c>
      <c r="H118" s="484"/>
      <c r="I118" s="485"/>
      <c r="J118" s="486"/>
      <c r="K118" s="487"/>
      <c r="L118" s="365"/>
      <c r="M118" s="365"/>
      <c r="N118" s="487"/>
      <c r="O118" s="487"/>
      <c r="P118" s="365"/>
      <c r="Q118" s="487"/>
      <c r="R118" s="487"/>
      <c r="S118" s="365">
        <v>1</v>
      </c>
      <c r="T118" s="487"/>
      <c r="U118" s="487"/>
      <c r="V118" s="487">
        <v>1</v>
      </c>
      <c r="W118" s="487"/>
      <c r="X118" s="487"/>
      <c r="Y118" s="487"/>
      <c r="Z118" s="487"/>
      <c r="AA118" s="487"/>
      <c r="AB118" s="487"/>
      <c r="AC118" s="487"/>
      <c r="AD118" s="487"/>
      <c r="AE118" s="487"/>
      <c r="AF118" s="487"/>
      <c r="AG118" s="488"/>
      <c r="AH118" s="382"/>
    </row>
    <row r="119" spans="2:34" s="56" customFormat="1" ht="30.75" customHeight="1" x14ac:dyDescent="0.25">
      <c r="B119" s="533"/>
      <c r="C119" s="480">
        <v>56</v>
      </c>
      <c r="D119" s="481" t="s">
        <v>425</v>
      </c>
      <c r="E119" s="514" t="s">
        <v>71</v>
      </c>
      <c r="F119" s="483">
        <f>IF(G120=G119,100%,G120/G119)</f>
        <v>0.58333333333333337</v>
      </c>
      <c r="G119" s="211">
        <f t="shared" si="8"/>
        <v>12</v>
      </c>
      <c r="H119" s="484" t="s">
        <v>79</v>
      </c>
      <c r="I119" s="485" t="s">
        <v>78</v>
      </c>
      <c r="J119" s="486">
        <v>1</v>
      </c>
      <c r="K119" s="487"/>
      <c r="L119" s="365">
        <v>1</v>
      </c>
      <c r="M119" s="365"/>
      <c r="N119" s="487">
        <v>1</v>
      </c>
      <c r="O119" s="487"/>
      <c r="P119" s="365"/>
      <c r="Q119" s="487">
        <v>1</v>
      </c>
      <c r="R119" s="487"/>
      <c r="S119" s="365">
        <v>1</v>
      </c>
      <c r="T119" s="487">
        <v>1</v>
      </c>
      <c r="U119" s="487"/>
      <c r="V119" s="487">
        <v>1</v>
      </c>
      <c r="W119" s="487"/>
      <c r="X119" s="487">
        <v>1</v>
      </c>
      <c r="Y119" s="487"/>
      <c r="Z119" s="487">
        <v>1</v>
      </c>
      <c r="AA119" s="487"/>
      <c r="AB119" s="487">
        <v>1</v>
      </c>
      <c r="AC119" s="487"/>
      <c r="AD119" s="487">
        <v>1</v>
      </c>
      <c r="AE119" s="487"/>
      <c r="AF119" s="487">
        <v>1</v>
      </c>
      <c r="AG119" s="488"/>
      <c r="AH119" s="382"/>
    </row>
    <row r="120" spans="2:34" ht="30.75" customHeight="1" x14ac:dyDescent="0.25">
      <c r="B120" s="533"/>
      <c r="C120" s="480"/>
      <c r="D120" s="481"/>
      <c r="E120" s="514"/>
      <c r="F120" s="483"/>
      <c r="G120" s="211">
        <f t="shared" si="8"/>
        <v>7</v>
      </c>
      <c r="H120" s="484"/>
      <c r="I120" s="485"/>
      <c r="J120" s="486">
        <v>1</v>
      </c>
      <c r="K120" s="487"/>
      <c r="L120" s="365">
        <v>1</v>
      </c>
      <c r="M120" s="365"/>
      <c r="N120" s="487">
        <v>1</v>
      </c>
      <c r="O120" s="487"/>
      <c r="P120" s="365"/>
      <c r="Q120" s="487">
        <v>1</v>
      </c>
      <c r="R120" s="487"/>
      <c r="S120" s="365">
        <v>1</v>
      </c>
      <c r="T120" s="487">
        <v>1</v>
      </c>
      <c r="U120" s="487"/>
      <c r="V120" s="487">
        <v>1</v>
      </c>
      <c r="W120" s="487"/>
      <c r="X120" s="487"/>
      <c r="Y120" s="487"/>
      <c r="Z120" s="487"/>
      <c r="AA120" s="487"/>
      <c r="AB120" s="487"/>
      <c r="AC120" s="487"/>
      <c r="AD120" s="487"/>
      <c r="AE120" s="487"/>
      <c r="AF120" s="487"/>
      <c r="AG120" s="488"/>
      <c r="AH120" s="382"/>
    </row>
    <row r="121" spans="2:34" s="56" customFormat="1" ht="30.75" customHeight="1" x14ac:dyDescent="0.25">
      <c r="B121" s="533"/>
      <c r="C121" s="480">
        <v>57</v>
      </c>
      <c r="D121" s="481" t="s">
        <v>426</v>
      </c>
      <c r="E121" s="514" t="s">
        <v>71</v>
      </c>
      <c r="F121" s="483">
        <f>IF(G122=G121,100%,G122/G121)</f>
        <v>0.58333333333333337</v>
      </c>
      <c r="G121" s="211">
        <f t="shared" si="8"/>
        <v>12</v>
      </c>
      <c r="H121" s="484" t="s">
        <v>79</v>
      </c>
      <c r="I121" s="485" t="s">
        <v>78</v>
      </c>
      <c r="J121" s="486">
        <v>1</v>
      </c>
      <c r="K121" s="487"/>
      <c r="L121" s="365">
        <v>1</v>
      </c>
      <c r="M121" s="365"/>
      <c r="N121" s="487">
        <v>1</v>
      </c>
      <c r="O121" s="487"/>
      <c r="P121" s="365"/>
      <c r="Q121" s="487">
        <v>1</v>
      </c>
      <c r="R121" s="487"/>
      <c r="S121" s="365">
        <v>1</v>
      </c>
      <c r="T121" s="487">
        <v>1</v>
      </c>
      <c r="U121" s="487"/>
      <c r="V121" s="487">
        <v>1</v>
      </c>
      <c r="W121" s="487"/>
      <c r="X121" s="487">
        <v>1</v>
      </c>
      <c r="Y121" s="487"/>
      <c r="Z121" s="487">
        <v>1</v>
      </c>
      <c r="AA121" s="487"/>
      <c r="AB121" s="487">
        <v>1</v>
      </c>
      <c r="AC121" s="487"/>
      <c r="AD121" s="487">
        <v>1</v>
      </c>
      <c r="AE121" s="487"/>
      <c r="AF121" s="487">
        <v>1</v>
      </c>
      <c r="AG121" s="488"/>
      <c r="AH121" s="382"/>
    </row>
    <row r="122" spans="2:34" ht="30.75" customHeight="1" x14ac:dyDescent="0.25">
      <c r="B122" s="533"/>
      <c r="C122" s="480"/>
      <c r="D122" s="481"/>
      <c r="E122" s="514"/>
      <c r="F122" s="483"/>
      <c r="G122" s="211">
        <f t="shared" si="8"/>
        <v>7</v>
      </c>
      <c r="H122" s="484"/>
      <c r="I122" s="485"/>
      <c r="J122" s="486">
        <v>1</v>
      </c>
      <c r="K122" s="487"/>
      <c r="L122" s="365">
        <v>1</v>
      </c>
      <c r="M122" s="365"/>
      <c r="N122" s="487">
        <v>1</v>
      </c>
      <c r="O122" s="487"/>
      <c r="P122" s="365"/>
      <c r="Q122" s="487">
        <v>1</v>
      </c>
      <c r="R122" s="487"/>
      <c r="S122" s="365">
        <v>1</v>
      </c>
      <c r="T122" s="487">
        <v>1</v>
      </c>
      <c r="U122" s="487"/>
      <c r="V122" s="487">
        <v>1</v>
      </c>
      <c r="W122" s="487"/>
      <c r="X122" s="487"/>
      <c r="Y122" s="487"/>
      <c r="Z122" s="487"/>
      <c r="AA122" s="487"/>
      <c r="AB122" s="487"/>
      <c r="AC122" s="487"/>
      <c r="AD122" s="487"/>
      <c r="AE122" s="487"/>
      <c r="AF122" s="487"/>
      <c r="AG122" s="488"/>
      <c r="AH122" s="382"/>
    </row>
    <row r="123" spans="2:34" ht="30.75" customHeight="1" x14ac:dyDescent="0.25">
      <c r="B123" s="533"/>
      <c r="C123" s="480">
        <v>58</v>
      </c>
      <c r="D123" s="500" t="s">
        <v>427</v>
      </c>
      <c r="E123" s="514" t="s">
        <v>71</v>
      </c>
      <c r="F123" s="483">
        <f>IF(G124=G123,100%,G124/G123)</f>
        <v>0.58333333333333337</v>
      </c>
      <c r="G123" s="211">
        <f t="shared" si="8"/>
        <v>12</v>
      </c>
      <c r="H123" s="484" t="s">
        <v>79</v>
      </c>
      <c r="I123" s="485" t="s">
        <v>78</v>
      </c>
      <c r="J123" s="486">
        <v>1</v>
      </c>
      <c r="K123" s="487"/>
      <c r="L123" s="365">
        <v>1</v>
      </c>
      <c r="M123" s="365"/>
      <c r="N123" s="487">
        <v>1</v>
      </c>
      <c r="O123" s="487"/>
      <c r="P123" s="365"/>
      <c r="Q123" s="487">
        <v>1</v>
      </c>
      <c r="R123" s="487"/>
      <c r="S123" s="365">
        <v>1</v>
      </c>
      <c r="T123" s="487">
        <v>1</v>
      </c>
      <c r="U123" s="487"/>
      <c r="V123" s="487">
        <v>1</v>
      </c>
      <c r="W123" s="487"/>
      <c r="X123" s="487">
        <v>1</v>
      </c>
      <c r="Y123" s="487"/>
      <c r="Z123" s="487">
        <v>1</v>
      </c>
      <c r="AA123" s="487"/>
      <c r="AB123" s="487">
        <v>1</v>
      </c>
      <c r="AC123" s="487"/>
      <c r="AD123" s="487">
        <v>1</v>
      </c>
      <c r="AE123" s="487"/>
      <c r="AF123" s="487">
        <v>1</v>
      </c>
      <c r="AG123" s="488"/>
      <c r="AH123" s="382"/>
    </row>
    <row r="124" spans="2:34" ht="30.75" customHeight="1" thickBot="1" x14ac:dyDescent="0.3">
      <c r="B124" s="534"/>
      <c r="C124" s="563"/>
      <c r="D124" s="540"/>
      <c r="E124" s="535"/>
      <c r="F124" s="536"/>
      <c r="G124" s="213">
        <f t="shared" si="8"/>
        <v>7</v>
      </c>
      <c r="H124" s="519"/>
      <c r="I124" s="520"/>
      <c r="J124" s="545">
        <v>1</v>
      </c>
      <c r="K124" s="546"/>
      <c r="L124" s="380">
        <v>1</v>
      </c>
      <c r="M124" s="380"/>
      <c r="N124" s="546">
        <v>1</v>
      </c>
      <c r="O124" s="546"/>
      <c r="P124" s="380"/>
      <c r="Q124" s="546">
        <v>1</v>
      </c>
      <c r="R124" s="546"/>
      <c r="S124" s="380">
        <v>1</v>
      </c>
      <c r="T124" s="546">
        <v>1</v>
      </c>
      <c r="U124" s="546"/>
      <c r="V124" s="546">
        <v>1</v>
      </c>
      <c r="W124" s="546"/>
      <c r="X124" s="546"/>
      <c r="Y124" s="546"/>
      <c r="Z124" s="546"/>
      <c r="AA124" s="546"/>
      <c r="AB124" s="546"/>
      <c r="AC124" s="546"/>
      <c r="AD124" s="546"/>
      <c r="AE124" s="546"/>
      <c r="AF124" s="546"/>
      <c r="AG124" s="547"/>
      <c r="AH124" s="383"/>
    </row>
    <row r="125" spans="2:34" ht="30.75" customHeight="1" x14ac:dyDescent="0.25">
      <c r="B125" s="214"/>
      <c r="C125" s="58"/>
      <c r="D125" s="58"/>
      <c r="E125" s="58"/>
      <c r="F125" s="95">
        <f>AVERAGE(F9:F124)</f>
        <v>0.68282131762168075</v>
      </c>
      <c r="G125" s="58"/>
      <c r="H125" s="58"/>
      <c r="I125" s="58"/>
      <c r="J125" s="518"/>
      <c r="K125" s="518"/>
      <c r="L125" s="518"/>
      <c r="M125" s="518"/>
      <c r="N125" s="518"/>
      <c r="O125" s="518"/>
      <c r="P125" s="518"/>
      <c r="Q125" s="58"/>
      <c r="R125" s="58"/>
      <c r="S125" s="58"/>
      <c r="T125" s="58"/>
      <c r="U125" s="58"/>
      <c r="V125" s="58"/>
      <c r="W125" s="58"/>
      <c r="X125" s="58"/>
      <c r="Y125" s="58"/>
      <c r="Z125" s="58"/>
      <c r="AA125" s="58"/>
      <c r="AB125" s="58"/>
      <c r="AC125" s="58"/>
      <c r="AD125" s="58"/>
      <c r="AE125" s="58"/>
      <c r="AF125" s="58"/>
      <c r="AG125" s="58"/>
      <c r="AH125" s="58"/>
    </row>
    <row r="126" spans="2:34" ht="30.75" customHeight="1" x14ac:dyDescent="0.25">
      <c r="B126" s="214"/>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row>
    <row r="134" spans="2:6" ht="30.75" customHeight="1" x14ac:dyDescent="0.25">
      <c r="B134" s="60" t="s">
        <v>444</v>
      </c>
      <c r="D134" s="221">
        <f>G9+G11+G13+G15+G17+G19+G21+G23+G25+G27+G29+G31+G33+G35+G37+G39+G41</f>
        <v>33</v>
      </c>
    </row>
    <row r="135" spans="2:6" ht="30.75" customHeight="1" x14ac:dyDescent="0.25">
      <c r="B135" s="60" t="s">
        <v>445</v>
      </c>
      <c r="D135" s="221">
        <f>G10+G12+G14+G16+G18+G20+G22+G24+G26+G28+G30+G32+G34+G36+G38+G40+G42</f>
        <v>31</v>
      </c>
    </row>
    <row r="136" spans="2:6" ht="30.75" customHeight="1" x14ac:dyDescent="0.25">
      <c r="B136" s="60" t="s">
        <v>446</v>
      </c>
      <c r="D136" s="59">
        <f>+G43+G45+G47+G49+G51+G53+G55+G57+G59+G61+G63+G65+G67+G69+G71+G73+G75+G77+G79+G81+G83+G85+G87+G89+G91+G93+G95+G97+G99+G101</f>
        <v>250</v>
      </c>
    </row>
    <row r="137" spans="2:6" ht="30.75" customHeight="1" x14ac:dyDescent="0.25">
      <c r="B137" s="60" t="s">
        <v>447</v>
      </c>
      <c r="D137" s="59">
        <f>+G44+G46+G48+G50+G52+G54+G56+G58+G60+G62+G64+G66+G68+G70+G72+G74+G76+G78+G80+G82+G84+G86+G88+G90+G92+G94+G96+G98+G100+G102</f>
        <v>147</v>
      </c>
    </row>
    <row r="138" spans="2:6" ht="30.75" customHeight="1" x14ac:dyDescent="0.25">
      <c r="B138" s="60" t="s">
        <v>448</v>
      </c>
      <c r="D138" s="59">
        <f>+G103+G105+G107+G109+G111+G113+G115+G117</f>
        <v>54</v>
      </c>
    </row>
    <row r="139" spans="2:6" ht="30.75" customHeight="1" x14ac:dyDescent="0.25">
      <c r="B139" s="60" t="s">
        <v>449</v>
      </c>
      <c r="D139" s="59">
        <f>+G104+G106+G108+G110+G112+G114+G116+G118</f>
        <v>28</v>
      </c>
    </row>
    <row r="140" spans="2:6" ht="30.75" customHeight="1" x14ac:dyDescent="0.25">
      <c r="B140" s="60" t="s">
        <v>450</v>
      </c>
      <c r="D140" s="59">
        <f>+G119+G121+G123</f>
        <v>36</v>
      </c>
    </row>
    <row r="141" spans="2:6" ht="30.75" customHeight="1" x14ac:dyDescent="0.25">
      <c r="B141" s="60" t="s">
        <v>451</v>
      </c>
      <c r="D141" s="59">
        <f>+G120+G122+G124</f>
        <v>21</v>
      </c>
    </row>
    <row r="143" spans="2:6" ht="30.75" customHeight="1" x14ac:dyDescent="0.25">
      <c r="B143" s="60" t="s">
        <v>76</v>
      </c>
      <c r="D143" s="60">
        <f>+D134+D136+D138+D140</f>
        <v>373</v>
      </c>
      <c r="F143" s="364">
        <f>D144/D143</f>
        <v>0.60857908847184983</v>
      </c>
    </row>
    <row r="144" spans="2:6" ht="30.75" customHeight="1" x14ac:dyDescent="0.25">
      <c r="B144" s="60" t="s">
        <v>77</v>
      </c>
      <c r="D144" s="60">
        <f>+D135+D137+D139+D141</f>
        <v>227</v>
      </c>
    </row>
  </sheetData>
  <sheetProtection formatCells="0" formatColumns="0" formatRows="0" insertColumns="0" insertRows="0" insertHyperlinks="0" deleteColumns="0" deleteRows="0" sort="0" autoFilter="0" pivotTables="0"/>
  <mergeCells count="1536">
    <mergeCell ref="C1:AB2"/>
    <mergeCell ref="AC1:AG2"/>
    <mergeCell ref="AH6:AH7"/>
    <mergeCell ref="AH4:AH5"/>
    <mergeCell ref="C123:C124"/>
    <mergeCell ref="C121:C122"/>
    <mergeCell ref="C113:C114"/>
    <mergeCell ref="C115:C116"/>
    <mergeCell ref="C9:C10"/>
    <mergeCell ref="C11:C12"/>
    <mergeCell ref="C13:C14"/>
    <mergeCell ref="C25:C26"/>
    <mergeCell ref="C27:C28"/>
    <mergeCell ref="C39:C40"/>
    <mergeCell ref="C47:C48"/>
    <mergeCell ref="C37:C38"/>
    <mergeCell ref="C35:C36"/>
    <mergeCell ref="C103:C104"/>
    <mergeCell ref="C107:C108"/>
    <mergeCell ref="C109:C110"/>
    <mergeCell ref="C61:C62"/>
    <mergeCell ref="C33:C34"/>
    <mergeCell ref="C15:C16"/>
    <mergeCell ref="C17:C18"/>
    <mergeCell ref="C21:C22"/>
    <mergeCell ref="C23:C24"/>
    <mergeCell ref="C19:C20"/>
    <mergeCell ref="C29:C30"/>
    <mergeCell ref="C31:C32"/>
    <mergeCell ref="C49:C50"/>
    <mergeCell ref="C45:C46"/>
    <mergeCell ref="C57:C58"/>
    <mergeCell ref="C77:C78"/>
    <mergeCell ref="C69:C70"/>
    <mergeCell ref="C73:C74"/>
    <mergeCell ref="D41:D42"/>
    <mergeCell ref="E41:E42"/>
    <mergeCell ref="F41:F42"/>
    <mergeCell ref="H41:H42"/>
    <mergeCell ref="I41:I42"/>
    <mergeCell ref="J41:K41"/>
    <mergeCell ref="N41:O41"/>
    <mergeCell ref="Q41:R41"/>
    <mergeCell ref="T41:U41"/>
    <mergeCell ref="V41:W41"/>
    <mergeCell ref="X41:Y41"/>
    <mergeCell ref="Z41:AA41"/>
    <mergeCell ref="AB41:AC41"/>
    <mergeCell ref="V75:W75"/>
    <mergeCell ref="X75:Y75"/>
    <mergeCell ref="Z75:AA75"/>
    <mergeCell ref="AB75:AC75"/>
    <mergeCell ref="I75:I76"/>
    <mergeCell ref="H61:H62"/>
    <mergeCell ref="F75:F76"/>
    <mergeCell ref="I61:I62"/>
    <mergeCell ref="V64:W64"/>
    <mergeCell ref="X64:Y64"/>
    <mergeCell ref="Z64:AA64"/>
    <mergeCell ref="AB64:AC64"/>
    <mergeCell ref="Q72:R72"/>
    <mergeCell ref="T72:U72"/>
    <mergeCell ref="V72:W72"/>
    <mergeCell ref="AB52:AC52"/>
    <mergeCell ref="AD41:AE41"/>
    <mergeCell ref="AF41:AG41"/>
    <mergeCell ref="J42:K42"/>
    <mergeCell ref="N42:O42"/>
    <mergeCell ref="Q42:R42"/>
    <mergeCell ref="T42:U42"/>
    <mergeCell ref="V42:W42"/>
    <mergeCell ref="X42:Y42"/>
    <mergeCell ref="Z42:AA42"/>
    <mergeCell ref="AB42:AC42"/>
    <mergeCell ref="AD42:AE42"/>
    <mergeCell ref="AF42:AG42"/>
    <mergeCell ref="AF61:AG61"/>
    <mergeCell ref="J62:K62"/>
    <mergeCell ref="N62:O62"/>
    <mergeCell ref="Q62:R62"/>
    <mergeCell ref="T62:U62"/>
    <mergeCell ref="V62:W62"/>
    <mergeCell ref="V50:W50"/>
    <mergeCell ref="X50:Y50"/>
    <mergeCell ref="Z50:AA50"/>
    <mergeCell ref="AB50:AC50"/>
    <mergeCell ref="AD50:AE50"/>
    <mergeCell ref="AF50:AG50"/>
    <mergeCell ref="J49:K49"/>
    <mergeCell ref="N49:O49"/>
    <mergeCell ref="Q49:R49"/>
    <mergeCell ref="T49:U49"/>
    <mergeCell ref="V49:W49"/>
    <mergeCell ref="X49:Y49"/>
    <mergeCell ref="Z49:AA49"/>
    <mergeCell ref="AB49:AC49"/>
    <mergeCell ref="D11:D12"/>
    <mergeCell ref="E11:E12"/>
    <mergeCell ref="F11:F12"/>
    <mergeCell ref="H11:H12"/>
    <mergeCell ref="I11:I12"/>
    <mergeCell ref="J11:K11"/>
    <mergeCell ref="N11:O11"/>
    <mergeCell ref="Q11:R11"/>
    <mergeCell ref="T11:U11"/>
    <mergeCell ref="V11:W11"/>
    <mergeCell ref="X11:Y11"/>
    <mergeCell ref="Z11:AA11"/>
    <mergeCell ref="AB11:AC11"/>
    <mergeCell ref="AD11:AE11"/>
    <mergeCell ref="AF11:AG11"/>
    <mergeCell ref="J12:K12"/>
    <mergeCell ref="N12:O12"/>
    <mergeCell ref="Q12:R12"/>
    <mergeCell ref="T12:U12"/>
    <mergeCell ref="V12:W12"/>
    <mergeCell ref="X12:Y12"/>
    <mergeCell ref="Z12:AA12"/>
    <mergeCell ref="AB12:AC12"/>
    <mergeCell ref="AD12:AE12"/>
    <mergeCell ref="AF12:AG12"/>
    <mergeCell ref="AF115:AG115"/>
    <mergeCell ref="J116:K116"/>
    <mergeCell ref="N116:O116"/>
    <mergeCell ref="Q116:R116"/>
    <mergeCell ref="T116:U116"/>
    <mergeCell ref="V116:W116"/>
    <mergeCell ref="X116:Y116"/>
    <mergeCell ref="Z116:AA116"/>
    <mergeCell ref="AB116:AC116"/>
    <mergeCell ref="AD116:AE116"/>
    <mergeCell ref="AF116:AG116"/>
    <mergeCell ref="J115:K115"/>
    <mergeCell ref="N115:O115"/>
    <mergeCell ref="Q115:R115"/>
    <mergeCell ref="T115:U115"/>
    <mergeCell ref="V115:W115"/>
    <mergeCell ref="X115:Y115"/>
    <mergeCell ref="Z115:AA115"/>
    <mergeCell ref="AB115:AC115"/>
    <mergeCell ref="AD115:AE115"/>
    <mergeCell ref="AF113:AG113"/>
    <mergeCell ref="J114:K114"/>
    <mergeCell ref="N114:O114"/>
    <mergeCell ref="Q114:R114"/>
    <mergeCell ref="T114:U114"/>
    <mergeCell ref="V114:W114"/>
    <mergeCell ref="X114:Y114"/>
    <mergeCell ref="Z114:AA114"/>
    <mergeCell ref="AB114:AC114"/>
    <mergeCell ref="AD114:AE114"/>
    <mergeCell ref="AF114:AG114"/>
    <mergeCell ref="J113:K113"/>
    <mergeCell ref="N113:O113"/>
    <mergeCell ref="Q113:R113"/>
    <mergeCell ref="T113:U113"/>
    <mergeCell ref="V113:W113"/>
    <mergeCell ref="X113:Y113"/>
    <mergeCell ref="Z113:AA113"/>
    <mergeCell ref="AB113:AC113"/>
    <mergeCell ref="AD113:AE113"/>
    <mergeCell ref="AD105:AE105"/>
    <mergeCell ref="AF111:AG111"/>
    <mergeCell ref="J112:K112"/>
    <mergeCell ref="N112:O112"/>
    <mergeCell ref="Q112:R112"/>
    <mergeCell ref="T112:U112"/>
    <mergeCell ref="V112:W112"/>
    <mergeCell ref="X112:Y112"/>
    <mergeCell ref="Z112:AA112"/>
    <mergeCell ref="AB112:AC112"/>
    <mergeCell ref="AD112:AE112"/>
    <mergeCell ref="AF112:AG112"/>
    <mergeCell ref="J111:K111"/>
    <mergeCell ref="N111:O111"/>
    <mergeCell ref="Q111:R111"/>
    <mergeCell ref="T111:U111"/>
    <mergeCell ref="V111:W111"/>
    <mergeCell ref="X111:Y111"/>
    <mergeCell ref="Z111:AA111"/>
    <mergeCell ref="AB111:AC111"/>
    <mergeCell ref="AD111:AE111"/>
    <mergeCell ref="AF109:AG109"/>
    <mergeCell ref="Z108:AA108"/>
    <mergeCell ref="AB108:AC108"/>
    <mergeCell ref="AD108:AE108"/>
    <mergeCell ref="AF108:AG108"/>
    <mergeCell ref="J107:K107"/>
    <mergeCell ref="N107:O107"/>
    <mergeCell ref="Q107:R107"/>
    <mergeCell ref="T107:U107"/>
    <mergeCell ref="V107:W107"/>
    <mergeCell ref="X107:Y107"/>
    <mergeCell ref="AD121:AE121"/>
    <mergeCell ref="AF123:AG123"/>
    <mergeCell ref="J124:K124"/>
    <mergeCell ref="N124:O124"/>
    <mergeCell ref="Q124:R124"/>
    <mergeCell ref="T124:U124"/>
    <mergeCell ref="V124:W124"/>
    <mergeCell ref="X124:Y124"/>
    <mergeCell ref="Z124:AA124"/>
    <mergeCell ref="AB124:AC124"/>
    <mergeCell ref="AD124:AE124"/>
    <mergeCell ref="AF124:AG124"/>
    <mergeCell ref="J123:K123"/>
    <mergeCell ref="N123:O123"/>
    <mergeCell ref="Q123:R123"/>
    <mergeCell ref="T123:U123"/>
    <mergeCell ref="V123:W123"/>
    <mergeCell ref="X123:Y123"/>
    <mergeCell ref="Z123:AA123"/>
    <mergeCell ref="AB123:AC123"/>
    <mergeCell ref="AD123:AE123"/>
    <mergeCell ref="Z90:AA90"/>
    <mergeCell ref="AB90:AC90"/>
    <mergeCell ref="AD90:AE90"/>
    <mergeCell ref="AF90:AG90"/>
    <mergeCell ref="J89:K89"/>
    <mergeCell ref="N89:O89"/>
    <mergeCell ref="Q89:R89"/>
    <mergeCell ref="T89:U89"/>
    <mergeCell ref="V89:W89"/>
    <mergeCell ref="X89:Y89"/>
    <mergeCell ref="Z89:AA89"/>
    <mergeCell ref="AB89:AC89"/>
    <mergeCell ref="AD89:AE89"/>
    <mergeCell ref="AF121:AG121"/>
    <mergeCell ref="J122:K122"/>
    <mergeCell ref="N122:O122"/>
    <mergeCell ref="Q122:R122"/>
    <mergeCell ref="T122:U122"/>
    <mergeCell ref="V122:W122"/>
    <mergeCell ref="X122:Y122"/>
    <mergeCell ref="Z122:AA122"/>
    <mergeCell ref="AB122:AC122"/>
    <mergeCell ref="AD122:AE122"/>
    <mergeCell ref="AF122:AG122"/>
    <mergeCell ref="J121:K121"/>
    <mergeCell ref="N121:O121"/>
    <mergeCell ref="Q121:R121"/>
    <mergeCell ref="T121:U121"/>
    <mergeCell ref="V121:W121"/>
    <mergeCell ref="X121:Y121"/>
    <mergeCell ref="Z121:AA121"/>
    <mergeCell ref="AB121:AC121"/>
    <mergeCell ref="AD75:AE75"/>
    <mergeCell ref="AF91:AG91"/>
    <mergeCell ref="J92:K92"/>
    <mergeCell ref="N92:O92"/>
    <mergeCell ref="Q92:R92"/>
    <mergeCell ref="T92:U92"/>
    <mergeCell ref="V92:W92"/>
    <mergeCell ref="X92:Y92"/>
    <mergeCell ref="Z92:AA92"/>
    <mergeCell ref="AB92:AC92"/>
    <mergeCell ref="AD92:AE92"/>
    <mergeCell ref="AF92:AG92"/>
    <mergeCell ref="J91:K91"/>
    <mergeCell ref="N91:O91"/>
    <mergeCell ref="Q91:R91"/>
    <mergeCell ref="T91:U91"/>
    <mergeCell ref="V91:W91"/>
    <mergeCell ref="X91:Y91"/>
    <mergeCell ref="Z91:AA91"/>
    <mergeCell ref="AB91:AC91"/>
    <mergeCell ref="AD91:AE91"/>
    <mergeCell ref="AF89:AG89"/>
    <mergeCell ref="J90:K90"/>
    <mergeCell ref="N90:O90"/>
    <mergeCell ref="Q90:R90"/>
    <mergeCell ref="T90:U90"/>
    <mergeCell ref="V90:W90"/>
    <mergeCell ref="X90:Y90"/>
    <mergeCell ref="Q87:R87"/>
    <mergeCell ref="T87:U87"/>
    <mergeCell ref="V87:W87"/>
    <mergeCell ref="X87:Y87"/>
    <mergeCell ref="AF119:AG119"/>
    <mergeCell ref="J120:K120"/>
    <mergeCell ref="N120:O120"/>
    <mergeCell ref="Q120:R120"/>
    <mergeCell ref="T120:U120"/>
    <mergeCell ref="V120:W120"/>
    <mergeCell ref="X120:Y120"/>
    <mergeCell ref="Z120:AA120"/>
    <mergeCell ref="AB120:AC120"/>
    <mergeCell ref="AD120:AE120"/>
    <mergeCell ref="AF120:AG120"/>
    <mergeCell ref="J119:K119"/>
    <mergeCell ref="N119:O119"/>
    <mergeCell ref="Q119:R119"/>
    <mergeCell ref="T119:U119"/>
    <mergeCell ref="V119:W119"/>
    <mergeCell ref="X119:Y119"/>
    <mergeCell ref="Z119:AA119"/>
    <mergeCell ref="Z109:AA109"/>
    <mergeCell ref="AB109:AC109"/>
    <mergeCell ref="AD109:AE109"/>
    <mergeCell ref="X62:Y62"/>
    <mergeCell ref="Z62:AA62"/>
    <mergeCell ref="AB62:AC62"/>
    <mergeCell ref="AD62:AE62"/>
    <mergeCell ref="AF62:AG62"/>
    <mergeCell ref="J61:K61"/>
    <mergeCell ref="N61:O61"/>
    <mergeCell ref="Q61:R61"/>
    <mergeCell ref="T61:U61"/>
    <mergeCell ref="V61:W61"/>
    <mergeCell ref="X61:Y61"/>
    <mergeCell ref="Z61:AA61"/>
    <mergeCell ref="AB61:AC61"/>
    <mergeCell ref="AD61:AE61"/>
    <mergeCell ref="AF75:AG75"/>
    <mergeCell ref="J76:K76"/>
    <mergeCell ref="N76:O76"/>
    <mergeCell ref="Q76:R76"/>
    <mergeCell ref="T76:U76"/>
    <mergeCell ref="V76:W76"/>
    <mergeCell ref="X76:Y76"/>
    <mergeCell ref="Z76:AA76"/>
    <mergeCell ref="AB76:AC76"/>
    <mergeCell ref="AD76:AE76"/>
    <mergeCell ref="AF76:AG76"/>
    <mergeCell ref="J75:K75"/>
    <mergeCell ref="N75:O75"/>
    <mergeCell ref="Q75:R75"/>
    <mergeCell ref="T75:U75"/>
    <mergeCell ref="X106:Y106"/>
    <mergeCell ref="Z106:AA106"/>
    <mergeCell ref="AB106:AC106"/>
    <mergeCell ref="AD106:AE106"/>
    <mergeCell ref="AF106:AG106"/>
    <mergeCell ref="J105:K105"/>
    <mergeCell ref="N105:O105"/>
    <mergeCell ref="Q105:R105"/>
    <mergeCell ref="T105:U105"/>
    <mergeCell ref="V105:W105"/>
    <mergeCell ref="X105:Y105"/>
    <mergeCell ref="Z105:AA105"/>
    <mergeCell ref="AB105:AC105"/>
    <mergeCell ref="AF107:AG107"/>
    <mergeCell ref="AB119:AC119"/>
    <mergeCell ref="AD119:AE119"/>
    <mergeCell ref="J110:K110"/>
    <mergeCell ref="N110:O110"/>
    <mergeCell ref="Q110:R110"/>
    <mergeCell ref="T110:U110"/>
    <mergeCell ref="V110:W110"/>
    <mergeCell ref="X110:Y110"/>
    <mergeCell ref="Z110:AA110"/>
    <mergeCell ref="AB110:AC110"/>
    <mergeCell ref="AD110:AE110"/>
    <mergeCell ref="AF110:AG110"/>
    <mergeCell ref="J109:K109"/>
    <mergeCell ref="N109:O109"/>
    <mergeCell ref="Q109:R109"/>
    <mergeCell ref="T109:U109"/>
    <mergeCell ref="V109:W109"/>
    <mergeCell ref="X109:Y109"/>
    <mergeCell ref="AD49:AE49"/>
    <mergeCell ref="AF103:AG103"/>
    <mergeCell ref="J104:K104"/>
    <mergeCell ref="N104:O104"/>
    <mergeCell ref="Q104:R104"/>
    <mergeCell ref="T104:U104"/>
    <mergeCell ref="V104:W104"/>
    <mergeCell ref="X104:Y104"/>
    <mergeCell ref="Z104:AA104"/>
    <mergeCell ref="AB104:AC104"/>
    <mergeCell ref="AD104:AE104"/>
    <mergeCell ref="AF104:AG104"/>
    <mergeCell ref="J103:K103"/>
    <mergeCell ref="N103:O103"/>
    <mergeCell ref="Q103:R103"/>
    <mergeCell ref="T103:U103"/>
    <mergeCell ref="V103:W103"/>
    <mergeCell ref="X103:Y103"/>
    <mergeCell ref="J63:K63"/>
    <mergeCell ref="N63:O63"/>
    <mergeCell ref="Q63:R63"/>
    <mergeCell ref="T63:U63"/>
    <mergeCell ref="V63:W63"/>
    <mergeCell ref="X63:Y63"/>
    <mergeCell ref="Z63:AA63"/>
    <mergeCell ref="AB63:AC63"/>
    <mergeCell ref="AD63:AE63"/>
    <mergeCell ref="AF63:AG63"/>
    <mergeCell ref="J64:K64"/>
    <mergeCell ref="N64:O64"/>
    <mergeCell ref="Q64:R64"/>
    <mergeCell ref="T64:U64"/>
    <mergeCell ref="AF47:AG47"/>
    <mergeCell ref="J48:K48"/>
    <mergeCell ref="N48:O48"/>
    <mergeCell ref="Q48:R48"/>
    <mergeCell ref="T48:U48"/>
    <mergeCell ref="V48:W48"/>
    <mergeCell ref="X48:Y48"/>
    <mergeCell ref="Z48:AA48"/>
    <mergeCell ref="AB48:AC48"/>
    <mergeCell ref="AD48:AE48"/>
    <mergeCell ref="AF48:AG48"/>
    <mergeCell ref="J47:K47"/>
    <mergeCell ref="N47:O47"/>
    <mergeCell ref="Q47:R47"/>
    <mergeCell ref="T47:U47"/>
    <mergeCell ref="V47:W47"/>
    <mergeCell ref="X47:Y47"/>
    <mergeCell ref="Z47:AA47"/>
    <mergeCell ref="AB47:AC47"/>
    <mergeCell ref="AD47:AE47"/>
    <mergeCell ref="AF33:AG33"/>
    <mergeCell ref="J34:K34"/>
    <mergeCell ref="N34:O34"/>
    <mergeCell ref="Q34:R34"/>
    <mergeCell ref="T34:U34"/>
    <mergeCell ref="V34:W34"/>
    <mergeCell ref="X34:Y34"/>
    <mergeCell ref="Z34:AA34"/>
    <mergeCell ref="AB34:AC34"/>
    <mergeCell ref="AD34:AE34"/>
    <mergeCell ref="AF34:AG34"/>
    <mergeCell ref="J33:K33"/>
    <mergeCell ref="N33:O33"/>
    <mergeCell ref="Q33:R33"/>
    <mergeCell ref="T33:U33"/>
    <mergeCell ref="V33:W33"/>
    <mergeCell ref="X33:Y33"/>
    <mergeCell ref="Z33:AA33"/>
    <mergeCell ref="AB33:AC33"/>
    <mergeCell ref="AD33:AE33"/>
    <mergeCell ref="X13:Y13"/>
    <mergeCell ref="Z13:AA13"/>
    <mergeCell ref="AB13:AC13"/>
    <mergeCell ref="AD13:AE13"/>
    <mergeCell ref="AF27:AG27"/>
    <mergeCell ref="J28:K28"/>
    <mergeCell ref="N28:O28"/>
    <mergeCell ref="Q28:R28"/>
    <mergeCell ref="T28:U28"/>
    <mergeCell ref="V28:W28"/>
    <mergeCell ref="X28:Y28"/>
    <mergeCell ref="Z28:AA28"/>
    <mergeCell ref="AB28:AC28"/>
    <mergeCell ref="AD28:AE28"/>
    <mergeCell ref="AF28:AG28"/>
    <mergeCell ref="J27:K27"/>
    <mergeCell ref="N27:O27"/>
    <mergeCell ref="Q27:R27"/>
    <mergeCell ref="T27:U27"/>
    <mergeCell ref="V27:W27"/>
    <mergeCell ref="X27:Y27"/>
    <mergeCell ref="Z27:AA27"/>
    <mergeCell ref="AB27:AC27"/>
    <mergeCell ref="AD27:AE27"/>
    <mergeCell ref="X14:Y14"/>
    <mergeCell ref="Z14:AA14"/>
    <mergeCell ref="AB14:AC14"/>
    <mergeCell ref="AD14:AE14"/>
    <mergeCell ref="AF17:AG17"/>
    <mergeCell ref="Q18:R18"/>
    <mergeCell ref="V22:W22"/>
    <mergeCell ref="X22:Y22"/>
    <mergeCell ref="D121:D122"/>
    <mergeCell ref="F121:F122"/>
    <mergeCell ref="H3:H8"/>
    <mergeCell ref="I3:I8"/>
    <mergeCell ref="I91:I92"/>
    <mergeCell ref="H115:H116"/>
    <mergeCell ref="AF9:AG9"/>
    <mergeCell ref="J10:K10"/>
    <mergeCell ref="N10:O10"/>
    <mergeCell ref="Q10:R10"/>
    <mergeCell ref="T10:U10"/>
    <mergeCell ref="V10:W10"/>
    <mergeCell ref="X10:Y10"/>
    <mergeCell ref="Z10:AA10"/>
    <mergeCell ref="AB10:AC10"/>
    <mergeCell ref="AD10:AE10"/>
    <mergeCell ref="AF10:AG10"/>
    <mergeCell ref="J9:K9"/>
    <mergeCell ref="L9:M9"/>
    <mergeCell ref="N9:P9"/>
    <mergeCell ref="Q9:R9"/>
    <mergeCell ref="T9:U9"/>
    <mergeCell ref="V9:W9"/>
    <mergeCell ref="X9:Y9"/>
    <mergeCell ref="Z9:AA9"/>
    <mergeCell ref="AF13:AG13"/>
    <mergeCell ref="AF14:AG14"/>
    <mergeCell ref="J13:K13"/>
    <mergeCell ref="N13:O13"/>
    <mergeCell ref="Q13:R13"/>
    <mergeCell ref="T13:U13"/>
    <mergeCell ref="V13:W13"/>
    <mergeCell ref="B1:B2"/>
    <mergeCell ref="H107:H108"/>
    <mergeCell ref="H9:H10"/>
    <mergeCell ref="F47:F48"/>
    <mergeCell ref="H27:H28"/>
    <mergeCell ref="C41:C42"/>
    <mergeCell ref="H49:H50"/>
    <mergeCell ref="B9:B124"/>
    <mergeCell ref="F91:F92"/>
    <mergeCell ref="E123:E124"/>
    <mergeCell ref="E47:E48"/>
    <mergeCell ref="D103:D104"/>
    <mergeCell ref="E105:E106"/>
    <mergeCell ref="D105:D106"/>
    <mergeCell ref="E49:E50"/>
    <mergeCell ref="F123:F124"/>
    <mergeCell ref="E121:E122"/>
    <mergeCell ref="F25:F26"/>
    <mergeCell ref="D33:D34"/>
    <mergeCell ref="D27:D28"/>
    <mergeCell ref="D23:D24"/>
    <mergeCell ref="E23:E24"/>
    <mergeCell ref="F23:F24"/>
    <mergeCell ref="H23:H24"/>
    <mergeCell ref="D19:D20"/>
    <mergeCell ref="E19:E20"/>
    <mergeCell ref="F19:F20"/>
    <mergeCell ref="H19:H20"/>
    <mergeCell ref="D35:D36"/>
    <mergeCell ref="E35:E36"/>
    <mergeCell ref="F3:G8"/>
    <mergeCell ref="D123:D124"/>
    <mergeCell ref="I113:I114"/>
    <mergeCell ref="I111:I112"/>
    <mergeCell ref="H121:H122"/>
    <mergeCell ref="I121:I122"/>
    <mergeCell ref="H123:H124"/>
    <mergeCell ref="I123:I124"/>
    <mergeCell ref="B3:B8"/>
    <mergeCell ref="D3:D8"/>
    <mergeCell ref="E3:E8"/>
    <mergeCell ref="I115:I116"/>
    <mergeCell ref="I89:I90"/>
    <mergeCell ref="D47:D48"/>
    <mergeCell ref="H47:H48"/>
    <mergeCell ref="H111:H112"/>
    <mergeCell ref="F113:F114"/>
    <mergeCell ref="AB8:AC8"/>
    <mergeCell ref="AD8:AE8"/>
    <mergeCell ref="I25:I26"/>
    <mergeCell ref="D9:D10"/>
    <mergeCell ref="E9:E10"/>
    <mergeCell ref="F9:F10"/>
    <mergeCell ref="H13:H14"/>
    <mergeCell ref="E13:E14"/>
    <mergeCell ref="I9:I10"/>
    <mergeCell ref="D13:D14"/>
    <mergeCell ref="T8:U8"/>
    <mergeCell ref="D25:D26"/>
    <mergeCell ref="E25:E26"/>
    <mergeCell ref="L8:M8"/>
    <mergeCell ref="N8:P8"/>
    <mergeCell ref="Q8:R8"/>
    <mergeCell ref="H25:H26"/>
    <mergeCell ref="AB9:AC9"/>
    <mergeCell ref="AD9:AE9"/>
    <mergeCell ref="AD26:AE26"/>
    <mergeCell ref="J14:K14"/>
    <mergeCell ref="N14:O14"/>
    <mergeCell ref="Q14:R14"/>
    <mergeCell ref="T14:U14"/>
    <mergeCell ref="V14:W14"/>
    <mergeCell ref="J125:P125"/>
    <mergeCell ref="H33:H34"/>
    <mergeCell ref="F49:F50"/>
    <mergeCell ref="F103:F104"/>
    <mergeCell ref="E103:E104"/>
    <mergeCell ref="H103:H104"/>
    <mergeCell ref="F33:F34"/>
    <mergeCell ref="I47:I48"/>
    <mergeCell ref="E27:E28"/>
    <mergeCell ref="E33:E34"/>
    <mergeCell ref="Z38:AA38"/>
    <mergeCell ref="AB38:AC38"/>
    <mergeCell ref="AD38:AE38"/>
    <mergeCell ref="L17:M17"/>
    <mergeCell ref="N17:O17"/>
    <mergeCell ref="Q17:R17"/>
    <mergeCell ref="T17:U17"/>
    <mergeCell ref="V17:W17"/>
    <mergeCell ref="X17:Y17"/>
    <mergeCell ref="Z17:AA17"/>
    <mergeCell ref="AB17:AC17"/>
    <mergeCell ref="AD17:AE17"/>
    <mergeCell ref="J18:K18"/>
    <mergeCell ref="N18:O18"/>
    <mergeCell ref="AF8:AG8"/>
    <mergeCell ref="D109:D110"/>
    <mergeCell ref="D107:D108"/>
    <mergeCell ref="D119:D120"/>
    <mergeCell ref="F111:F112"/>
    <mergeCell ref="D75:D76"/>
    <mergeCell ref="E75:E76"/>
    <mergeCell ref="D61:D62"/>
    <mergeCell ref="E61:E62"/>
    <mergeCell ref="I109:I110"/>
    <mergeCell ref="I49:I50"/>
    <mergeCell ref="D91:D92"/>
    <mergeCell ref="F115:F116"/>
    <mergeCell ref="D115:D116"/>
    <mergeCell ref="D113:D114"/>
    <mergeCell ref="E113:E114"/>
    <mergeCell ref="E115:E116"/>
    <mergeCell ref="V8:W8"/>
    <mergeCell ref="X8:Y8"/>
    <mergeCell ref="Z8:AA8"/>
    <mergeCell ref="F39:F40"/>
    <mergeCell ref="H39:H40"/>
    <mergeCell ref="I39:I40"/>
    <mergeCell ref="J39:K39"/>
    <mergeCell ref="N39:O39"/>
    <mergeCell ref="Q39:R39"/>
    <mergeCell ref="T39:U39"/>
    <mergeCell ref="V39:W39"/>
    <mergeCell ref="X39:Y39"/>
    <mergeCell ref="Z39:AA39"/>
    <mergeCell ref="AB39:AC39"/>
    <mergeCell ref="AD39:AE39"/>
    <mergeCell ref="I119:I120"/>
    <mergeCell ref="F61:F62"/>
    <mergeCell ref="H75:H76"/>
    <mergeCell ref="F119:F120"/>
    <mergeCell ref="H89:H90"/>
    <mergeCell ref="I107:I108"/>
    <mergeCell ref="F107:F108"/>
    <mergeCell ref="H109:H110"/>
    <mergeCell ref="F109:F110"/>
    <mergeCell ref="J3:AG7"/>
    <mergeCell ref="F13:F14"/>
    <mergeCell ref="D89:D90"/>
    <mergeCell ref="F89:F90"/>
    <mergeCell ref="J8:K8"/>
    <mergeCell ref="I13:I14"/>
    <mergeCell ref="E119:E120"/>
    <mergeCell ref="E109:E110"/>
    <mergeCell ref="E107:E108"/>
    <mergeCell ref="H119:H120"/>
    <mergeCell ref="I103:I104"/>
    <mergeCell ref="F27:F28"/>
    <mergeCell ref="I33:I34"/>
    <mergeCell ref="I27:I28"/>
    <mergeCell ref="E111:E112"/>
    <mergeCell ref="H113:H114"/>
    <mergeCell ref="AF39:AG39"/>
    <mergeCell ref="J40:K40"/>
    <mergeCell ref="N40:O40"/>
    <mergeCell ref="Q40:R40"/>
    <mergeCell ref="T40:U40"/>
    <mergeCell ref="V40:W40"/>
    <mergeCell ref="X40:Y40"/>
    <mergeCell ref="Z40:AA40"/>
    <mergeCell ref="AB40:AC40"/>
    <mergeCell ref="AD40:AE40"/>
    <mergeCell ref="AF40:AG40"/>
    <mergeCell ref="D37:D38"/>
    <mergeCell ref="E37:E38"/>
    <mergeCell ref="F37:F38"/>
    <mergeCell ref="H37:H38"/>
    <mergeCell ref="I37:I38"/>
    <mergeCell ref="J37:K37"/>
    <mergeCell ref="N37:O37"/>
    <mergeCell ref="Q37:R37"/>
    <mergeCell ref="T37:U37"/>
    <mergeCell ref="V37:W37"/>
    <mergeCell ref="X37:Y37"/>
    <mergeCell ref="Z37:AA37"/>
    <mergeCell ref="AB37:AC37"/>
    <mergeCell ref="AD37:AE37"/>
    <mergeCell ref="AF37:AG37"/>
    <mergeCell ref="J38:K38"/>
    <mergeCell ref="N38:O38"/>
    <mergeCell ref="Q38:R38"/>
    <mergeCell ref="T38:U38"/>
    <mergeCell ref="V38:W38"/>
    <mergeCell ref="X38:Y38"/>
    <mergeCell ref="AF38:AG38"/>
    <mergeCell ref="D39:D40"/>
    <mergeCell ref="E39:E40"/>
    <mergeCell ref="D15:D16"/>
    <mergeCell ref="E15:E16"/>
    <mergeCell ref="F15:F16"/>
    <mergeCell ref="H15:H16"/>
    <mergeCell ref="I15:I16"/>
    <mergeCell ref="J15:K15"/>
    <mergeCell ref="N15:O15"/>
    <mergeCell ref="Q15:R15"/>
    <mergeCell ref="T15:U15"/>
    <mergeCell ref="V15:W15"/>
    <mergeCell ref="X15:Y15"/>
    <mergeCell ref="Z15:AA15"/>
    <mergeCell ref="AB15:AC15"/>
    <mergeCell ref="AD15:AE15"/>
    <mergeCell ref="AF15:AG15"/>
    <mergeCell ref="J16:K16"/>
    <mergeCell ref="N16:O16"/>
    <mergeCell ref="Q16:R16"/>
    <mergeCell ref="T16:U16"/>
    <mergeCell ref="V16:W16"/>
    <mergeCell ref="X16:Y16"/>
    <mergeCell ref="Z16:AA16"/>
    <mergeCell ref="AB16:AC16"/>
    <mergeCell ref="AD16:AE16"/>
    <mergeCell ref="AF16:AG16"/>
    <mergeCell ref="D17:D18"/>
    <mergeCell ref="E17:E18"/>
    <mergeCell ref="F17:F18"/>
    <mergeCell ref="H17:H18"/>
    <mergeCell ref="I17:I18"/>
    <mergeCell ref="J17:K17"/>
    <mergeCell ref="T18:U18"/>
    <mergeCell ref="V18:W18"/>
    <mergeCell ref="X18:Y18"/>
    <mergeCell ref="Z18:AA18"/>
    <mergeCell ref="AB18:AC18"/>
    <mergeCell ref="AD18:AE18"/>
    <mergeCell ref="AF18:AG18"/>
    <mergeCell ref="D21:D22"/>
    <mergeCell ref="E21:E22"/>
    <mergeCell ref="F21:F22"/>
    <mergeCell ref="H21:H22"/>
    <mergeCell ref="I21:I22"/>
    <mergeCell ref="J21:K21"/>
    <mergeCell ref="N21:O21"/>
    <mergeCell ref="Q21:R21"/>
    <mergeCell ref="T21:U21"/>
    <mergeCell ref="V21:W21"/>
    <mergeCell ref="X21:Y21"/>
    <mergeCell ref="Z21:AA21"/>
    <mergeCell ref="AB21:AC21"/>
    <mergeCell ref="AD21:AE21"/>
    <mergeCell ref="AF21:AG21"/>
    <mergeCell ref="J22:K22"/>
    <mergeCell ref="N22:O22"/>
    <mergeCell ref="Q22:R22"/>
    <mergeCell ref="T22:U22"/>
    <mergeCell ref="Z22:AA22"/>
    <mergeCell ref="AB22:AC22"/>
    <mergeCell ref="AD22:AE22"/>
    <mergeCell ref="AF22:AG22"/>
    <mergeCell ref="I23:I24"/>
    <mergeCell ref="J23:K23"/>
    <mergeCell ref="N23:O23"/>
    <mergeCell ref="Q23:R23"/>
    <mergeCell ref="T23:U23"/>
    <mergeCell ref="V23:W23"/>
    <mergeCell ref="X23:Y23"/>
    <mergeCell ref="Z23:AA23"/>
    <mergeCell ref="AB23:AC23"/>
    <mergeCell ref="AD23:AE23"/>
    <mergeCell ref="AF23:AG23"/>
    <mergeCell ref="J24:K24"/>
    <mergeCell ref="N24:O24"/>
    <mergeCell ref="Q24:R24"/>
    <mergeCell ref="T24:U24"/>
    <mergeCell ref="V24:W24"/>
    <mergeCell ref="X24:Y24"/>
    <mergeCell ref="Z24:AA24"/>
    <mergeCell ref="AB24:AC24"/>
    <mergeCell ref="AD24:AE24"/>
    <mergeCell ref="AF24:AG24"/>
    <mergeCell ref="J25:K25"/>
    <mergeCell ref="N25:O25"/>
    <mergeCell ref="Q25:R25"/>
    <mergeCell ref="T25:U25"/>
    <mergeCell ref="V25:W25"/>
    <mergeCell ref="X25:Y25"/>
    <mergeCell ref="Z25:AA25"/>
    <mergeCell ref="AB25:AC25"/>
    <mergeCell ref="AD25:AE25"/>
    <mergeCell ref="AF25:AG25"/>
    <mergeCell ref="J26:K26"/>
    <mergeCell ref="N26:O26"/>
    <mergeCell ref="Q26:R26"/>
    <mergeCell ref="T26:U26"/>
    <mergeCell ref="V26:W26"/>
    <mergeCell ref="X26:Y26"/>
    <mergeCell ref="Z26:AA26"/>
    <mergeCell ref="AB26:AC26"/>
    <mergeCell ref="AF26:AG26"/>
    <mergeCell ref="I19:I20"/>
    <mergeCell ref="J19:K19"/>
    <mergeCell ref="N19:O19"/>
    <mergeCell ref="Q19:R19"/>
    <mergeCell ref="T19:U19"/>
    <mergeCell ref="V19:W19"/>
    <mergeCell ref="X19:Y19"/>
    <mergeCell ref="Z19:AA19"/>
    <mergeCell ref="AB19:AC19"/>
    <mergeCell ref="AD19:AE19"/>
    <mergeCell ref="AF19:AG19"/>
    <mergeCell ref="J20:K20"/>
    <mergeCell ref="N20:O20"/>
    <mergeCell ref="Q20:R20"/>
    <mergeCell ref="T20:U20"/>
    <mergeCell ref="V20:W20"/>
    <mergeCell ref="X20:Y20"/>
    <mergeCell ref="Z20:AA20"/>
    <mergeCell ref="AB20:AC20"/>
    <mergeCell ref="AD20:AE20"/>
    <mergeCell ref="AF20:AG20"/>
    <mergeCell ref="J35:K35"/>
    <mergeCell ref="N35:O35"/>
    <mergeCell ref="Q35:R35"/>
    <mergeCell ref="T35:U35"/>
    <mergeCell ref="V35:W35"/>
    <mergeCell ref="X35:Y35"/>
    <mergeCell ref="Z35:AA35"/>
    <mergeCell ref="AB35:AC35"/>
    <mergeCell ref="AD35:AE35"/>
    <mergeCell ref="AF35:AG35"/>
    <mergeCell ref="J36:K36"/>
    <mergeCell ref="N36:O36"/>
    <mergeCell ref="Q36:R36"/>
    <mergeCell ref="T36:U36"/>
    <mergeCell ref="V36:W36"/>
    <mergeCell ref="X36:Y36"/>
    <mergeCell ref="Z36:AA36"/>
    <mergeCell ref="AB36:AC36"/>
    <mergeCell ref="AD36:AE36"/>
    <mergeCell ref="AF36:AG36"/>
    <mergeCell ref="D29:D30"/>
    <mergeCell ref="E29:E30"/>
    <mergeCell ref="F29:F30"/>
    <mergeCell ref="H29:H30"/>
    <mergeCell ref="I29:I30"/>
    <mergeCell ref="J29:K29"/>
    <mergeCell ref="N29:O29"/>
    <mergeCell ref="Q29:R29"/>
    <mergeCell ref="T29:U29"/>
    <mergeCell ref="V29:W29"/>
    <mergeCell ref="X29:Y29"/>
    <mergeCell ref="Z29:AA29"/>
    <mergeCell ref="AB29:AC29"/>
    <mergeCell ref="AD29:AE29"/>
    <mergeCell ref="AF29:AG29"/>
    <mergeCell ref="J30:K30"/>
    <mergeCell ref="N30:O30"/>
    <mergeCell ref="Q30:R30"/>
    <mergeCell ref="T30:U30"/>
    <mergeCell ref="V30:W30"/>
    <mergeCell ref="X30:Y30"/>
    <mergeCell ref="Z30:AA30"/>
    <mergeCell ref="AB30:AC30"/>
    <mergeCell ref="AD30:AE30"/>
    <mergeCell ref="AF30:AG30"/>
    <mergeCell ref="AD52:AE52"/>
    <mergeCell ref="AF52:AG52"/>
    <mergeCell ref="AF49:AG49"/>
    <mergeCell ref="D31:D32"/>
    <mergeCell ref="E31:E32"/>
    <mergeCell ref="F31:F32"/>
    <mergeCell ref="H31:H32"/>
    <mergeCell ref="I31:I32"/>
    <mergeCell ref="J31:K31"/>
    <mergeCell ref="N31:O31"/>
    <mergeCell ref="Q31:R31"/>
    <mergeCell ref="T31:U31"/>
    <mergeCell ref="V31:W31"/>
    <mergeCell ref="X31:Y31"/>
    <mergeCell ref="Z31:AA31"/>
    <mergeCell ref="AB31:AC31"/>
    <mergeCell ref="AD31:AE31"/>
    <mergeCell ref="AF31:AG31"/>
    <mergeCell ref="J32:K32"/>
    <mergeCell ref="N32:O32"/>
    <mergeCell ref="Q32:R32"/>
    <mergeCell ref="T32:U32"/>
    <mergeCell ref="V32:W32"/>
    <mergeCell ref="X32:Y32"/>
    <mergeCell ref="Z32:AA32"/>
    <mergeCell ref="AB32:AC32"/>
    <mergeCell ref="AD32:AE32"/>
    <mergeCell ref="AF32:AG32"/>
    <mergeCell ref="F35:F36"/>
    <mergeCell ref="H35:H36"/>
    <mergeCell ref="I35:I36"/>
    <mergeCell ref="D45:D46"/>
    <mergeCell ref="E45:E46"/>
    <mergeCell ref="F45:F46"/>
    <mergeCell ref="H45:H46"/>
    <mergeCell ref="I45:I46"/>
    <mergeCell ref="J45:K45"/>
    <mergeCell ref="N45:O45"/>
    <mergeCell ref="Q45:R45"/>
    <mergeCell ref="T45:U45"/>
    <mergeCell ref="V45:W45"/>
    <mergeCell ref="X45:Y45"/>
    <mergeCell ref="Z45:AA45"/>
    <mergeCell ref="AB45:AC45"/>
    <mergeCell ref="AD45:AE45"/>
    <mergeCell ref="AF45:AG45"/>
    <mergeCell ref="J46:K46"/>
    <mergeCell ref="N46:O46"/>
    <mergeCell ref="Q46:R46"/>
    <mergeCell ref="T46:U46"/>
    <mergeCell ref="V46:W46"/>
    <mergeCell ref="X46:Y46"/>
    <mergeCell ref="Z46:AA46"/>
    <mergeCell ref="AB46:AC46"/>
    <mergeCell ref="AD46:AE46"/>
    <mergeCell ref="AF46:AG46"/>
    <mergeCell ref="AD68:AE68"/>
    <mergeCell ref="AF68:AG68"/>
    <mergeCell ref="D57:D58"/>
    <mergeCell ref="E57:E58"/>
    <mergeCell ref="F57:F58"/>
    <mergeCell ref="H57:H58"/>
    <mergeCell ref="I57:I58"/>
    <mergeCell ref="J57:K57"/>
    <mergeCell ref="N57:O57"/>
    <mergeCell ref="Q57:R57"/>
    <mergeCell ref="T57:U57"/>
    <mergeCell ref="V57:W57"/>
    <mergeCell ref="X57:Y57"/>
    <mergeCell ref="Z57:AA57"/>
    <mergeCell ref="AB57:AC57"/>
    <mergeCell ref="AD57:AE57"/>
    <mergeCell ref="AF57:AG57"/>
    <mergeCell ref="J58:K58"/>
    <mergeCell ref="N58:O58"/>
    <mergeCell ref="Q58:R58"/>
    <mergeCell ref="T58:U58"/>
    <mergeCell ref="V58:W58"/>
    <mergeCell ref="X58:Y58"/>
    <mergeCell ref="Z58:AA58"/>
    <mergeCell ref="AB58:AC58"/>
    <mergeCell ref="AD58:AE58"/>
    <mergeCell ref="AF58:AG58"/>
    <mergeCell ref="D63:D64"/>
    <mergeCell ref="E63:E64"/>
    <mergeCell ref="F63:F64"/>
    <mergeCell ref="H63:H64"/>
    <mergeCell ref="I63:I64"/>
    <mergeCell ref="X72:Y72"/>
    <mergeCell ref="Z72:AA72"/>
    <mergeCell ref="AB72:AC72"/>
    <mergeCell ref="AD72:AE72"/>
    <mergeCell ref="AF72:AG72"/>
    <mergeCell ref="C67:C68"/>
    <mergeCell ref="D67:D68"/>
    <mergeCell ref="E67:E68"/>
    <mergeCell ref="F67:F68"/>
    <mergeCell ref="H67:H68"/>
    <mergeCell ref="I67:I68"/>
    <mergeCell ref="J67:K67"/>
    <mergeCell ref="N67:O67"/>
    <mergeCell ref="Q67:R67"/>
    <mergeCell ref="T67:U67"/>
    <mergeCell ref="V67:W67"/>
    <mergeCell ref="X67:Y67"/>
    <mergeCell ref="Z67:AA67"/>
    <mergeCell ref="AB67:AC67"/>
    <mergeCell ref="AD67:AE67"/>
    <mergeCell ref="AF67:AG67"/>
    <mergeCell ref="J68:K68"/>
    <mergeCell ref="N68:O68"/>
    <mergeCell ref="Q68:R68"/>
    <mergeCell ref="T68:U68"/>
    <mergeCell ref="V68:W68"/>
    <mergeCell ref="X68:Y68"/>
    <mergeCell ref="Z68:AA68"/>
    <mergeCell ref="AB68:AC68"/>
    <mergeCell ref="I69:I70"/>
    <mergeCell ref="J69:K69"/>
    <mergeCell ref="N69:O69"/>
    <mergeCell ref="Z73:AA73"/>
    <mergeCell ref="AB73:AC73"/>
    <mergeCell ref="AD73:AE73"/>
    <mergeCell ref="AF73:AG73"/>
    <mergeCell ref="J74:K74"/>
    <mergeCell ref="N74:O74"/>
    <mergeCell ref="Q74:R74"/>
    <mergeCell ref="T74:U74"/>
    <mergeCell ref="V74:W74"/>
    <mergeCell ref="X74:Y74"/>
    <mergeCell ref="Z74:AA74"/>
    <mergeCell ref="AB74:AC74"/>
    <mergeCell ref="AD74:AE74"/>
    <mergeCell ref="AF74:AG74"/>
    <mergeCell ref="C71:C72"/>
    <mergeCell ref="D71:D72"/>
    <mergeCell ref="E71:E72"/>
    <mergeCell ref="F71:F72"/>
    <mergeCell ref="H71:H72"/>
    <mergeCell ref="I71:I72"/>
    <mergeCell ref="J71:K71"/>
    <mergeCell ref="N71:O71"/>
    <mergeCell ref="Q71:R71"/>
    <mergeCell ref="T71:U71"/>
    <mergeCell ref="V71:W71"/>
    <mergeCell ref="X71:Y71"/>
    <mergeCell ref="Z71:AA71"/>
    <mergeCell ref="AB71:AC71"/>
    <mergeCell ref="AD71:AE71"/>
    <mergeCell ref="AF71:AG71"/>
    <mergeCell ref="J72:K72"/>
    <mergeCell ref="N72:O72"/>
    <mergeCell ref="Q69:R69"/>
    <mergeCell ref="T69:U69"/>
    <mergeCell ref="V69:W69"/>
    <mergeCell ref="X69:Y69"/>
    <mergeCell ref="Z69:AA69"/>
    <mergeCell ref="AB69:AC69"/>
    <mergeCell ref="AD69:AE69"/>
    <mergeCell ref="AF69:AG69"/>
    <mergeCell ref="J70:K70"/>
    <mergeCell ref="N70:O70"/>
    <mergeCell ref="Q70:R70"/>
    <mergeCell ref="T70:U70"/>
    <mergeCell ref="V70:W70"/>
    <mergeCell ref="X70:Y70"/>
    <mergeCell ref="Z70:AA70"/>
    <mergeCell ref="AB70:AC70"/>
    <mergeCell ref="AD70:AE70"/>
    <mergeCell ref="AF70:AG70"/>
    <mergeCell ref="D77:D78"/>
    <mergeCell ref="E77:E78"/>
    <mergeCell ref="F77:F78"/>
    <mergeCell ref="H77:H78"/>
    <mergeCell ref="I77:I78"/>
    <mergeCell ref="J77:K77"/>
    <mergeCell ref="N77:O77"/>
    <mergeCell ref="Q77:R77"/>
    <mergeCell ref="T77:U77"/>
    <mergeCell ref="V77:W77"/>
    <mergeCell ref="X77:Y77"/>
    <mergeCell ref="Z77:AA77"/>
    <mergeCell ref="AB77:AC77"/>
    <mergeCell ref="AD77:AE77"/>
    <mergeCell ref="AF77:AG77"/>
    <mergeCell ref="J78:K78"/>
    <mergeCell ref="N78:O78"/>
    <mergeCell ref="Q78:R78"/>
    <mergeCell ref="T78:U78"/>
    <mergeCell ref="V78:W78"/>
    <mergeCell ref="X78:Y78"/>
    <mergeCell ref="Z78:AA78"/>
    <mergeCell ref="AB78:AC78"/>
    <mergeCell ref="AD78:AE78"/>
    <mergeCell ref="AF78:AG78"/>
    <mergeCell ref="D69:D70"/>
    <mergeCell ref="E69:E70"/>
    <mergeCell ref="F69:F70"/>
    <mergeCell ref="H69:H70"/>
    <mergeCell ref="AF86:AG86"/>
    <mergeCell ref="C83:C84"/>
    <mergeCell ref="D83:D84"/>
    <mergeCell ref="E83:E84"/>
    <mergeCell ref="F83:F84"/>
    <mergeCell ref="H83:H84"/>
    <mergeCell ref="I83:I84"/>
    <mergeCell ref="J83:K83"/>
    <mergeCell ref="N83:O83"/>
    <mergeCell ref="Q83:R83"/>
    <mergeCell ref="T83:U83"/>
    <mergeCell ref="V83:W83"/>
    <mergeCell ref="X83:Y83"/>
    <mergeCell ref="Z83:AA83"/>
    <mergeCell ref="AB83:AC83"/>
    <mergeCell ref="AD83:AE83"/>
    <mergeCell ref="AF83:AG83"/>
    <mergeCell ref="J84:K84"/>
    <mergeCell ref="N84:O84"/>
    <mergeCell ref="Q84:R84"/>
    <mergeCell ref="T84:U84"/>
    <mergeCell ref="V84:W84"/>
    <mergeCell ref="X84:Y84"/>
    <mergeCell ref="Z84:AA84"/>
    <mergeCell ref="AB84:AC84"/>
    <mergeCell ref="AD84:AE84"/>
    <mergeCell ref="AF84:AG84"/>
    <mergeCell ref="C75:C76"/>
    <mergeCell ref="C85:C86"/>
    <mergeCell ref="D85:D86"/>
    <mergeCell ref="E85:E86"/>
    <mergeCell ref="F85:F86"/>
    <mergeCell ref="H85:H86"/>
    <mergeCell ref="I85:I86"/>
    <mergeCell ref="J85:K85"/>
    <mergeCell ref="N85:O85"/>
    <mergeCell ref="Q85:R85"/>
    <mergeCell ref="T85:U85"/>
    <mergeCell ref="V85:W85"/>
    <mergeCell ref="X85:Y85"/>
    <mergeCell ref="Z85:AA85"/>
    <mergeCell ref="AB85:AC85"/>
    <mergeCell ref="AD85:AE85"/>
    <mergeCell ref="AF85:AG85"/>
    <mergeCell ref="J86:K86"/>
    <mergeCell ref="N86:O86"/>
    <mergeCell ref="Q86:R86"/>
    <mergeCell ref="T86:U86"/>
    <mergeCell ref="V86:W86"/>
    <mergeCell ref="Z87:AA87"/>
    <mergeCell ref="AB87:AC87"/>
    <mergeCell ref="AD87:AE87"/>
    <mergeCell ref="X86:Y86"/>
    <mergeCell ref="Z86:AA86"/>
    <mergeCell ref="AB86:AC86"/>
    <mergeCell ref="AD86:AE86"/>
    <mergeCell ref="AF87:AG87"/>
    <mergeCell ref="J88:K88"/>
    <mergeCell ref="N88:O88"/>
    <mergeCell ref="Q88:R88"/>
    <mergeCell ref="T88:U88"/>
    <mergeCell ref="V88:W88"/>
    <mergeCell ref="X88:Y88"/>
    <mergeCell ref="Z88:AA88"/>
    <mergeCell ref="AB88:AC88"/>
    <mergeCell ref="AD88:AE88"/>
    <mergeCell ref="AF88:AG88"/>
    <mergeCell ref="D73:D74"/>
    <mergeCell ref="E73:E74"/>
    <mergeCell ref="F73:F74"/>
    <mergeCell ref="H73:H74"/>
    <mergeCell ref="I73:I74"/>
    <mergeCell ref="J73:K73"/>
    <mergeCell ref="N73:O73"/>
    <mergeCell ref="Q73:R73"/>
    <mergeCell ref="T73:U73"/>
    <mergeCell ref="V73:W73"/>
    <mergeCell ref="X73:Y73"/>
    <mergeCell ref="C43:C44"/>
    <mergeCell ref="D43:D44"/>
    <mergeCell ref="E43:E44"/>
    <mergeCell ref="F43:F44"/>
    <mergeCell ref="H43:H44"/>
    <mergeCell ref="I43:I44"/>
    <mergeCell ref="J43:K43"/>
    <mergeCell ref="N43:O43"/>
    <mergeCell ref="Q43:R43"/>
    <mergeCell ref="T43:U43"/>
    <mergeCell ref="V43:W43"/>
    <mergeCell ref="X43:Y43"/>
    <mergeCell ref="N52:O52"/>
    <mergeCell ref="Q52:R52"/>
    <mergeCell ref="T52:U52"/>
    <mergeCell ref="V52:W52"/>
    <mergeCell ref="X52:Y52"/>
    <mergeCell ref="I65:I66"/>
    <mergeCell ref="J65:K65"/>
    <mergeCell ref="N65:O65"/>
    <mergeCell ref="Q65:R65"/>
    <mergeCell ref="Z43:AA43"/>
    <mergeCell ref="AB43:AC43"/>
    <mergeCell ref="AD43:AE43"/>
    <mergeCell ref="AF43:AG43"/>
    <mergeCell ref="J44:K44"/>
    <mergeCell ref="N44:O44"/>
    <mergeCell ref="Q44:R44"/>
    <mergeCell ref="T44:U44"/>
    <mergeCell ref="V44:W44"/>
    <mergeCell ref="X44:Y44"/>
    <mergeCell ref="Z44:AA44"/>
    <mergeCell ref="AB44:AC44"/>
    <mergeCell ref="AD44:AE44"/>
    <mergeCell ref="AF44:AG44"/>
    <mergeCell ref="D49:D50"/>
    <mergeCell ref="C51:C52"/>
    <mergeCell ref="D51:D52"/>
    <mergeCell ref="E51:E52"/>
    <mergeCell ref="F51:F52"/>
    <mergeCell ref="H51:H52"/>
    <mergeCell ref="I51:I52"/>
    <mergeCell ref="J51:K51"/>
    <mergeCell ref="N51:O51"/>
    <mergeCell ref="Q51:R51"/>
    <mergeCell ref="T51:U51"/>
    <mergeCell ref="V51:W51"/>
    <mergeCell ref="X51:Y51"/>
    <mergeCell ref="Z51:AA51"/>
    <mergeCell ref="AB51:AC51"/>
    <mergeCell ref="AD51:AE51"/>
    <mergeCell ref="AF51:AG51"/>
    <mergeCell ref="J52:K52"/>
    <mergeCell ref="J50:K50"/>
    <mergeCell ref="N50:O50"/>
    <mergeCell ref="Q50:R50"/>
    <mergeCell ref="T50:U50"/>
    <mergeCell ref="C53:C54"/>
    <mergeCell ref="D53:D54"/>
    <mergeCell ref="E53:E54"/>
    <mergeCell ref="F53:F54"/>
    <mergeCell ref="H53:H54"/>
    <mergeCell ref="I53:I54"/>
    <mergeCell ref="J53:K53"/>
    <mergeCell ref="N53:O53"/>
    <mergeCell ref="Q53:R53"/>
    <mergeCell ref="T53:U53"/>
    <mergeCell ref="V53:W53"/>
    <mergeCell ref="X53:Y53"/>
    <mergeCell ref="Z53:AA53"/>
    <mergeCell ref="Z52:AA52"/>
    <mergeCell ref="AB53:AC53"/>
    <mergeCell ref="AD53:AE53"/>
    <mergeCell ref="AF53:AG53"/>
    <mergeCell ref="J54:K54"/>
    <mergeCell ref="N54:O54"/>
    <mergeCell ref="Q54:R54"/>
    <mergeCell ref="T54:U54"/>
    <mergeCell ref="V54:W54"/>
    <mergeCell ref="X54:Y54"/>
    <mergeCell ref="Z54:AA54"/>
    <mergeCell ref="AB54:AC54"/>
    <mergeCell ref="AD54:AE54"/>
    <mergeCell ref="AF54:AG54"/>
    <mergeCell ref="C55:C56"/>
    <mergeCell ref="D55:D56"/>
    <mergeCell ref="E55:E56"/>
    <mergeCell ref="F55:F56"/>
    <mergeCell ref="H55:H56"/>
    <mergeCell ref="I55:I56"/>
    <mergeCell ref="J55:K55"/>
    <mergeCell ref="N55:O55"/>
    <mergeCell ref="Q55:R55"/>
    <mergeCell ref="T55:U55"/>
    <mergeCell ref="V55:W55"/>
    <mergeCell ref="X55:Y55"/>
    <mergeCell ref="Z55:AA55"/>
    <mergeCell ref="AB55:AC55"/>
    <mergeCell ref="AD55:AE55"/>
    <mergeCell ref="AF55:AG55"/>
    <mergeCell ref="J56:K56"/>
    <mergeCell ref="N56:O56"/>
    <mergeCell ref="Q56:R56"/>
    <mergeCell ref="T56:U56"/>
    <mergeCell ref="V56:W56"/>
    <mergeCell ref="X56:Y56"/>
    <mergeCell ref="Z56:AA56"/>
    <mergeCell ref="AB56:AC56"/>
    <mergeCell ref="AD56:AE56"/>
    <mergeCell ref="AF56:AG56"/>
    <mergeCell ref="C89:C90"/>
    <mergeCell ref="E89:E90"/>
    <mergeCell ref="C81:C82"/>
    <mergeCell ref="E81:E82"/>
    <mergeCell ref="C105:C106"/>
    <mergeCell ref="F105:F106"/>
    <mergeCell ref="H105:H106"/>
    <mergeCell ref="C79:C80"/>
    <mergeCell ref="D79:D80"/>
    <mergeCell ref="E79:E80"/>
    <mergeCell ref="F79:F80"/>
    <mergeCell ref="H79:H80"/>
    <mergeCell ref="I79:I80"/>
    <mergeCell ref="J79:K79"/>
    <mergeCell ref="N79:O79"/>
    <mergeCell ref="Q79:R79"/>
    <mergeCell ref="D81:D82"/>
    <mergeCell ref="F81:F82"/>
    <mergeCell ref="H81:H82"/>
    <mergeCell ref="I81:I82"/>
    <mergeCell ref="J81:K81"/>
    <mergeCell ref="N81:O81"/>
    <mergeCell ref="Q81:R81"/>
    <mergeCell ref="I105:I106"/>
    <mergeCell ref="C87:C88"/>
    <mergeCell ref="D87:D88"/>
    <mergeCell ref="E87:E88"/>
    <mergeCell ref="F87:F88"/>
    <mergeCell ref="H87:H88"/>
    <mergeCell ref="I87:I88"/>
    <mergeCell ref="J87:K87"/>
    <mergeCell ref="N87:O87"/>
    <mergeCell ref="T79:U79"/>
    <mergeCell ref="V79:W79"/>
    <mergeCell ref="X79:Y79"/>
    <mergeCell ref="Z79:AA79"/>
    <mergeCell ref="AB79:AC79"/>
    <mergeCell ref="AD79:AE79"/>
    <mergeCell ref="AF79:AG79"/>
    <mergeCell ref="J80:K80"/>
    <mergeCell ref="N80:O80"/>
    <mergeCell ref="Q80:R80"/>
    <mergeCell ref="T80:U80"/>
    <mergeCell ref="V80:W80"/>
    <mergeCell ref="X80:Y80"/>
    <mergeCell ref="Z80:AA80"/>
    <mergeCell ref="AB80:AC80"/>
    <mergeCell ref="AD80:AE80"/>
    <mergeCell ref="AF80:AG80"/>
    <mergeCell ref="T81:U81"/>
    <mergeCell ref="V81:W81"/>
    <mergeCell ref="X81:Y81"/>
    <mergeCell ref="Z81:AA81"/>
    <mergeCell ref="AB81:AC81"/>
    <mergeCell ref="AD81:AE81"/>
    <mergeCell ref="AF81:AG81"/>
    <mergeCell ref="J82:K82"/>
    <mergeCell ref="N82:O82"/>
    <mergeCell ref="Q82:R82"/>
    <mergeCell ref="T82:U82"/>
    <mergeCell ref="V82:W82"/>
    <mergeCell ref="X82:Y82"/>
    <mergeCell ref="Z82:AA82"/>
    <mergeCell ref="AB82:AC82"/>
    <mergeCell ref="AD82:AE82"/>
    <mergeCell ref="AF82:AG82"/>
    <mergeCell ref="C119:C120"/>
    <mergeCell ref="C59:C60"/>
    <mergeCell ref="D59:D60"/>
    <mergeCell ref="E59:E60"/>
    <mergeCell ref="F59:F60"/>
    <mergeCell ref="H59:H60"/>
    <mergeCell ref="I59:I60"/>
    <mergeCell ref="J59:K59"/>
    <mergeCell ref="N59:O59"/>
    <mergeCell ref="Q59:R59"/>
    <mergeCell ref="T59:U59"/>
    <mergeCell ref="V59:W59"/>
    <mergeCell ref="X59:Y59"/>
    <mergeCell ref="Z59:AA59"/>
    <mergeCell ref="AB59:AC59"/>
    <mergeCell ref="AD59:AE59"/>
    <mergeCell ref="AF59:AG59"/>
    <mergeCell ref="J60:K60"/>
    <mergeCell ref="N60:O60"/>
    <mergeCell ref="Q60:R60"/>
    <mergeCell ref="T60:U60"/>
    <mergeCell ref="V60:W60"/>
    <mergeCell ref="X60:Y60"/>
    <mergeCell ref="Z60:AA60"/>
    <mergeCell ref="AB60:AC60"/>
    <mergeCell ref="AD60:AE60"/>
    <mergeCell ref="AF60:AG60"/>
    <mergeCell ref="C65:C66"/>
    <mergeCell ref="D65:D66"/>
    <mergeCell ref="E65:E66"/>
    <mergeCell ref="F65:F66"/>
    <mergeCell ref="H65:H66"/>
    <mergeCell ref="T65:U65"/>
    <mergeCell ref="V65:W65"/>
    <mergeCell ref="X65:Y65"/>
    <mergeCell ref="Z65:AA65"/>
    <mergeCell ref="AB65:AC65"/>
    <mergeCell ref="AD65:AE65"/>
    <mergeCell ref="AF65:AG65"/>
    <mergeCell ref="J66:K66"/>
    <mergeCell ref="N66:O66"/>
    <mergeCell ref="Q66:R66"/>
    <mergeCell ref="T66:U66"/>
    <mergeCell ref="V66:W66"/>
    <mergeCell ref="X66:Y66"/>
    <mergeCell ref="Z66:AA66"/>
    <mergeCell ref="AB66:AC66"/>
    <mergeCell ref="AD66:AE66"/>
    <mergeCell ref="AF66:AG66"/>
    <mergeCell ref="AD64:AE64"/>
    <mergeCell ref="AF64:AG64"/>
    <mergeCell ref="C63:C64"/>
    <mergeCell ref="D111:D112"/>
    <mergeCell ref="C91:C92"/>
    <mergeCell ref="E91:E92"/>
    <mergeCell ref="H91:H92"/>
    <mergeCell ref="C93:C94"/>
    <mergeCell ref="D93:D94"/>
    <mergeCell ref="E93:E94"/>
    <mergeCell ref="F93:F94"/>
    <mergeCell ref="H93:H94"/>
    <mergeCell ref="I93:I94"/>
    <mergeCell ref="J93:K93"/>
    <mergeCell ref="N93:O93"/>
    <mergeCell ref="Q93:R93"/>
    <mergeCell ref="T93:U93"/>
    <mergeCell ref="V93:W93"/>
    <mergeCell ref="X93:Y93"/>
    <mergeCell ref="Q96:R96"/>
    <mergeCell ref="T96:U96"/>
    <mergeCell ref="V96:W96"/>
    <mergeCell ref="X96:Y96"/>
    <mergeCell ref="C99:C100"/>
    <mergeCell ref="D99:D100"/>
    <mergeCell ref="E99:E100"/>
    <mergeCell ref="F99:F100"/>
    <mergeCell ref="H99:H100"/>
    <mergeCell ref="I99:I100"/>
    <mergeCell ref="J99:K99"/>
    <mergeCell ref="N99:O99"/>
    <mergeCell ref="Q99:R99"/>
    <mergeCell ref="T99:U99"/>
    <mergeCell ref="V99:W99"/>
    <mergeCell ref="X99:Y99"/>
    <mergeCell ref="Z93:AA93"/>
    <mergeCell ref="AB93:AC93"/>
    <mergeCell ref="AD93:AE93"/>
    <mergeCell ref="AF93:AG93"/>
    <mergeCell ref="J94:K94"/>
    <mergeCell ref="N94:O94"/>
    <mergeCell ref="Q94:R94"/>
    <mergeCell ref="T94:U94"/>
    <mergeCell ref="V94:W94"/>
    <mergeCell ref="X94:Y94"/>
    <mergeCell ref="Z94:AA94"/>
    <mergeCell ref="AB94:AC94"/>
    <mergeCell ref="AD94:AE94"/>
    <mergeCell ref="AF94:AG94"/>
    <mergeCell ref="C95:C96"/>
    <mergeCell ref="D95:D96"/>
    <mergeCell ref="E95:E96"/>
    <mergeCell ref="F95:F96"/>
    <mergeCell ref="H95:H96"/>
    <mergeCell ref="I95:I96"/>
    <mergeCell ref="J95:K95"/>
    <mergeCell ref="N95:O95"/>
    <mergeCell ref="Q95:R95"/>
    <mergeCell ref="T95:U95"/>
    <mergeCell ref="V95:W95"/>
    <mergeCell ref="X95:Y95"/>
    <mergeCell ref="Z95:AA95"/>
    <mergeCell ref="AB95:AC95"/>
    <mergeCell ref="AD95:AE95"/>
    <mergeCell ref="AF95:AG95"/>
    <mergeCell ref="J96:K96"/>
    <mergeCell ref="N96:O96"/>
    <mergeCell ref="Z96:AA96"/>
    <mergeCell ref="AB96:AC96"/>
    <mergeCell ref="AD96:AE96"/>
    <mergeCell ref="AF96:AG96"/>
    <mergeCell ref="L116:M116"/>
    <mergeCell ref="C97:C98"/>
    <mergeCell ref="D97:D98"/>
    <mergeCell ref="E97:E98"/>
    <mergeCell ref="F97:F98"/>
    <mergeCell ref="H97:H98"/>
    <mergeCell ref="I97:I98"/>
    <mergeCell ref="J97:K97"/>
    <mergeCell ref="N97:O97"/>
    <mergeCell ref="Q97:R97"/>
    <mergeCell ref="T97:U97"/>
    <mergeCell ref="V97:W97"/>
    <mergeCell ref="X97:Y97"/>
    <mergeCell ref="Z97:AA97"/>
    <mergeCell ref="AB97:AC97"/>
    <mergeCell ref="AD97:AE97"/>
    <mergeCell ref="AF97:AG97"/>
    <mergeCell ref="J98:K98"/>
    <mergeCell ref="N98:O98"/>
    <mergeCell ref="Q98:R98"/>
    <mergeCell ref="T98:U98"/>
    <mergeCell ref="V98:W98"/>
    <mergeCell ref="X98:Y98"/>
    <mergeCell ref="Z98:AA98"/>
    <mergeCell ref="AB98:AC98"/>
    <mergeCell ref="AD98:AE98"/>
    <mergeCell ref="AF98:AG98"/>
    <mergeCell ref="C111:C112"/>
    <mergeCell ref="C117:C118"/>
    <mergeCell ref="D117:D118"/>
    <mergeCell ref="E117:E118"/>
    <mergeCell ref="F117:F118"/>
    <mergeCell ref="H117:H118"/>
    <mergeCell ref="I117:I118"/>
    <mergeCell ref="J117:K117"/>
    <mergeCell ref="N117:O117"/>
    <mergeCell ref="Q117:R117"/>
    <mergeCell ref="T117:U117"/>
    <mergeCell ref="V117:W117"/>
    <mergeCell ref="X117:Y117"/>
    <mergeCell ref="Z117:AA117"/>
    <mergeCell ref="AB117:AC117"/>
    <mergeCell ref="AD117:AE117"/>
    <mergeCell ref="AF117:AG117"/>
    <mergeCell ref="J118:K118"/>
    <mergeCell ref="N118:O118"/>
    <mergeCell ref="Q118:R118"/>
    <mergeCell ref="T118:U118"/>
    <mergeCell ref="V118:W118"/>
    <mergeCell ref="X118:Y118"/>
    <mergeCell ref="Z118:AA118"/>
    <mergeCell ref="AB118:AC118"/>
    <mergeCell ref="AD118:AE118"/>
    <mergeCell ref="AF118:AG118"/>
    <mergeCell ref="J108:K108"/>
    <mergeCell ref="N108:O108"/>
    <mergeCell ref="Q108:R108"/>
    <mergeCell ref="T108:U108"/>
    <mergeCell ref="V108:W108"/>
    <mergeCell ref="X108:Y108"/>
    <mergeCell ref="Z99:AA99"/>
    <mergeCell ref="AB99:AC99"/>
    <mergeCell ref="AD99:AE99"/>
    <mergeCell ref="AF99:AG99"/>
    <mergeCell ref="J100:K100"/>
    <mergeCell ref="N100:O100"/>
    <mergeCell ref="Q100:R100"/>
    <mergeCell ref="T100:U100"/>
    <mergeCell ref="V100:W100"/>
    <mergeCell ref="X100:Y100"/>
    <mergeCell ref="Z100:AA100"/>
    <mergeCell ref="AB100:AC100"/>
    <mergeCell ref="AD100:AE100"/>
    <mergeCell ref="AF100:AG100"/>
    <mergeCell ref="Z103:AA103"/>
    <mergeCell ref="AB103:AC103"/>
    <mergeCell ref="AD103:AE103"/>
    <mergeCell ref="Z107:AA107"/>
    <mergeCell ref="AB107:AC107"/>
    <mergeCell ref="AD107:AE107"/>
    <mergeCell ref="AF105:AG105"/>
    <mergeCell ref="J106:K106"/>
    <mergeCell ref="N106:O106"/>
    <mergeCell ref="Q106:R106"/>
    <mergeCell ref="T106:U106"/>
    <mergeCell ref="V106:W106"/>
    <mergeCell ref="C101:C102"/>
    <mergeCell ref="D101:D102"/>
    <mergeCell ref="E101:E102"/>
    <mergeCell ref="F101:F102"/>
    <mergeCell ref="H101:H102"/>
    <mergeCell ref="I101:I102"/>
    <mergeCell ref="J101:K101"/>
    <mergeCell ref="N101:O101"/>
    <mergeCell ref="Q101:R101"/>
    <mergeCell ref="T101:U101"/>
    <mergeCell ref="V101:W101"/>
    <mergeCell ref="X101:Y101"/>
    <mergeCell ref="Z101:AA101"/>
    <mergeCell ref="AB101:AC101"/>
    <mergeCell ref="AD101:AE101"/>
    <mergeCell ref="AF101:AG101"/>
    <mergeCell ref="J102:K102"/>
    <mergeCell ref="N102:O102"/>
    <mergeCell ref="Q102:R102"/>
    <mergeCell ref="T102:U102"/>
    <mergeCell ref="V102:W102"/>
    <mergeCell ref="X102:Y102"/>
    <mergeCell ref="Z102:AA102"/>
    <mergeCell ref="AB102:AC102"/>
    <mergeCell ref="AD102:AE102"/>
    <mergeCell ref="AF102:AG102"/>
  </mergeCells>
  <conditionalFormatting sqref="F9:F46">
    <cfRule type="cellIs" dxfId="1345" priority="1656" operator="between">
      <formula>0.51</formula>
      <formula>0.8</formula>
    </cfRule>
    <cfRule type="cellIs" dxfId="1344" priority="1657" operator="between">
      <formula>0.81</formula>
      <formula>1</formula>
    </cfRule>
  </conditionalFormatting>
  <conditionalFormatting sqref="F9:F47">
    <cfRule type="cellIs" dxfId="1343" priority="1096" operator="between">
      <formula>0.1</formula>
      <formula>0.5</formula>
    </cfRule>
    <cfRule type="cellIs" dxfId="1342" priority="1095" operator="between">
      <formula>0</formula>
      <formula>0.1</formula>
    </cfRule>
  </conditionalFormatting>
  <conditionalFormatting sqref="F47">
    <cfRule type="cellIs" dxfId="1341" priority="1098" operator="between">
      <formula>0.81</formula>
      <formula>1</formula>
    </cfRule>
    <cfRule type="cellIs" dxfId="1340" priority="1097" operator="between">
      <formula>0.51</formula>
      <formula>0.8</formula>
    </cfRule>
  </conditionalFormatting>
  <conditionalFormatting sqref="F49:F55 F63:F64 F67:F98 F103:F110 F113:F116 F119:F124">
    <cfRule type="cellIs" dxfId="1339" priority="3440" operator="between">
      <formula>0.81</formula>
      <formula>1</formula>
    </cfRule>
    <cfRule type="cellIs" dxfId="1338" priority="3439" operator="between">
      <formula>0.51</formula>
      <formula>0.8</formula>
    </cfRule>
  </conditionalFormatting>
  <conditionalFormatting sqref="F49:F55">
    <cfRule type="cellIs" dxfId="1337" priority="1655" operator="between">
      <formula>0.1</formula>
      <formula>0.5</formula>
    </cfRule>
    <cfRule type="cellIs" dxfId="1336" priority="1654" operator="between">
      <formula>0</formula>
      <formula>0.1</formula>
    </cfRule>
  </conditionalFormatting>
  <conditionalFormatting sqref="F57">
    <cfRule type="cellIs" dxfId="1335" priority="388" operator="between">
      <formula>0.81</formula>
      <formula>1</formula>
    </cfRule>
    <cfRule type="cellIs" dxfId="1334" priority="387" operator="between">
      <formula>0.51</formula>
      <formula>0.8</formula>
    </cfRule>
    <cfRule type="cellIs" dxfId="1333" priority="386" operator="between">
      <formula>0.1</formula>
      <formula>0.5</formula>
    </cfRule>
    <cfRule type="cellIs" dxfId="1332" priority="385" operator="between">
      <formula>0</formula>
      <formula>0.1</formula>
    </cfRule>
  </conditionalFormatting>
  <conditionalFormatting sqref="F59 F61">
    <cfRule type="cellIs" dxfId="1331" priority="389" operator="between">
      <formula>0</formula>
      <formula>0.1</formula>
    </cfRule>
    <cfRule type="cellIs" dxfId="1330" priority="390" operator="between">
      <formula>0.1</formula>
      <formula>0.5</formula>
    </cfRule>
    <cfRule type="cellIs" dxfId="1329" priority="391" operator="between">
      <formula>0.51</formula>
      <formula>0.8</formula>
    </cfRule>
    <cfRule type="cellIs" dxfId="1328" priority="392" operator="between">
      <formula>0.81</formula>
      <formula>1</formula>
    </cfRule>
  </conditionalFormatting>
  <conditionalFormatting sqref="F63:F111">
    <cfRule type="cellIs" dxfId="1327" priority="36" operator="between">
      <formula>0</formula>
      <formula>0.1</formula>
    </cfRule>
    <cfRule type="cellIs" dxfId="1326" priority="37" operator="between">
      <formula>0.1</formula>
      <formula>0.5</formula>
    </cfRule>
  </conditionalFormatting>
  <conditionalFormatting sqref="F65:F66">
    <cfRule type="cellIs" dxfId="1325" priority="305" operator="between">
      <formula>0.51</formula>
      <formula>0.8</formula>
    </cfRule>
    <cfRule type="cellIs" dxfId="1324" priority="306" operator="between">
      <formula>0.81</formula>
      <formula>1</formula>
    </cfRule>
  </conditionalFormatting>
  <conditionalFormatting sqref="F99:F102">
    <cfRule type="cellIs" dxfId="1323" priority="38" operator="between">
      <formula>0.51</formula>
      <formula>0.8</formula>
    </cfRule>
    <cfRule type="cellIs" dxfId="1322" priority="39" operator="between">
      <formula>0.81</formula>
      <formula>1</formula>
    </cfRule>
  </conditionalFormatting>
  <conditionalFormatting sqref="F111">
    <cfRule type="cellIs" dxfId="1321" priority="276" operator="between">
      <formula>0.81</formula>
      <formula>1</formula>
    </cfRule>
    <cfRule type="cellIs" dxfId="1320" priority="275" operator="between">
      <formula>0.51</formula>
      <formula>0.8</formula>
    </cfRule>
  </conditionalFormatting>
  <conditionalFormatting sqref="F113:F124">
    <cfRule type="cellIs" dxfId="1319" priority="77" operator="between">
      <formula>0.1</formula>
      <formula>0.5</formula>
    </cfRule>
    <cfRule type="cellIs" dxfId="1318" priority="76" operator="between">
      <formula>0</formula>
      <formula>0.1</formula>
    </cfRule>
  </conditionalFormatting>
  <conditionalFormatting sqref="F117:F118">
    <cfRule type="cellIs" dxfId="1317" priority="78" operator="between">
      <formula>0.51</formula>
      <formula>0.8</formula>
    </cfRule>
    <cfRule type="cellIs" dxfId="1316" priority="79" operator="between">
      <formula>0.81</formula>
      <formula>1</formula>
    </cfRule>
  </conditionalFormatting>
  <conditionalFormatting sqref="J9 L9 N9 Q9 S9:T9 V9 X9 Z9 AB9 AD9 AF9">
    <cfRule type="cellIs" dxfId="1315" priority="4980" operator="greaterThan">
      <formula>1</formula>
    </cfRule>
    <cfRule type="cellIs" dxfId="1314" priority="4979" operator="equal">
      <formula>1</formula>
    </cfRule>
  </conditionalFormatting>
  <conditionalFormatting sqref="J10">
    <cfRule type="cellIs" dxfId="1313" priority="4978" operator="between">
      <formula>1</formula>
      <formula>30</formula>
    </cfRule>
  </conditionalFormatting>
  <conditionalFormatting sqref="J11">
    <cfRule type="cellIs" dxfId="1312" priority="1722" operator="equal">
      <formula>1</formula>
    </cfRule>
    <cfRule type="cellIs" dxfId="1311" priority="1723" operator="greaterThan">
      <formula>1</formula>
    </cfRule>
  </conditionalFormatting>
  <conditionalFormatting sqref="J12">
    <cfRule type="cellIs" dxfId="1310" priority="1637" operator="between">
      <formula>1</formula>
      <formula>30</formula>
    </cfRule>
  </conditionalFormatting>
  <conditionalFormatting sqref="J13">
    <cfRule type="cellIs" dxfId="1309" priority="3424" operator="equal">
      <formula>1</formula>
    </cfRule>
    <cfRule type="cellIs" dxfId="1308" priority="3425" operator="greaterThan">
      <formula>1</formula>
    </cfRule>
  </conditionalFormatting>
  <conditionalFormatting sqref="J14">
    <cfRule type="cellIs" dxfId="1307" priority="1627" operator="between">
      <formula>1</formula>
      <formula>30</formula>
    </cfRule>
  </conditionalFormatting>
  <conditionalFormatting sqref="J15">
    <cfRule type="cellIs" dxfId="1306" priority="1315" operator="greaterThan">
      <formula>1</formula>
    </cfRule>
    <cfRule type="cellIs" dxfId="1305" priority="1314" operator="equal">
      <formula>1</formula>
    </cfRule>
  </conditionalFormatting>
  <conditionalFormatting sqref="J16">
    <cfRule type="cellIs" dxfId="1304" priority="1313" operator="between">
      <formula>1</formula>
      <formula>30</formula>
    </cfRule>
  </conditionalFormatting>
  <conditionalFormatting sqref="J17 Z17 AB17 AD17 AF17">
    <cfRule type="cellIs" dxfId="1303" priority="1284" operator="greaterThan">
      <formula>1</formula>
    </cfRule>
    <cfRule type="cellIs" dxfId="1302" priority="1283" operator="equal">
      <formula>1</formula>
    </cfRule>
  </conditionalFormatting>
  <conditionalFormatting sqref="J18">
    <cfRule type="cellIs" dxfId="1301" priority="1270" operator="between">
      <formula>1</formula>
      <formula>30</formula>
    </cfRule>
  </conditionalFormatting>
  <conditionalFormatting sqref="J19 L19:N19 Z19 AB19 AD19 AF19">
    <cfRule type="cellIs" dxfId="1300" priority="1187" operator="equal">
      <formula>1</formula>
    </cfRule>
    <cfRule type="cellIs" dxfId="1299" priority="1188" operator="greaterThan">
      <formula>1</formula>
    </cfRule>
  </conditionalFormatting>
  <conditionalFormatting sqref="J20">
    <cfRule type="cellIs" dxfId="1298" priority="1180" operator="between">
      <formula>1</formula>
      <formula>30</formula>
    </cfRule>
  </conditionalFormatting>
  <conditionalFormatting sqref="J21 L21:N21 P21:Q21 Z21 AB21 AD21 AF21">
    <cfRule type="cellIs" dxfId="1297" priority="1260" operator="greaterThan">
      <formula>1</formula>
    </cfRule>
    <cfRule type="cellIs" dxfId="1296" priority="1259" operator="equal">
      <formula>1</formula>
    </cfRule>
  </conditionalFormatting>
  <conditionalFormatting sqref="J22">
    <cfRule type="cellIs" dxfId="1295" priority="1226" operator="between">
      <formula>1</formula>
      <formula>30</formula>
    </cfRule>
  </conditionalFormatting>
  <conditionalFormatting sqref="J23 L23:N23 P23:Q23 Z23 AB23 AD23 AF23">
    <cfRule type="cellIs" dxfId="1294" priority="1252" operator="greaterThan">
      <formula>1</formula>
    </cfRule>
    <cfRule type="cellIs" dxfId="1293" priority="1251" operator="equal">
      <formula>1</formula>
    </cfRule>
  </conditionalFormatting>
  <conditionalFormatting sqref="J24">
    <cfRule type="cellIs" dxfId="1292" priority="1216" operator="between">
      <formula>1</formula>
      <formula>30</formula>
    </cfRule>
  </conditionalFormatting>
  <conditionalFormatting sqref="J25 L25:N25 P25:Q25 Z25 AB25 AD25 AF25">
    <cfRule type="cellIs" dxfId="1291" priority="1244" operator="greaterThan">
      <formula>1</formula>
    </cfRule>
    <cfRule type="cellIs" dxfId="1290" priority="1243" operator="equal">
      <formula>1</formula>
    </cfRule>
  </conditionalFormatting>
  <conditionalFormatting sqref="J26">
    <cfRule type="cellIs" dxfId="1289" priority="1236" operator="equal">
      <formula>1</formula>
    </cfRule>
  </conditionalFormatting>
  <conditionalFormatting sqref="J27 L27:N27 P27:Q27 Z27 AB27 AD27 AF27">
    <cfRule type="cellIs" dxfId="1288" priority="1206" operator="greaterThan">
      <formula>1</formula>
    </cfRule>
    <cfRule type="cellIs" dxfId="1287" priority="1205" operator="equal">
      <formula>1</formula>
    </cfRule>
  </conditionalFormatting>
  <conditionalFormatting sqref="J28">
    <cfRule type="cellIs" dxfId="1286" priority="1198" operator="equal">
      <formula>1</formula>
    </cfRule>
  </conditionalFormatting>
  <conditionalFormatting sqref="J29 L29:N29 P29:Q29 Z29 AB29 AD29 AF29">
    <cfRule type="cellIs" dxfId="1285" priority="1152" operator="greaterThan">
      <formula>1</formula>
    </cfRule>
    <cfRule type="cellIs" dxfId="1284" priority="1151" operator="equal">
      <formula>1</formula>
    </cfRule>
  </conditionalFormatting>
  <conditionalFormatting sqref="J30">
    <cfRule type="cellIs" dxfId="1283" priority="1144" operator="between">
      <formula>1</formula>
      <formula>30</formula>
    </cfRule>
  </conditionalFormatting>
  <conditionalFormatting sqref="J31 L31:N31 P31:Q31 Z31 AB31 AD31 AF31">
    <cfRule type="cellIs" dxfId="1282" priority="1133" operator="equal">
      <formula>1</formula>
    </cfRule>
    <cfRule type="cellIs" dxfId="1281" priority="1134" operator="greaterThan">
      <formula>1</formula>
    </cfRule>
  </conditionalFormatting>
  <conditionalFormatting sqref="J32">
    <cfRule type="cellIs" dxfId="1280" priority="1126" operator="between">
      <formula>1</formula>
      <formula>30</formula>
    </cfRule>
  </conditionalFormatting>
  <conditionalFormatting sqref="J33 L33:N33 P33:Q33 Z33 AB33 AD33 AF33">
    <cfRule type="cellIs" dxfId="1279" priority="1116" operator="greaterThan">
      <formula>1</formula>
    </cfRule>
    <cfRule type="cellIs" dxfId="1278" priority="1115" operator="equal">
      <formula>1</formula>
    </cfRule>
  </conditionalFormatting>
  <conditionalFormatting sqref="J34">
    <cfRule type="cellIs" dxfId="1277" priority="1108" operator="between">
      <formula>1</formula>
      <formula>30</formula>
    </cfRule>
  </conditionalFormatting>
  <conditionalFormatting sqref="J35 L35:N35 P35:Q35 Z35 AB35 AD35 AF35">
    <cfRule type="cellIs" dxfId="1276" priority="1169" operator="equal">
      <formula>1</formula>
    </cfRule>
    <cfRule type="cellIs" dxfId="1275" priority="1170" operator="greaterThan">
      <formula>1</formula>
    </cfRule>
  </conditionalFormatting>
  <conditionalFormatting sqref="J36">
    <cfRule type="cellIs" dxfId="1274" priority="1162" operator="between">
      <formula>1</formula>
      <formula>30</formula>
    </cfRule>
  </conditionalFormatting>
  <conditionalFormatting sqref="J37 L37:N37 P37:Q37 Z37 AB37 AD37 AF37">
    <cfRule type="cellIs" dxfId="1273" priority="1351" operator="greaterThan">
      <formula>1</formula>
    </cfRule>
    <cfRule type="cellIs" dxfId="1272" priority="1350" operator="equal">
      <formula>1</formula>
    </cfRule>
  </conditionalFormatting>
  <conditionalFormatting sqref="J38">
    <cfRule type="cellIs" dxfId="1271" priority="1343" operator="between">
      <formula>1</formula>
      <formula>30</formula>
    </cfRule>
  </conditionalFormatting>
  <conditionalFormatting sqref="J39 L39:N39 P39:Q39 Z39 AB39 AD39 AF39">
    <cfRule type="cellIs" dxfId="1270" priority="1369" operator="greaterThan">
      <formula>1</formula>
    </cfRule>
    <cfRule type="cellIs" dxfId="1269" priority="1368" operator="equal">
      <formula>1</formula>
    </cfRule>
  </conditionalFormatting>
  <conditionalFormatting sqref="J40">
    <cfRule type="cellIs" dxfId="1268" priority="1361" operator="between">
      <formula>1</formula>
      <formula>30</formula>
    </cfRule>
  </conditionalFormatting>
  <conditionalFormatting sqref="J41 L41:N41 P41:Q41 Z41 AB41 AD41 AF41">
    <cfRule type="cellIs" dxfId="1267" priority="1658" operator="equal">
      <formula>1</formula>
    </cfRule>
    <cfRule type="cellIs" dxfId="1266" priority="1659" operator="greaterThan">
      <formula>1</formula>
    </cfRule>
  </conditionalFormatting>
  <conditionalFormatting sqref="J42">
    <cfRule type="cellIs" dxfId="1265" priority="1578" operator="between">
      <formula>1</formula>
      <formula>30</formula>
    </cfRule>
  </conditionalFormatting>
  <conditionalFormatting sqref="J43 L43:N43 P43:Q43 Z43 AB43 AD43 AF43">
    <cfRule type="cellIs" dxfId="1264" priority="649" operator="equal">
      <formula>1</formula>
    </cfRule>
    <cfRule type="cellIs" dxfId="1263" priority="650" operator="greaterThan">
      <formula>1</formula>
    </cfRule>
  </conditionalFormatting>
  <conditionalFormatting sqref="J44">
    <cfRule type="cellIs" dxfId="1262" priority="642" operator="equal">
      <formula>1</formula>
    </cfRule>
  </conditionalFormatting>
  <conditionalFormatting sqref="J45 L45:N45 P45:Q45 Z45 AB45 AD45 AF45">
    <cfRule type="cellIs" dxfId="1261" priority="1038" operator="greaterThan">
      <formula>1</formula>
    </cfRule>
    <cfRule type="cellIs" dxfId="1260" priority="1037" operator="equal">
      <formula>1</formula>
    </cfRule>
  </conditionalFormatting>
  <conditionalFormatting sqref="J46">
    <cfRule type="cellIs" dxfId="1259" priority="1030" operator="between">
      <formula>1</formula>
      <formula>30</formula>
    </cfRule>
  </conditionalFormatting>
  <conditionalFormatting sqref="J47 P47:Q47 S47:T47">
    <cfRule type="cellIs" dxfId="1258" priority="1093" operator="equal">
      <formula>1</formula>
    </cfRule>
    <cfRule type="cellIs" dxfId="1257" priority="1094" operator="greaterThan">
      <formula>1</formula>
    </cfRule>
  </conditionalFormatting>
  <conditionalFormatting sqref="J48">
    <cfRule type="cellIs" dxfId="1256" priority="1078" operator="equal">
      <formula>1</formula>
    </cfRule>
  </conditionalFormatting>
  <conditionalFormatting sqref="J49 P49:Q49 S49:T49">
    <cfRule type="cellIs" dxfId="1255" priority="632" operator="greaterThan">
      <formula>1</formula>
    </cfRule>
    <cfRule type="cellIs" dxfId="1254" priority="631" operator="equal">
      <formula>1</formula>
    </cfRule>
  </conditionalFormatting>
  <conditionalFormatting sqref="J50 J54">
    <cfRule type="cellIs" dxfId="1253" priority="616" operator="equal">
      <formula>1</formula>
    </cfRule>
  </conditionalFormatting>
  <conditionalFormatting sqref="J51 P51:Q51 S51:T51">
    <cfRule type="cellIs" dxfId="1252" priority="606" operator="greaterThan">
      <formula>1</formula>
    </cfRule>
    <cfRule type="cellIs" dxfId="1251" priority="605" operator="equal">
      <formula>1</formula>
    </cfRule>
  </conditionalFormatting>
  <conditionalFormatting sqref="J52">
    <cfRule type="cellIs" dxfId="1250" priority="49" operator="between">
      <formula>1</formula>
      <formula>30</formula>
    </cfRule>
  </conditionalFormatting>
  <conditionalFormatting sqref="J53 P53:Q53 S53:T53">
    <cfRule type="cellIs" dxfId="1249" priority="590" operator="greaterThan">
      <formula>1</formula>
    </cfRule>
    <cfRule type="cellIs" dxfId="1248" priority="589" operator="equal">
      <formula>1</formula>
    </cfRule>
  </conditionalFormatting>
  <conditionalFormatting sqref="J55 P55:Q55 S55:T55">
    <cfRule type="cellIs" dxfId="1247" priority="418" operator="greaterThan">
      <formula>1</formula>
    </cfRule>
    <cfRule type="cellIs" dxfId="1246" priority="417" operator="equal">
      <formula>1</formula>
    </cfRule>
  </conditionalFormatting>
  <conditionalFormatting sqref="J56">
    <cfRule type="cellIs" dxfId="1245" priority="402" operator="between">
      <formula>1</formula>
      <formula>30</formula>
    </cfRule>
  </conditionalFormatting>
  <conditionalFormatting sqref="J57 P57:Q57 S57:T57">
    <cfRule type="cellIs" dxfId="1244" priority="383" operator="equal">
      <formula>1</formula>
    </cfRule>
    <cfRule type="cellIs" dxfId="1243" priority="384" operator="greaterThan">
      <formula>1</formula>
    </cfRule>
  </conditionalFormatting>
  <conditionalFormatting sqref="J58">
    <cfRule type="cellIs" dxfId="1242" priority="368" operator="equal">
      <formula>1</formula>
    </cfRule>
  </conditionalFormatting>
  <conditionalFormatting sqref="J59 P59:Q59 S59:T59">
    <cfRule type="cellIs" dxfId="1241" priority="358" operator="greaterThan">
      <formula>1</formula>
    </cfRule>
    <cfRule type="cellIs" dxfId="1240" priority="357" operator="equal">
      <formula>1</formula>
    </cfRule>
  </conditionalFormatting>
  <conditionalFormatting sqref="J60">
    <cfRule type="cellIs" dxfId="1239" priority="326" operator="between">
      <formula>1</formula>
      <formula>30</formula>
    </cfRule>
  </conditionalFormatting>
  <conditionalFormatting sqref="J61 P61:Q61 S61:T61">
    <cfRule type="cellIs" dxfId="1238" priority="342" operator="greaterThan">
      <formula>1</formula>
    </cfRule>
    <cfRule type="cellIs" dxfId="1237" priority="341" operator="equal">
      <formula>1</formula>
    </cfRule>
  </conditionalFormatting>
  <conditionalFormatting sqref="J62">
    <cfRule type="cellIs" dxfId="1236" priority="316" operator="between">
      <formula>1</formula>
      <formula>30</formula>
    </cfRule>
  </conditionalFormatting>
  <conditionalFormatting sqref="J63 P63:Q63 S63:T63">
    <cfRule type="cellIs" dxfId="1235" priority="1019" operator="equal">
      <formula>1</formula>
    </cfRule>
    <cfRule type="cellIs" dxfId="1234" priority="1020" operator="greaterThan">
      <formula>1</formula>
    </cfRule>
  </conditionalFormatting>
  <conditionalFormatting sqref="J64">
    <cfRule type="cellIs" dxfId="1233" priority="988" operator="equal">
      <formula>1</formula>
    </cfRule>
  </conditionalFormatting>
  <conditionalFormatting sqref="J65 P65:Q65 S65:T65">
    <cfRule type="cellIs" dxfId="1232" priority="302" operator="greaterThan">
      <formula>1</formula>
    </cfRule>
    <cfRule type="cellIs" dxfId="1231" priority="301" operator="equal">
      <formula>1</formula>
    </cfRule>
  </conditionalFormatting>
  <conditionalFormatting sqref="J66">
    <cfRule type="cellIs" dxfId="1230" priority="286" operator="between">
      <formula>1</formula>
      <formula>30</formula>
    </cfRule>
  </conditionalFormatting>
  <conditionalFormatting sqref="J67 P67:Q67 S67:T67">
    <cfRule type="cellIs" dxfId="1229" priority="967" operator="equal">
      <formula>1</formula>
    </cfRule>
    <cfRule type="cellIs" dxfId="1228" priority="968" operator="greaterThan">
      <formula>1</formula>
    </cfRule>
  </conditionalFormatting>
  <conditionalFormatting sqref="J68 J70">
    <cfRule type="cellIs" dxfId="1227" priority="936" operator="equal">
      <formula>1</formula>
    </cfRule>
  </conditionalFormatting>
  <conditionalFormatting sqref="J69 P69:Q69 S69:T69">
    <cfRule type="cellIs" dxfId="1226" priority="863" operator="equal">
      <formula>1</formula>
    </cfRule>
    <cfRule type="cellIs" dxfId="1225" priority="864" operator="greaterThan">
      <formula>1</formula>
    </cfRule>
  </conditionalFormatting>
  <conditionalFormatting sqref="J71 P71:Q71 S71:T71">
    <cfRule type="cellIs" dxfId="1224" priority="926" operator="greaterThan">
      <formula>1</formula>
    </cfRule>
    <cfRule type="cellIs" dxfId="1223" priority="925" operator="equal">
      <formula>1</formula>
    </cfRule>
  </conditionalFormatting>
  <conditionalFormatting sqref="J72">
    <cfRule type="cellIs" dxfId="1222" priority="910" operator="equal">
      <formula>1</formula>
    </cfRule>
  </conditionalFormatting>
  <conditionalFormatting sqref="J73 P73:Q73 S73:T73">
    <cfRule type="cellIs" dxfId="1221" priority="899" operator="equal">
      <formula>1</formula>
    </cfRule>
    <cfRule type="cellIs" dxfId="1220" priority="900" operator="greaterThan">
      <formula>1</formula>
    </cfRule>
  </conditionalFormatting>
  <conditionalFormatting sqref="J74">
    <cfRule type="cellIs" dxfId="1219" priority="884" operator="equal">
      <formula>1</formula>
    </cfRule>
  </conditionalFormatting>
  <conditionalFormatting sqref="J75 P75:Q75 S75:T75">
    <cfRule type="cellIs" dxfId="1218" priority="848" operator="greaterThan">
      <formula>1</formula>
    </cfRule>
    <cfRule type="cellIs" dxfId="1217" priority="847" operator="equal">
      <formula>1</formula>
    </cfRule>
  </conditionalFormatting>
  <conditionalFormatting sqref="J76 J78">
    <cfRule type="cellIs" dxfId="1216" priority="832" operator="equal">
      <formula>1</formula>
    </cfRule>
  </conditionalFormatting>
  <conditionalFormatting sqref="J77 P77:Q77 S77:T77">
    <cfRule type="cellIs" dxfId="1215" priority="822" operator="greaterThan">
      <formula>1</formula>
    </cfRule>
    <cfRule type="cellIs" dxfId="1214" priority="821" operator="equal">
      <formula>1</formula>
    </cfRule>
  </conditionalFormatting>
  <conditionalFormatting sqref="J79 P79:Q79 S79:T79">
    <cfRule type="cellIs" dxfId="1213" priority="496" operator="greaterThan">
      <formula>1</formula>
    </cfRule>
    <cfRule type="cellIs" dxfId="1212" priority="495" operator="equal">
      <formula>1</formula>
    </cfRule>
  </conditionalFormatting>
  <conditionalFormatting sqref="J80">
    <cfRule type="cellIs" dxfId="1211" priority="480" operator="between">
      <formula>1</formula>
      <formula>30</formula>
    </cfRule>
  </conditionalFormatting>
  <conditionalFormatting sqref="J81 P81:Q81 S81:T81">
    <cfRule type="cellIs" dxfId="1210" priority="469" operator="equal">
      <formula>1</formula>
    </cfRule>
    <cfRule type="cellIs" dxfId="1209" priority="470" operator="greaterThan">
      <formula>1</formula>
    </cfRule>
  </conditionalFormatting>
  <conditionalFormatting sqref="J82">
    <cfRule type="cellIs" dxfId="1208" priority="454" operator="between">
      <formula>1</formula>
      <formula>30</formula>
    </cfRule>
  </conditionalFormatting>
  <conditionalFormatting sqref="J83 P83:Q83 S83:T83">
    <cfRule type="cellIs" dxfId="1207" priority="779" operator="equal">
      <formula>1</formula>
    </cfRule>
    <cfRule type="cellIs" dxfId="1206" priority="780" operator="greaterThan">
      <formula>1</formula>
    </cfRule>
  </conditionalFormatting>
  <conditionalFormatting sqref="J84">
    <cfRule type="cellIs" dxfId="1205" priority="764" operator="between">
      <formula>1</formula>
      <formula>30</formula>
    </cfRule>
  </conditionalFormatting>
  <conditionalFormatting sqref="J85 P85:Q85 S85:T85">
    <cfRule type="cellIs" dxfId="1204" priority="754" operator="greaterThan">
      <formula>1</formula>
    </cfRule>
    <cfRule type="cellIs" dxfId="1203" priority="753" operator="equal">
      <formula>1</formula>
    </cfRule>
  </conditionalFormatting>
  <conditionalFormatting sqref="J86">
    <cfRule type="cellIs" dxfId="1202" priority="738" operator="equal">
      <formula>1</formula>
    </cfRule>
  </conditionalFormatting>
  <conditionalFormatting sqref="J87 P87:Q87 S87:T87">
    <cfRule type="cellIs" dxfId="1201" priority="727" operator="equal">
      <formula>1</formula>
    </cfRule>
    <cfRule type="cellIs" dxfId="1200" priority="728" operator="greaterThan">
      <formula>1</formula>
    </cfRule>
  </conditionalFormatting>
  <conditionalFormatting sqref="J88">
    <cfRule type="cellIs" dxfId="1199" priority="712" operator="between">
      <formula>1</formula>
      <formula>30</formula>
    </cfRule>
  </conditionalFormatting>
  <conditionalFormatting sqref="J89 P89:Q89 S89:T89">
    <cfRule type="cellIs" dxfId="1198" priority="443" operator="equal">
      <formula>1</formula>
    </cfRule>
    <cfRule type="cellIs" dxfId="1197" priority="444" operator="greaterThan">
      <formula>1</formula>
    </cfRule>
  </conditionalFormatting>
  <conditionalFormatting sqref="J90">
    <cfRule type="cellIs" dxfId="1196" priority="428" operator="equal">
      <formula>1</formula>
    </cfRule>
  </conditionalFormatting>
  <conditionalFormatting sqref="J91 P91:Q91 S91:T91">
    <cfRule type="cellIs" dxfId="1195" priority="246" operator="greaterThan">
      <formula>1</formula>
    </cfRule>
    <cfRule type="cellIs" dxfId="1194" priority="245" operator="equal">
      <formula>1</formula>
    </cfRule>
  </conditionalFormatting>
  <conditionalFormatting sqref="J92 J94">
    <cfRule type="cellIs" dxfId="1193" priority="230" operator="between">
      <formula>1</formula>
      <formula>30</formula>
    </cfRule>
  </conditionalFormatting>
  <conditionalFormatting sqref="J93 P93:Q93 S93:T93">
    <cfRule type="cellIs" dxfId="1192" priority="219" operator="equal">
      <formula>1</formula>
    </cfRule>
    <cfRule type="cellIs" dxfId="1191" priority="220" operator="greaterThan">
      <formula>1</formula>
    </cfRule>
  </conditionalFormatting>
  <conditionalFormatting sqref="J95 P95:Q95 S95:T95">
    <cfRule type="cellIs" dxfId="1190" priority="203" operator="equal">
      <formula>1</formula>
    </cfRule>
    <cfRule type="cellIs" dxfId="1189" priority="204" operator="greaterThan">
      <formula>1</formula>
    </cfRule>
  </conditionalFormatting>
  <conditionalFormatting sqref="J96 J98">
    <cfRule type="cellIs" dxfId="1188" priority="188" operator="between">
      <formula>1</formula>
      <formula>30</formula>
    </cfRule>
  </conditionalFormatting>
  <conditionalFormatting sqref="J97 P97:Q97 S97:T97">
    <cfRule type="cellIs" dxfId="1187" priority="124" operator="equal">
      <formula>1</formula>
    </cfRule>
    <cfRule type="cellIs" dxfId="1186" priority="125" operator="greaterThan">
      <formula>1</formula>
    </cfRule>
  </conditionalFormatting>
  <conditionalFormatting sqref="J99 P99:Q99 S99:T99">
    <cfRule type="cellIs" dxfId="1185" priority="95" operator="greaterThan">
      <formula>1</formula>
    </cfRule>
    <cfRule type="cellIs" dxfId="1184" priority="94" operator="equal">
      <formula>1</formula>
    </cfRule>
  </conditionalFormatting>
  <conditionalFormatting sqref="J100">
    <cfRule type="cellIs" dxfId="1183" priority="105" operator="between">
      <formula>1</formula>
      <formula>30</formula>
    </cfRule>
  </conditionalFormatting>
  <conditionalFormatting sqref="J101 P101:Q101 S101:T101">
    <cfRule type="cellIs" dxfId="1182" priority="25" operator="greaterThan">
      <formula>1</formula>
    </cfRule>
    <cfRule type="cellIs" dxfId="1181" priority="24" operator="equal">
      <formula>1</formula>
    </cfRule>
  </conditionalFormatting>
  <conditionalFormatting sqref="J102">
    <cfRule type="cellIs" dxfId="1180" priority="35" operator="between">
      <formula>1</formula>
      <formula>30</formula>
    </cfRule>
  </conditionalFormatting>
  <conditionalFormatting sqref="J103 L103:N103 P103:Q103 Z103 AB103 AD103 AF103">
    <cfRule type="cellIs" dxfId="1179" priority="3153" operator="equal">
      <formula>1</formula>
    </cfRule>
    <cfRule type="cellIs" dxfId="1178" priority="3154" operator="greaterThan">
      <formula>1</formula>
    </cfRule>
  </conditionalFormatting>
  <conditionalFormatting sqref="J104">
    <cfRule type="cellIs" dxfId="1177" priority="1529" operator="between">
      <formula>1</formula>
      <formula>30</formula>
    </cfRule>
  </conditionalFormatting>
  <conditionalFormatting sqref="J105 P105:Q105 S105:T105">
    <cfRule type="cellIs" dxfId="1176" priority="521" operator="equal">
      <formula>1</formula>
    </cfRule>
    <cfRule type="cellIs" dxfId="1175" priority="522" operator="greaterThan">
      <formula>1</formula>
    </cfRule>
  </conditionalFormatting>
  <conditionalFormatting sqref="J106">
    <cfRule type="cellIs" dxfId="1174" priority="506" operator="equal">
      <formula>1</formula>
    </cfRule>
  </conditionalFormatting>
  <conditionalFormatting sqref="J107 L107:N107 P107:Q107 Z107 AB107 AD107 AF107">
    <cfRule type="cellIs" dxfId="1173" priority="3136" operator="greaterThan">
      <formula>1</formula>
    </cfRule>
    <cfRule type="cellIs" dxfId="1172" priority="3135" operator="equal">
      <formula>1</formula>
    </cfRule>
  </conditionalFormatting>
  <conditionalFormatting sqref="J108">
    <cfRule type="cellIs" dxfId="1171" priority="1519" operator="between">
      <formula>1</formula>
      <formula>30</formula>
    </cfRule>
  </conditionalFormatting>
  <conditionalFormatting sqref="J109 L109:N109 P109:Q109 Z109 AB109 AD109 AF109">
    <cfRule type="cellIs" dxfId="1170" priority="3112" operator="greaterThan">
      <formula>1</formula>
    </cfRule>
    <cfRule type="cellIs" dxfId="1169" priority="3111" operator="equal">
      <formula>1</formula>
    </cfRule>
  </conditionalFormatting>
  <conditionalFormatting sqref="J110">
    <cfRule type="cellIs" dxfId="1168" priority="1509" operator="between">
      <formula>1</formula>
      <formula>30</formula>
    </cfRule>
  </conditionalFormatting>
  <conditionalFormatting sqref="J111 P111:Q111 S111:T111">
    <cfRule type="cellIs" dxfId="1167" priority="271" operator="equal">
      <formula>1</formula>
    </cfRule>
    <cfRule type="cellIs" dxfId="1166" priority="272" operator="greaterThan">
      <formula>1</formula>
    </cfRule>
  </conditionalFormatting>
  <conditionalFormatting sqref="J112">
    <cfRule type="cellIs" dxfId="1165" priority="256" operator="between">
      <formula>1</formula>
      <formula>30</formula>
    </cfRule>
  </conditionalFormatting>
  <conditionalFormatting sqref="J113 P113:Q113 S113:T113">
    <cfRule type="cellIs" dxfId="1164" priority="177" operator="equal">
      <formula>1</formula>
    </cfRule>
    <cfRule type="cellIs" dxfId="1163" priority="178" operator="greaterThan">
      <formula>1</formula>
    </cfRule>
  </conditionalFormatting>
  <conditionalFormatting sqref="J114">
    <cfRule type="cellIs" dxfId="1162" priority="162" operator="equal">
      <formula>1</formula>
    </cfRule>
  </conditionalFormatting>
  <conditionalFormatting sqref="J115 P115:Q115 S115:T115">
    <cfRule type="cellIs" dxfId="1161" priority="152" operator="greaterThan">
      <formula>1</formula>
    </cfRule>
    <cfRule type="cellIs" dxfId="1160" priority="151" operator="equal">
      <formula>1</formula>
    </cfRule>
  </conditionalFormatting>
  <conditionalFormatting sqref="J116">
    <cfRule type="cellIs" dxfId="1159" priority="136" operator="equal">
      <formula>1</formula>
    </cfRule>
  </conditionalFormatting>
  <conditionalFormatting sqref="J117 P117:Q117 S117:T117">
    <cfRule type="cellIs" dxfId="1158" priority="65" operator="greaterThan">
      <formula>1</formula>
    </cfRule>
    <cfRule type="cellIs" dxfId="1157" priority="64" operator="equal">
      <formula>1</formula>
    </cfRule>
  </conditionalFormatting>
  <conditionalFormatting sqref="J118">
    <cfRule type="cellIs" dxfId="1156" priority="75" operator="between">
      <formula>1</formula>
      <formula>30</formula>
    </cfRule>
  </conditionalFormatting>
  <conditionalFormatting sqref="J119 L119:N119 P119:Q119 Z119 AB119 AD119 AF119">
    <cfRule type="cellIs" dxfId="1155" priority="3094" operator="greaterThan">
      <formula>1</formula>
    </cfRule>
    <cfRule type="cellIs" dxfId="1154" priority="3093" operator="equal">
      <formula>1</formula>
    </cfRule>
  </conditionalFormatting>
  <conditionalFormatting sqref="J120">
    <cfRule type="cellIs" dxfId="1153" priority="3086" operator="equal">
      <formula>1</formula>
    </cfRule>
  </conditionalFormatting>
  <conditionalFormatting sqref="J121 P121:Q121 S121:T121">
    <cfRule type="cellIs" dxfId="1152" priority="2446" operator="greaterThan">
      <formula>1</formula>
    </cfRule>
    <cfRule type="cellIs" dxfId="1151" priority="2445" operator="equal">
      <formula>1</formula>
    </cfRule>
  </conditionalFormatting>
  <conditionalFormatting sqref="J122">
    <cfRule type="cellIs" dxfId="1150" priority="2428" operator="equal">
      <formula>1</formula>
    </cfRule>
  </conditionalFormatting>
  <conditionalFormatting sqref="J123 P123:Q123 S123:T123">
    <cfRule type="cellIs" dxfId="1149" priority="2417" operator="equal">
      <formula>1</formula>
    </cfRule>
    <cfRule type="cellIs" dxfId="1148" priority="2418" operator="greaterThan">
      <formula>1</formula>
    </cfRule>
  </conditionalFormatting>
  <conditionalFormatting sqref="J124">
    <cfRule type="cellIs" dxfId="1147" priority="2400" operator="equal">
      <formula>1</formula>
    </cfRule>
  </conditionalFormatting>
  <conditionalFormatting sqref="L15">
    <cfRule type="cellIs" dxfId="1146" priority="1294" operator="equal">
      <formula>1</formula>
    </cfRule>
  </conditionalFormatting>
  <conditionalFormatting sqref="L17">
    <cfRule type="cellIs" dxfId="1145" priority="1275" operator="equal">
      <formula>1</formula>
    </cfRule>
    <cfRule type="cellIs" dxfId="1144" priority="1276" operator="greaterThan">
      <formula>1</formula>
    </cfRule>
  </conditionalFormatting>
  <conditionalFormatting sqref="L116">
    <cfRule type="cellIs" dxfId="1143" priority="126" operator="equal">
      <formula>1</formula>
    </cfRule>
  </conditionalFormatting>
  <conditionalFormatting sqref="L10:N10">
    <cfRule type="cellIs" dxfId="1142" priority="3434" operator="between">
      <formula>1</formula>
      <formula>30</formula>
    </cfRule>
  </conditionalFormatting>
  <conditionalFormatting sqref="L11:N11">
    <cfRule type="cellIs" dxfId="1141" priority="1721" operator="greaterThan">
      <formula>1</formula>
    </cfRule>
    <cfRule type="cellIs" dxfId="1140" priority="1720" operator="equal">
      <formula>1</formula>
    </cfRule>
  </conditionalFormatting>
  <conditionalFormatting sqref="L12:N12">
    <cfRule type="cellIs" dxfId="1139" priority="1636" operator="between">
      <formula>1</formula>
      <formula>30</formula>
    </cfRule>
  </conditionalFormatting>
  <conditionalFormatting sqref="L13:N13">
    <cfRule type="cellIs" dxfId="1138" priority="3423" operator="greaterThan">
      <formula>1</formula>
    </cfRule>
    <cfRule type="cellIs" dxfId="1137" priority="3422" operator="equal">
      <formula>1</formula>
    </cfRule>
  </conditionalFormatting>
  <conditionalFormatting sqref="L14:N14">
    <cfRule type="cellIs" dxfId="1136" priority="1626" operator="between">
      <formula>1</formula>
      <formula>30</formula>
    </cfRule>
  </conditionalFormatting>
  <conditionalFormatting sqref="L16:N16">
    <cfRule type="cellIs" dxfId="1135" priority="1293" operator="between">
      <formula>1</formula>
      <formula>30</formula>
    </cfRule>
  </conditionalFormatting>
  <conditionalFormatting sqref="L18:N18">
    <cfRule type="cellIs" dxfId="1134" priority="1269" operator="between">
      <formula>1</formula>
      <formula>30</formula>
    </cfRule>
  </conditionalFormatting>
  <conditionalFormatting sqref="L20:N20">
    <cfRule type="cellIs" dxfId="1133" priority="9" operator="between">
      <formula>1</formula>
      <formula>30</formula>
    </cfRule>
  </conditionalFormatting>
  <conditionalFormatting sqref="L22:N22">
    <cfRule type="cellIs" dxfId="1132" priority="1225" operator="between">
      <formula>1</formula>
      <formula>30</formula>
    </cfRule>
  </conditionalFormatting>
  <conditionalFormatting sqref="L24:N24">
    <cfRule type="cellIs" dxfId="1131" priority="1215" operator="between">
      <formula>1</formula>
      <formula>30</formula>
    </cfRule>
  </conditionalFormatting>
  <conditionalFormatting sqref="L26:N26">
    <cfRule type="cellIs" dxfId="1130" priority="1235" operator="equal">
      <formula>1</formula>
    </cfRule>
  </conditionalFormatting>
  <conditionalFormatting sqref="L28:N28">
    <cfRule type="cellIs" dxfId="1129" priority="1197" operator="equal">
      <formula>1</formula>
    </cfRule>
  </conditionalFormatting>
  <conditionalFormatting sqref="L30:N30">
    <cfRule type="cellIs" dxfId="1128" priority="1143" operator="between">
      <formula>1</formula>
      <formula>30</formula>
    </cfRule>
  </conditionalFormatting>
  <conditionalFormatting sqref="L32:N32">
    <cfRule type="cellIs" dxfId="1127" priority="1125" operator="between">
      <formula>1</formula>
      <formula>30</formula>
    </cfRule>
  </conditionalFormatting>
  <conditionalFormatting sqref="L34:N34">
    <cfRule type="cellIs" dxfId="1126" priority="1107" operator="between">
      <formula>1</formula>
      <formula>30</formula>
    </cfRule>
  </conditionalFormatting>
  <conditionalFormatting sqref="L36:N36">
    <cfRule type="cellIs" dxfId="1125" priority="1161" operator="between">
      <formula>1</formula>
      <formula>30</formula>
    </cfRule>
  </conditionalFormatting>
  <conditionalFormatting sqref="L38:N38">
    <cfRule type="cellIs" dxfId="1124" priority="1342" operator="between">
      <formula>1</formula>
      <formula>30</formula>
    </cfRule>
  </conditionalFormatting>
  <conditionalFormatting sqref="L40:N40">
    <cfRule type="cellIs" dxfId="1123" priority="1360" operator="between">
      <formula>1</formula>
      <formula>30</formula>
    </cfRule>
  </conditionalFormatting>
  <conditionalFormatting sqref="L42:N42">
    <cfRule type="cellIs" dxfId="1122" priority="1577" operator="between">
      <formula>1</formula>
      <formula>30</formula>
    </cfRule>
  </conditionalFormatting>
  <conditionalFormatting sqref="L44:N44">
    <cfRule type="cellIs" dxfId="1121" priority="641" operator="equal">
      <formula>1</formula>
    </cfRule>
  </conditionalFormatting>
  <conditionalFormatting sqref="L46:N46">
    <cfRule type="cellIs" dxfId="1120" priority="1029" operator="between">
      <formula>1</formula>
      <formula>30</formula>
    </cfRule>
  </conditionalFormatting>
  <conditionalFormatting sqref="L47:N47">
    <cfRule type="cellIs" dxfId="1119" priority="1091" operator="equal">
      <formula>1</formula>
    </cfRule>
    <cfRule type="cellIs" dxfId="1118" priority="1092" operator="greaterThan">
      <formula>1</formula>
    </cfRule>
  </conditionalFormatting>
  <conditionalFormatting sqref="L48:N48">
    <cfRule type="cellIs" dxfId="1117" priority="1077" operator="equal">
      <formula>1</formula>
    </cfRule>
  </conditionalFormatting>
  <conditionalFormatting sqref="L49:N49">
    <cfRule type="cellIs" dxfId="1116" priority="629" operator="equal">
      <formula>1</formula>
    </cfRule>
    <cfRule type="cellIs" dxfId="1115" priority="630" operator="greaterThan">
      <formula>1</formula>
    </cfRule>
  </conditionalFormatting>
  <conditionalFormatting sqref="L50:N50 L54:N54">
    <cfRule type="cellIs" dxfId="1114" priority="615" operator="equal">
      <formula>1</formula>
    </cfRule>
  </conditionalFormatting>
  <conditionalFormatting sqref="L51:N51">
    <cfRule type="cellIs" dxfId="1113" priority="604" operator="greaterThan">
      <formula>1</formula>
    </cfRule>
    <cfRule type="cellIs" dxfId="1112" priority="603" operator="equal">
      <formula>1</formula>
    </cfRule>
  </conditionalFormatting>
  <conditionalFormatting sqref="L52:N52">
    <cfRule type="cellIs" dxfId="1111" priority="48" operator="between">
      <formula>1</formula>
      <formula>30</formula>
    </cfRule>
  </conditionalFormatting>
  <conditionalFormatting sqref="L53:N53">
    <cfRule type="cellIs" dxfId="1110" priority="588" operator="greaterThan">
      <formula>1</formula>
    </cfRule>
    <cfRule type="cellIs" dxfId="1109" priority="587" operator="equal">
      <formula>1</formula>
    </cfRule>
  </conditionalFormatting>
  <conditionalFormatting sqref="L55:N55">
    <cfRule type="cellIs" dxfId="1108" priority="415" operator="equal">
      <formula>1</formula>
    </cfRule>
    <cfRule type="cellIs" dxfId="1107" priority="416" operator="greaterThan">
      <formula>1</formula>
    </cfRule>
  </conditionalFormatting>
  <conditionalFormatting sqref="L56:N56">
    <cfRule type="cellIs" dxfId="1106" priority="401" operator="between">
      <formula>1</formula>
      <formula>30</formula>
    </cfRule>
  </conditionalFormatting>
  <conditionalFormatting sqref="L57:N57">
    <cfRule type="cellIs" dxfId="1105" priority="382" operator="greaterThan">
      <formula>1</formula>
    </cfRule>
    <cfRule type="cellIs" dxfId="1104" priority="381" operator="equal">
      <formula>1</formula>
    </cfRule>
  </conditionalFormatting>
  <conditionalFormatting sqref="L58:N58">
    <cfRule type="cellIs" dxfId="1103" priority="367" operator="equal">
      <formula>1</formula>
    </cfRule>
  </conditionalFormatting>
  <conditionalFormatting sqref="L59:N59">
    <cfRule type="cellIs" dxfId="1102" priority="356" operator="greaterThan">
      <formula>1</formula>
    </cfRule>
    <cfRule type="cellIs" dxfId="1101" priority="355" operator="equal">
      <formula>1</formula>
    </cfRule>
  </conditionalFormatting>
  <conditionalFormatting sqref="L60:N60">
    <cfRule type="cellIs" dxfId="1100" priority="325" operator="between">
      <formula>1</formula>
      <formula>30</formula>
    </cfRule>
  </conditionalFormatting>
  <conditionalFormatting sqref="L61:N61">
    <cfRule type="cellIs" dxfId="1099" priority="339" operator="equal">
      <formula>1</formula>
    </cfRule>
    <cfRule type="cellIs" dxfId="1098" priority="340" operator="greaterThan">
      <formula>1</formula>
    </cfRule>
  </conditionalFormatting>
  <conditionalFormatting sqref="L62:N62">
    <cfRule type="cellIs" dxfId="1097" priority="315" operator="between">
      <formula>1</formula>
      <formula>30</formula>
    </cfRule>
  </conditionalFormatting>
  <conditionalFormatting sqref="L63:N63">
    <cfRule type="cellIs" dxfId="1096" priority="1018" operator="greaterThan">
      <formula>1</formula>
    </cfRule>
    <cfRule type="cellIs" dxfId="1095" priority="1017" operator="equal">
      <formula>1</formula>
    </cfRule>
  </conditionalFormatting>
  <conditionalFormatting sqref="L64:N64">
    <cfRule type="cellIs" dxfId="1094" priority="987" operator="equal">
      <formula>1</formula>
    </cfRule>
  </conditionalFormatting>
  <conditionalFormatting sqref="L65:N65">
    <cfRule type="cellIs" dxfId="1093" priority="300" operator="greaterThan">
      <formula>1</formula>
    </cfRule>
    <cfRule type="cellIs" dxfId="1092" priority="299" operator="equal">
      <formula>1</formula>
    </cfRule>
  </conditionalFormatting>
  <conditionalFormatting sqref="L66:N66">
    <cfRule type="cellIs" dxfId="1091" priority="285" operator="between">
      <formula>1</formula>
      <formula>30</formula>
    </cfRule>
  </conditionalFormatting>
  <conditionalFormatting sqref="L67:N67">
    <cfRule type="cellIs" dxfId="1090" priority="966" operator="greaterThan">
      <formula>1</formula>
    </cfRule>
    <cfRule type="cellIs" dxfId="1089" priority="965" operator="equal">
      <formula>1</formula>
    </cfRule>
  </conditionalFormatting>
  <conditionalFormatting sqref="L68:N68 L70:N70">
    <cfRule type="cellIs" dxfId="1088" priority="935" operator="equal">
      <formula>1</formula>
    </cfRule>
  </conditionalFormatting>
  <conditionalFormatting sqref="L69:N69">
    <cfRule type="cellIs" dxfId="1087" priority="861" operator="equal">
      <formula>1</formula>
    </cfRule>
    <cfRule type="cellIs" dxfId="1086" priority="862" operator="greaterThan">
      <formula>1</formula>
    </cfRule>
  </conditionalFormatting>
  <conditionalFormatting sqref="L71:N71">
    <cfRule type="cellIs" dxfId="1085" priority="923" operator="equal">
      <formula>1</formula>
    </cfRule>
    <cfRule type="cellIs" dxfId="1084" priority="924" operator="greaterThan">
      <formula>1</formula>
    </cfRule>
  </conditionalFormatting>
  <conditionalFormatting sqref="L72:N72">
    <cfRule type="cellIs" dxfId="1083" priority="909" operator="equal">
      <formula>1</formula>
    </cfRule>
  </conditionalFormatting>
  <conditionalFormatting sqref="L73:N73">
    <cfRule type="cellIs" dxfId="1082" priority="898" operator="greaterThan">
      <formula>1</formula>
    </cfRule>
    <cfRule type="cellIs" dxfId="1081" priority="897" operator="equal">
      <formula>1</formula>
    </cfRule>
  </conditionalFormatting>
  <conditionalFormatting sqref="L74:N74">
    <cfRule type="cellIs" dxfId="1080" priority="883" operator="equal">
      <formula>1</formula>
    </cfRule>
  </conditionalFormatting>
  <conditionalFormatting sqref="L75:N75">
    <cfRule type="cellIs" dxfId="1079" priority="845" operator="equal">
      <formula>1</formula>
    </cfRule>
    <cfRule type="cellIs" dxfId="1078" priority="846" operator="greaterThan">
      <formula>1</formula>
    </cfRule>
  </conditionalFormatting>
  <conditionalFormatting sqref="L76:N76 L78:N78">
    <cfRule type="cellIs" dxfId="1077" priority="831" operator="equal">
      <formula>1</formula>
    </cfRule>
  </conditionalFormatting>
  <conditionalFormatting sqref="L77:N77">
    <cfRule type="cellIs" dxfId="1076" priority="819" operator="equal">
      <formula>1</formula>
    </cfRule>
    <cfRule type="cellIs" dxfId="1075" priority="820" operator="greaterThan">
      <formula>1</formula>
    </cfRule>
  </conditionalFormatting>
  <conditionalFormatting sqref="L79:N79">
    <cfRule type="cellIs" dxfId="1074" priority="494" operator="greaterThan">
      <formula>1</formula>
    </cfRule>
    <cfRule type="cellIs" dxfId="1073" priority="493" operator="equal">
      <formula>1</formula>
    </cfRule>
  </conditionalFormatting>
  <conditionalFormatting sqref="L80:N80">
    <cfRule type="cellIs" dxfId="1072" priority="479" operator="between">
      <formula>1</formula>
      <formula>30</formula>
    </cfRule>
  </conditionalFormatting>
  <conditionalFormatting sqref="L81:N81">
    <cfRule type="cellIs" dxfId="1071" priority="468" operator="greaterThan">
      <formula>1</formula>
    </cfRule>
    <cfRule type="cellIs" dxfId="1070" priority="467" operator="equal">
      <formula>1</formula>
    </cfRule>
  </conditionalFormatting>
  <conditionalFormatting sqref="L82:N82">
    <cfRule type="cellIs" dxfId="1069" priority="453" operator="between">
      <formula>1</formula>
      <formula>30</formula>
    </cfRule>
  </conditionalFormatting>
  <conditionalFormatting sqref="L83:N83">
    <cfRule type="cellIs" dxfId="1068" priority="778" operator="greaterThan">
      <formula>1</formula>
    </cfRule>
    <cfRule type="cellIs" dxfId="1067" priority="777" operator="equal">
      <formula>1</formula>
    </cfRule>
  </conditionalFormatting>
  <conditionalFormatting sqref="L84:N84">
    <cfRule type="cellIs" dxfId="1066" priority="763" operator="between">
      <formula>1</formula>
      <formula>30</formula>
    </cfRule>
  </conditionalFormatting>
  <conditionalFormatting sqref="L85:N85">
    <cfRule type="cellIs" dxfId="1065" priority="751" operator="equal">
      <formula>1</formula>
    </cfRule>
    <cfRule type="cellIs" dxfId="1064" priority="752" operator="greaterThan">
      <formula>1</formula>
    </cfRule>
  </conditionalFormatting>
  <conditionalFormatting sqref="L86:N86">
    <cfRule type="cellIs" dxfId="1063" priority="737" operator="equal">
      <formula>1</formula>
    </cfRule>
  </conditionalFormatting>
  <conditionalFormatting sqref="L87:N87">
    <cfRule type="cellIs" dxfId="1062" priority="726" operator="greaterThan">
      <formula>1</formula>
    </cfRule>
    <cfRule type="cellIs" dxfId="1061" priority="725" operator="equal">
      <formula>1</formula>
    </cfRule>
  </conditionalFormatting>
  <conditionalFormatting sqref="L88:N88">
    <cfRule type="cellIs" dxfId="1060" priority="711" operator="between">
      <formula>1</formula>
      <formula>30</formula>
    </cfRule>
  </conditionalFormatting>
  <conditionalFormatting sqref="L89:N89">
    <cfRule type="cellIs" dxfId="1059" priority="441" operator="equal">
      <formula>1</formula>
    </cfRule>
    <cfRule type="cellIs" dxfId="1058" priority="442" operator="greaterThan">
      <formula>1</formula>
    </cfRule>
  </conditionalFormatting>
  <conditionalFormatting sqref="L90:N90">
    <cfRule type="cellIs" dxfId="1057" priority="427" operator="equal">
      <formula>1</formula>
    </cfRule>
  </conditionalFormatting>
  <conditionalFormatting sqref="L91:N91">
    <cfRule type="cellIs" dxfId="1056" priority="243" operator="equal">
      <formula>1</formula>
    </cfRule>
    <cfRule type="cellIs" dxfId="1055" priority="244" operator="greaterThan">
      <formula>1</formula>
    </cfRule>
  </conditionalFormatting>
  <conditionalFormatting sqref="L92:N92 L94:N94">
    <cfRule type="cellIs" dxfId="1054" priority="229" operator="between">
      <formula>1</formula>
      <formula>30</formula>
    </cfRule>
  </conditionalFormatting>
  <conditionalFormatting sqref="L93:N93">
    <cfRule type="cellIs" dxfId="1053" priority="217" operator="equal">
      <formula>1</formula>
    </cfRule>
    <cfRule type="cellIs" dxfId="1052" priority="218" operator="greaterThan">
      <formula>1</formula>
    </cfRule>
  </conditionalFormatting>
  <conditionalFormatting sqref="L95:N95">
    <cfRule type="cellIs" dxfId="1051" priority="202" operator="greaterThan">
      <formula>1</formula>
    </cfRule>
    <cfRule type="cellIs" dxfId="1050" priority="201" operator="equal">
      <formula>1</formula>
    </cfRule>
  </conditionalFormatting>
  <conditionalFormatting sqref="L96:N96 L98:N98">
    <cfRule type="cellIs" dxfId="1049" priority="187" operator="between">
      <formula>1</formula>
      <formula>30</formula>
    </cfRule>
  </conditionalFormatting>
  <conditionalFormatting sqref="L97:N97">
    <cfRule type="cellIs" dxfId="1048" priority="122" operator="equal">
      <formula>1</formula>
    </cfRule>
    <cfRule type="cellIs" dxfId="1047" priority="123" operator="greaterThan">
      <formula>1</formula>
    </cfRule>
  </conditionalFormatting>
  <conditionalFormatting sqref="L99:N99">
    <cfRule type="cellIs" dxfId="1046" priority="92" operator="equal">
      <formula>1</formula>
    </cfRule>
    <cfRule type="cellIs" dxfId="1045" priority="93" operator="greaterThan">
      <formula>1</formula>
    </cfRule>
  </conditionalFormatting>
  <conditionalFormatting sqref="L100:N100">
    <cfRule type="cellIs" dxfId="1044" priority="104" operator="between">
      <formula>1</formula>
      <formula>30</formula>
    </cfRule>
  </conditionalFormatting>
  <conditionalFormatting sqref="L101:N101">
    <cfRule type="cellIs" dxfId="1043" priority="23" operator="greaterThan">
      <formula>1</formula>
    </cfRule>
    <cfRule type="cellIs" dxfId="1042" priority="22" operator="equal">
      <formula>1</formula>
    </cfRule>
  </conditionalFormatting>
  <conditionalFormatting sqref="L102:N102">
    <cfRule type="cellIs" dxfId="1041" priority="34" operator="between">
      <formula>1</formula>
      <formula>30</formula>
    </cfRule>
  </conditionalFormatting>
  <conditionalFormatting sqref="L104:N104">
    <cfRule type="cellIs" dxfId="1040" priority="1528" operator="between">
      <formula>1</formula>
      <formula>30</formula>
    </cfRule>
  </conditionalFormatting>
  <conditionalFormatting sqref="L105:N105">
    <cfRule type="cellIs" dxfId="1039" priority="519" operator="equal">
      <formula>1</formula>
    </cfRule>
    <cfRule type="cellIs" dxfId="1038" priority="520" operator="greaterThan">
      <formula>1</formula>
    </cfRule>
  </conditionalFormatting>
  <conditionalFormatting sqref="L106:N106">
    <cfRule type="cellIs" dxfId="1037" priority="505" operator="equal">
      <formula>1</formula>
    </cfRule>
  </conditionalFormatting>
  <conditionalFormatting sqref="L108:N108">
    <cfRule type="cellIs" dxfId="1036" priority="1518" operator="between">
      <formula>1</formula>
      <formula>30</formula>
    </cfRule>
  </conditionalFormatting>
  <conditionalFormatting sqref="L110:N110">
    <cfRule type="cellIs" dxfId="1035" priority="1508" operator="between">
      <formula>1</formula>
      <formula>30</formula>
    </cfRule>
  </conditionalFormatting>
  <conditionalFormatting sqref="L111:N111">
    <cfRule type="cellIs" dxfId="1034" priority="269" operator="equal">
      <formula>1</formula>
    </cfRule>
    <cfRule type="cellIs" dxfId="1033" priority="270" operator="greaterThan">
      <formula>1</formula>
    </cfRule>
  </conditionalFormatting>
  <conditionalFormatting sqref="L112:N112">
    <cfRule type="cellIs" dxfId="1032" priority="255" operator="between">
      <formula>1</formula>
      <formula>30</formula>
    </cfRule>
  </conditionalFormatting>
  <conditionalFormatting sqref="L113:N113">
    <cfRule type="cellIs" dxfId="1031" priority="175" operator="equal">
      <formula>1</formula>
    </cfRule>
    <cfRule type="cellIs" dxfId="1030" priority="176" operator="greaterThan">
      <formula>1</formula>
    </cfRule>
  </conditionalFormatting>
  <conditionalFormatting sqref="L114:N114">
    <cfRule type="cellIs" dxfId="1029" priority="161" operator="equal">
      <formula>1</formula>
    </cfRule>
  </conditionalFormatting>
  <conditionalFormatting sqref="L115:N115">
    <cfRule type="cellIs" dxfId="1028" priority="149" operator="equal">
      <formula>1</formula>
    </cfRule>
    <cfRule type="cellIs" dxfId="1027" priority="150" operator="greaterThan">
      <formula>1</formula>
    </cfRule>
  </conditionalFormatting>
  <conditionalFormatting sqref="L117:N117">
    <cfRule type="cellIs" dxfId="1026" priority="63" operator="greaterThan">
      <formula>1</formula>
    </cfRule>
    <cfRule type="cellIs" dxfId="1025" priority="62" operator="equal">
      <formula>1</formula>
    </cfRule>
  </conditionalFormatting>
  <conditionalFormatting sqref="L118:N118">
    <cfRule type="cellIs" dxfId="1024" priority="74" operator="between">
      <formula>1</formula>
      <formula>30</formula>
    </cfRule>
  </conditionalFormatting>
  <conditionalFormatting sqref="L120:N120">
    <cfRule type="cellIs" dxfId="1023" priority="3085" operator="equal">
      <formula>1</formula>
    </cfRule>
  </conditionalFormatting>
  <conditionalFormatting sqref="L121:N121">
    <cfRule type="cellIs" dxfId="1022" priority="2442" operator="greaterThan">
      <formula>1</formula>
    </cfRule>
    <cfRule type="cellIs" dxfId="1021" priority="2441" operator="equal">
      <formula>1</formula>
    </cfRule>
  </conditionalFormatting>
  <conditionalFormatting sqref="L122:N122">
    <cfRule type="cellIs" dxfId="1020" priority="2427" operator="equal">
      <formula>1</formula>
    </cfRule>
  </conditionalFormatting>
  <conditionalFormatting sqref="L123:N123">
    <cfRule type="cellIs" dxfId="1019" priority="2414" operator="greaterThan">
      <formula>1</formula>
    </cfRule>
    <cfRule type="cellIs" dxfId="1018" priority="2413" operator="equal">
      <formula>1</formula>
    </cfRule>
  </conditionalFormatting>
  <conditionalFormatting sqref="L124:N124">
    <cfRule type="cellIs" dxfId="1017" priority="2399" operator="equal">
      <formula>1</formula>
    </cfRule>
  </conditionalFormatting>
  <conditionalFormatting sqref="M15:N15">
    <cfRule type="cellIs" dxfId="1016" priority="1311" operator="equal">
      <formula>1</formula>
    </cfRule>
    <cfRule type="cellIs" dxfId="1015" priority="1312" operator="greaterThan">
      <formula>1</formula>
    </cfRule>
  </conditionalFormatting>
  <conditionalFormatting sqref="N17">
    <cfRule type="cellIs" dxfId="1014" priority="1274" operator="greaterThan">
      <formula>1</formula>
    </cfRule>
    <cfRule type="cellIs" dxfId="1013" priority="1273" operator="equal">
      <formula>1</formula>
    </cfRule>
  </conditionalFormatting>
  <conditionalFormatting sqref="N116">
    <cfRule type="cellIs" dxfId="1012" priority="135" operator="equal">
      <formula>1</formula>
    </cfRule>
  </conditionalFormatting>
  <conditionalFormatting sqref="P10:Q10">
    <cfRule type="cellIs" dxfId="1011" priority="3433" operator="between">
      <formula>1</formula>
      <formula>30</formula>
    </cfRule>
  </conditionalFormatting>
  <conditionalFormatting sqref="P11:Q11">
    <cfRule type="cellIs" dxfId="1010" priority="1718" operator="equal">
      <formula>1</formula>
    </cfRule>
    <cfRule type="cellIs" dxfId="1009" priority="1719" operator="greaterThan">
      <formula>1</formula>
    </cfRule>
  </conditionalFormatting>
  <conditionalFormatting sqref="P12:Q12">
    <cfRule type="cellIs" dxfId="1008" priority="1635" operator="between">
      <formula>1</formula>
      <formula>30</formula>
    </cfRule>
  </conditionalFormatting>
  <conditionalFormatting sqref="P13:Q13">
    <cfRule type="cellIs" dxfId="1007" priority="3420" operator="equal">
      <formula>1</formula>
    </cfRule>
    <cfRule type="cellIs" dxfId="1006" priority="3421" operator="greaterThan">
      <formula>1</formula>
    </cfRule>
  </conditionalFormatting>
  <conditionalFormatting sqref="P14:Q14">
    <cfRule type="cellIs" dxfId="1005" priority="1625" operator="between">
      <formula>1</formula>
      <formula>30</formula>
    </cfRule>
  </conditionalFormatting>
  <conditionalFormatting sqref="P15:Q15">
    <cfRule type="cellIs" dxfId="1004" priority="1309" operator="equal">
      <formula>1</formula>
    </cfRule>
    <cfRule type="cellIs" dxfId="1003" priority="1310" operator="greaterThan">
      <formula>1</formula>
    </cfRule>
  </conditionalFormatting>
  <conditionalFormatting sqref="P16:Q16">
    <cfRule type="cellIs" dxfId="1002" priority="1292" operator="between">
      <formula>1</formula>
      <formula>30</formula>
    </cfRule>
  </conditionalFormatting>
  <conditionalFormatting sqref="P17:Q17">
    <cfRule type="cellIs" dxfId="1001" priority="1271" operator="equal">
      <formula>1</formula>
    </cfRule>
    <cfRule type="cellIs" dxfId="1000" priority="1272" operator="greaterThan">
      <formula>1</formula>
    </cfRule>
  </conditionalFormatting>
  <conditionalFormatting sqref="P18:Q18">
    <cfRule type="cellIs" dxfId="999" priority="1268" operator="between">
      <formula>1</formula>
      <formula>30</formula>
    </cfRule>
  </conditionalFormatting>
  <conditionalFormatting sqref="P19:Q19">
    <cfRule type="cellIs" dxfId="998" priority="8" operator="greaterThan">
      <formula>1</formula>
    </cfRule>
    <cfRule type="cellIs" dxfId="997" priority="7" operator="equal">
      <formula>1</formula>
    </cfRule>
  </conditionalFormatting>
  <conditionalFormatting sqref="P20:Q20">
    <cfRule type="cellIs" dxfId="996" priority="6" operator="between">
      <formula>1</formula>
      <formula>30</formula>
    </cfRule>
  </conditionalFormatting>
  <conditionalFormatting sqref="P22:Q22">
    <cfRule type="cellIs" dxfId="995" priority="1224" operator="between">
      <formula>1</formula>
      <formula>30</formula>
    </cfRule>
  </conditionalFormatting>
  <conditionalFormatting sqref="P24:Q24">
    <cfRule type="cellIs" dxfId="994" priority="1214" operator="between">
      <formula>1</formula>
      <formula>30</formula>
    </cfRule>
  </conditionalFormatting>
  <conditionalFormatting sqref="P26:Q26">
    <cfRule type="cellIs" dxfId="993" priority="1234" operator="equal">
      <formula>1</formula>
    </cfRule>
  </conditionalFormatting>
  <conditionalFormatting sqref="P28:Q28">
    <cfRule type="cellIs" dxfId="992" priority="1196" operator="equal">
      <formula>1</formula>
    </cfRule>
  </conditionalFormatting>
  <conditionalFormatting sqref="P30:Q30">
    <cfRule type="cellIs" dxfId="991" priority="1142" operator="between">
      <formula>1</formula>
      <formula>30</formula>
    </cfRule>
  </conditionalFormatting>
  <conditionalFormatting sqref="P32:Q32">
    <cfRule type="cellIs" dxfId="990" priority="1124" operator="between">
      <formula>1</formula>
      <formula>30</formula>
    </cfRule>
  </conditionalFormatting>
  <conditionalFormatting sqref="P34:Q34">
    <cfRule type="cellIs" dxfId="989" priority="1106" operator="between">
      <formula>1</formula>
      <formula>30</formula>
    </cfRule>
  </conditionalFormatting>
  <conditionalFormatting sqref="P36:Q36">
    <cfRule type="cellIs" dxfId="988" priority="1160" operator="between">
      <formula>1</formula>
      <formula>30</formula>
    </cfRule>
  </conditionalFormatting>
  <conditionalFormatting sqref="P38:Q38">
    <cfRule type="cellIs" dxfId="987" priority="1341" operator="between">
      <formula>1</formula>
      <formula>30</formula>
    </cfRule>
  </conditionalFormatting>
  <conditionalFormatting sqref="P40:Q40">
    <cfRule type="cellIs" dxfId="986" priority="1359" operator="between">
      <formula>1</formula>
      <formula>30</formula>
    </cfRule>
  </conditionalFormatting>
  <conditionalFormatting sqref="P42:Q42">
    <cfRule type="cellIs" dxfId="985" priority="1576" operator="between">
      <formula>1</formula>
      <formula>30</formula>
    </cfRule>
  </conditionalFormatting>
  <conditionalFormatting sqref="P44:Q44">
    <cfRule type="cellIs" dxfId="984" priority="640" operator="equal">
      <formula>1</formula>
    </cfRule>
  </conditionalFormatting>
  <conditionalFormatting sqref="P46:Q46">
    <cfRule type="cellIs" dxfId="983" priority="1028" operator="between">
      <formula>1</formula>
      <formula>30</formula>
    </cfRule>
  </conditionalFormatting>
  <conditionalFormatting sqref="P48:Q48">
    <cfRule type="cellIs" dxfId="982" priority="1076" operator="equal">
      <formula>1</formula>
    </cfRule>
  </conditionalFormatting>
  <conditionalFormatting sqref="P50:Q50">
    <cfRule type="cellIs" dxfId="981" priority="5" operator="equal">
      <formula>1</formula>
    </cfRule>
  </conditionalFormatting>
  <conditionalFormatting sqref="P52:Q52">
    <cfRule type="cellIs" dxfId="980" priority="47" operator="between">
      <formula>1</formula>
      <formula>30</formula>
    </cfRule>
  </conditionalFormatting>
  <conditionalFormatting sqref="P54:Q54">
    <cfRule type="cellIs" dxfId="979" priority="614" operator="equal">
      <formula>1</formula>
    </cfRule>
  </conditionalFormatting>
  <conditionalFormatting sqref="P56:Q56">
    <cfRule type="cellIs" dxfId="978" priority="400" operator="between">
      <formula>1</formula>
      <formula>30</formula>
    </cfRule>
  </conditionalFormatting>
  <conditionalFormatting sqref="P58:Q58">
    <cfRule type="cellIs" dxfId="977" priority="366" operator="equal">
      <formula>1</formula>
    </cfRule>
  </conditionalFormatting>
  <conditionalFormatting sqref="P60:Q60">
    <cfRule type="cellIs" dxfId="976" priority="324" operator="between">
      <formula>1</formula>
      <formula>30</formula>
    </cfRule>
  </conditionalFormatting>
  <conditionalFormatting sqref="P62:Q62">
    <cfRule type="cellIs" dxfId="975" priority="314" operator="between">
      <formula>1</formula>
      <formula>30</formula>
    </cfRule>
  </conditionalFormatting>
  <conditionalFormatting sqref="P64:Q64">
    <cfRule type="cellIs" dxfId="974" priority="986" operator="equal">
      <formula>1</formula>
    </cfRule>
  </conditionalFormatting>
  <conditionalFormatting sqref="P66:Q66">
    <cfRule type="cellIs" dxfId="973" priority="284" operator="between">
      <formula>1</formula>
      <formula>30</formula>
    </cfRule>
  </conditionalFormatting>
  <conditionalFormatting sqref="P68:Q68 P70:Q70">
    <cfRule type="cellIs" dxfId="972" priority="934" operator="equal">
      <formula>1</formula>
    </cfRule>
  </conditionalFormatting>
  <conditionalFormatting sqref="P72:Q72">
    <cfRule type="cellIs" dxfId="971" priority="908" operator="equal">
      <formula>1</formula>
    </cfRule>
  </conditionalFormatting>
  <conditionalFormatting sqref="P74:Q74">
    <cfRule type="cellIs" dxfId="970" priority="882" operator="equal">
      <formula>1</formula>
    </cfRule>
  </conditionalFormatting>
  <conditionalFormatting sqref="P76:Q76 P78:Q78">
    <cfRule type="cellIs" dxfId="969" priority="830" operator="equal">
      <formula>1</formula>
    </cfRule>
  </conditionalFormatting>
  <conditionalFormatting sqref="P80:Q80">
    <cfRule type="cellIs" dxfId="968" priority="478" operator="between">
      <formula>1</formula>
      <formula>30</formula>
    </cfRule>
  </conditionalFormatting>
  <conditionalFormatting sqref="P82:Q82">
    <cfRule type="cellIs" dxfId="967" priority="452" operator="between">
      <formula>1</formula>
      <formula>30</formula>
    </cfRule>
  </conditionalFormatting>
  <conditionalFormatting sqref="P84:Q84">
    <cfRule type="cellIs" dxfId="966" priority="762" operator="between">
      <formula>1</formula>
      <formula>30</formula>
    </cfRule>
  </conditionalFormatting>
  <conditionalFormatting sqref="P86:Q86">
    <cfRule type="cellIs" dxfId="965" priority="736" operator="equal">
      <formula>1</formula>
    </cfRule>
  </conditionalFormatting>
  <conditionalFormatting sqref="P88:Q88">
    <cfRule type="cellIs" dxfId="964" priority="710" operator="between">
      <formula>1</formula>
      <formula>30</formula>
    </cfRule>
  </conditionalFormatting>
  <conditionalFormatting sqref="P90:Q90">
    <cfRule type="cellIs" dxfId="963" priority="426" operator="equal">
      <formula>1</formula>
    </cfRule>
  </conditionalFormatting>
  <conditionalFormatting sqref="P92:Q92 P94:Q94">
    <cfRule type="cellIs" dxfId="962" priority="228" operator="between">
      <formula>1</formula>
      <formula>30</formula>
    </cfRule>
  </conditionalFormatting>
  <conditionalFormatting sqref="P96:Q96 P98:Q98">
    <cfRule type="cellIs" dxfId="961" priority="186" operator="between">
      <formula>1</formula>
      <formula>30</formula>
    </cfRule>
  </conditionalFormatting>
  <conditionalFormatting sqref="P100:Q100">
    <cfRule type="cellIs" dxfId="960" priority="103" operator="between">
      <formula>1</formula>
      <formula>30</formula>
    </cfRule>
  </conditionalFormatting>
  <conditionalFormatting sqref="P102:Q102">
    <cfRule type="cellIs" dxfId="959" priority="33" operator="between">
      <formula>1</formula>
      <formula>30</formula>
    </cfRule>
  </conditionalFormatting>
  <conditionalFormatting sqref="P104:Q104">
    <cfRule type="cellIs" dxfId="958" priority="1527" operator="between">
      <formula>1</formula>
      <formula>30</formula>
    </cfRule>
  </conditionalFormatting>
  <conditionalFormatting sqref="P106:Q106">
    <cfRule type="cellIs" dxfId="957" priority="504" operator="equal">
      <formula>1</formula>
    </cfRule>
  </conditionalFormatting>
  <conditionalFormatting sqref="P108:Q108">
    <cfRule type="cellIs" dxfId="956" priority="1517" operator="between">
      <formula>1</formula>
      <formula>30</formula>
    </cfRule>
  </conditionalFormatting>
  <conditionalFormatting sqref="P110:Q110">
    <cfRule type="cellIs" dxfId="955" priority="1507" operator="between">
      <formula>1</formula>
      <formula>30</formula>
    </cfRule>
  </conditionalFormatting>
  <conditionalFormatting sqref="P112:Q112">
    <cfRule type="cellIs" dxfId="954" priority="254" operator="between">
      <formula>1</formula>
      <formula>30</formula>
    </cfRule>
  </conditionalFormatting>
  <conditionalFormatting sqref="P114:Q114">
    <cfRule type="cellIs" dxfId="953" priority="160" operator="equal">
      <formula>1</formula>
    </cfRule>
  </conditionalFormatting>
  <conditionalFormatting sqref="P116:Q116">
    <cfRule type="cellIs" dxfId="952" priority="134" operator="equal">
      <formula>1</formula>
    </cfRule>
  </conditionalFormatting>
  <conditionalFormatting sqref="P118:Q118">
    <cfRule type="cellIs" dxfId="951" priority="73" operator="between">
      <formula>1</formula>
      <formula>30</formula>
    </cfRule>
  </conditionalFormatting>
  <conditionalFormatting sqref="P120:Q120">
    <cfRule type="cellIs" dxfId="950" priority="3084" operator="equal">
      <formula>1</formula>
    </cfRule>
  </conditionalFormatting>
  <conditionalFormatting sqref="P122:Q122">
    <cfRule type="cellIs" dxfId="949" priority="2426" operator="equal">
      <formula>1</formula>
    </cfRule>
  </conditionalFormatting>
  <conditionalFormatting sqref="P124:Q124">
    <cfRule type="cellIs" dxfId="948" priority="2398" operator="equal">
      <formula>1</formula>
    </cfRule>
  </conditionalFormatting>
  <conditionalFormatting sqref="S10:T10">
    <cfRule type="cellIs" dxfId="947" priority="3432" operator="between">
      <formula>1</formula>
      <formula>30</formula>
    </cfRule>
  </conditionalFormatting>
  <conditionalFormatting sqref="S11:T11">
    <cfRule type="cellIs" dxfId="946" priority="1717" operator="greaterThan">
      <formula>1</formula>
    </cfRule>
    <cfRule type="cellIs" dxfId="945" priority="1716" operator="equal">
      <formula>1</formula>
    </cfRule>
  </conditionalFormatting>
  <conditionalFormatting sqref="S12:T12">
    <cfRule type="cellIs" dxfId="944" priority="1634" operator="between">
      <formula>1</formula>
      <formula>30</formula>
    </cfRule>
  </conditionalFormatting>
  <conditionalFormatting sqref="S13:T13">
    <cfRule type="cellIs" dxfId="943" priority="3419" operator="greaterThan">
      <formula>1</formula>
    </cfRule>
    <cfRule type="cellIs" dxfId="942" priority="3418" operator="equal">
      <formula>1</formula>
    </cfRule>
  </conditionalFormatting>
  <conditionalFormatting sqref="S14:T14">
    <cfRule type="cellIs" dxfId="941" priority="1624" operator="between">
      <formula>1</formula>
      <formula>30</formula>
    </cfRule>
  </conditionalFormatting>
  <conditionalFormatting sqref="S15:T15">
    <cfRule type="cellIs" dxfId="940" priority="1308" operator="greaterThan">
      <formula>1</formula>
    </cfRule>
    <cfRule type="cellIs" dxfId="939" priority="1307" operator="equal">
      <formula>1</formula>
    </cfRule>
  </conditionalFormatting>
  <conditionalFormatting sqref="S16:T16">
    <cfRule type="cellIs" dxfId="938" priority="1291" operator="between">
      <formula>1</formula>
      <formula>30</formula>
    </cfRule>
  </conditionalFormatting>
  <conditionalFormatting sqref="S17:T17">
    <cfRule type="cellIs" dxfId="937" priority="1282" operator="greaterThan">
      <formula>1</formula>
    </cfRule>
    <cfRule type="cellIs" dxfId="936" priority="1281" operator="equal">
      <formula>1</formula>
    </cfRule>
  </conditionalFormatting>
  <conditionalFormatting sqref="S18:T18">
    <cfRule type="cellIs" dxfId="935" priority="1267" operator="between">
      <formula>1</formula>
      <formula>30</formula>
    </cfRule>
  </conditionalFormatting>
  <conditionalFormatting sqref="S19:T19">
    <cfRule type="cellIs" dxfId="934" priority="1185" operator="equal">
      <formula>1</formula>
    </cfRule>
    <cfRule type="cellIs" dxfId="933" priority="1186" operator="greaterThan">
      <formula>1</formula>
    </cfRule>
  </conditionalFormatting>
  <conditionalFormatting sqref="S20:T20">
    <cfRule type="cellIs" dxfId="932" priority="1177" operator="between">
      <formula>1</formula>
      <formula>30</formula>
    </cfRule>
  </conditionalFormatting>
  <conditionalFormatting sqref="S21:T21">
    <cfRule type="cellIs" dxfId="931" priority="1257" operator="equal">
      <formula>1</formula>
    </cfRule>
    <cfRule type="cellIs" dxfId="930" priority="1258" operator="greaterThan">
      <formula>1</formula>
    </cfRule>
  </conditionalFormatting>
  <conditionalFormatting sqref="S22:T22">
    <cfRule type="cellIs" dxfId="929" priority="1223" operator="between">
      <formula>1</formula>
      <formula>30</formula>
    </cfRule>
  </conditionalFormatting>
  <conditionalFormatting sqref="S23:T23">
    <cfRule type="cellIs" dxfId="928" priority="1250" operator="greaterThan">
      <formula>1</formula>
    </cfRule>
    <cfRule type="cellIs" dxfId="927" priority="1249" operator="equal">
      <formula>1</formula>
    </cfRule>
  </conditionalFormatting>
  <conditionalFormatting sqref="S24:T24">
    <cfRule type="cellIs" dxfId="926" priority="1213" operator="between">
      <formula>1</formula>
      <formula>30</formula>
    </cfRule>
  </conditionalFormatting>
  <conditionalFormatting sqref="S25:T25">
    <cfRule type="cellIs" dxfId="925" priority="1242" operator="greaterThan">
      <formula>1</formula>
    </cfRule>
    <cfRule type="cellIs" dxfId="924" priority="1241" operator="equal">
      <formula>1</formula>
    </cfRule>
  </conditionalFormatting>
  <conditionalFormatting sqref="S26:T26">
    <cfRule type="cellIs" dxfId="923" priority="1233" operator="equal">
      <formula>1</formula>
    </cfRule>
  </conditionalFormatting>
  <conditionalFormatting sqref="S27:T27">
    <cfRule type="cellIs" dxfId="922" priority="1203" operator="equal">
      <formula>1</formula>
    </cfRule>
    <cfRule type="cellIs" dxfId="921" priority="1204" operator="greaterThan">
      <formula>1</formula>
    </cfRule>
  </conditionalFormatting>
  <conditionalFormatting sqref="S28:T28">
    <cfRule type="cellIs" dxfId="920" priority="1195" operator="equal">
      <formula>1</formula>
    </cfRule>
  </conditionalFormatting>
  <conditionalFormatting sqref="S29:T29">
    <cfRule type="cellIs" dxfId="919" priority="1149" operator="equal">
      <formula>1</formula>
    </cfRule>
    <cfRule type="cellIs" dxfId="918" priority="1150" operator="greaterThan">
      <formula>1</formula>
    </cfRule>
  </conditionalFormatting>
  <conditionalFormatting sqref="S30:T30">
    <cfRule type="cellIs" dxfId="917" priority="1141" operator="between">
      <formula>1</formula>
      <formula>30</formula>
    </cfRule>
  </conditionalFormatting>
  <conditionalFormatting sqref="S31:T31">
    <cfRule type="cellIs" dxfId="916" priority="1131" operator="equal">
      <formula>1</formula>
    </cfRule>
    <cfRule type="cellIs" dxfId="915" priority="1132" operator="greaterThan">
      <formula>1</formula>
    </cfRule>
  </conditionalFormatting>
  <conditionalFormatting sqref="S32:T32">
    <cfRule type="cellIs" dxfId="914" priority="1123" operator="between">
      <formula>1</formula>
      <formula>30</formula>
    </cfRule>
  </conditionalFormatting>
  <conditionalFormatting sqref="S33:T33">
    <cfRule type="cellIs" dxfId="913" priority="1114" operator="greaterThan">
      <formula>1</formula>
    </cfRule>
    <cfRule type="cellIs" dxfId="912" priority="1113" operator="equal">
      <formula>1</formula>
    </cfRule>
  </conditionalFormatting>
  <conditionalFormatting sqref="S34:T34">
    <cfRule type="cellIs" dxfId="911" priority="1105" operator="between">
      <formula>1</formula>
      <formula>30</formula>
    </cfRule>
  </conditionalFormatting>
  <conditionalFormatting sqref="S35:T35">
    <cfRule type="cellIs" dxfId="910" priority="1167" operator="equal">
      <formula>1</formula>
    </cfRule>
    <cfRule type="cellIs" dxfId="909" priority="1168" operator="greaterThan">
      <formula>1</formula>
    </cfRule>
  </conditionalFormatting>
  <conditionalFormatting sqref="S36:T36">
    <cfRule type="cellIs" dxfId="908" priority="1159" operator="between">
      <formula>1</formula>
      <formula>30</formula>
    </cfRule>
  </conditionalFormatting>
  <conditionalFormatting sqref="S37:T37">
    <cfRule type="cellIs" dxfId="907" priority="1349" operator="greaterThan">
      <formula>1</formula>
    </cfRule>
    <cfRule type="cellIs" dxfId="906" priority="1348" operator="equal">
      <formula>1</formula>
    </cfRule>
  </conditionalFormatting>
  <conditionalFormatting sqref="S38:T38">
    <cfRule type="cellIs" dxfId="905" priority="1340" operator="between">
      <formula>1</formula>
      <formula>30</formula>
    </cfRule>
  </conditionalFormatting>
  <conditionalFormatting sqref="S39:T39">
    <cfRule type="cellIs" dxfId="904" priority="1366" operator="equal">
      <formula>1</formula>
    </cfRule>
    <cfRule type="cellIs" dxfId="903" priority="1367" operator="greaterThan">
      <formula>1</formula>
    </cfRule>
  </conditionalFormatting>
  <conditionalFormatting sqref="S40:T40">
    <cfRule type="cellIs" dxfId="902" priority="1358" operator="between">
      <formula>1</formula>
      <formula>30</formula>
    </cfRule>
  </conditionalFormatting>
  <conditionalFormatting sqref="S41:T41">
    <cfRule type="cellIs" dxfId="901" priority="1652" operator="equal">
      <formula>1</formula>
    </cfRule>
    <cfRule type="cellIs" dxfId="900" priority="1653" operator="greaterThan">
      <formula>1</formula>
    </cfRule>
  </conditionalFormatting>
  <conditionalFormatting sqref="S42:T42">
    <cfRule type="cellIs" dxfId="899" priority="1575" operator="between">
      <formula>1</formula>
      <formula>30</formula>
    </cfRule>
  </conditionalFormatting>
  <conditionalFormatting sqref="S43:T43">
    <cfRule type="cellIs" dxfId="898" priority="647" operator="equal">
      <formula>1</formula>
    </cfRule>
    <cfRule type="cellIs" dxfId="897" priority="648" operator="greaterThan">
      <formula>1</formula>
    </cfRule>
  </conditionalFormatting>
  <conditionalFormatting sqref="S44:T44">
    <cfRule type="cellIs" dxfId="896" priority="639" operator="equal">
      <formula>1</formula>
    </cfRule>
  </conditionalFormatting>
  <conditionalFormatting sqref="S45:T45">
    <cfRule type="cellIs" dxfId="895" priority="1035" operator="equal">
      <formula>1</formula>
    </cfRule>
    <cfRule type="cellIs" dxfId="894" priority="1036" operator="greaterThan">
      <formula>1</formula>
    </cfRule>
  </conditionalFormatting>
  <conditionalFormatting sqref="S46:T46">
    <cfRule type="cellIs" dxfId="893" priority="1027" operator="between">
      <formula>1</formula>
      <formula>30</formula>
    </cfRule>
  </conditionalFormatting>
  <conditionalFormatting sqref="S48:T48">
    <cfRule type="cellIs" dxfId="892" priority="1075" operator="equal">
      <formula>1</formula>
    </cfRule>
  </conditionalFormatting>
  <conditionalFormatting sqref="S50:T50 S54:T54">
    <cfRule type="cellIs" dxfId="891" priority="613" operator="equal">
      <formula>1</formula>
    </cfRule>
  </conditionalFormatting>
  <conditionalFormatting sqref="S52:T52">
    <cfRule type="cellIs" dxfId="890" priority="46" operator="between">
      <formula>1</formula>
      <formula>30</formula>
    </cfRule>
  </conditionalFormatting>
  <conditionalFormatting sqref="S56:T56">
    <cfRule type="cellIs" dxfId="889" priority="399" operator="between">
      <formula>1</formula>
      <formula>30</formula>
    </cfRule>
  </conditionalFormatting>
  <conditionalFormatting sqref="S58:T58">
    <cfRule type="cellIs" dxfId="888" priority="365" operator="equal">
      <formula>1</formula>
    </cfRule>
  </conditionalFormatting>
  <conditionalFormatting sqref="S60:T60">
    <cfRule type="cellIs" dxfId="887" priority="323" operator="between">
      <formula>1</formula>
      <formula>30</formula>
    </cfRule>
  </conditionalFormatting>
  <conditionalFormatting sqref="S62:T62">
    <cfRule type="cellIs" dxfId="886" priority="313" operator="between">
      <formula>1</formula>
      <formula>30</formula>
    </cfRule>
  </conditionalFormatting>
  <conditionalFormatting sqref="S64:T64">
    <cfRule type="cellIs" dxfId="885" priority="985" operator="equal">
      <formula>1</formula>
    </cfRule>
  </conditionalFormatting>
  <conditionalFormatting sqref="S66:T66">
    <cfRule type="cellIs" dxfId="884" priority="283" operator="between">
      <formula>1</formula>
      <formula>30</formula>
    </cfRule>
  </conditionalFormatting>
  <conditionalFormatting sqref="S68:T68 S70:T70">
    <cfRule type="cellIs" dxfId="883" priority="933" operator="equal">
      <formula>1</formula>
    </cfRule>
  </conditionalFormatting>
  <conditionalFormatting sqref="S72:T72">
    <cfRule type="cellIs" dxfId="882" priority="907" operator="equal">
      <formula>1</formula>
    </cfRule>
  </conditionalFormatting>
  <conditionalFormatting sqref="S74:T74">
    <cfRule type="cellIs" dxfId="881" priority="881" operator="equal">
      <formula>1</formula>
    </cfRule>
  </conditionalFormatting>
  <conditionalFormatting sqref="S76:T76 S78:T78">
    <cfRule type="cellIs" dxfId="880" priority="829" operator="equal">
      <formula>1</formula>
    </cfRule>
  </conditionalFormatting>
  <conditionalFormatting sqref="S80:T80">
    <cfRule type="cellIs" dxfId="879" priority="477" operator="between">
      <formula>1</formula>
      <formula>30</formula>
    </cfRule>
  </conditionalFormatting>
  <conditionalFormatting sqref="S82:T82">
    <cfRule type="cellIs" dxfId="878" priority="451" operator="between">
      <formula>1</formula>
      <formula>30</formula>
    </cfRule>
  </conditionalFormatting>
  <conditionalFormatting sqref="S84:T84">
    <cfRule type="cellIs" dxfId="877" priority="761" operator="between">
      <formula>1</formula>
      <formula>30</formula>
    </cfRule>
  </conditionalFormatting>
  <conditionalFormatting sqref="S86:T86">
    <cfRule type="cellIs" dxfId="876" priority="735" operator="equal">
      <formula>1</formula>
    </cfRule>
  </conditionalFormatting>
  <conditionalFormatting sqref="S88:T88">
    <cfRule type="cellIs" dxfId="875" priority="709" operator="between">
      <formula>1</formula>
      <formula>30</formula>
    </cfRule>
  </conditionalFormatting>
  <conditionalFormatting sqref="S90:T90">
    <cfRule type="cellIs" dxfId="874" priority="425" operator="equal">
      <formula>1</formula>
    </cfRule>
  </conditionalFormatting>
  <conditionalFormatting sqref="S92:T92 S94:T94">
    <cfRule type="cellIs" dxfId="873" priority="227" operator="between">
      <formula>1</formula>
      <formula>30</formula>
    </cfRule>
  </conditionalFormatting>
  <conditionalFormatting sqref="S96:T96 S98:T98">
    <cfRule type="cellIs" dxfId="872" priority="185" operator="between">
      <formula>1</formula>
      <formula>30</formula>
    </cfRule>
  </conditionalFormatting>
  <conditionalFormatting sqref="S100:T100">
    <cfRule type="cellIs" dxfId="871" priority="102" operator="between">
      <formula>1</formula>
      <formula>30</formula>
    </cfRule>
  </conditionalFormatting>
  <conditionalFormatting sqref="S102:T102">
    <cfRule type="cellIs" dxfId="870" priority="32" operator="between">
      <formula>1</formula>
      <formula>30</formula>
    </cfRule>
  </conditionalFormatting>
  <conditionalFormatting sqref="S103:T103">
    <cfRule type="cellIs" dxfId="869" priority="3151" operator="equal">
      <formula>1</formula>
    </cfRule>
    <cfRule type="cellIs" dxfId="868" priority="3152" operator="greaterThan">
      <formula>1</formula>
    </cfRule>
  </conditionalFormatting>
  <conditionalFormatting sqref="S104:T104">
    <cfRule type="cellIs" dxfId="867" priority="1526" operator="between">
      <formula>1</formula>
      <formula>30</formula>
    </cfRule>
  </conditionalFormatting>
  <conditionalFormatting sqref="S106:T106">
    <cfRule type="cellIs" dxfId="866" priority="503" operator="equal">
      <formula>1</formula>
    </cfRule>
  </conditionalFormatting>
  <conditionalFormatting sqref="S107:T107">
    <cfRule type="cellIs" dxfId="865" priority="3133" operator="equal">
      <formula>1</formula>
    </cfRule>
    <cfRule type="cellIs" dxfId="864" priority="3134" operator="greaterThan">
      <formula>1</formula>
    </cfRule>
  </conditionalFormatting>
  <conditionalFormatting sqref="S108:T108">
    <cfRule type="cellIs" dxfId="863" priority="1516" operator="between">
      <formula>1</formula>
      <formula>30</formula>
    </cfRule>
  </conditionalFormatting>
  <conditionalFormatting sqref="S109:T109">
    <cfRule type="cellIs" dxfId="862" priority="3110" operator="greaterThan">
      <formula>1</formula>
    </cfRule>
    <cfRule type="cellIs" dxfId="861" priority="3109" operator="equal">
      <formula>1</formula>
    </cfRule>
  </conditionalFormatting>
  <conditionalFormatting sqref="S110:T110">
    <cfRule type="cellIs" dxfId="860" priority="1506" operator="between">
      <formula>1</formula>
      <formula>30</formula>
    </cfRule>
  </conditionalFormatting>
  <conditionalFormatting sqref="S112:T112">
    <cfRule type="cellIs" dxfId="859" priority="253" operator="between">
      <formula>1</formula>
      <formula>30</formula>
    </cfRule>
  </conditionalFormatting>
  <conditionalFormatting sqref="S114:T114">
    <cfRule type="cellIs" dxfId="858" priority="159" operator="equal">
      <formula>1</formula>
    </cfRule>
  </conditionalFormatting>
  <conditionalFormatting sqref="S116:T116">
    <cfRule type="cellIs" dxfId="857" priority="133" operator="equal">
      <formula>1</formula>
    </cfRule>
  </conditionalFormatting>
  <conditionalFormatting sqref="S118:T118">
    <cfRule type="cellIs" dxfId="856" priority="72" operator="between">
      <formula>1</formula>
      <formula>30</formula>
    </cfRule>
  </conditionalFormatting>
  <conditionalFormatting sqref="S119:T119">
    <cfRule type="cellIs" dxfId="855" priority="3092" operator="greaterThan">
      <formula>1</formula>
    </cfRule>
    <cfRule type="cellIs" dxfId="854" priority="3091" operator="equal">
      <formula>1</formula>
    </cfRule>
  </conditionalFormatting>
  <conditionalFormatting sqref="S120:T120">
    <cfRule type="cellIs" dxfId="853" priority="3083" operator="equal">
      <formula>1</formula>
    </cfRule>
  </conditionalFormatting>
  <conditionalFormatting sqref="S122:T122">
    <cfRule type="cellIs" dxfId="852" priority="2425" operator="equal">
      <formula>1</formula>
    </cfRule>
  </conditionalFormatting>
  <conditionalFormatting sqref="S124:T124">
    <cfRule type="cellIs" dxfId="851" priority="2397" operator="equal">
      <formula>1</formula>
    </cfRule>
  </conditionalFormatting>
  <conditionalFormatting sqref="V10">
    <cfRule type="cellIs" dxfId="850" priority="3431" operator="between">
      <formula>1</formula>
      <formula>30</formula>
    </cfRule>
  </conditionalFormatting>
  <conditionalFormatting sqref="V11">
    <cfRule type="cellIs" dxfId="849" priority="1714" operator="equal">
      <formula>1</formula>
    </cfRule>
    <cfRule type="cellIs" dxfId="848" priority="1715" operator="greaterThan">
      <formula>1</formula>
    </cfRule>
  </conditionalFormatting>
  <conditionalFormatting sqref="V12">
    <cfRule type="cellIs" dxfId="847" priority="1633" operator="between">
      <formula>1</formula>
      <formula>30</formula>
    </cfRule>
  </conditionalFormatting>
  <conditionalFormatting sqref="V13">
    <cfRule type="cellIs" dxfId="846" priority="3417" operator="greaterThan">
      <formula>1</formula>
    </cfRule>
    <cfRule type="cellIs" dxfId="845" priority="3416" operator="equal">
      <formula>1</formula>
    </cfRule>
  </conditionalFormatting>
  <conditionalFormatting sqref="V14">
    <cfRule type="cellIs" dxfId="844" priority="1623" operator="between">
      <formula>1</formula>
      <formula>30</formula>
    </cfRule>
  </conditionalFormatting>
  <conditionalFormatting sqref="V15">
    <cfRule type="cellIs" dxfId="843" priority="1306" operator="greaterThan">
      <formula>1</formula>
    </cfRule>
    <cfRule type="cellIs" dxfId="842" priority="1305" operator="equal">
      <formula>1</formula>
    </cfRule>
  </conditionalFormatting>
  <conditionalFormatting sqref="V16">
    <cfRule type="cellIs" dxfId="841" priority="1290" operator="between">
      <formula>1</formula>
      <formula>30</formula>
    </cfRule>
  </conditionalFormatting>
  <conditionalFormatting sqref="V17">
    <cfRule type="cellIs" dxfId="840" priority="1279" operator="equal">
      <formula>1</formula>
    </cfRule>
    <cfRule type="cellIs" dxfId="839" priority="1280" operator="greaterThan">
      <formula>1</formula>
    </cfRule>
  </conditionalFormatting>
  <conditionalFormatting sqref="V18">
    <cfRule type="cellIs" dxfId="838" priority="1266" operator="between">
      <formula>1</formula>
      <formula>30</formula>
    </cfRule>
  </conditionalFormatting>
  <conditionalFormatting sqref="V19">
    <cfRule type="cellIs" dxfId="837" priority="1183" operator="equal">
      <formula>1</formula>
    </cfRule>
    <cfRule type="cellIs" dxfId="836" priority="1184" operator="greaterThan">
      <formula>1</formula>
    </cfRule>
  </conditionalFormatting>
  <conditionalFormatting sqref="V20">
    <cfRule type="cellIs" dxfId="835" priority="1176" operator="between">
      <formula>1</formula>
      <formula>30</formula>
    </cfRule>
  </conditionalFormatting>
  <conditionalFormatting sqref="V21">
    <cfRule type="cellIs" dxfId="834" priority="1256" operator="greaterThan">
      <formula>1</formula>
    </cfRule>
    <cfRule type="cellIs" dxfId="833" priority="1255" operator="equal">
      <formula>1</formula>
    </cfRule>
  </conditionalFormatting>
  <conditionalFormatting sqref="V22">
    <cfRule type="cellIs" dxfId="832" priority="1222" operator="between">
      <formula>1</formula>
      <formula>30</formula>
    </cfRule>
  </conditionalFormatting>
  <conditionalFormatting sqref="V23">
    <cfRule type="cellIs" dxfId="831" priority="1247" operator="equal">
      <formula>1</formula>
    </cfRule>
    <cfRule type="cellIs" dxfId="830" priority="1248" operator="greaterThan">
      <formula>1</formula>
    </cfRule>
  </conditionalFormatting>
  <conditionalFormatting sqref="V24">
    <cfRule type="cellIs" dxfId="829" priority="1212" operator="between">
      <formula>1</formula>
      <formula>30</formula>
    </cfRule>
  </conditionalFormatting>
  <conditionalFormatting sqref="V25">
    <cfRule type="cellIs" dxfId="828" priority="1240" operator="greaterThan">
      <formula>1</formula>
    </cfRule>
    <cfRule type="cellIs" dxfId="827" priority="1239" operator="equal">
      <formula>1</formula>
    </cfRule>
  </conditionalFormatting>
  <conditionalFormatting sqref="V26">
    <cfRule type="cellIs" dxfId="826" priority="1232" operator="equal">
      <formula>1</formula>
    </cfRule>
  </conditionalFormatting>
  <conditionalFormatting sqref="V27">
    <cfRule type="cellIs" dxfId="825" priority="1202" operator="greaterThan">
      <formula>1</formula>
    </cfRule>
    <cfRule type="cellIs" dxfId="824" priority="1201" operator="equal">
      <formula>1</formula>
    </cfRule>
  </conditionalFormatting>
  <conditionalFormatting sqref="V28">
    <cfRule type="cellIs" dxfId="823" priority="1194" operator="equal">
      <formula>1</formula>
    </cfRule>
  </conditionalFormatting>
  <conditionalFormatting sqref="V29">
    <cfRule type="cellIs" dxfId="822" priority="1148" operator="greaterThan">
      <formula>1</formula>
    </cfRule>
    <cfRule type="cellIs" dxfId="821" priority="1147" operator="equal">
      <formula>1</formula>
    </cfRule>
  </conditionalFormatting>
  <conditionalFormatting sqref="V30">
    <cfRule type="cellIs" dxfId="820" priority="1140" operator="between">
      <formula>1</formula>
      <formula>30</formula>
    </cfRule>
  </conditionalFormatting>
  <conditionalFormatting sqref="V31">
    <cfRule type="cellIs" dxfId="819" priority="1129" operator="equal">
      <formula>1</formula>
    </cfRule>
    <cfRule type="cellIs" dxfId="818" priority="1130" operator="greaterThan">
      <formula>1</formula>
    </cfRule>
  </conditionalFormatting>
  <conditionalFormatting sqref="V32">
    <cfRule type="cellIs" dxfId="817" priority="1122" operator="between">
      <formula>1</formula>
      <formula>30</formula>
    </cfRule>
  </conditionalFormatting>
  <conditionalFormatting sqref="V33">
    <cfRule type="cellIs" dxfId="816" priority="1112" operator="greaterThan">
      <formula>1</formula>
    </cfRule>
    <cfRule type="cellIs" dxfId="815" priority="1111" operator="equal">
      <formula>1</formula>
    </cfRule>
  </conditionalFormatting>
  <conditionalFormatting sqref="V34">
    <cfRule type="cellIs" dxfId="814" priority="1104" operator="between">
      <formula>1</formula>
      <formula>30</formula>
    </cfRule>
  </conditionalFormatting>
  <conditionalFormatting sqref="V35">
    <cfRule type="cellIs" dxfId="813" priority="1166" operator="greaterThan">
      <formula>1</formula>
    </cfRule>
    <cfRule type="cellIs" dxfId="812" priority="1165" operator="equal">
      <formula>1</formula>
    </cfRule>
  </conditionalFormatting>
  <conditionalFormatting sqref="V36">
    <cfRule type="cellIs" dxfId="811" priority="1158" operator="between">
      <formula>1</formula>
      <formula>30</formula>
    </cfRule>
  </conditionalFormatting>
  <conditionalFormatting sqref="V37">
    <cfRule type="cellIs" dxfId="810" priority="1346" operator="equal">
      <formula>1</formula>
    </cfRule>
    <cfRule type="cellIs" dxfId="809" priority="1347" operator="greaterThan">
      <formula>1</formula>
    </cfRule>
  </conditionalFormatting>
  <conditionalFormatting sqref="V38">
    <cfRule type="cellIs" dxfId="808" priority="1339" operator="between">
      <formula>1</formula>
      <formula>30</formula>
    </cfRule>
  </conditionalFormatting>
  <conditionalFormatting sqref="V39">
    <cfRule type="cellIs" dxfId="807" priority="1365" operator="greaterThan">
      <formula>1</formula>
    </cfRule>
    <cfRule type="cellIs" dxfId="806" priority="1364" operator="equal">
      <formula>1</formula>
    </cfRule>
  </conditionalFormatting>
  <conditionalFormatting sqref="V40">
    <cfRule type="cellIs" dxfId="805" priority="1357" operator="between">
      <formula>1</formula>
      <formula>30</formula>
    </cfRule>
  </conditionalFormatting>
  <conditionalFormatting sqref="V41">
    <cfRule type="cellIs" dxfId="804" priority="1651" operator="greaterThan">
      <formula>1</formula>
    </cfRule>
    <cfRule type="cellIs" dxfId="803" priority="1650" operator="equal">
      <formula>1</formula>
    </cfRule>
  </conditionalFormatting>
  <conditionalFormatting sqref="V42">
    <cfRule type="cellIs" dxfId="802" priority="1574" operator="between">
      <formula>1</formula>
      <formula>30</formula>
    </cfRule>
  </conditionalFormatting>
  <conditionalFormatting sqref="V43">
    <cfRule type="cellIs" dxfId="801" priority="645" operator="equal">
      <formula>1</formula>
    </cfRule>
    <cfRule type="cellIs" dxfId="800" priority="646" operator="greaterThan">
      <formula>1</formula>
    </cfRule>
  </conditionalFormatting>
  <conditionalFormatting sqref="V44">
    <cfRule type="cellIs" dxfId="799" priority="638" operator="equal">
      <formula>1</formula>
    </cfRule>
  </conditionalFormatting>
  <conditionalFormatting sqref="V45">
    <cfRule type="cellIs" dxfId="798" priority="1034" operator="greaterThan">
      <formula>1</formula>
    </cfRule>
    <cfRule type="cellIs" dxfId="797" priority="1033" operator="equal">
      <formula>1</formula>
    </cfRule>
  </conditionalFormatting>
  <conditionalFormatting sqref="V46">
    <cfRule type="cellIs" dxfId="796" priority="1026" operator="between">
      <formula>1</formula>
      <formula>30</formula>
    </cfRule>
  </conditionalFormatting>
  <conditionalFormatting sqref="V47">
    <cfRule type="cellIs" dxfId="795" priority="1090" operator="greaterThan">
      <formula>1</formula>
    </cfRule>
    <cfRule type="cellIs" dxfId="794" priority="1089" operator="equal">
      <formula>1</formula>
    </cfRule>
  </conditionalFormatting>
  <conditionalFormatting sqref="V48">
    <cfRule type="cellIs" dxfId="793" priority="1074" operator="equal">
      <formula>1</formula>
    </cfRule>
  </conditionalFormatting>
  <conditionalFormatting sqref="V49">
    <cfRule type="cellIs" dxfId="792" priority="628" operator="greaterThan">
      <formula>1</formula>
    </cfRule>
    <cfRule type="cellIs" dxfId="791" priority="627" operator="equal">
      <formula>1</formula>
    </cfRule>
  </conditionalFormatting>
  <conditionalFormatting sqref="V50">
    <cfRule type="cellIs" dxfId="790" priority="1" operator="equal">
      <formula>1</formula>
    </cfRule>
  </conditionalFormatting>
  <conditionalFormatting sqref="V51">
    <cfRule type="cellIs" dxfId="789" priority="602" operator="greaterThan">
      <formula>1</formula>
    </cfRule>
    <cfRule type="cellIs" dxfId="788" priority="601" operator="equal">
      <formula>1</formula>
    </cfRule>
  </conditionalFormatting>
  <conditionalFormatting sqref="V52">
    <cfRule type="cellIs" dxfId="787" priority="45" operator="between">
      <formula>1</formula>
      <formula>30</formula>
    </cfRule>
  </conditionalFormatting>
  <conditionalFormatting sqref="V53">
    <cfRule type="cellIs" dxfId="786" priority="585" operator="equal">
      <formula>1</formula>
    </cfRule>
    <cfRule type="cellIs" dxfId="785" priority="586" operator="greaterThan">
      <formula>1</formula>
    </cfRule>
  </conditionalFormatting>
  <conditionalFormatting sqref="V54">
    <cfRule type="cellIs" dxfId="784" priority="612" operator="equal">
      <formula>1</formula>
    </cfRule>
  </conditionalFormatting>
  <conditionalFormatting sqref="V55">
    <cfRule type="cellIs" dxfId="783" priority="413" operator="equal">
      <formula>1</formula>
    </cfRule>
    <cfRule type="cellIs" dxfId="782" priority="414" operator="greaterThan">
      <formula>1</formula>
    </cfRule>
  </conditionalFormatting>
  <conditionalFormatting sqref="V56">
    <cfRule type="cellIs" dxfId="781" priority="398" operator="between">
      <formula>1</formula>
      <formula>30</formula>
    </cfRule>
  </conditionalFormatting>
  <conditionalFormatting sqref="V57">
    <cfRule type="cellIs" dxfId="780" priority="379" operator="equal">
      <formula>1</formula>
    </cfRule>
    <cfRule type="cellIs" dxfId="779" priority="380" operator="greaterThan">
      <formula>1</formula>
    </cfRule>
  </conditionalFormatting>
  <conditionalFormatting sqref="V58">
    <cfRule type="cellIs" dxfId="778" priority="364" operator="equal">
      <formula>1</formula>
    </cfRule>
  </conditionalFormatting>
  <conditionalFormatting sqref="V59">
    <cfRule type="cellIs" dxfId="777" priority="354" operator="greaterThan">
      <formula>1</formula>
    </cfRule>
    <cfRule type="cellIs" dxfId="776" priority="353" operator="equal">
      <formula>1</formula>
    </cfRule>
  </conditionalFormatting>
  <conditionalFormatting sqref="V60">
    <cfRule type="cellIs" dxfId="775" priority="322" operator="between">
      <formula>1</formula>
      <formula>30</formula>
    </cfRule>
  </conditionalFormatting>
  <conditionalFormatting sqref="V61">
    <cfRule type="cellIs" dxfId="774" priority="338" operator="greaterThan">
      <formula>1</formula>
    </cfRule>
    <cfRule type="cellIs" dxfId="773" priority="337" operator="equal">
      <formula>1</formula>
    </cfRule>
  </conditionalFormatting>
  <conditionalFormatting sqref="V62">
    <cfRule type="cellIs" dxfId="772" priority="312" operator="between">
      <formula>1</formula>
      <formula>30</formula>
    </cfRule>
  </conditionalFormatting>
  <conditionalFormatting sqref="V63">
    <cfRule type="cellIs" dxfId="771" priority="1015" operator="equal">
      <formula>1</formula>
    </cfRule>
    <cfRule type="cellIs" dxfId="770" priority="1016" operator="greaterThan">
      <formula>1</formula>
    </cfRule>
  </conditionalFormatting>
  <conditionalFormatting sqref="V64">
    <cfRule type="cellIs" dxfId="769" priority="984" operator="equal">
      <formula>1</formula>
    </cfRule>
  </conditionalFormatting>
  <conditionalFormatting sqref="V65">
    <cfRule type="cellIs" dxfId="768" priority="297" operator="equal">
      <formula>1</formula>
    </cfRule>
    <cfRule type="cellIs" dxfId="767" priority="298" operator="greaterThan">
      <formula>1</formula>
    </cfRule>
  </conditionalFormatting>
  <conditionalFormatting sqref="V66">
    <cfRule type="cellIs" dxfId="766" priority="282" operator="between">
      <formula>1</formula>
      <formula>30</formula>
    </cfRule>
  </conditionalFormatting>
  <conditionalFormatting sqref="V67">
    <cfRule type="cellIs" dxfId="765" priority="964" operator="greaterThan">
      <formula>1</formula>
    </cfRule>
    <cfRule type="cellIs" dxfId="764" priority="963" operator="equal">
      <formula>1</formula>
    </cfRule>
  </conditionalFormatting>
  <conditionalFormatting sqref="V68 V70">
    <cfRule type="cellIs" dxfId="763" priority="932" operator="equal">
      <formula>1</formula>
    </cfRule>
  </conditionalFormatting>
  <conditionalFormatting sqref="V69">
    <cfRule type="cellIs" dxfId="762" priority="860" operator="greaterThan">
      <formula>1</formula>
    </cfRule>
    <cfRule type="cellIs" dxfId="761" priority="859" operator="equal">
      <formula>1</formula>
    </cfRule>
  </conditionalFormatting>
  <conditionalFormatting sqref="V71">
    <cfRule type="cellIs" dxfId="760" priority="921" operator="equal">
      <formula>1</formula>
    </cfRule>
    <cfRule type="cellIs" dxfId="759" priority="922" operator="greaterThan">
      <formula>1</formula>
    </cfRule>
  </conditionalFormatting>
  <conditionalFormatting sqref="V72">
    <cfRule type="cellIs" dxfId="758" priority="906" operator="equal">
      <formula>1</formula>
    </cfRule>
  </conditionalFormatting>
  <conditionalFormatting sqref="V73">
    <cfRule type="cellIs" dxfId="757" priority="895" operator="equal">
      <formula>1</formula>
    </cfRule>
    <cfRule type="cellIs" dxfId="756" priority="896" operator="greaterThan">
      <formula>1</formula>
    </cfRule>
  </conditionalFormatting>
  <conditionalFormatting sqref="V74">
    <cfRule type="cellIs" dxfId="755" priority="880" operator="equal">
      <formula>1</formula>
    </cfRule>
  </conditionalFormatting>
  <conditionalFormatting sqref="V75">
    <cfRule type="cellIs" dxfId="754" priority="843" operator="equal">
      <formula>1</formula>
    </cfRule>
    <cfRule type="cellIs" dxfId="753" priority="844" operator="greaterThan">
      <formula>1</formula>
    </cfRule>
  </conditionalFormatting>
  <conditionalFormatting sqref="V76 V78">
    <cfRule type="cellIs" dxfId="752" priority="828" operator="equal">
      <formula>1</formula>
    </cfRule>
  </conditionalFormatting>
  <conditionalFormatting sqref="V77">
    <cfRule type="cellIs" dxfId="751" priority="818" operator="greaterThan">
      <formula>1</formula>
    </cfRule>
    <cfRule type="cellIs" dxfId="750" priority="817" operator="equal">
      <formula>1</formula>
    </cfRule>
  </conditionalFormatting>
  <conditionalFormatting sqref="V79">
    <cfRule type="cellIs" dxfId="749" priority="491" operator="equal">
      <formula>1</formula>
    </cfRule>
    <cfRule type="cellIs" dxfId="748" priority="492" operator="greaterThan">
      <formula>1</formula>
    </cfRule>
  </conditionalFormatting>
  <conditionalFormatting sqref="V80">
    <cfRule type="cellIs" dxfId="747" priority="476" operator="between">
      <formula>1</formula>
      <formula>30</formula>
    </cfRule>
  </conditionalFormatting>
  <conditionalFormatting sqref="V81">
    <cfRule type="cellIs" dxfId="746" priority="465" operator="equal">
      <formula>1</formula>
    </cfRule>
    <cfRule type="cellIs" dxfId="745" priority="466" operator="greaterThan">
      <formula>1</formula>
    </cfRule>
  </conditionalFormatting>
  <conditionalFormatting sqref="V82">
    <cfRule type="cellIs" dxfId="744" priority="450" operator="between">
      <formula>1</formula>
      <formula>30</formula>
    </cfRule>
  </conditionalFormatting>
  <conditionalFormatting sqref="V83">
    <cfRule type="cellIs" dxfId="743" priority="776" operator="greaterThan">
      <formula>1</formula>
    </cfRule>
    <cfRule type="cellIs" dxfId="742" priority="775" operator="equal">
      <formula>1</formula>
    </cfRule>
  </conditionalFormatting>
  <conditionalFormatting sqref="V84">
    <cfRule type="cellIs" dxfId="741" priority="760" operator="between">
      <formula>1</formula>
      <formula>30</formula>
    </cfRule>
  </conditionalFormatting>
  <conditionalFormatting sqref="V85">
    <cfRule type="cellIs" dxfId="740" priority="750" operator="greaterThan">
      <formula>1</formula>
    </cfRule>
    <cfRule type="cellIs" dxfId="739" priority="749" operator="equal">
      <formula>1</formula>
    </cfRule>
  </conditionalFormatting>
  <conditionalFormatting sqref="V86">
    <cfRule type="cellIs" dxfId="738" priority="734" operator="equal">
      <formula>1</formula>
    </cfRule>
  </conditionalFormatting>
  <conditionalFormatting sqref="V87">
    <cfRule type="cellIs" dxfId="737" priority="723" operator="equal">
      <formula>1</formula>
    </cfRule>
    <cfRule type="cellIs" dxfId="736" priority="724" operator="greaterThan">
      <formula>1</formula>
    </cfRule>
  </conditionalFormatting>
  <conditionalFormatting sqref="V88">
    <cfRule type="cellIs" dxfId="735" priority="708" operator="between">
      <formula>1</formula>
      <formula>30</formula>
    </cfRule>
  </conditionalFormatting>
  <conditionalFormatting sqref="V89">
    <cfRule type="cellIs" dxfId="734" priority="439" operator="equal">
      <formula>1</formula>
    </cfRule>
    <cfRule type="cellIs" dxfId="733" priority="440" operator="greaterThan">
      <formula>1</formula>
    </cfRule>
  </conditionalFormatting>
  <conditionalFormatting sqref="V90">
    <cfRule type="cellIs" dxfId="732" priority="424" operator="equal">
      <formula>1</formula>
    </cfRule>
  </conditionalFormatting>
  <conditionalFormatting sqref="V91">
    <cfRule type="cellIs" dxfId="731" priority="241" operator="equal">
      <formula>1</formula>
    </cfRule>
    <cfRule type="cellIs" dxfId="730" priority="242" operator="greaterThan">
      <formula>1</formula>
    </cfRule>
  </conditionalFormatting>
  <conditionalFormatting sqref="V92 V94">
    <cfRule type="cellIs" dxfId="729" priority="226" operator="between">
      <formula>1</formula>
      <formula>30</formula>
    </cfRule>
  </conditionalFormatting>
  <conditionalFormatting sqref="V93">
    <cfRule type="cellIs" dxfId="728" priority="216" operator="greaterThan">
      <formula>1</formula>
    </cfRule>
    <cfRule type="cellIs" dxfId="727" priority="215" operator="equal">
      <formula>1</formula>
    </cfRule>
  </conditionalFormatting>
  <conditionalFormatting sqref="V95">
    <cfRule type="cellIs" dxfId="726" priority="200" operator="greaterThan">
      <formula>1</formula>
    </cfRule>
    <cfRule type="cellIs" dxfId="725" priority="199" operator="equal">
      <formula>1</formula>
    </cfRule>
  </conditionalFormatting>
  <conditionalFormatting sqref="V96 V98">
    <cfRule type="cellIs" dxfId="724" priority="184" operator="between">
      <formula>1</formula>
      <formula>30</formula>
    </cfRule>
  </conditionalFormatting>
  <conditionalFormatting sqref="V97">
    <cfRule type="cellIs" dxfId="723" priority="120" operator="equal">
      <formula>1</formula>
    </cfRule>
    <cfRule type="cellIs" dxfId="722" priority="121" operator="greaterThan">
      <formula>1</formula>
    </cfRule>
  </conditionalFormatting>
  <conditionalFormatting sqref="V99">
    <cfRule type="cellIs" dxfId="721" priority="90" operator="equal">
      <formula>1</formula>
    </cfRule>
    <cfRule type="cellIs" dxfId="720" priority="91" operator="greaterThan">
      <formula>1</formula>
    </cfRule>
  </conditionalFormatting>
  <conditionalFormatting sqref="V100">
    <cfRule type="cellIs" dxfId="719" priority="101" operator="between">
      <formula>1</formula>
      <formula>30</formula>
    </cfRule>
  </conditionalFormatting>
  <conditionalFormatting sqref="V101">
    <cfRule type="cellIs" dxfId="718" priority="20" operator="equal">
      <formula>1</formula>
    </cfRule>
    <cfRule type="cellIs" dxfId="717" priority="21" operator="greaterThan">
      <formula>1</formula>
    </cfRule>
  </conditionalFormatting>
  <conditionalFormatting sqref="V102">
    <cfRule type="cellIs" dxfId="716" priority="31" operator="between">
      <formula>1</formula>
      <formula>30</formula>
    </cfRule>
  </conditionalFormatting>
  <conditionalFormatting sqref="V103">
    <cfRule type="cellIs" dxfId="715" priority="3150" operator="greaterThan">
      <formula>1</formula>
    </cfRule>
    <cfRule type="cellIs" dxfId="714" priority="3149" operator="equal">
      <formula>1</formula>
    </cfRule>
  </conditionalFormatting>
  <conditionalFormatting sqref="V104">
    <cfRule type="cellIs" dxfId="713" priority="1525" operator="between">
      <formula>1</formula>
      <formula>30</formula>
    </cfRule>
  </conditionalFormatting>
  <conditionalFormatting sqref="V105">
    <cfRule type="cellIs" dxfId="712" priority="517" operator="equal">
      <formula>1</formula>
    </cfRule>
    <cfRule type="cellIs" dxfId="711" priority="518" operator="greaterThan">
      <formula>1</formula>
    </cfRule>
  </conditionalFormatting>
  <conditionalFormatting sqref="V106">
    <cfRule type="cellIs" dxfId="710" priority="502" operator="equal">
      <formula>1</formula>
    </cfRule>
  </conditionalFormatting>
  <conditionalFormatting sqref="V107">
    <cfRule type="cellIs" dxfId="709" priority="3131" operator="equal">
      <formula>1</formula>
    </cfRule>
    <cfRule type="cellIs" dxfId="708" priority="3132" operator="greaterThan">
      <formula>1</formula>
    </cfRule>
  </conditionalFormatting>
  <conditionalFormatting sqref="V108">
    <cfRule type="cellIs" dxfId="707" priority="1515" operator="between">
      <formula>1</formula>
      <formula>30</formula>
    </cfRule>
  </conditionalFormatting>
  <conditionalFormatting sqref="V109">
    <cfRule type="cellIs" dxfId="706" priority="3108" operator="greaterThan">
      <formula>1</formula>
    </cfRule>
    <cfRule type="cellIs" dxfId="705" priority="3107" operator="equal">
      <formula>1</formula>
    </cfRule>
  </conditionalFormatting>
  <conditionalFormatting sqref="V110">
    <cfRule type="cellIs" dxfId="704" priority="1505" operator="between">
      <formula>1</formula>
      <formula>30</formula>
    </cfRule>
  </conditionalFormatting>
  <conditionalFormatting sqref="V111">
    <cfRule type="cellIs" dxfId="703" priority="267" operator="equal">
      <formula>1</formula>
    </cfRule>
    <cfRule type="cellIs" dxfId="702" priority="268" operator="greaterThan">
      <formula>1</formula>
    </cfRule>
  </conditionalFormatting>
  <conditionalFormatting sqref="V112">
    <cfRule type="cellIs" dxfId="701" priority="252" operator="between">
      <formula>1</formula>
      <formula>30</formula>
    </cfRule>
  </conditionalFormatting>
  <conditionalFormatting sqref="V113">
    <cfRule type="cellIs" dxfId="700" priority="173" operator="equal">
      <formula>1</formula>
    </cfRule>
    <cfRule type="cellIs" dxfId="699" priority="174" operator="greaterThan">
      <formula>1</formula>
    </cfRule>
  </conditionalFormatting>
  <conditionalFormatting sqref="V114">
    <cfRule type="cellIs" dxfId="698" priority="158" operator="equal">
      <formula>1</formula>
    </cfRule>
  </conditionalFormatting>
  <conditionalFormatting sqref="V115">
    <cfRule type="cellIs" dxfId="697" priority="147" operator="equal">
      <formula>1</formula>
    </cfRule>
    <cfRule type="cellIs" dxfId="696" priority="148" operator="greaterThan">
      <formula>1</formula>
    </cfRule>
  </conditionalFormatting>
  <conditionalFormatting sqref="V116">
    <cfRule type="cellIs" dxfId="695" priority="132" operator="equal">
      <formula>1</formula>
    </cfRule>
  </conditionalFormatting>
  <conditionalFormatting sqref="V117">
    <cfRule type="cellIs" dxfId="694" priority="61" operator="greaterThan">
      <formula>1</formula>
    </cfRule>
    <cfRule type="cellIs" dxfId="693" priority="60" operator="equal">
      <formula>1</formula>
    </cfRule>
  </conditionalFormatting>
  <conditionalFormatting sqref="V118">
    <cfRule type="cellIs" dxfId="692" priority="71" operator="between">
      <formula>1</formula>
      <formula>30</formula>
    </cfRule>
  </conditionalFormatting>
  <conditionalFormatting sqref="V119">
    <cfRule type="cellIs" dxfId="691" priority="3089" operator="equal">
      <formula>1</formula>
    </cfRule>
    <cfRule type="cellIs" dxfId="690" priority="3090" operator="greaterThan">
      <formula>1</formula>
    </cfRule>
  </conditionalFormatting>
  <conditionalFormatting sqref="V120">
    <cfRule type="cellIs" dxfId="689" priority="3082" operator="equal">
      <formula>1</formula>
    </cfRule>
  </conditionalFormatting>
  <conditionalFormatting sqref="V121">
    <cfRule type="cellIs" dxfId="688" priority="2440" operator="greaterThan">
      <formula>1</formula>
    </cfRule>
    <cfRule type="cellIs" dxfId="687" priority="2439" operator="equal">
      <formula>1</formula>
    </cfRule>
  </conditionalFormatting>
  <conditionalFormatting sqref="V122">
    <cfRule type="cellIs" dxfId="686" priority="2424" operator="equal">
      <formula>1</formula>
    </cfRule>
  </conditionalFormatting>
  <conditionalFormatting sqref="V123">
    <cfRule type="cellIs" dxfId="685" priority="2411" operator="equal">
      <formula>1</formula>
    </cfRule>
    <cfRule type="cellIs" dxfId="684" priority="2412" operator="greaterThan">
      <formula>1</formula>
    </cfRule>
  </conditionalFormatting>
  <conditionalFormatting sqref="V124">
    <cfRule type="cellIs" dxfId="683" priority="2396" operator="equal">
      <formula>1</formula>
    </cfRule>
  </conditionalFormatting>
  <conditionalFormatting sqref="X10">
    <cfRule type="cellIs" dxfId="682" priority="3430" operator="between">
      <formula>1</formula>
      <formula>30</formula>
    </cfRule>
  </conditionalFormatting>
  <conditionalFormatting sqref="X11">
    <cfRule type="cellIs" dxfId="681" priority="1713" operator="greaterThan">
      <formula>1</formula>
    </cfRule>
    <cfRule type="cellIs" dxfId="680" priority="1712" operator="equal">
      <formula>1</formula>
    </cfRule>
  </conditionalFormatting>
  <conditionalFormatting sqref="X12">
    <cfRule type="cellIs" dxfId="679" priority="1632" operator="between">
      <formula>1</formula>
      <formula>30</formula>
    </cfRule>
  </conditionalFormatting>
  <conditionalFormatting sqref="X13">
    <cfRule type="cellIs" dxfId="678" priority="3415" operator="greaterThan">
      <formula>1</formula>
    </cfRule>
    <cfRule type="cellIs" dxfId="677" priority="3414" operator="equal">
      <formula>1</formula>
    </cfRule>
  </conditionalFormatting>
  <conditionalFormatting sqref="X14">
    <cfRule type="cellIs" dxfId="676" priority="1622" operator="between">
      <formula>1</formula>
      <formula>30</formula>
    </cfRule>
  </conditionalFormatting>
  <conditionalFormatting sqref="X15">
    <cfRule type="cellIs" dxfId="675" priority="1303" operator="equal">
      <formula>1</formula>
    </cfRule>
    <cfRule type="cellIs" dxfId="674" priority="1304" operator="greaterThan">
      <formula>1</formula>
    </cfRule>
  </conditionalFormatting>
  <conditionalFormatting sqref="X16">
    <cfRule type="cellIs" dxfId="673" priority="1289" operator="between">
      <formula>1</formula>
      <formula>30</formula>
    </cfRule>
  </conditionalFormatting>
  <conditionalFormatting sqref="X17">
    <cfRule type="cellIs" dxfId="672" priority="1278" operator="greaterThan">
      <formula>1</formula>
    </cfRule>
    <cfRule type="cellIs" dxfId="671" priority="1277" operator="equal">
      <formula>1</formula>
    </cfRule>
  </conditionalFormatting>
  <conditionalFormatting sqref="X18">
    <cfRule type="cellIs" dxfId="670" priority="1265" operator="between">
      <formula>1</formula>
      <formula>30</formula>
    </cfRule>
  </conditionalFormatting>
  <conditionalFormatting sqref="X19">
    <cfRule type="cellIs" dxfId="669" priority="1181" operator="equal">
      <formula>1</formula>
    </cfRule>
    <cfRule type="cellIs" dxfId="668" priority="1182" operator="greaterThan">
      <formula>1</formula>
    </cfRule>
  </conditionalFormatting>
  <conditionalFormatting sqref="X20">
    <cfRule type="cellIs" dxfId="667" priority="1175" operator="between">
      <formula>1</formula>
      <formula>30</formula>
    </cfRule>
  </conditionalFormatting>
  <conditionalFormatting sqref="X21">
    <cfRule type="cellIs" dxfId="666" priority="1253" operator="equal">
      <formula>1</formula>
    </cfRule>
    <cfRule type="cellIs" dxfId="665" priority="1254" operator="greaterThan">
      <formula>1</formula>
    </cfRule>
  </conditionalFormatting>
  <conditionalFormatting sqref="X22">
    <cfRule type="cellIs" dxfId="664" priority="1221" operator="between">
      <formula>1</formula>
      <formula>30</formula>
    </cfRule>
  </conditionalFormatting>
  <conditionalFormatting sqref="X23">
    <cfRule type="cellIs" dxfId="663" priority="1246" operator="greaterThan">
      <formula>1</formula>
    </cfRule>
    <cfRule type="cellIs" dxfId="662" priority="1245" operator="equal">
      <formula>1</formula>
    </cfRule>
  </conditionalFormatting>
  <conditionalFormatting sqref="X24">
    <cfRule type="cellIs" dxfId="661" priority="1211" operator="between">
      <formula>1</formula>
      <formula>30</formula>
    </cfRule>
  </conditionalFormatting>
  <conditionalFormatting sqref="X25">
    <cfRule type="cellIs" dxfId="660" priority="1238" operator="greaterThan">
      <formula>1</formula>
    </cfRule>
    <cfRule type="cellIs" dxfId="659" priority="1237" operator="equal">
      <formula>1</formula>
    </cfRule>
  </conditionalFormatting>
  <conditionalFormatting sqref="X26">
    <cfRule type="cellIs" dxfId="658" priority="1231" operator="equal">
      <formula>1</formula>
    </cfRule>
  </conditionalFormatting>
  <conditionalFormatting sqref="X27">
    <cfRule type="cellIs" dxfId="657" priority="1200" operator="greaterThan">
      <formula>1</formula>
    </cfRule>
    <cfRule type="cellIs" dxfId="656" priority="1199" operator="equal">
      <formula>1</formula>
    </cfRule>
  </conditionalFormatting>
  <conditionalFormatting sqref="X28">
    <cfRule type="cellIs" dxfId="655" priority="1193" operator="equal">
      <formula>1</formula>
    </cfRule>
  </conditionalFormatting>
  <conditionalFormatting sqref="X29">
    <cfRule type="cellIs" dxfId="654" priority="1145" operator="equal">
      <formula>1</formula>
    </cfRule>
    <cfRule type="cellIs" dxfId="653" priority="1146" operator="greaterThan">
      <formula>1</formula>
    </cfRule>
  </conditionalFormatting>
  <conditionalFormatting sqref="X30">
    <cfRule type="cellIs" dxfId="652" priority="1139" operator="between">
      <formula>1</formula>
      <formula>30</formula>
    </cfRule>
  </conditionalFormatting>
  <conditionalFormatting sqref="X31">
    <cfRule type="cellIs" dxfId="651" priority="1127" operator="equal">
      <formula>1</formula>
    </cfRule>
    <cfRule type="cellIs" dxfId="650" priority="1128" operator="greaterThan">
      <formula>1</formula>
    </cfRule>
  </conditionalFormatting>
  <conditionalFormatting sqref="X32">
    <cfRule type="cellIs" dxfId="649" priority="1121" operator="between">
      <formula>1</formula>
      <formula>30</formula>
    </cfRule>
  </conditionalFormatting>
  <conditionalFormatting sqref="X33">
    <cfRule type="cellIs" dxfId="648" priority="1110" operator="greaterThan">
      <formula>1</formula>
    </cfRule>
    <cfRule type="cellIs" dxfId="647" priority="1109" operator="equal">
      <formula>1</formula>
    </cfRule>
  </conditionalFormatting>
  <conditionalFormatting sqref="X34">
    <cfRule type="cellIs" dxfId="646" priority="1103" operator="between">
      <formula>1</formula>
      <formula>30</formula>
    </cfRule>
  </conditionalFormatting>
  <conditionalFormatting sqref="X35">
    <cfRule type="cellIs" dxfId="645" priority="1163" operator="equal">
      <formula>1</formula>
    </cfRule>
    <cfRule type="cellIs" dxfId="644" priority="1164" operator="greaterThan">
      <formula>1</formula>
    </cfRule>
  </conditionalFormatting>
  <conditionalFormatting sqref="X36">
    <cfRule type="cellIs" dxfId="643" priority="1157" operator="between">
      <formula>1</formula>
      <formula>30</formula>
    </cfRule>
  </conditionalFormatting>
  <conditionalFormatting sqref="X37">
    <cfRule type="cellIs" dxfId="642" priority="1345" operator="greaterThan">
      <formula>1</formula>
    </cfRule>
    <cfRule type="cellIs" dxfId="641" priority="1344" operator="equal">
      <formula>1</formula>
    </cfRule>
  </conditionalFormatting>
  <conditionalFormatting sqref="X38">
    <cfRule type="cellIs" dxfId="640" priority="1338" operator="between">
      <formula>1</formula>
      <formula>30</formula>
    </cfRule>
  </conditionalFormatting>
  <conditionalFormatting sqref="X39">
    <cfRule type="cellIs" dxfId="639" priority="1363" operator="greaterThan">
      <formula>1</formula>
    </cfRule>
    <cfRule type="cellIs" dxfId="638" priority="1362" operator="equal">
      <formula>1</formula>
    </cfRule>
  </conditionalFormatting>
  <conditionalFormatting sqref="X40">
    <cfRule type="cellIs" dxfId="637" priority="1356" operator="between">
      <formula>1</formula>
      <formula>30</formula>
    </cfRule>
  </conditionalFormatting>
  <conditionalFormatting sqref="X41">
    <cfRule type="cellIs" dxfId="636" priority="1648" operator="equal">
      <formula>1</formula>
    </cfRule>
    <cfRule type="cellIs" dxfId="635" priority="1649" operator="greaterThan">
      <formula>1</formula>
    </cfRule>
  </conditionalFormatting>
  <conditionalFormatting sqref="X42">
    <cfRule type="cellIs" dxfId="634" priority="1573" operator="between">
      <formula>1</formula>
      <formula>30</formula>
    </cfRule>
  </conditionalFormatting>
  <conditionalFormatting sqref="X43">
    <cfRule type="cellIs" dxfId="633" priority="643" operator="equal">
      <formula>1</formula>
    </cfRule>
    <cfRule type="cellIs" dxfId="632" priority="644" operator="greaterThan">
      <formula>1</formula>
    </cfRule>
  </conditionalFormatting>
  <conditionalFormatting sqref="X44">
    <cfRule type="cellIs" dxfId="631" priority="637" operator="equal">
      <formula>1</formula>
    </cfRule>
  </conditionalFormatting>
  <conditionalFormatting sqref="X45">
    <cfRule type="cellIs" dxfId="630" priority="1031" operator="equal">
      <formula>1</formula>
    </cfRule>
    <cfRule type="cellIs" dxfId="629" priority="1032" operator="greaterThan">
      <formula>1</formula>
    </cfRule>
  </conditionalFormatting>
  <conditionalFormatting sqref="X46">
    <cfRule type="cellIs" dxfId="628" priority="1025" operator="between">
      <formula>1</formula>
      <formula>30</formula>
    </cfRule>
  </conditionalFormatting>
  <conditionalFormatting sqref="X47">
    <cfRule type="cellIs" dxfId="627" priority="1088" operator="greaterThan">
      <formula>1</formula>
    </cfRule>
    <cfRule type="cellIs" dxfId="626" priority="1087" operator="equal">
      <formula>1</formula>
    </cfRule>
  </conditionalFormatting>
  <conditionalFormatting sqref="X48">
    <cfRule type="cellIs" dxfId="625" priority="1073" operator="equal">
      <formula>1</formula>
    </cfRule>
  </conditionalFormatting>
  <conditionalFormatting sqref="X49">
    <cfRule type="cellIs" dxfId="624" priority="626" operator="greaterThan">
      <formula>1</formula>
    </cfRule>
    <cfRule type="cellIs" dxfId="623" priority="625" operator="equal">
      <formula>1</formula>
    </cfRule>
  </conditionalFormatting>
  <conditionalFormatting sqref="X50 X54">
    <cfRule type="cellIs" dxfId="622" priority="611" operator="equal">
      <formula>1</formula>
    </cfRule>
  </conditionalFormatting>
  <conditionalFormatting sqref="X51">
    <cfRule type="cellIs" dxfId="621" priority="599" operator="equal">
      <formula>1</formula>
    </cfRule>
    <cfRule type="cellIs" dxfId="620" priority="600" operator="greaterThan">
      <formula>1</formula>
    </cfRule>
  </conditionalFormatting>
  <conditionalFormatting sqref="X52">
    <cfRule type="cellIs" dxfId="619" priority="44" operator="between">
      <formula>1</formula>
      <formula>30</formula>
    </cfRule>
  </conditionalFormatting>
  <conditionalFormatting sqref="X53">
    <cfRule type="cellIs" dxfId="618" priority="583" operator="equal">
      <formula>1</formula>
    </cfRule>
    <cfRule type="cellIs" dxfId="617" priority="584" operator="greaterThan">
      <formula>1</formula>
    </cfRule>
  </conditionalFormatting>
  <conditionalFormatting sqref="X55">
    <cfRule type="cellIs" dxfId="616" priority="411" operator="equal">
      <formula>1</formula>
    </cfRule>
    <cfRule type="cellIs" dxfId="615" priority="412" operator="greaterThan">
      <formula>1</formula>
    </cfRule>
  </conditionalFormatting>
  <conditionalFormatting sqref="X56">
    <cfRule type="cellIs" dxfId="614" priority="397" operator="between">
      <formula>1</formula>
      <formula>30</formula>
    </cfRule>
  </conditionalFormatting>
  <conditionalFormatting sqref="X57">
    <cfRule type="cellIs" dxfId="613" priority="378" operator="greaterThan">
      <formula>1</formula>
    </cfRule>
    <cfRule type="cellIs" dxfId="612" priority="377" operator="equal">
      <formula>1</formula>
    </cfRule>
  </conditionalFormatting>
  <conditionalFormatting sqref="X58">
    <cfRule type="cellIs" dxfId="611" priority="363" operator="equal">
      <formula>1</formula>
    </cfRule>
  </conditionalFormatting>
  <conditionalFormatting sqref="X59">
    <cfRule type="cellIs" dxfId="610" priority="351" operator="equal">
      <formula>1</formula>
    </cfRule>
    <cfRule type="cellIs" dxfId="609" priority="352" operator="greaterThan">
      <formula>1</formula>
    </cfRule>
  </conditionalFormatting>
  <conditionalFormatting sqref="X60">
    <cfRule type="cellIs" dxfId="608" priority="321" operator="between">
      <formula>1</formula>
      <formula>30</formula>
    </cfRule>
  </conditionalFormatting>
  <conditionalFormatting sqref="X61">
    <cfRule type="cellIs" dxfId="607" priority="336" operator="greaterThan">
      <formula>1</formula>
    </cfRule>
    <cfRule type="cellIs" dxfId="606" priority="335" operator="equal">
      <formula>1</formula>
    </cfRule>
  </conditionalFormatting>
  <conditionalFormatting sqref="X62">
    <cfRule type="cellIs" dxfId="605" priority="311" operator="between">
      <formula>1</formula>
      <formula>30</formula>
    </cfRule>
  </conditionalFormatting>
  <conditionalFormatting sqref="X63">
    <cfRule type="cellIs" dxfId="604" priority="1014" operator="greaterThan">
      <formula>1</formula>
    </cfRule>
    <cfRule type="cellIs" dxfId="603" priority="1013" operator="equal">
      <formula>1</formula>
    </cfRule>
  </conditionalFormatting>
  <conditionalFormatting sqref="X64">
    <cfRule type="cellIs" dxfId="602" priority="983" operator="equal">
      <formula>1</formula>
    </cfRule>
  </conditionalFormatting>
  <conditionalFormatting sqref="X65">
    <cfRule type="cellIs" dxfId="601" priority="296" operator="greaterThan">
      <formula>1</formula>
    </cfRule>
    <cfRule type="cellIs" dxfId="600" priority="295" operator="equal">
      <formula>1</formula>
    </cfRule>
  </conditionalFormatting>
  <conditionalFormatting sqref="X66">
    <cfRule type="cellIs" dxfId="599" priority="281" operator="between">
      <formula>1</formula>
      <formula>30</formula>
    </cfRule>
  </conditionalFormatting>
  <conditionalFormatting sqref="X67">
    <cfRule type="cellIs" dxfId="598" priority="961" operator="equal">
      <formula>1</formula>
    </cfRule>
    <cfRule type="cellIs" dxfId="597" priority="962" operator="greaterThan">
      <formula>1</formula>
    </cfRule>
  </conditionalFormatting>
  <conditionalFormatting sqref="X68 X70">
    <cfRule type="cellIs" dxfId="596" priority="931" operator="equal">
      <formula>1</formula>
    </cfRule>
  </conditionalFormatting>
  <conditionalFormatting sqref="X69">
    <cfRule type="cellIs" dxfId="595" priority="857" operator="equal">
      <formula>1</formula>
    </cfRule>
    <cfRule type="cellIs" dxfId="594" priority="858" operator="greaterThan">
      <formula>1</formula>
    </cfRule>
  </conditionalFormatting>
  <conditionalFormatting sqref="X71">
    <cfRule type="cellIs" dxfId="593" priority="919" operator="equal">
      <formula>1</formula>
    </cfRule>
    <cfRule type="cellIs" dxfId="592" priority="920" operator="greaterThan">
      <formula>1</formula>
    </cfRule>
  </conditionalFormatting>
  <conditionalFormatting sqref="X72">
    <cfRule type="cellIs" dxfId="591" priority="905" operator="equal">
      <formula>1</formula>
    </cfRule>
  </conditionalFormatting>
  <conditionalFormatting sqref="X73">
    <cfRule type="cellIs" dxfId="590" priority="894" operator="greaterThan">
      <formula>1</formula>
    </cfRule>
    <cfRule type="cellIs" dxfId="589" priority="893" operator="equal">
      <formula>1</formula>
    </cfRule>
  </conditionalFormatting>
  <conditionalFormatting sqref="X74">
    <cfRule type="cellIs" dxfId="588" priority="879" operator="equal">
      <formula>1</formula>
    </cfRule>
  </conditionalFormatting>
  <conditionalFormatting sqref="X75">
    <cfRule type="cellIs" dxfId="587" priority="842" operator="greaterThan">
      <formula>1</formula>
    </cfRule>
    <cfRule type="cellIs" dxfId="586" priority="841" operator="equal">
      <formula>1</formula>
    </cfRule>
  </conditionalFormatting>
  <conditionalFormatting sqref="X76 X78">
    <cfRule type="cellIs" dxfId="585" priority="827" operator="equal">
      <formula>1</formula>
    </cfRule>
  </conditionalFormatting>
  <conditionalFormatting sqref="X77">
    <cfRule type="cellIs" dxfId="584" priority="816" operator="greaterThan">
      <formula>1</formula>
    </cfRule>
    <cfRule type="cellIs" dxfId="583" priority="815" operator="equal">
      <formula>1</formula>
    </cfRule>
  </conditionalFormatting>
  <conditionalFormatting sqref="X79">
    <cfRule type="cellIs" dxfId="582" priority="489" operator="equal">
      <formula>1</formula>
    </cfRule>
    <cfRule type="cellIs" dxfId="581" priority="490" operator="greaterThan">
      <formula>1</formula>
    </cfRule>
  </conditionalFormatting>
  <conditionalFormatting sqref="X80">
    <cfRule type="cellIs" dxfId="580" priority="475" operator="between">
      <formula>1</formula>
      <formula>30</formula>
    </cfRule>
  </conditionalFormatting>
  <conditionalFormatting sqref="X81">
    <cfRule type="cellIs" dxfId="579" priority="463" operator="equal">
      <formula>1</formula>
    </cfRule>
    <cfRule type="cellIs" dxfId="578" priority="464" operator="greaterThan">
      <formula>1</formula>
    </cfRule>
  </conditionalFormatting>
  <conditionalFormatting sqref="X82">
    <cfRule type="cellIs" dxfId="577" priority="449" operator="between">
      <formula>1</formula>
      <formula>30</formula>
    </cfRule>
  </conditionalFormatting>
  <conditionalFormatting sqref="X83">
    <cfRule type="cellIs" dxfId="576" priority="773" operator="equal">
      <formula>1</formula>
    </cfRule>
    <cfRule type="cellIs" dxfId="575" priority="774" operator="greaterThan">
      <formula>1</formula>
    </cfRule>
  </conditionalFormatting>
  <conditionalFormatting sqref="X84">
    <cfRule type="cellIs" dxfId="574" priority="759" operator="between">
      <formula>1</formula>
      <formula>30</formula>
    </cfRule>
  </conditionalFormatting>
  <conditionalFormatting sqref="X85">
    <cfRule type="cellIs" dxfId="573" priority="748" operator="greaterThan">
      <formula>1</formula>
    </cfRule>
    <cfRule type="cellIs" dxfId="572" priority="747" operator="equal">
      <formula>1</formula>
    </cfRule>
  </conditionalFormatting>
  <conditionalFormatting sqref="X86">
    <cfRule type="cellIs" dxfId="571" priority="733" operator="equal">
      <formula>1</formula>
    </cfRule>
  </conditionalFormatting>
  <conditionalFormatting sqref="X87">
    <cfRule type="cellIs" dxfId="570" priority="721" operator="equal">
      <formula>1</formula>
    </cfRule>
    <cfRule type="cellIs" dxfId="569" priority="722" operator="greaterThan">
      <formula>1</formula>
    </cfRule>
  </conditionalFormatting>
  <conditionalFormatting sqref="X88">
    <cfRule type="cellIs" dxfId="568" priority="707" operator="between">
      <formula>1</formula>
      <formula>30</formula>
    </cfRule>
  </conditionalFormatting>
  <conditionalFormatting sqref="X89">
    <cfRule type="cellIs" dxfId="567" priority="437" operator="equal">
      <formula>1</formula>
    </cfRule>
    <cfRule type="cellIs" dxfId="566" priority="438" operator="greaterThan">
      <formula>1</formula>
    </cfRule>
  </conditionalFormatting>
  <conditionalFormatting sqref="X90">
    <cfRule type="cellIs" dxfId="565" priority="423" operator="equal">
      <formula>1</formula>
    </cfRule>
  </conditionalFormatting>
  <conditionalFormatting sqref="X91">
    <cfRule type="cellIs" dxfId="564" priority="239" operator="equal">
      <formula>1</formula>
    </cfRule>
    <cfRule type="cellIs" dxfId="563" priority="240" operator="greaterThan">
      <formula>1</formula>
    </cfRule>
  </conditionalFormatting>
  <conditionalFormatting sqref="X92 X94">
    <cfRule type="cellIs" dxfId="562" priority="225" operator="between">
      <formula>1</formula>
      <formula>30</formula>
    </cfRule>
  </conditionalFormatting>
  <conditionalFormatting sqref="X93">
    <cfRule type="cellIs" dxfId="561" priority="214" operator="greaterThan">
      <formula>1</formula>
    </cfRule>
    <cfRule type="cellIs" dxfId="560" priority="213" operator="equal">
      <formula>1</formula>
    </cfRule>
  </conditionalFormatting>
  <conditionalFormatting sqref="X95">
    <cfRule type="cellIs" dxfId="559" priority="197" operator="equal">
      <formula>1</formula>
    </cfRule>
    <cfRule type="cellIs" dxfId="558" priority="198" operator="greaterThan">
      <formula>1</formula>
    </cfRule>
  </conditionalFormatting>
  <conditionalFormatting sqref="X96 X98">
    <cfRule type="cellIs" dxfId="557" priority="183" operator="between">
      <formula>1</formula>
      <formula>30</formula>
    </cfRule>
  </conditionalFormatting>
  <conditionalFormatting sqref="X97">
    <cfRule type="cellIs" dxfId="556" priority="118" operator="equal">
      <formula>1</formula>
    </cfRule>
    <cfRule type="cellIs" dxfId="555" priority="119" operator="greaterThan">
      <formula>1</formula>
    </cfRule>
  </conditionalFormatting>
  <conditionalFormatting sqref="X99">
    <cfRule type="cellIs" dxfId="554" priority="88" operator="equal">
      <formula>1</formula>
    </cfRule>
    <cfRule type="cellIs" dxfId="553" priority="89" operator="greaterThan">
      <formula>1</formula>
    </cfRule>
  </conditionalFormatting>
  <conditionalFormatting sqref="X100">
    <cfRule type="cellIs" dxfId="552" priority="100" operator="between">
      <formula>1</formula>
      <formula>30</formula>
    </cfRule>
  </conditionalFormatting>
  <conditionalFormatting sqref="X101">
    <cfRule type="cellIs" dxfId="551" priority="19" operator="greaterThan">
      <formula>1</formula>
    </cfRule>
    <cfRule type="cellIs" dxfId="550" priority="18" operator="equal">
      <formula>1</formula>
    </cfRule>
  </conditionalFormatting>
  <conditionalFormatting sqref="X102">
    <cfRule type="cellIs" dxfId="549" priority="30" operator="between">
      <formula>1</formula>
      <formula>30</formula>
    </cfRule>
  </conditionalFormatting>
  <conditionalFormatting sqref="X103">
    <cfRule type="cellIs" dxfId="548" priority="3148" operator="greaterThan">
      <formula>1</formula>
    </cfRule>
    <cfRule type="cellIs" dxfId="547" priority="3147" operator="equal">
      <formula>1</formula>
    </cfRule>
  </conditionalFormatting>
  <conditionalFormatting sqref="X104">
    <cfRule type="cellIs" dxfId="546" priority="1524" operator="between">
      <formula>1</formula>
      <formula>30</formula>
    </cfRule>
  </conditionalFormatting>
  <conditionalFormatting sqref="X105">
    <cfRule type="cellIs" dxfId="545" priority="516" operator="greaterThan">
      <formula>1</formula>
    </cfRule>
    <cfRule type="cellIs" dxfId="544" priority="515" operator="equal">
      <formula>1</formula>
    </cfRule>
  </conditionalFormatting>
  <conditionalFormatting sqref="X106">
    <cfRule type="cellIs" dxfId="543" priority="501" operator="equal">
      <formula>1</formula>
    </cfRule>
  </conditionalFormatting>
  <conditionalFormatting sqref="X107">
    <cfRule type="cellIs" dxfId="542" priority="3130" operator="greaterThan">
      <formula>1</formula>
    </cfRule>
    <cfRule type="cellIs" dxfId="541" priority="3129" operator="equal">
      <formula>1</formula>
    </cfRule>
  </conditionalFormatting>
  <conditionalFormatting sqref="X108">
    <cfRule type="cellIs" dxfId="540" priority="1514" operator="between">
      <formula>1</formula>
      <formula>30</formula>
    </cfRule>
  </conditionalFormatting>
  <conditionalFormatting sqref="X109">
    <cfRule type="cellIs" dxfId="539" priority="3106" operator="greaterThan">
      <formula>1</formula>
    </cfRule>
    <cfRule type="cellIs" dxfId="538" priority="3105" operator="equal">
      <formula>1</formula>
    </cfRule>
  </conditionalFormatting>
  <conditionalFormatting sqref="X110">
    <cfRule type="cellIs" dxfId="537" priority="1504" operator="between">
      <formula>1</formula>
      <formula>30</formula>
    </cfRule>
  </conditionalFormatting>
  <conditionalFormatting sqref="X111">
    <cfRule type="cellIs" dxfId="536" priority="265" operator="equal">
      <formula>1</formula>
    </cfRule>
    <cfRule type="cellIs" dxfId="535" priority="266" operator="greaterThan">
      <formula>1</formula>
    </cfRule>
  </conditionalFormatting>
  <conditionalFormatting sqref="X112">
    <cfRule type="cellIs" dxfId="534" priority="251" operator="between">
      <formula>1</formula>
      <formula>30</formula>
    </cfRule>
  </conditionalFormatting>
  <conditionalFormatting sqref="X113">
    <cfRule type="cellIs" dxfId="533" priority="171" operator="equal">
      <formula>1</formula>
    </cfRule>
    <cfRule type="cellIs" dxfId="532" priority="172" operator="greaterThan">
      <formula>1</formula>
    </cfRule>
  </conditionalFormatting>
  <conditionalFormatting sqref="X114">
    <cfRule type="cellIs" dxfId="531" priority="157" operator="equal">
      <formula>1</formula>
    </cfRule>
  </conditionalFormatting>
  <conditionalFormatting sqref="X115">
    <cfRule type="cellIs" dxfId="530" priority="145" operator="equal">
      <formula>1</formula>
    </cfRule>
    <cfRule type="cellIs" dxfId="529" priority="146" operator="greaterThan">
      <formula>1</formula>
    </cfRule>
  </conditionalFormatting>
  <conditionalFormatting sqref="X116">
    <cfRule type="cellIs" dxfId="528" priority="131" operator="equal">
      <formula>1</formula>
    </cfRule>
  </conditionalFormatting>
  <conditionalFormatting sqref="X117">
    <cfRule type="cellIs" dxfId="527" priority="58" operator="equal">
      <formula>1</formula>
    </cfRule>
    <cfRule type="cellIs" dxfId="526" priority="59" operator="greaterThan">
      <formula>1</formula>
    </cfRule>
  </conditionalFormatting>
  <conditionalFormatting sqref="X118">
    <cfRule type="cellIs" dxfId="525" priority="70" operator="between">
      <formula>1</formula>
      <formula>30</formula>
    </cfRule>
  </conditionalFormatting>
  <conditionalFormatting sqref="X119">
    <cfRule type="cellIs" dxfId="524" priority="3088" operator="greaterThan">
      <formula>1</formula>
    </cfRule>
    <cfRule type="cellIs" dxfId="523" priority="3087" operator="equal">
      <formula>1</formula>
    </cfRule>
  </conditionalFormatting>
  <conditionalFormatting sqref="X120">
    <cfRule type="cellIs" dxfId="522" priority="3081" operator="equal">
      <formula>1</formula>
    </cfRule>
  </conditionalFormatting>
  <conditionalFormatting sqref="X121">
    <cfRule type="cellIs" dxfId="521" priority="2437" operator="equal">
      <formula>1</formula>
    </cfRule>
    <cfRule type="cellIs" dxfId="520" priority="2438" operator="greaterThan">
      <formula>1</formula>
    </cfRule>
  </conditionalFormatting>
  <conditionalFormatting sqref="X122">
    <cfRule type="cellIs" dxfId="519" priority="2423" operator="equal">
      <formula>1</formula>
    </cfRule>
  </conditionalFormatting>
  <conditionalFormatting sqref="X123">
    <cfRule type="cellIs" dxfId="518" priority="2410" operator="greaterThan">
      <formula>1</formula>
    </cfRule>
    <cfRule type="cellIs" dxfId="517" priority="2409" operator="equal">
      <formula>1</formula>
    </cfRule>
  </conditionalFormatting>
  <conditionalFormatting sqref="X124">
    <cfRule type="cellIs" dxfId="516" priority="2395" operator="equal">
      <formula>1</formula>
    </cfRule>
  </conditionalFormatting>
  <conditionalFormatting sqref="Z10">
    <cfRule type="cellIs" dxfId="515" priority="3429" operator="between">
      <formula>1</formula>
      <formula>30</formula>
    </cfRule>
  </conditionalFormatting>
  <conditionalFormatting sqref="Z11">
    <cfRule type="cellIs" dxfId="514" priority="1711" operator="greaterThan">
      <formula>1</formula>
    </cfRule>
    <cfRule type="cellIs" dxfId="513" priority="1710" operator="equal">
      <formula>1</formula>
    </cfRule>
  </conditionalFormatting>
  <conditionalFormatting sqref="Z12">
    <cfRule type="cellIs" dxfId="512" priority="1631" operator="between">
      <formula>1</formula>
      <formula>30</formula>
    </cfRule>
  </conditionalFormatting>
  <conditionalFormatting sqref="Z13">
    <cfRule type="cellIs" dxfId="511" priority="3413" operator="greaterThan">
      <formula>1</formula>
    </cfRule>
    <cfRule type="cellIs" dxfId="510" priority="3412" operator="equal">
      <formula>1</formula>
    </cfRule>
  </conditionalFormatting>
  <conditionalFormatting sqref="Z14">
    <cfRule type="cellIs" dxfId="509" priority="1621" operator="between">
      <formula>1</formula>
      <formula>30</formula>
    </cfRule>
  </conditionalFormatting>
  <conditionalFormatting sqref="Z15">
    <cfRule type="cellIs" dxfId="508" priority="1301" operator="equal">
      <formula>1</formula>
    </cfRule>
    <cfRule type="cellIs" dxfId="507" priority="1302" operator="greaterThan">
      <formula>1</formula>
    </cfRule>
  </conditionalFormatting>
  <conditionalFormatting sqref="Z16">
    <cfRule type="cellIs" dxfId="506" priority="1288" operator="between">
      <formula>1</formula>
      <formula>30</formula>
    </cfRule>
  </conditionalFormatting>
  <conditionalFormatting sqref="Z18">
    <cfRule type="cellIs" dxfId="505" priority="1264" operator="between">
      <formula>1</formula>
      <formula>30</formula>
    </cfRule>
  </conditionalFormatting>
  <conditionalFormatting sqref="Z20">
    <cfRule type="cellIs" dxfId="504" priority="1174" operator="between">
      <formula>1</formula>
      <formula>30</formula>
    </cfRule>
  </conditionalFormatting>
  <conditionalFormatting sqref="Z22">
    <cfRule type="cellIs" dxfId="503" priority="1220" operator="between">
      <formula>1</formula>
      <formula>30</formula>
    </cfRule>
  </conditionalFormatting>
  <conditionalFormatting sqref="Z24">
    <cfRule type="cellIs" dxfId="502" priority="1210" operator="between">
      <formula>1</formula>
      <formula>30</formula>
    </cfRule>
  </conditionalFormatting>
  <conditionalFormatting sqref="Z26">
    <cfRule type="cellIs" dxfId="501" priority="1230" operator="equal">
      <formula>1</formula>
    </cfRule>
  </conditionalFormatting>
  <conditionalFormatting sqref="Z28">
    <cfRule type="cellIs" dxfId="500" priority="1192" operator="equal">
      <formula>1</formula>
    </cfRule>
  </conditionalFormatting>
  <conditionalFormatting sqref="Z30">
    <cfRule type="cellIs" dxfId="499" priority="1138" operator="between">
      <formula>1</formula>
      <formula>30</formula>
    </cfRule>
  </conditionalFormatting>
  <conditionalFormatting sqref="Z32">
    <cfRule type="cellIs" dxfId="498" priority="1120" operator="between">
      <formula>1</formula>
      <formula>30</formula>
    </cfRule>
  </conditionalFormatting>
  <conditionalFormatting sqref="Z34">
    <cfRule type="cellIs" dxfId="497" priority="1102" operator="between">
      <formula>1</formula>
      <formula>30</formula>
    </cfRule>
  </conditionalFormatting>
  <conditionalFormatting sqref="Z36">
    <cfRule type="cellIs" dxfId="496" priority="1156" operator="between">
      <formula>1</formula>
      <formula>30</formula>
    </cfRule>
  </conditionalFormatting>
  <conditionalFormatting sqref="Z38">
    <cfRule type="cellIs" dxfId="495" priority="1337" operator="between">
      <formula>1</formula>
      <formula>30</formula>
    </cfRule>
  </conditionalFormatting>
  <conditionalFormatting sqref="Z40">
    <cfRule type="cellIs" dxfId="494" priority="1355" operator="between">
      <formula>1</formula>
      <formula>30</formula>
    </cfRule>
  </conditionalFormatting>
  <conditionalFormatting sqref="Z42">
    <cfRule type="cellIs" dxfId="493" priority="1572" operator="between">
      <formula>1</formula>
      <formula>30</formula>
    </cfRule>
  </conditionalFormatting>
  <conditionalFormatting sqref="Z44">
    <cfRule type="cellIs" dxfId="492" priority="636" operator="equal">
      <formula>1</formula>
    </cfRule>
  </conditionalFormatting>
  <conditionalFormatting sqref="Z46">
    <cfRule type="cellIs" dxfId="491" priority="1024" operator="between">
      <formula>1</formula>
      <formula>30</formula>
    </cfRule>
  </conditionalFormatting>
  <conditionalFormatting sqref="Z47">
    <cfRule type="cellIs" dxfId="490" priority="1085" operator="equal">
      <formula>1</formula>
    </cfRule>
    <cfRule type="cellIs" dxfId="489" priority="1086" operator="greaterThan">
      <formula>1</formula>
    </cfRule>
  </conditionalFormatting>
  <conditionalFormatting sqref="Z48">
    <cfRule type="cellIs" dxfId="488" priority="1072" operator="equal">
      <formula>1</formula>
    </cfRule>
  </conditionalFormatting>
  <conditionalFormatting sqref="Z49">
    <cfRule type="cellIs" dxfId="487" priority="623" operator="equal">
      <formula>1</formula>
    </cfRule>
    <cfRule type="cellIs" dxfId="486" priority="624" operator="greaterThan">
      <formula>1</formula>
    </cfRule>
  </conditionalFormatting>
  <conditionalFormatting sqref="Z50 Z54">
    <cfRule type="cellIs" dxfId="485" priority="610" operator="equal">
      <formula>1</formula>
    </cfRule>
  </conditionalFormatting>
  <conditionalFormatting sqref="Z51">
    <cfRule type="cellIs" dxfId="484" priority="597" operator="equal">
      <formula>1</formula>
    </cfRule>
    <cfRule type="cellIs" dxfId="483" priority="598" operator="greaterThan">
      <formula>1</formula>
    </cfRule>
  </conditionalFormatting>
  <conditionalFormatting sqref="Z52">
    <cfRule type="cellIs" dxfId="482" priority="43" operator="between">
      <formula>1</formula>
      <formula>30</formula>
    </cfRule>
  </conditionalFormatting>
  <conditionalFormatting sqref="Z53">
    <cfRule type="cellIs" dxfId="481" priority="581" operator="equal">
      <formula>1</formula>
    </cfRule>
    <cfRule type="cellIs" dxfId="480" priority="582" operator="greaterThan">
      <formula>1</formula>
    </cfRule>
  </conditionalFormatting>
  <conditionalFormatting sqref="Z55">
    <cfRule type="cellIs" dxfId="479" priority="409" operator="equal">
      <formula>1</formula>
    </cfRule>
    <cfRule type="cellIs" dxfId="478" priority="410" operator="greaterThan">
      <formula>1</formula>
    </cfRule>
  </conditionalFormatting>
  <conditionalFormatting sqref="Z56">
    <cfRule type="cellIs" dxfId="477" priority="396" operator="between">
      <formula>1</formula>
      <formula>30</formula>
    </cfRule>
  </conditionalFormatting>
  <conditionalFormatting sqref="Z57">
    <cfRule type="cellIs" dxfId="476" priority="375" operator="equal">
      <formula>1</formula>
    </cfRule>
    <cfRule type="cellIs" dxfId="475" priority="376" operator="greaterThan">
      <formula>1</formula>
    </cfRule>
  </conditionalFormatting>
  <conditionalFormatting sqref="Z58">
    <cfRule type="cellIs" dxfId="474" priority="362" operator="equal">
      <formula>1</formula>
    </cfRule>
  </conditionalFormatting>
  <conditionalFormatting sqref="Z59">
    <cfRule type="cellIs" dxfId="473" priority="350" operator="greaterThan">
      <formula>1</formula>
    </cfRule>
    <cfRule type="cellIs" dxfId="472" priority="349" operator="equal">
      <formula>1</formula>
    </cfRule>
  </conditionalFormatting>
  <conditionalFormatting sqref="Z60">
    <cfRule type="cellIs" dxfId="471" priority="320" operator="between">
      <formula>1</formula>
      <formula>30</formula>
    </cfRule>
  </conditionalFormatting>
  <conditionalFormatting sqref="Z61">
    <cfRule type="cellIs" dxfId="470" priority="333" operator="equal">
      <formula>1</formula>
    </cfRule>
    <cfRule type="cellIs" dxfId="469" priority="334" operator="greaterThan">
      <formula>1</formula>
    </cfRule>
  </conditionalFormatting>
  <conditionalFormatting sqref="Z62">
    <cfRule type="cellIs" dxfId="468" priority="310" operator="between">
      <formula>1</formula>
      <formula>30</formula>
    </cfRule>
  </conditionalFormatting>
  <conditionalFormatting sqref="Z63">
    <cfRule type="cellIs" dxfId="467" priority="1011" operator="equal">
      <formula>1</formula>
    </cfRule>
    <cfRule type="cellIs" dxfId="466" priority="1012" operator="greaterThan">
      <formula>1</formula>
    </cfRule>
  </conditionalFormatting>
  <conditionalFormatting sqref="Z64">
    <cfRule type="cellIs" dxfId="465" priority="982" operator="equal">
      <formula>1</formula>
    </cfRule>
  </conditionalFormatting>
  <conditionalFormatting sqref="Z65">
    <cfRule type="cellIs" dxfId="464" priority="294" operator="greaterThan">
      <formula>1</formula>
    </cfRule>
    <cfRule type="cellIs" dxfId="463" priority="293" operator="equal">
      <formula>1</formula>
    </cfRule>
  </conditionalFormatting>
  <conditionalFormatting sqref="Z66">
    <cfRule type="cellIs" dxfId="462" priority="280" operator="between">
      <formula>1</formula>
      <formula>30</formula>
    </cfRule>
  </conditionalFormatting>
  <conditionalFormatting sqref="Z67">
    <cfRule type="cellIs" dxfId="461" priority="959" operator="equal">
      <formula>1</formula>
    </cfRule>
    <cfRule type="cellIs" dxfId="460" priority="960" operator="greaterThan">
      <formula>1</formula>
    </cfRule>
  </conditionalFormatting>
  <conditionalFormatting sqref="Z68 Z70">
    <cfRule type="cellIs" dxfId="459" priority="930" operator="equal">
      <formula>1</formula>
    </cfRule>
  </conditionalFormatting>
  <conditionalFormatting sqref="Z69">
    <cfRule type="cellIs" dxfId="458" priority="855" operator="equal">
      <formula>1</formula>
    </cfRule>
    <cfRule type="cellIs" dxfId="457" priority="856" operator="greaterThan">
      <formula>1</formula>
    </cfRule>
  </conditionalFormatting>
  <conditionalFormatting sqref="Z71">
    <cfRule type="cellIs" dxfId="456" priority="917" operator="equal">
      <formula>1</formula>
    </cfRule>
    <cfRule type="cellIs" dxfId="455" priority="918" operator="greaterThan">
      <formula>1</formula>
    </cfRule>
  </conditionalFormatting>
  <conditionalFormatting sqref="Z72">
    <cfRule type="cellIs" dxfId="454" priority="904" operator="equal">
      <formula>1</formula>
    </cfRule>
  </conditionalFormatting>
  <conditionalFormatting sqref="Z73">
    <cfRule type="cellIs" dxfId="453" priority="891" operator="equal">
      <formula>1</formula>
    </cfRule>
    <cfRule type="cellIs" dxfId="452" priority="892" operator="greaterThan">
      <formula>1</formula>
    </cfRule>
  </conditionalFormatting>
  <conditionalFormatting sqref="Z74">
    <cfRule type="cellIs" dxfId="451" priority="878" operator="equal">
      <formula>1</formula>
    </cfRule>
  </conditionalFormatting>
  <conditionalFormatting sqref="Z75">
    <cfRule type="cellIs" dxfId="450" priority="840" operator="greaterThan">
      <formula>1</formula>
    </cfRule>
    <cfRule type="cellIs" dxfId="449" priority="839" operator="equal">
      <formula>1</formula>
    </cfRule>
  </conditionalFormatting>
  <conditionalFormatting sqref="Z76 Z78">
    <cfRule type="cellIs" dxfId="448" priority="826" operator="equal">
      <formula>1</formula>
    </cfRule>
  </conditionalFormatting>
  <conditionalFormatting sqref="Z77">
    <cfRule type="cellIs" dxfId="447" priority="813" operator="equal">
      <formula>1</formula>
    </cfRule>
    <cfRule type="cellIs" dxfId="446" priority="814" operator="greaterThan">
      <formula>1</formula>
    </cfRule>
  </conditionalFormatting>
  <conditionalFormatting sqref="Z79">
    <cfRule type="cellIs" dxfId="445" priority="487" operator="equal">
      <formula>1</formula>
    </cfRule>
    <cfRule type="cellIs" dxfId="444" priority="488" operator="greaterThan">
      <formula>1</formula>
    </cfRule>
  </conditionalFormatting>
  <conditionalFormatting sqref="Z80">
    <cfRule type="cellIs" dxfId="443" priority="474" operator="between">
      <formula>1</formula>
      <formula>30</formula>
    </cfRule>
  </conditionalFormatting>
  <conditionalFormatting sqref="Z81">
    <cfRule type="cellIs" dxfId="442" priority="462" operator="greaterThan">
      <formula>1</formula>
    </cfRule>
    <cfRule type="cellIs" dxfId="441" priority="461" operator="equal">
      <formula>1</formula>
    </cfRule>
  </conditionalFormatting>
  <conditionalFormatting sqref="Z82">
    <cfRule type="cellIs" dxfId="440" priority="448" operator="between">
      <formula>1</formula>
      <formula>30</formula>
    </cfRule>
  </conditionalFormatting>
  <conditionalFormatting sqref="Z83">
    <cfRule type="cellIs" dxfId="439" priority="771" operator="equal">
      <formula>1</formula>
    </cfRule>
    <cfRule type="cellIs" dxfId="438" priority="772" operator="greaterThan">
      <formula>1</formula>
    </cfRule>
  </conditionalFormatting>
  <conditionalFormatting sqref="Z84">
    <cfRule type="cellIs" dxfId="437" priority="758" operator="between">
      <formula>1</formula>
      <formula>30</formula>
    </cfRule>
  </conditionalFormatting>
  <conditionalFormatting sqref="Z85">
    <cfRule type="cellIs" dxfId="436" priority="746" operator="greaterThan">
      <formula>1</formula>
    </cfRule>
    <cfRule type="cellIs" dxfId="435" priority="745" operator="equal">
      <formula>1</formula>
    </cfRule>
  </conditionalFormatting>
  <conditionalFormatting sqref="Z86">
    <cfRule type="cellIs" dxfId="434" priority="732" operator="equal">
      <formula>1</formula>
    </cfRule>
  </conditionalFormatting>
  <conditionalFormatting sqref="Z87">
    <cfRule type="cellIs" dxfId="433" priority="720" operator="greaterThan">
      <formula>1</formula>
    </cfRule>
    <cfRule type="cellIs" dxfId="432" priority="719" operator="equal">
      <formula>1</formula>
    </cfRule>
  </conditionalFormatting>
  <conditionalFormatting sqref="Z88">
    <cfRule type="cellIs" dxfId="431" priority="706" operator="between">
      <formula>1</formula>
      <formula>30</formula>
    </cfRule>
  </conditionalFormatting>
  <conditionalFormatting sqref="Z89">
    <cfRule type="cellIs" dxfId="430" priority="436" operator="greaterThan">
      <formula>1</formula>
    </cfRule>
    <cfRule type="cellIs" dxfId="429" priority="435" operator="equal">
      <formula>1</formula>
    </cfRule>
  </conditionalFormatting>
  <conditionalFormatting sqref="Z90">
    <cfRule type="cellIs" dxfId="428" priority="422" operator="equal">
      <formula>1</formula>
    </cfRule>
  </conditionalFormatting>
  <conditionalFormatting sqref="Z91">
    <cfRule type="cellIs" dxfId="427" priority="238" operator="greaterThan">
      <formula>1</formula>
    </cfRule>
    <cfRule type="cellIs" dxfId="426" priority="237" operator="equal">
      <formula>1</formula>
    </cfRule>
  </conditionalFormatting>
  <conditionalFormatting sqref="Z92 Z94">
    <cfRule type="cellIs" dxfId="425" priority="224" operator="between">
      <formula>1</formula>
      <formula>30</formula>
    </cfRule>
  </conditionalFormatting>
  <conditionalFormatting sqref="Z93">
    <cfRule type="cellIs" dxfId="424" priority="211" operator="equal">
      <formula>1</formula>
    </cfRule>
    <cfRule type="cellIs" dxfId="423" priority="212" operator="greaterThan">
      <formula>1</formula>
    </cfRule>
  </conditionalFormatting>
  <conditionalFormatting sqref="Z95">
    <cfRule type="cellIs" dxfId="422" priority="195" operator="equal">
      <formula>1</formula>
    </cfRule>
    <cfRule type="cellIs" dxfId="421" priority="196" operator="greaterThan">
      <formula>1</formula>
    </cfRule>
  </conditionalFormatting>
  <conditionalFormatting sqref="Z96 Z98">
    <cfRule type="cellIs" dxfId="420" priority="182" operator="between">
      <formula>1</formula>
      <formula>30</formula>
    </cfRule>
  </conditionalFormatting>
  <conditionalFormatting sqref="Z97">
    <cfRule type="cellIs" dxfId="419" priority="117" operator="greaterThan">
      <formula>1</formula>
    </cfRule>
    <cfRule type="cellIs" dxfId="418" priority="116" operator="equal">
      <formula>1</formula>
    </cfRule>
  </conditionalFormatting>
  <conditionalFormatting sqref="Z99">
    <cfRule type="cellIs" dxfId="417" priority="87" operator="greaterThan">
      <formula>1</formula>
    </cfRule>
    <cfRule type="cellIs" dxfId="416" priority="86" operator="equal">
      <formula>1</formula>
    </cfRule>
  </conditionalFormatting>
  <conditionalFormatting sqref="Z100">
    <cfRule type="cellIs" dxfId="415" priority="99" operator="between">
      <formula>1</formula>
      <formula>30</formula>
    </cfRule>
  </conditionalFormatting>
  <conditionalFormatting sqref="Z101">
    <cfRule type="cellIs" dxfId="414" priority="17" operator="greaterThan">
      <formula>1</formula>
    </cfRule>
    <cfRule type="cellIs" dxfId="413" priority="16" operator="equal">
      <formula>1</formula>
    </cfRule>
  </conditionalFormatting>
  <conditionalFormatting sqref="Z102">
    <cfRule type="cellIs" dxfId="412" priority="29" operator="between">
      <formula>1</formula>
      <formula>30</formula>
    </cfRule>
  </conditionalFormatting>
  <conditionalFormatting sqref="Z104">
    <cfRule type="cellIs" dxfId="411" priority="1523" operator="between">
      <formula>1</formula>
      <formula>30</formula>
    </cfRule>
  </conditionalFormatting>
  <conditionalFormatting sqref="Z105">
    <cfRule type="cellIs" dxfId="410" priority="513" operator="equal">
      <formula>1</formula>
    </cfRule>
    <cfRule type="cellIs" dxfId="409" priority="514" operator="greaterThan">
      <formula>1</formula>
    </cfRule>
  </conditionalFormatting>
  <conditionalFormatting sqref="Z106">
    <cfRule type="cellIs" dxfId="408" priority="500" operator="equal">
      <formula>1</formula>
    </cfRule>
  </conditionalFormatting>
  <conditionalFormatting sqref="Z108">
    <cfRule type="cellIs" dxfId="407" priority="1513" operator="between">
      <formula>1</formula>
      <formula>30</formula>
    </cfRule>
  </conditionalFormatting>
  <conditionalFormatting sqref="Z110">
    <cfRule type="cellIs" dxfId="406" priority="1503" operator="between">
      <formula>1</formula>
      <formula>30</formula>
    </cfRule>
  </conditionalFormatting>
  <conditionalFormatting sqref="Z111">
    <cfRule type="cellIs" dxfId="405" priority="264" operator="greaterThan">
      <formula>1</formula>
    </cfRule>
    <cfRule type="cellIs" dxfId="404" priority="263" operator="equal">
      <formula>1</formula>
    </cfRule>
  </conditionalFormatting>
  <conditionalFormatting sqref="Z112">
    <cfRule type="cellIs" dxfId="403" priority="250" operator="between">
      <formula>1</formula>
      <formula>30</formula>
    </cfRule>
  </conditionalFormatting>
  <conditionalFormatting sqref="Z113">
    <cfRule type="cellIs" dxfId="402" priority="170" operator="greaterThan">
      <formula>1</formula>
    </cfRule>
    <cfRule type="cellIs" dxfId="401" priority="169" operator="equal">
      <formula>1</formula>
    </cfRule>
  </conditionalFormatting>
  <conditionalFormatting sqref="Z114">
    <cfRule type="cellIs" dxfId="400" priority="156" operator="equal">
      <formula>1</formula>
    </cfRule>
  </conditionalFormatting>
  <conditionalFormatting sqref="Z115">
    <cfRule type="cellIs" dxfId="399" priority="143" operator="equal">
      <formula>1</formula>
    </cfRule>
    <cfRule type="cellIs" dxfId="398" priority="144" operator="greaterThan">
      <formula>1</formula>
    </cfRule>
  </conditionalFormatting>
  <conditionalFormatting sqref="Z116">
    <cfRule type="cellIs" dxfId="397" priority="130" operator="equal">
      <formula>1</formula>
    </cfRule>
  </conditionalFormatting>
  <conditionalFormatting sqref="Z117">
    <cfRule type="cellIs" dxfId="396" priority="57" operator="greaterThan">
      <formula>1</formula>
    </cfRule>
    <cfRule type="cellIs" dxfId="395" priority="56" operator="equal">
      <formula>1</formula>
    </cfRule>
  </conditionalFormatting>
  <conditionalFormatting sqref="Z118">
    <cfRule type="cellIs" dxfId="394" priority="69" operator="between">
      <formula>1</formula>
      <formula>30</formula>
    </cfRule>
  </conditionalFormatting>
  <conditionalFormatting sqref="Z120">
    <cfRule type="cellIs" dxfId="393" priority="3080" operator="equal">
      <formula>1</formula>
    </cfRule>
  </conditionalFormatting>
  <conditionalFormatting sqref="Z121">
    <cfRule type="cellIs" dxfId="392" priority="2435" operator="equal">
      <formula>1</formula>
    </cfRule>
    <cfRule type="cellIs" dxfId="391" priority="2436" operator="greaterThan">
      <formula>1</formula>
    </cfRule>
  </conditionalFormatting>
  <conditionalFormatting sqref="Z122">
    <cfRule type="cellIs" dxfId="390" priority="2422" operator="equal">
      <formula>1</formula>
    </cfRule>
  </conditionalFormatting>
  <conditionalFormatting sqref="Z123">
    <cfRule type="cellIs" dxfId="389" priority="2408" operator="greaterThan">
      <formula>1</formula>
    </cfRule>
    <cfRule type="cellIs" dxfId="388" priority="2407" operator="equal">
      <formula>1</formula>
    </cfRule>
  </conditionalFormatting>
  <conditionalFormatting sqref="Z124">
    <cfRule type="cellIs" dxfId="387" priority="2394" operator="equal">
      <formula>1</formula>
    </cfRule>
  </conditionalFormatting>
  <conditionalFormatting sqref="AB10">
    <cfRule type="cellIs" dxfId="386" priority="3428" operator="between">
      <formula>1</formula>
      <formula>30</formula>
    </cfRule>
  </conditionalFormatting>
  <conditionalFormatting sqref="AB11">
    <cfRule type="cellIs" dxfId="385" priority="1708" operator="equal">
      <formula>1</formula>
    </cfRule>
    <cfRule type="cellIs" dxfId="384" priority="1709" operator="greaterThan">
      <formula>1</formula>
    </cfRule>
  </conditionalFormatting>
  <conditionalFormatting sqref="AB12">
    <cfRule type="cellIs" dxfId="383" priority="1630" operator="between">
      <formula>1</formula>
      <formula>30</formula>
    </cfRule>
  </conditionalFormatting>
  <conditionalFormatting sqref="AB13">
    <cfRule type="cellIs" dxfId="382" priority="3411" operator="greaterThan">
      <formula>1</formula>
    </cfRule>
    <cfRule type="cellIs" dxfId="381" priority="3410" operator="equal">
      <formula>1</formula>
    </cfRule>
  </conditionalFormatting>
  <conditionalFormatting sqref="AB14">
    <cfRule type="cellIs" dxfId="380" priority="1620" operator="between">
      <formula>1</formula>
      <formula>30</formula>
    </cfRule>
  </conditionalFormatting>
  <conditionalFormatting sqref="AB15">
    <cfRule type="cellIs" dxfId="379" priority="1299" operator="equal">
      <formula>1</formula>
    </cfRule>
    <cfRule type="cellIs" dxfId="378" priority="1300" operator="greaterThan">
      <formula>1</formula>
    </cfRule>
  </conditionalFormatting>
  <conditionalFormatting sqref="AB16">
    <cfRule type="cellIs" dxfId="377" priority="1287" operator="between">
      <formula>1</formula>
      <formula>30</formula>
    </cfRule>
  </conditionalFormatting>
  <conditionalFormatting sqref="AB18">
    <cfRule type="cellIs" dxfId="376" priority="1263" operator="between">
      <formula>1</formula>
      <formula>30</formula>
    </cfRule>
  </conditionalFormatting>
  <conditionalFormatting sqref="AB20">
    <cfRule type="cellIs" dxfId="375" priority="1173" operator="between">
      <formula>1</formula>
      <formula>30</formula>
    </cfRule>
  </conditionalFormatting>
  <conditionalFormatting sqref="AB22">
    <cfRule type="cellIs" dxfId="374" priority="1219" operator="between">
      <formula>1</formula>
      <formula>30</formula>
    </cfRule>
  </conditionalFormatting>
  <conditionalFormatting sqref="AB24">
    <cfRule type="cellIs" dxfId="373" priority="1209" operator="between">
      <formula>1</formula>
      <formula>30</formula>
    </cfRule>
  </conditionalFormatting>
  <conditionalFormatting sqref="AB26">
    <cfRule type="cellIs" dxfId="372" priority="1229" operator="equal">
      <formula>1</formula>
    </cfRule>
  </conditionalFormatting>
  <conditionalFormatting sqref="AB28">
    <cfRule type="cellIs" dxfId="371" priority="1191" operator="equal">
      <formula>1</formula>
    </cfRule>
  </conditionalFormatting>
  <conditionalFormatting sqref="AB30">
    <cfRule type="cellIs" dxfId="370" priority="1137" operator="between">
      <formula>1</formula>
      <formula>30</formula>
    </cfRule>
  </conditionalFormatting>
  <conditionalFormatting sqref="AB32">
    <cfRule type="cellIs" dxfId="369" priority="1119" operator="between">
      <formula>1</formula>
      <formula>30</formula>
    </cfRule>
  </conditionalFormatting>
  <conditionalFormatting sqref="AB34">
    <cfRule type="cellIs" dxfId="368" priority="1101" operator="between">
      <formula>1</formula>
      <formula>30</formula>
    </cfRule>
  </conditionalFormatting>
  <conditionalFormatting sqref="AB36">
    <cfRule type="cellIs" dxfId="367" priority="1155" operator="between">
      <formula>1</formula>
      <formula>30</formula>
    </cfRule>
  </conditionalFormatting>
  <conditionalFormatting sqref="AB38">
    <cfRule type="cellIs" dxfId="366" priority="1336" operator="between">
      <formula>1</formula>
      <formula>30</formula>
    </cfRule>
  </conditionalFormatting>
  <conditionalFormatting sqref="AB40">
    <cfRule type="cellIs" dxfId="365" priority="1354" operator="between">
      <formula>1</formula>
      <formula>30</formula>
    </cfRule>
  </conditionalFormatting>
  <conditionalFormatting sqref="AB42">
    <cfRule type="cellIs" dxfId="364" priority="1571" operator="between">
      <formula>1</formula>
      <formula>30</formula>
    </cfRule>
  </conditionalFormatting>
  <conditionalFormatting sqref="AB44">
    <cfRule type="cellIs" dxfId="363" priority="635" operator="equal">
      <formula>1</formula>
    </cfRule>
  </conditionalFormatting>
  <conditionalFormatting sqref="AB46">
    <cfRule type="cellIs" dxfId="362" priority="1023" operator="between">
      <formula>1</formula>
      <formula>30</formula>
    </cfRule>
  </conditionalFormatting>
  <conditionalFormatting sqref="AB47">
    <cfRule type="cellIs" dxfId="361" priority="1084" operator="greaterThan">
      <formula>1</formula>
    </cfRule>
    <cfRule type="cellIs" dxfId="360" priority="1083" operator="equal">
      <formula>1</formula>
    </cfRule>
  </conditionalFormatting>
  <conditionalFormatting sqref="AB48">
    <cfRule type="cellIs" dxfId="359" priority="1071" operator="equal">
      <formula>1</formula>
    </cfRule>
  </conditionalFormatting>
  <conditionalFormatting sqref="AB49">
    <cfRule type="cellIs" dxfId="358" priority="622" operator="greaterThan">
      <formula>1</formula>
    </cfRule>
    <cfRule type="cellIs" dxfId="357" priority="621" operator="equal">
      <formula>1</formula>
    </cfRule>
  </conditionalFormatting>
  <conditionalFormatting sqref="AB50 AB54">
    <cfRule type="cellIs" dxfId="356" priority="609" operator="equal">
      <formula>1</formula>
    </cfRule>
  </conditionalFormatting>
  <conditionalFormatting sqref="AB51">
    <cfRule type="cellIs" dxfId="355" priority="596" operator="greaterThan">
      <formula>1</formula>
    </cfRule>
    <cfRule type="cellIs" dxfId="354" priority="595" operator="equal">
      <formula>1</formula>
    </cfRule>
  </conditionalFormatting>
  <conditionalFormatting sqref="AB52">
    <cfRule type="cellIs" dxfId="353" priority="42" operator="between">
      <formula>1</formula>
      <formula>30</formula>
    </cfRule>
  </conditionalFormatting>
  <conditionalFormatting sqref="AB53">
    <cfRule type="cellIs" dxfId="352" priority="579" operator="equal">
      <formula>1</formula>
    </cfRule>
    <cfRule type="cellIs" dxfId="351" priority="580" operator="greaterThan">
      <formula>1</formula>
    </cfRule>
  </conditionalFormatting>
  <conditionalFormatting sqref="AB55">
    <cfRule type="cellIs" dxfId="350" priority="408" operator="greaterThan">
      <formula>1</formula>
    </cfRule>
    <cfRule type="cellIs" dxfId="349" priority="407" operator="equal">
      <formula>1</formula>
    </cfRule>
  </conditionalFormatting>
  <conditionalFormatting sqref="AB56">
    <cfRule type="cellIs" dxfId="348" priority="395" operator="between">
      <formula>1</formula>
      <formula>30</formula>
    </cfRule>
  </conditionalFormatting>
  <conditionalFormatting sqref="AB57">
    <cfRule type="cellIs" dxfId="347" priority="374" operator="greaterThan">
      <formula>1</formula>
    </cfRule>
    <cfRule type="cellIs" dxfId="346" priority="373" operator="equal">
      <formula>1</formula>
    </cfRule>
  </conditionalFormatting>
  <conditionalFormatting sqref="AB58">
    <cfRule type="cellIs" dxfId="345" priority="361" operator="equal">
      <formula>1</formula>
    </cfRule>
  </conditionalFormatting>
  <conditionalFormatting sqref="AB59">
    <cfRule type="cellIs" dxfId="344" priority="347" operator="equal">
      <formula>1</formula>
    </cfRule>
    <cfRule type="cellIs" dxfId="343" priority="348" operator="greaterThan">
      <formula>1</formula>
    </cfRule>
  </conditionalFormatting>
  <conditionalFormatting sqref="AB60">
    <cfRule type="cellIs" dxfId="342" priority="319" operator="between">
      <formula>1</formula>
      <formula>30</formula>
    </cfRule>
  </conditionalFormatting>
  <conditionalFormatting sqref="AB61">
    <cfRule type="cellIs" dxfId="341" priority="332" operator="greaterThan">
      <formula>1</formula>
    </cfRule>
    <cfRule type="cellIs" dxfId="340" priority="331" operator="equal">
      <formula>1</formula>
    </cfRule>
  </conditionalFormatting>
  <conditionalFormatting sqref="AB62">
    <cfRule type="cellIs" dxfId="339" priority="309" operator="between">
      <formula>1</formula>
      <formula>30</formula>
    </cfRule>
  </conditionalFormatting>
  <conditionalFormatting sqref="AB63">
    <cfRule type="cellIs" dxfId="338" priority="1010" operator="greaterThan">
      <formula>1</formula>
    </cfRule>
    <cfRule type="cellIs" dxfId="337" priority="1009" operator="equal">
      <formula>1</formula>
    </cfRule>
  </conditionalFormatting>
  <conditionalFormatting sqref="AB64">
    <cfRule type="cellIs" dxfId="336" priority="981" operator="equal">
      <formula>1</formula>
    </cfRule>
  </conditionalFormatting>
  <conditionalFormatting sqref="AB65">
    <cfRule type="cellIs" dxfId="335" priority="291" operator="equal">
      <formula>1</formula>
    </cfRule>
    <cfRule type="cellIs" dxfId="334" priority="292" operator="greaterThan">
      <formula>1</formula>
    </cfRule>
  </conditionalFormatting>
  <conditionalFormatting sqref="AB66">
    <cfRule type="cellIs" dxfId="333" priority="279" operator="between">
      <formula>1</formula>
      <formula>30</formula>
    </cfRule>
  </conditionalFormatting>
  <conditionalFormatting sqref="AB67">
    <cfRule type="cellIs" dxfId="332" priority="957" operator="equal">
      <formula>1</formula>
    </cfRule>
    <cfRule type="cellIs" dxfId="331" priority="958" operator="greaterThan">
      <formula>1</formula>
    </cfRule>
  </conditionalFormatting>
  <conditionalFormatting sqref="AB68 AB70">
    <cfRule type="cellIs" dxfId="330" priority="929" operator="equal">
      <formula>1</formula>
    </cfRule>
  </conditionalFormatting>
  <conditionalFormatting sqref="AB69">
    <cfRule type="cellIs" dxfId="329" priority="853" operator="equal">
      <formula>1</formula>
    </cfRule>
    <cfRule type="cellIs" dxfId="328" priority="854" operator="greaterThan">
      <formula>1</formula>
    </cfRule>
  </conditionalFormatting>
  <conditionalFormatting sqref="AB71">
    <cfRule type="cellIs" dxfId="327" priority="916" operator="greaterThan">
      <formula>1</formula>
    </cfRule>
    <cfRule type="cellIs" dxfId="326" priority="915" operator="equal">
      <formula>1</formula>
    </cfRule>
  </conditionalFormatting>
  <conditionalFormatting sqref="AB72">
    <cfRule type="cellIs" dxfId="325" priority="903" operator="equal">
      <formula>1</formula>
    </cfRule>
  </conditionalFormatting>
  <conditionalFormatting sqref="AB73">
    <cfRule type="cellIs" dxfId="324" priority="889" operator="equal">
      <formula>1</formula>
    </cfRule>
    <cfRule type="cellIs" dxfId="323" priority="890" operator="greaterThan">
      <formula>1</formula>
    </cfRule>
  </conditionalFormatting>
  <conditionalFormatting sqref="AB74">
    <cfRule type="cellIs" dxfId="322" priority="877" operator="equal">
      <formula>1</formula>
    </cfRule>
  </conditionalFormatting>
  <conditionalFormatting sqref="AB75">
    <cfRule type="cellIs" dxfId="321" priority="837" operator="equal">
      <formula>1</formula>
    </cfRule>
    <cfRule type="cellIs" dxfId="320" priority="838" operator="greaterThan">
      <formula>1</formula>
    </cfRule>
  </conditionalFormatting>
  <conditionalFormatting sqref="AB76 AB78">
    <cfRule type="cellIs" dxfId="319" priority="825" operator="equal">
      <formula>1</formula>
    </cfRule>
  </conditionalFormatting>
  <conditionalFormatting sqref="AB77">
    <cfRule type="cellIs" dxfId="318" priority="812" operator="greaterThan">
      <formula>1</formula>
    </cfRule>
    <cfRule type="cellIs" dxfId="317" priority="811" operator="equal">
      <formula>1</formula>
    </cfRule>
  </conditionalFormatting>
  <conditionalFormatting sqref="AB79">
    <cfRule type="cellIs" dxfId="316" priority="485" operator="equal">
      <formula>1</formula>
    </cfRule>
    <cfRule type="cellIs" dxfId="315" priority="486" operator="greaterThan">
      <formula>1</formula>
    </cfRule>
  </conditionalFormatting>
  <conditionalFormatting sqref="AB80">
    <cfRule type="cellIs" dxfId="314" priority="473" operator="between">
      <formula>1</formula>
      <formula>30</formula>
    </cfRule>
  </conditionalFormatting>
  <conditionalFormatting sqref="AB81">
    <cfRule type="cellIs" dxfId="313" priority="460" operator="greaterThan">
      <formula>1</formula>
    </cfRule>
    <cfRule type="cellIs" dxfId="312" priority="459" operator="equal">
      <formula>1</formula>
    </cfRule>
  </conditionalFormatting>
  <conditionalFormatting sqref="AB82">
    <cfRule type="cellIs" dxfId="311" priority="447" operator="between">
      <formula>1</formula>
      <formula>30</formula>
    </cfRule>
  </conditionalFormatting>
  <conditionalFormatting sqref="AB83">
    <cfRule type="cellIs" dxfId="310" priority="770" operator="greaterThan">
      <formula>1</formula>
    </cfRule>
    <cfRule type="cellIs" dxfId="309" priority="769" operator="equal">
      <formula>1</formula>
    </cfRule>
  </conditionalFormatting>
  <conditionalFormatting sqref="AB84">
    <cfRule type="cellIs" dxfId="308" priority="757" operator="between">
      <formula>1</formula>
      <formula>30</formula>
    </cfRule>
  </conditionalFormatting>
  <conditionalFormatting sqref="AB85">
    <cfRule type="cellIs" dxfId="307" priority="744" operator="greaterThan">
      <formula>1</formula>
    </cfRule>
    <cfRule type="cellIs" dxfId="306" priority="743" operator="equal">
      <formula>1</formula>
    </cfRule>
  </conditionalFormatting>
  <conditionalFormatting sqref="AB86">
    <cfRule type="cellIs" dxfId="305" priority="731" operator="equal">
      <formula>1</formula>
    </cfRule>
  </conditionalFormatting>
  <conditionalFormatting sqref="AB87">
    <cfRule type="cellIs" dxfId="304" priority="718" operator="greaterThan">
      <formula>1</formula>
    </cfRule>
    <cfRule type="cellIs" dxfId="303" priority="717" operator="equal">
      <formula>1</formula>
    </cfRule>
  </conditionalFormatting>
  <conditionalFormatting sqref="AB88">
    <cfRule type="cellIs" dxfId="302" priority="705" operator="between">
      <formula>1</formula>
      <formula>30</formula>
    </cfRule>
  </conditionalFormatting>
  <conditionalFormatting sqref="AB89">
    <cfRule type="cellIs" dxfId="301" priority="434" operator="greaterThan">
      <formula>1</formula>
    </cfRule>
    <cfRule type="cellIs" dxfId="300" priority="433" operator="equal">
      <formula>1</formula>
    </cfRule>
  </conditionalFormatting>
  <conditionalFormatting sqref="AB90">
    <cfRule type="cellIs" dxfId="299" priority="421" operator="equal">
      <formula>1</formula>
    </cfRule>
  </conditionalFormatting>
  <conditionalFormatting sqref="AB91">
    <cfRule type="cellIs" dxfId="298" priority="235" operator="equal">
      <formula>1</formula>
    </cfRule>
    <cfRule type="cellIs" dxfId="297" priority="236" operator="greaterThan">
      <formula>1</formula>
    </cfRule>
  </conditionalFormatting>
  <conditionalFormatting sqref="AB92 AB94">
    <cfRule type="cellIs" dxfId="296" priority="223" operator="between">
      <formula>1</formula>
      <formula>30</formula>
    </cfRule>
  </conditionalFormatting>
  <conditionalFormatting sqref="AB93">
    <cfRule type="cellIs" dxfId="295" priority="210" operator="greaterThan">
      <formula>1</formula>
    </cfRule>
    <cfRule type="cellIs" dxfId="294" priority="209" operator="equal">
      <formula>1</formula>
    </cfRule>
  </conditionalFormatting>
  <conditionalFormatting sqref="AB95">
    <cfRule type="cellIs" dxfId="293" priority="194" operator="greaterThan">
      <formula>1</formula>
    </cfRule>
    <cfRule type="cellIs" dxfId="292" priority="193" operator="equal">
      <formula>1</formula>
    </cfRule>
  </conditionalFormatting>
  <conditionalFormatting sqref="AB96 AB98">
    <cfRule type="cellIs" dxfId="291" priority="181" operator="between">
      <formula>1</formula>
      <formula>30</formula>
    </cfRule>
  </conditionalFormatting>
  <conditionalFormatting sqref="AB97">
    <cfRule type="cellIs" dxfId="290" priority="114" operator="equal">
      <formula>1</formula>
    </cfRule>
    <cfRule type="cellIs" dxfId="289" priority="115" operator="greaterThan">
      <formula>1</formula>
    </cfRule>
  </conditionalFormatting>
  <conditionalFormatting sqref="AB99">
    <cfRule type="cellIs" dxfId="288" priority="85" operator="greaterThan">
      <formula>1</formula>
    </cfRule>
    <cfRule type="cellIs" dxfId="287" priority="84" operator="equal">
      <formula>1</formula>
    </cfRule>
  </conditionalFormatting>
  <conditionalFormatting sqref="AB100">
    <cfRule type="cellIs" dxfId="286" priority="98" operator="between">
      <formula>1</formula>
      <formula>30</formula>
    </cfRule>
  </conditionalFormatting>
  <conditionalFormatting sqref="AB101">
    <cfRule type="cellIs" dxfId="285" priority="14" operator="equal">
      <formula>1</formula>
    </cfRule>
    <cfRule type="cellIs" dxfId="284" priority="15" operator="greaterThan">
      <formula>1</formula>
    </cfRule>
  </conditionalFormatting>
  <conditionalFormatting sqref="AB102">
    <cfRule type="cellIs" dxfId="283" priority="28" operator="between">
      <formula>1</formula>
      <formula>30</formula>
    </cfRule>
  </conditionalFormatting>
  <conditionalFormatting sqref="AB104">
    <cfRule type="cellIs" dxfId="282" priority="1522" operator="between">
      <formula>1</formula>
      <formula>30</formula>
    </cfRule>
  </conditionalFormatting>
  <conditionalFormatting sqref="AB105">
    <cfRule type="cellIs" dxfId="281" priority="512" operator="greaterThan">
      <formula>1</formula>
    </cfRule>
    <cfRule type="cellIs" dxfId="280" priority="511" operator="equal">
      <formula>1</formula>
    </cfRule>
  </conditionalFormatting>
  <conditionalFormatting sqref="AB106">
    <cfRule type="cellIs" dxfId="279" priority="499" operator="equal">
      <formula>1</formula>
    </cfRule>
  </conditionalFormatting>
  <conditionalFormatting sqref="AB108">
    <cfRule type="cellIs" dxfId="278" priority="1512" operator="between">
      <formula>1</formula>
      <formula>30</formula>
    </cfRule>
  </conditionalFormatting>
  <conditionalFormatting sqref="AB110">
    <cfRule type="cellIs" dxfId="277" priority="1502" operator="between">
      <formula>1</formula>
      <formula>30</formula>
    </cfRule>
  </conditionalFormatting>
  <conditionalFormatting sqref="AB111">
    <cfRule type="cellIs" dxfId="276" priority="262" operator="greaterThan">
      <formula>1</formula>
    </cfRule>
    <cfRule type="cellIs" dxfId="275" priority="261" operator="equal">
      <formula>1</formula>
    </cfRule>
  </conditionalFormatting>
  <conditionalFormatting sqref="AB112">
    <cfRule type="cellIs" dxfId="274" priority="249" operator="between">
      <formula>1</formula>
      <formula>30</formula>
    </cfRule>
  </conditionalFormatting>
  <conditionalFormatting sqref="AB113">
    <cfRule type="cellIs" dxfId="273" priority="167" operator="equal">
      <formula>1</formula>
    </cfRule>
    <cfRule type="cellIs" dxfId="272" priority="168" operator="greaterThan">
      <formula>1</formula>
    </cfRule>
  </conditionalFormatting>
  <conditionalFormatting sqref="AB114">
    <cfRule type="cellIs" dxfId="271" priority="155" operator="equal">
      <formula>1</formula>
    </cfRule>
  </conditionalFormatting>
  <conditionalFormatting sqref="AB115">
    <cfRule type="cellIs" dxfId="270" priority="142" operator="greaterThan">
      <formula>1</formula>
    </cfRule>
    <cfRule type="cellIs" dxfId="269" priority="141" operator="equal">
      <formula>1</formula>
    </cfRule>
  </conditionalFormatting>
  <conditionalFormatting sqref="AB116">
    <cfRule type="cellIs" dxfId="268" priority="129" operator="equal">
      <formula>1</formula>
    </cfRule>
  </conditionalFormatting>
  <conditionalFormatting sqref="AB117">
    <cfRule type="cellIs" dxfId="267" priority="54" operator="equal">
      <formula>1</formula>
    </cfRule>
    <cfRule type="cellIs" dxfId="266" priority="55" operator="greaterThan">
      <formula>1</formula>
    </cfRule>
  </conditionalFormatting>
  <conditionalFormatting sqref="AB118">
    <cfRule type="cellIs" dxfId="265" priority="68" operator="between">
      <formula>1</formula>
      <formula>30</formula>
    </cfRule>
  </conditionalFormatting>
  <conditionalFormatting sqref="AB120">
    <cfRule type="cellIs" dxfId="264" priority="3079" operator="equal">
      <formula>1</formula>
    </cfRule>
  </conditionalFormatting>
  <conditionalFormatting sqref="AB121">
    <cfRule type="cellIs" dxfId="263" priority="2433" operator="equal">
      <formula>1</formula>
    </cfRule>
    <cfRule type="cellIs" dxfId="262" priority="2434" operator="greaterThan">
      <formula>1</formula>
    </cfRule>
  </conditionalFormatting>
  <conditionalFormatting sqref="AB122">
    <cfRule type="cellIs" dxfId="261" priority="2421" operator="equal">
      <formula>1</formula>
    </cfRule>
  </conditionalFormatting>
  <conditionalFormatting sqref="AB123">
    <cfRule type="cellIs" dxfId="260" priority="2405" operator="equal">
      <formula>1</formula>
    </cfRule>
    <cfRule type="cellIs" dxfId="259" priority="2406" operator="greaterThan">
      <formula>1</formula>
    </cfRule>
  </conditionalFormatting>
  <conditionalFormatting sqref="AB124">
    <cfRule type="cellIs" dxfId="258" priority="2393" operator="equal">
      <formula>1</formula>
    </cfRule>
  </conditionalFormatting>
  <conditionalFormatting sqref="AD10">
    <cfRule type="cellIs" dxfId="257" priority="3427" operator="between">
      <formula>1</formula>
      <formula>30</formula>
    </cfRule>
  </conditionalFormatting>
  <conditionalFormatting sqref="AD11">
    <cfRule type="cellIs" dxfId="256" priority="1706" operator="equal">
      <formula>1</formula>
    </cfRule>
    <cfRule type="cellIs" dxfId="255" priority="1707" operator="greaterThan">
      <formula>1</formula>
    </cfRule>
  </conditionalFormatting>
  <conditionalFormatting sqref="AD12">
    <cfRule type="cellIs" dxfId="254" priority="1629" operator="between">
      <formula>1</formula>
      <formula>30</formula>
    </cfRule>
  </conditionalFormatting>
  <conditionalFormatting sqref="AD13">
    <cfRule type="cellIs" dxfId="253" priority="3408" operator="equal">
      <formula>1</formula>
    </cfRule>
    <cfRule type="cellIs" dxfId="252" priority="3409" operator="greaterThan">
      <formula>1</formula>
    </cfRule>
  </conditionalFormatting>
  <conditionalFormatting sqref="AD14">
    <cfRule type="cellIs" dxfId="251" priority="1619" operator="between">
      <formula>1</formula>
      <formula>30</formula>
    </cfRule>
  </conditionalFormatting>
  <conditionalFormatting sqref="AD15">
    <cfRule type="cellIs" dxfId="250" priority="1297" operator="equal">
      <formula>1</formula>
    </cfRule>
    <cfRule type="cellIs" dxfId="249" priority="1298" operator="greaterThan">
      <formula>1</formula>
    </cfRule>
  </conditionalFormatting>
  <conditionalFormatting sqref="AD16">
    <cfRule type="cellIs" dxfId="248" priority="1286" operator="between">
      <formula>1</formula>
      <formula>30</formula>
    </cfRule>
  </conditionalFormatting>
  <conditionalFormatting sqref="AD18">
    <cfRule type="cellIs" dxfId="247" priority="1262" operator="between">
      <formula>1</formula>
      <formula>30</formula>
    </cfRule>
  </conditionalFormatting>
  <conditionalFormatting sqref="AD20">
    <cfRule type="cellIs" dxfId="246" priority="1172" operator="between">
      <formula>1</formula>
      <formula>30</formula>
    </cfRule>
  </conditionalFormatting>
  <conditionalFormatting sqref="AD22">
    <cfRule type="cellIs" dxfId="245" priority="1218" operator="between">
      <formula>1</formula>
      <formula>30</formula>
    </cfRule>
  </conditionalFormatting>
  <conditionalFormatting sqref="AD24">
    <cfRule type="cellIs" dxfId="244" priority="1208" operator="between">
      <formula>1</formula>
      <formula>30</formula>
    </cfRule>
  </conditionalFormatting>
  <conditionalFormatting sqref="AD26">
    <cfRule type="cellIs" dxfId="243" priority="1228" operator="equal">
      <formula>1</formula>
    </cfRule>
  </conditionalFormatting>
  <conditionalFormatting sqref="AD28">
    <cfRule type="cellIs" dxfId="242" priority="1190" operator="equal">
      <formula>1</formula>
    </cfRule>
  </conditionalFormatting>
  <conditionalFormatting sqref="AD30">
    <cfRule type="cellIs" dxfId="241" priority="1136" operator="between">
      <formula>1</formula>
      <formula>30</formula>
    </cfRule>
  </conditionalFormatting>
  <conditionalFormatting sqref="AD32">
    <cfRule type="cellIs" dxfId="240" priority="1118" operator="between">
      <formula>1</formula>
      <formula>30</formula>
    </cfRule>
  </conditionalFormatting>
  <conditionalFormatting sqref="AD34">
    <cfRule type="cellIs" dxfId="239" priority="1100" operator="between">
      <formula>1</formula>
      <formula>30</formula>
    </cfRule>
  </conditionalFormatting>
  <conditionalFormatting sqref="AD36">
    <cfRule type="cellIs" dxfId="238" priority="1154" operator="between">
      <formula>1</formula>
      <formula>30</formula>
    </cfRule>
  </conditionalFormatting>
  <conditionalFormatting sqref="AD38">
    <cfRule type="cellIs" dxfId="237" priority="1335" operator="between">
      <formula>1</formula>
      <formula>30</formula>
    </cfRule>
  </conditionalFormatting>
  <conditionalFormatting sqref="AD40">
    <cfRule type="cellIs" dxfId="236" priority="1353" operator="between">
      <formula>1</formula>
      <formula>30</formula>
    </cfRule>
  </conditionalFormatting>
  <conditionalFormatting sqref="AD42">
    <cfRule type="cellIs" dxfId="235" priority="1570" operator="between">
      <formula>1</formula>
      <formula>30</formula>
    </cfRule>
  </conditionalFormatting>
  <conditionalFormatting sqref="AD44">
    <cfRule type="cellIs" dxfId="234" priority="634" operator="equal">
      <formula>1</formula>
    </cfRule>
  </conditionalFormatting>
  <conditionalFormatting sqref="AD46">
    <cfRule type="cellIs" dxfId="233" priority="1022" operator="between">
      <formula>1</formula>
      <formula>30</formula>
    </cfRule>
  </conditionalFormatting>
  <conditionalFormatting sqref="AD47">
    <cfRule type="cellIs" dxfId="232" priority="1081" operator="equal">
      <formula>1</formula>
    </cfRule>
    <cfRule type="cellIs" dxfId="231" priority="1082" operator="greaterThan">
      <formula>1</formula>
    </cfRule>
  </conditionalFormatting>
  <conditionalFormatting sqref="AD48">
    <cfRule type="cellIs" dxfId="230" priority="1070" operator="equal">
      <formula>1</formula>
    </cfRule>
  </conditionalFormatting>
  <conditionalFormatting sqref="AD49">
    <cfRule type="cellIs" dxfId="229" priority="619" operator="equal">
      <formula>1</formula>
    </cfRule>
    <cfRule type="cellIs" dxfId="228" priority="620" operator="greaterThan">
      <formula>1</formula>
    </cfRule>
  </conditionalFormatting>
  <conditionalFormatting sqref="AD50 AD54">
    <cfRule type="cellIs" dxfId="227" priority="608" operator="equal">
      <formula>1</formula>
    </cfRule>
  </conditionalFormatting>
  <conditionalFormatting sqref="AD51">
    <cfRule type="cellIs" dxfId="226" priority="594" operator="greaterThan">
      <formula>1</formula>
    </cfRule>
    <cfRule type="cellIs" dxfId="225" priority="593" operator="equal">
      <formula>1</formula>
    </cfRule>
  </conditionalFormatting>
  <conditionalFormatting sqref="AD52">
    <cfRule type="cellIs" dxfId="224" priority="41" operator="between">
      <formula>1</formula>
      <formula>30</formula>
    </cfRule>
  </conditionalFormatting>
  <conditionalFormatting sqref="AD53">
    <cfRule type="cellIs" dxfId="223" priority="577" operator="equal">
      <formula>1</formula>
    </cfRule>
    <cfRule type="cellIs" dxfId="222" priority="578" operator="greaterThan">
      <formula>1</formula>
    </cfRule>
  </conditionalFormatting>
  <conditionalFormatting sqref="AD55">
    <cfRule type="cellIs" dxfId="221" priority="405" operator="equal">
      <formula>1</formula>
    </cfRule>
    <cfRule type="cellIs" dxfId="220" priority="406" operator="greaterThan">
      <formula>1</formula>
    </cfRule>
  </conditionalFormatting>
  <conditionalFormatting sqref="AD56">
    <cfRule type="cellIs" dxfId="219" priority="394" operator="between">
      <formula>1</formula>
      <formula>30</formula>
    </cfRule>
  </conditionalFormatting>
  <conditionalFormatting sqref="AD57">
    <cfRule type="cellIs" dxfId="218" priority="372" operator="greaterThan">
      <formula>1</formula>
    </cfRule>
    <cfRule type="cellIs" dxfId="217" priority="371" operator="equal">
      <formula>1</formula>
    </cfRule>
  </conditionalFormatting>
  <conditionalFormatting sqref="AD58">
    <cfRule type="cellIs" dxfId="216" priority="360" operator="equal">
      <formula>1</formula>
    </cfRule>
  </conditionalFormatting>
  <conditionalFormatting sqref="AD59">
    <cfRule type="cellIs" dxfId="215" priority="345" operator="equal">
      <formula>1</formula>
    </cfRule>
    <cfRule type="cellIs" dxfId="214" priority="346" operator="greaterThan">
      <formula>1</formula>
    </cfRule>
  </conditionalFormatting>
  <conditionalFormatting sqref="AD60">
    <cfRule type="cellIs" dxfId="213" priority="318" operator="between">
      <formula>1</formula>
      <formula>30</formula>
    </cfRule>
  </conditionalFormatting>
  <conditionalFormatting sqref="AD61">
    <cfRule type="cellIs" dxfId="212" priority="329" operator="equal">
      <formula>1</formula>
    </cfRule>
    <cfRule type="cellIs" dxfId="211" priority="330" operator="greaterThan">
      <formula>1</formula>
    </cfRule>
  </conditionalFormatting>
  <conditionalFormatting sqref="AD62">
    <cfRule type="cellIs" dxfId="210" priority="308" operator="between">
      <formula>1</formula>
      <formula>30</formula>
    </cfRule>
  </conditionalFormatting>
  <conditionalFormatting sqref="AD63">
    <cfRule type="cellIs" dxfId="209" priority="1008" operator="greaterThan">
      <formula>1</formula>
    </cfRule>
    <cfRule type="cellIs" dxfId="208" priority="1007" operator="equal">
      <formula>1</formula>
    </cfRule>
  </conditionalFormatting>
  <conditionalFormatting sqref="AD64">
    <cfRule type="cellIs" dxfId="207" priority="980" operator="equal">
      <formula>1</formula>
    </cfRule>
  </conditionalFormatting>
  <conditionalFormatting sqref="AD65">
    <cfRule type="cellIs" dxfId="206" priority="290" operator="greaterThan">
      <formula>1</formula>
    </cfRule>
    <cfRule type="cellIs" dxfId="205" priority="289" operator="equal">
      <formula>1</formula>
    </cfRule>
  </conditionalFormatting>
  <conditionalFormatting sqref="AD66">
    <cfRule type="cellIs" dxfId="204" priority="278" operator="between">
      <formula>1</formula>
      <formula>30</formula>
    </cfRule>
  </conditionalFormatting>
  <conditionalFormatting sqref="AD67">
    <cfRule type="cellIs" dxfId="203" priority="955" operator="equal">
      <formula>1</formula>
    </cfRule>
    <cfRule type="cellIs" dxfId="202" priority="956" operator="greaterThan">
      <formula>1</formula>
    </cfRule>
  </conditionalFormatting>
  <conditionalFormatting sqref="AD68 AD70">
    <cfRule type="cellIs" dxfId="201" priority="928" operator="equal">
      <formula>1</formula>
    </cfRule>
  </conditionalFormatting>
  <conditionalFormatting sqref="AD69">
    <cfRule type="cellIs" dxfId="200" priority="851" operator="equal">
      <formula>1</formula>
    </cfRule>
    <cfRule type="cellIs" dxfId="199" priority="852" operator="greaterThan">
      <formula>1</formula>
    </cfRule>
  </conditionalFormatting>
  <conditionalFormatting sqref="AD71">
    <cfRule type="cellIs" dxfId="198" priority="913" operator="equal">
      <formula>1</formula>
    </cfRule>
    <cfRule type="cellIs" dxfId="197" priority="914" operator="greaterThan">
      <formula>1</formula>
    </cfRule>
  </conditionalFormatting>
  <conditionalFormatting sqref="AD72">
    <cfRule type="cellIs" dxfId="196" priority="902" operator="equal">
      <formula>1</formula>
    </cfRule>
  </conditionalFormatting>
  <conditionalFormatting sqref="AD73">
    <cfRule type="cellIs" dxfId="195" priority="887" operator="equal">
      <formula>1</formula>
    </cfRule>
    <cfRule type="cellIs" dxfId="194" priority="888" operator="greaterThan">
      <formula>1</formula>
    </cfRule>
  </conditionalFormatting>
  <conditionalFormatting sqref="AD74">
    <cfRule type="cellIs" dxfId="193" priority="876" operator="equal">
      <formula>1</formula>
    </cfRule>
  </conditionalFormatting>
  <conditionalFormatting sqref="AD75">
    <cfRule type="cellIs" dxfId="192" priority="836" operator="greaterThan">
      <formula>1</formula>
    </cfRule>
    <cfRule type="cellIs" dxfId="191" priority="835" operator="equal">
      <formula>1</formula>
    </cfRule>
  </conditionalFormatting>
  <conditionalFormatting sqref="AD76 AD78">
    <cfRule type="cellIs" dxfId="190" priority="824" operator="equal">
      <formula>1</formula>
    </cfRule>
  </conditionalFormatting>
  <conditionalFormatting sqref="AD77">
    <cfRule type="cellIs" dxfId="189" priority="809" operator="equal">
      <formula>1</formula>
    </cfRule>
    <cfRule type="cellIs" dxfId="188" priority="810" operator="greaterThan">
      <formula>1</formula>
    </cfRule>
  </conditionalFormatting>
  <conditionalFormatting sqref="AD79">
    <cfRule type="cellIs" dxfId="187" priority="483" operator="equal">
      <formula>1</formula>
    </cfRule>
    <cfRule type="cellIs" dxfId="186" priority="484" operator="greaterThan">
      <formula>1</formula>
    </cfRule>
  </conditionalFormatting>
  <conditionalFormatting sqref="AD80">
    <cfRule type="cellIs" dxfId="185" priority="472" operator="between">
      <formula>1</formula>
      <formula>30</formula>
    </cfRule>
  </conditionalFormatting>
  <conditionalFormatting sqref="AD81">
    <cfRule type="cellIs" dxfId="184" priority="458" operator="greaterThan">
      <formula>1</formula>
    </cfRule>
    <cfRule type="cellIs" dxfId="183" priority="457" operator="equal">
      <formula>1</formula>
    </cfRule>
  </conditionalFormatting>
  <conditionalFormatting sqref="AD82">
    <cfRule type="cellIs" dxfId="182" priority="446" operator="between">
      <formula>1</formula>
      <formula>30</formula>
    </cfRule>
  </conditionalFormatting>
  <conditionalFormatting sqref="AD83">
    <cfRule type="cellIs" dxfId="181" priority="768" operator="greaterThan">
      <formula>1</formula>
    </cfRule>
    <cfRule type="cellIs" dxfId="180" priority="767" operator="equal">
      <formula>1</formula>
    </cfRule>
  </conditionalFormatting>
  <conditionalFormatting sqref="AD84">
    <cfRule type="cellIs" dxfId="179" priority="756" operator="between">
      <formula>1</formula>
      <formula>30</formula>
    </cfRule>
  </conditionalFormatting>
  <conditionalFormatting sqref="AD85">
    <cfRule type="cellIs" dxfId="178" priority="741" operator="equal">
      <formula>1</formula>
    </cfRule>
    <cfRule type="cellIs" dxfId="177" priority="742" operator="greaterThan">
      <formula>1</formula>
    </cfRule>
  </conditionalFormatting>
  <conditionalFormatting sqref="AD86">
    <cfRule type="cellIs" dxfId="176" priority="730" operator="equal">
      <formula>1</formula>
    </cfRule>
  </conditionalFormatting>
  <conditionalFormatting sqref="AD87">
    <cfRule type="cellIs" dxfId="175" priority="715" operator="equal">
      <formula>1</formula>
    </cfRule>
    <cfRule type="cellIs" dxfId="174" priority="716" operator="greaterThan">
      <formula>1</formula>
    </cfRule>
  </conditionalFormatting>
  <conditionalFormatting sqref="AD88">
    <cfRule type="cellIs" dxfId="173" priority="704" operator="between">
      <formula>1</formula>
      <formula>30</formula>
    </cfRule>
  </conditionalFormatting>
  <conditionalFormatting sqref="AD89">
    <cfRule type="cellIs" dxfId="172" priority="432" operator="greaterThan">
      <formula>1</formula>
    </cfRule>
    <cfRule type="cellIs" dxfId="171" priority="431" operator="equal">
      <formula>1</formula>
    </cfRule>
  </conditionalFormatting>
  <conditionalFormatting sqref="AD90">
    <cfRule type="cellIs" dxfId="170" priority="420" operator="equal">
      <formula>1</formula>
    </cfRule>
  </conditionalFormatting>
  <conditionalFormatting sqref="AD91">
    <cfRule type="cellIs" dxfId="169" priority="234" operator="greaterThan">
      <formula>1</formula>
    </cfRule>
    <cfRule type="cellIs" dxfId="168" priority="233" operator="equal">
      <formula>1</formula>
    </cfRule>
  </conditionalFormatting>
  <conditionalFormatting sqref="AD92 AD94">
    <cfRule type="cellIs" dxfId="167" priority="222" operator="between">
      <formula>1</formula>
      <formula>30</formula>
    </cfRule>
  </conditionalFormatting>
  <conditionalFormatting sqref="AD93">
    <cfRule type="cellIs" dxfId="166" priority="208" operator="greaterThan">
      <formula>1</formula>
    </cfRule>
    <cfRule type="cellIs" dxfId="165" priority="207" operator="equal">
      <formula>1</formula>
    </cfRule>
  </conditionalFormatting>
  <conditionalFormatting sqref="AD95">
    <cfRule type="cellIs" dxfId="164" priority="192" operator="greaterThan">
      <formula>1</formula>
    </cfRule>
    <cfRule type="cellIs" dxfId="163" priority="191" operator="equal">
      <formula>1</formula>
    </cfRule>
  </conditionalFormatting>
  <conditionalFormatting sqref="AD96 AD98">
    <cfRule type="cellIs" dxfId="162" priority="180" operator="between">
      <formula>1</formula>
      <formula>30</formula>
    </cfRule>
  </conditionalFormatting>
  <conditionalFormatting sqref="AD97">
    <cfRule type="cellIs" dxfId="161" priority="113" operator="greaterThan">
      <formula>1</formula>
    </cfRule>
    <cfRule type="cellIs" dxfId="160" priority="112" operator="equal">
      <formula>1</formula>
    </cfRule>
  </conditionalFormatting>
  <conditionalFormatting sqref="AD99">
    <cfRule type="cellIs" dxfId="159" priority="82" operator="equal">
      <formula>1</formula>
    </cfRule>
    <cfRule type="cellIs" dxfId="158" priority="83" operator="greaterThan">
      <formula>1</formula>
    </cfRule>
  </conditionalFormatting>
  <conditionalFormatting sqref="AD100">
    <cfRule type="cellIs" dxfId="157" priority="97" operator="between">
      <formula>1</formula>
      <formula>30</formula>
    </cfRule>
  </conditionalFormatting>
  <conditionalFormatting sqref="AD101">
    <cfRule type="cellIs" dxfId="156" priority="13" operator="greaterThan">
      <formula>1</formula>
    </cfRule>
    <cfRule type="cellIs" dxfId="155" priority="12" operator="equal">
      <formula>1</formula>
    </cfRule>
  </conditionalFormatting>
  <conditionalFormatting sqref="AD102">
    <cfRule type="cellIs" dxfId="154" priority="27" operator="between">
      <formula>1</formula>
      <formula>30</formula>
    </cfRule>
  </conditionalFormatting>
  <conditionalFormatting sqref="AD104">
    <cfRule type="cellIs" dxfId="153" priority="1521" operator="between">
      <formula>1</formula>
      <formula>30</formula>
    </cfRule>
  </conditionalFormatting>
  <conditionalFormatting sqref="AD105">
    <cfRule type="cellIs" dxfId="152" priority="509" operator="equal">
      <formula>1</formula>
    </cfRule>
    <cfRule type="cellIs" dxfId="151" priority="510" operator="greaterThan">
      <formula>1</formula>
    </cfRule>
  </conditionalFormatting>
  <conditionalFormatting sqref="AD106">
    <cfRule type="cellIs" dxfId="150" priority="498" operator="equal">
      <formula>1</formula>
    </cfRule>
  </conditionalFormatting>
  <conditionalFormatting sqref="AD108">
    <cfRule type="cellIs" dxfId="149" priority="1511" operator="between">
      <formula>1</formula>
      <formula>30</formula>
    </cfRule>
  </conditionalFormatting>
  <conditionalFormatting sqref="AD110">
    <cfRule type="cellIs" dxfId="148" priority="1501" operator="between">
      <formula>1</formula>
      <formula>30</formula>
    </cfRule>
  </conditionalFormatting>
  <conditionalFormatting sqref="AD111">
    <cfRule type="cellIs" dxfId="147" priority="259" operator="equal">
      <formula>1</formula>
    </cfRule>
    <cfRule type="cellIs" dxfId="146" priority="260" operator="greaterThan">
      <formula>1</formula>
    </cfRule>
  </conditionalFormatting>
  <conditionalFormatting sqref="AD112">
    <cfRule type="cellIs" dxfId="145" priority="248" operator="between">
      <formula>1</formula>
      <formula>30</formula>
    </cfRule>
  </conditionalFormatting>
  <conditionalFormatting sqref="AD113">
    <cfRule type="cellIs" dxfId="144" priority="166" operator="greaterThan">
      <formula>1</formula>
    </cfRule>
    <cfRule type="cellIs" dxfId="143" priority="165" operator="equal">
      <formula>1</formula>
    </cfRule>
  </conditionalFormatting>
  <conditionalFormatting sqref="AD114">
    <cfRule type="cellIs" dxfId="142" priority="154" operator="equal">
      <formula>1</formula>
    </cfRule>
  </conditionalFormatting>
  <conditionalFormatting sqref="AD115">
    <cfRule type="cellIs" dxfId="141" priority="140" operator="greaterThan">
      <formula>1</formula>
    </cfRule>
    <cfRule type="cellIs" dxfId="140" priority="139" operator="equal">
      <formula>1</formula>
    </cfRule>
  </conditionalFormatting>
  <conditionalFormatting sqref="AD116">
    <cfRule type="cellIs" dxfId="139" priority="128" operator="equal">
      <formula>1</formula>
    </cfRule>
  </conditionalFormatting>
  <conditionalFormatting sqref="AD117">
    <cfRule type="cellIs" dxfId="138" priority="53" operator="greaterThan">
      <formula>1</formula>
    </cfRule>
    <cfRule type="cellIs" dxfId="137" priority="52" operator="equal">
      <formula>1</formula>
    </cfRule>
  </conditionalFormatting>
  <conditionalFormatting sqref="AD118">
    <cfRule type="cellIs" dxfId="136" priority="67" operator="between">
      <formula>1</formula>
      <formula>30</formula>
    </cfRule>
  </conditionalFormatting>
  <conditionalFormatting sqref="AD120">
    <cfRule type="cellIs" dxfId="135" priority="3078" operator="equal">
      <formula>1</formula>
    </cfRule>
  </conditionalFormatting>
  <conditionalFormatting sqref="AD121">
    <cfRule type="cellIs" dxfId="134" priority="2432" operator="greaterThan">
      <formula>1</formula>
    </cfRule>
    <cfRule type="cellIs" dxfId="133" priority="2431" operator="equal">
      <formula>1</formula>
    </cfRule>
  </conditionalFormatting>
  <conditionalFormatting sqref="AD122">
    <cfRule type="cellIs" dxfId="132" priority="2420" operator="equal">
      <formula>1</formula>
    </cfRule>
  </conditionalFormatting>
  <conditionalFormatting sqref="AD123">
    <cfRule type="cellIs" dxfId="131" priority="2404" operator="greaterThan">
      <formula>1</formula>
    </cfRule>
    <cfRule type="cellIs" dxfId="130" priority="2403" operator="equal">
      <formula>1</formula>
    </cfRule>
  </conditionalFormatting>
  <conditionalFormatting sqref="AD124">
    <cfRule type="cellIs" dxfId="129" priority="2392" operator="equal">
      <formula>1</formula>
    </cfRule>
  </conditionalFormatting>
  <conditionalFormatting sqref="AF10">
    <cfRule type="cellIs" dxfId="128" priority="3426" operator="between">
      <formula>1</formula>
      <formula>30</formula>
    </cfRule>
  </conditionalFormatting>
  <conditionalFormatting sqref="AF11">
    <cfRule type="cellIs" dxfId="127" priority="1705" operator="greaterThan">
      <formula>1</formula>
    </cfRule>
    <cfRule type="cellIs" dxfId="126" priority="1704" operator="equal">
      <formula>1</formula>
    </cfRule>
  </conditionalFormatting>
  <conditionalFormatting sqref="AF12">
    <cfRule type="cellIs" dxfId="125" priority="1628" operator="between">
      <formula>1</formula>
      <formula>30</formula>
    </cfRule>
  </conditionalFormatting>
  <conditionalFormatting sqref="AF13">
    <cfRule type="cellIs" dxfId="124" priority="3406" operator="equal">
      <formula>1</formula>
    </cfRule>
    <cfRule type="cellIs" dxfId="123" priority="3407" operator="greaterThan">
      <formula>1</formula>
    </cfRule>
  </conditionalFormatting>
  <conditionalFormatting sqref="AF14">
    <cfRule type="cellIs" dxfId="122" priority="1618" operator="between">
      <formula>1</formula>
      <formula>30</formula>
    </cfRule>
  </conditionalFormatting>
  <conditionalFormatting sqref="AF15">
    <cfRule type="cellIs" dxfId="121" priority="1296" operator="greaterThan">
      <formula>1</formula>
    </cfRule>
    <cfRule type="cellIs" dxfId="120" priority="1295" operator="equal">
      <formula>1</formula>
    </cfRule>
  </conditionalFormatting>
  <conditionalFormatting sqref="AF16">
    <cfRule type="cellIs" dxfId="119" priority="1285" operator="between">
      <formula>1</formula>
      <formula>30</formula>
    </cfRule>
  </conditionalFormatting>
  <conditionalFormatting sqref="AF18">
    <cfRule type="cellIs" dxfId="118" priority="1261" operator="between">
      <formula>1</formula>
      <formula>30</formula>
    </cfRule>
  </conditionalFormatting>
  <conditionalFormatting sqref="AF20">
    <cfRule type="cellIs" dxfId="117" priority="1171" operator="between">
      <formula>1</formula>
      <formula>30</formula>
    </cfRule>
  </conditionalFormatting>
  <conditionalFormatting sqref="AF22">
    <cfRule type="cellIs" dxfId="116" priority="1217" operator="between">
      <formula>1</formula>
      <formula>30</formula>
    </cfRule>
  </conditionalFormatting>
  <conditionalFormatting sqref="AF24">
    <cfRule type="cellIs" dxfId="115" priority="1207" operator="between">
      <formula>1</formula>
      <formula>30</formula>
    </cfRule>
  </conditionalFormatting>
  <conditionalFormatting sqref="AF26">
    <cfRule type="cellIs" dxfId="114" priority="1227" operator="equal">
      <formula>1</formula>
    </cfRule>
  </conditionalFormatting>
  <conditionalFormatting sqref="AF28">
    <cfRule type="cellIs" dxfId="113" priority="1189" operator="equal">
      <formula>1</formula>
    </cfRule>
  </conditionalFormatting>
  <conditionalFormatting sqref="AF30">
    <cfRule type="cellIs" dxfId="112" priority="1135" operator="between">
      <formula>1</formula>
      <formula>30</formula>
    </cfRule>
  </conditionalFormatting>
  <conditionalFormatting sqref="AF32">
    <cfRule type="cellIs" dxfId="111" priority="1117" operator="between">
      <formula>1</formula>
      <formula>30</formula>
    </cfRule>
  </conditionalFormatting>
  <conditionalFormatting sqref="AF34">
    <cfRule type="cellIs" dxfId="110" priority="1099" operator="between">
      <formula>1</formula>
      <formula>30</formula>
    </cfRule>
  </conditionalFormatting>
  <conditionalFormatting sqref="AF36">
    <cfRule type="cellIs" dxfId="109" priority="1153" operator="between">
      <formula>1</formula>
      <formula>30</formula>
    </cfRule>
  </conditionalFormatting>
  <conditionalFormatting sqref="AF38">
    <cfRule type="cellIs" dxfId="108" priority="1334" operator="between">
      <formula>1</formula>
      <formula>30</formula>
    </cfRule>
  </conditionalFormatting>
  <conditionalFormatting sqref="AF40">
    <cfRule type="cellIs" dxfId="107" priority="1352" operator="between">
      <formula>1</formula>
      <formula>30</formula>
    </cfRule>
  </conditionalFormatting>
  <conditionalFormatting sqref="AF42">
    <cfRule type="cellIs" dxfId="106" priority="1569" operator="between">
      <formula>1</formula>
      <formula>30</formula>
    </cfRule>
  </conditionalFormatting>
  <conditionalFormatting sqref="AF44">
    <cfRule type="cellIs" dxfId="105" priority="633" operator="equal">
      <formula>1</formula>
    </cfRule>
  </conditionalFormatting>
  <conditionalFormatting sqref="AF46">
    <cfRule type="cellIs" dxfId="104" priority="1021" operator="between">
      <formula>1</formula>
      <formula>30</formula>
    </cfRule>
  </conditionalFormatting>
  <conditionalFormatting sqref="AF47">
    <cfRule type="cellIs" dxfId="103" priority="1080" operator="greaterThan">
      <formula>1</formula>
    </cfRule>
    <cfRule type="cellIs" dxfId="102" priority="1079" operator="equal">
      <formula>1</formula>
    </cfRule>
  </conditionalFormatting>
  <conditionalFormatting sqref="AF48">
    <cfRule type="cellIs" dxfId="101" priority="1069" operator="equal">
      <formula>1</formula>
    </cfRule>
  </conditionalFormatting>
  <conditionalFormatting sqref="AF49">
    <cfRule type="cellIs" dxfId="100" priority="617" operator="equal">
      <formula>1</formula>
    </cfRule>
    <cfRule type="cellIs" dxfId="99" priority="618" operator="greaterThan">
      <formula>1</formula>
    </cfRule>
  </conditionalFormatting>
  <conditionalFormatting sqref="AF50 AF54">
    <cfRule type="cellIs" dxfId="98" priority="607" operator="equal">
      <formula>1</formula>
    </cfRule>
  </conditionalFormatting>
  <conditionalFormatting sqref="AF51">
    <cfRule type="cellIs" dxfId="97" priority="591" operator="equal">
      <formula>1</formula>
    </cfRule>
    <cfRule type="cellIs" dxfId="96" priority="592" operator="greaterThan">
      <formula>1</formula>
    </cfRule>
  </conditionalFormatting>
  <conditionalFormatting sqref="AF52">
    <cfRule type="cellIs" dxfId="95" priority="40" operator="between">
      <formula>1</formula>
      <formula>30</formula>
    </cfRule>
  </conditionalFormatting>
  <conditionalFormatting sqref="AF53">
    <cfRule type="cellIs" dxfId="94" priority="575" operator="equal">
      <formula>1</formula>
    </cfRule>
    <cfRule type="cellIs" dxfId="93" priority="576" operator="greaterThan">
      <formula>1</formula>
    </cfRule>
  </conditionalFormatting>
  <conditionalFormatting sqref="AF55">
    <cfRule type="cellIs" dxfId="92" priority="404" operator="greaterThan">
      <formula>1</formula>
    </cfRule>
    <cfRule type="cellIs" dxfId="91" priority="403" operator="equal">
      <formula>1</formula>
    </cfRule>
  </conditionalFormatting>
  <conditionalFormatting sqref="AF56">
    <cfRule type="cellIs" dxfId="90" priority="393" operator="between">
      <formula>1</formula>
      <formula>30</formula>
    </cfRule>
  </conditionalFormatting>
  <conditionalFormatting sqref="AF57">
    <cfRule type="cellIs" dxfId="89" priority="369" operator="equal">
      <formula>1</formula>
    </cfRule>
    <cfRule type="cellIs" dxfId="88" priority="370" operator="greaterThan">
      <formula>1</formula>
    </cfRule>
  </conditionalFormatting>
  <conditionalFormatting sqref="AF58">
    <cfRule type="cellIs" dxfId="87" priority="359" operator="equal">
      <formula>1</formula>
    </cfRule>
  </conditionalFormatting>
  <conditionalFormatting sqref="AF59">
    <cfRule type="cellIs" dxfId="86" priority="344" operator="greaterThan">
      <formula>1</formula>
    </cfRule>
    <cfRule type="cellIs" dxfId="85" priority="343" operator="equal">
      <formula>1</formula>
    </cfRule>
  </conditionalFormatting>
  <conditionalFormatting sqref="AF60">
    <cfRule type="cellIs" dxfId="84" priority="317" operator="between">
      <formula>1</formula>
      <formula>30</formula>
    </cfRule>
  </conditionalFormatting>
  <conditionalFormatting sqref="AF61">
    <cfRule type="cellIs" dxfId="83" priority="327" operator="equal">
      <formula>1</formula>
    </cfRule>
    <cfRule type="cellIs" dxfId="82" priority="328" operator="greaterThan">
      <formula>1</formula>
    </cfRule>
  </conditionalFormatting>
  <conditionalFormatting sqref="AF62">
    <cfRule type="cellIs" dxfId="81" priority="307" operator="between">
      <formula>1</formula>
      <formula>30</formula>
    </cfRule>
  </conditionalFormatting>
  <conditionalFormatting sqref="AF63">
    <cfRule type="cellIs" dxfId="80" priority="1005" operator="equal">
      <formula>1</formula>
    </cfRule>
    <cfRule type="cellIs" dxfId="79" priority="1006" operator="greaterThan">
      <formula>1</formula>
    </cfRule>
  </conditionalFormatting>
  <conditionalFormatting sqref="AF64">
    <cfRule type="cellIs" dxfId="78" priority="979" operator="equal">
      <formula>1</formula>
    </cfRule>
  </conditionalFormatting>
  <conditionalFormatting sqref="AF65">
    <cfRule type="cellIs" dxfId="77" priority="287" operator="equal">
      <formula>1</formula>
    </cfRule>
    <cfRule type="cellIs" dxfId="76" priority="288" operator="greaterThan">
      <formula>1</formula>
    </cfRule>
  </conditionalFormatting>
  <conditionalFormatting sqref="AF66">
    <cfRule type="cellIs" dxfId="75" priority="277" operator="between">
      <formula>1</formula>
      <formula>30</formula>
    </cfRule>
  </conditionalFormatting>
  <conditionalFormatting sqref="AF67">
    <cfRule type="cellIs" dxfId="74" priority="953" operator="equal">
      <formula>1</formula>
    </cfRule>
    <cfRule type="cellIs" dxfId="73" priority="954" operator="greaterThan">
      <formula>1</formula>
    </cfRule>
  </conditionalFormatting>
  <conditionalFormatting sqref="AF68 AF70">
    <cfRule type="cellIs" dxfId="72" priority="927" operator="equal">
      <formula>1</formula>
    </cfRule>
  </conditionalFormatting>
  <conditionalFormatting sqref="AF69">
    <cfRule type="cellIs" dxfId="71" priority="849" operator="equal">
      <formula>1</formula>
    </cfRule>
    <cfRule type="cellIs" dxfId="70" priority="850" operator="greaterThan">
      <formula>1</formula>
    </cfRule>
  </conditionalFormatting>
  <conditionalFormatting sqref="AF71">
    <cfRule type="cellIs" dxfId="69" priority="911" operator="equal">
      <formula>1</formula>
    </cfRule>
    <cfRule type="cellIs" dxfId="68" priority="912" operator="greaterThan">
      <formula>1</formula>
    </cfRule>
  </conditionalFormatting>
  <conditionalFormatting sqref="AF72">
    <cfRule type="cellIs" dxfId="67" priority="901" operator="equal">
      <formula>1</formula>
    </cfRule>
  </conditionalFormatting>
  <conditionalFormatting sqref="AF73">
    <cfRule type="cellIs" dxfId="66" priority="886" operator="greaterThan">
      <formula>1</formula>
    </cfRule>
    <cfRule type="cellIs" dxfId="65" priority="885" operator="equal">
      <formula>1</formula>
    </cfRule>
  </conditionalFormatting>
  <conditionalFormatting sqref="AF74">
    <cfRule type="cellIs" dxfId="64" priority="875" operator="equal">
      <formula>1</formula>
    </cfRule>
  </conditionalFormatting>
  <conditionalFormatting sqref="AF75">
    <cfRule type="cellIs" dxfId="63" priority="834" operator="greaterThan">
      <formula>1</formula>
    </cfRule>
    <cfRule type="cellIs" dxfId="62" priority="833" operator="equal">
      <formula>1</formula>
    </cfRule>
  </conditionalFormatting>
  <conditionalFormatting sqref="AF76 AF78">
    <cfRule type="cellIs" dxfId="61" priority="823" operator="equal">
      <formula>1</formula>
    </cfRule>
  </conditionalFormatting>
  <conditionalFormatting sqref="AF77">
    <cfRule type="cellIs" dxfId="60" priority="808" operator="greaterThan">
      <formula>1</formula>
    </cfRule>
    <cfRule type="cellIs" dxfId="59" priority="807" operator="equal">
      <formula>1</formula>
    </cfRule>
  </conditionalFormatting>
  <conditionalFormatting sqref="AF79">
    <cfRule type="cellIs" dxfId="58" priority="482" operator="greaterThan">
      <formula>1</formula>
    </cfRule>
    <cfRule type="cellIs" dxfId="57" priority="481" operator="equal">
      <formula>1</formula>
    </cfRule>
  </conditionalFormatting>
  <conditionalFormatting sqref="AF80">
    <cfRule type="cellIs" dxfId="56" priority="471" operator="between">
      <formula>1</formula>
      <formula>30</formula>
    </cfRule>
  </conditionalFormatting>
  <conditionalFormatting sqref="AF81">
    <cfRule type="cellIs" dxfId="55" priority="455" operator="equal">
      <formula>1</formula>
    </cfRule>
    <cfRule type="cellIs" dxfId="54" priority="456" operator="greaterThan">
      <formula>1</formula>
    </cfRule>
  </conditionalFormatting>
  <conditionalFormatting sqref="AF82">
    <cfRule type="cellIs" dxfId="53" priority="445" operator="between">
      <formula>1</formula>
      <formula>30</formula>
    </cfRule>
  </conditionalFormatting>
  <conditionalFormatting sqref="AF83">
    <cfRule type="cellIs" dxfId="52" priority="765" operator="equal">
      <formula>1</formula>
    </cfRule>
    <cfRule type="cellIs" dxfId="51" priority="766" operator="greaterThan">
      <formula>1</formula>
    </cfRule>
  </conditionalFormatting>
  <conditionalFormatting sqref="AF84">
    <cfRule type="cellIs" dxfId="50" priority="755" operator="between">
      <formula>1</formula>
      <formula>30</formula>
    </cfRule>
  </conditionalFormatting>
  <conditionalFormatting sqref="AF85">
    <cfRule type="cellIs" dxfId="49" priority="739" operator="equal">
      <formula>1</formula>
    </cfRule>
    <cfRule type="cellIs" dxfId="48" priority="740" operator="greaterThan">
      <formula>1</formula>
    </cfRule>
  </conditionalFormatting>
  <conditionalFormatting sqref="AF86">
    <cfRule type="cellIs" dxfId="47" priority="729" operator="equal">
      <formula>1</formula>
    </cfRule>
  </conditionalFormatting>
  <conditionalFormatting sqref="AF87">
    <cfRule type="cellIs" dxfId="46" priority="714" operator="greaterThan">
      <formula>1</formula>
    </cfRule>
    <cfRule type="cellIs" dxfId="45" priority="713" operator="equal">
      <formula>1</formula>
    </cfRule>
  </conditionalFormatting>
  <conditionalFormatting sqref="AF88">
    <cfRule type="cellIs" dxfId="44" priority="703" operator="between">
      <formula>1</formula>
      <formula>30</formula>
    </cfRule>
  </conditionalFormatting>
  <conditionalFormatting sqref="AF89">
    <cfRule type="cellIs" dxfId="43" priority="430" operator="greaterThan">
      <formula>1</formula>
    </cfRule>
    <cfRule type="cellIs" dxfId="42" priority="429" operator="equal">
      <formula>1</formula>
    </cfRule>
  </conditionalFormatting>
  <conditionalFormatting sqref="AF90">
    <cfRule type="cellIs" dxfId="41" priority="419" operator="equal">
      <formula>1</formula>
    </cfRule>
  </conditionalFormatting>
  <conditionalFormatting sqref="AF91">
    <cfRule type="cellIs" dxfId="40" priority="232" operator="greaterThan">
      <formula>1</formula>
    </cfRule>
    <cfRule type="cellIs" dxfId="39" priority="231" operator="equal">
      <formula>1</formula>
    </cfRule>
  </conditionalFormatting>
  <conditionalFormatting sqref="AF92 AF94">
    <cfRule type="cellIs" dxfId="38" priority="221" operator="between">
      <formula>1</formula>
      <formula>30</formula>
    </cfRule>
  </conditionalFormatting>
  <conditionalFormatting sqref="AF93">
    <cfRule type="cellIs" dxfId="37" priority="206" operator="greaterThan">
      <formula>1</formula>
    </cfRule>
    <cfRule type="cellIs" dxfId="36" priority="205" operator="equal">
      <formula>1</formula>
    </cfRule>
  </conditionalFormatting>
  <conditionalFormatting sqref="AF95">
    <cfRule type="cellIs" dxfId="35" priority="189" operator="equal">
      <formula>1</formula>
    </cfRule>
    <cfRule type="cellIs" dxfId="34" priority="190" operator="greaterThan">
      <formula>1</formula>
    </cfRule>
  </conditionalFormatting>
  <conditionalFormatting sqref="AF96 AF98">
    <cfRule type="cellIs" dxfId="33" priority="179" operator="between">
      <formula>1</formula>
      <formula>30</formula>
    </cfRule>
  </conditionalFormatting>
  <conditionalFormatting sqref="AF97">
    <cfRule type="cellIs" dxfId="32" priority="111" operator="greaterThan">
      <formula>1</formula>
    </cfRule>
    <cfRule type="cellIs" dxfId="31" priority="110" operator="equal">
      <formula>1</formula>
    </cfRule>
  </conditionalFormatting>
  <conditionalFormatting sqref="AF99">
    <cfRule type="cellIs" dxfId="30" priority="81" operator="greaterThan">
      <formula>1</formula>
    </cfRule>
    <cfRule type="cellIs" dxfId="29" priority="80" operator="equal">
      <formula>1</formula>
    </cfRule>
  </conditionalFormatting>
  <conditionalFormatting sqref="AF100">
    <cfRule type="cellIs" dxfId="28" priority="96" operator="between">
      <formula>1</formula>
      <formula>30</formula>
    </cfRule>
  </conditionalFormatting>
  <conditionalFormatting sqref="AF101">
    <cfRule type="cellIs" dxfId="27" priority="10" operator="equal">
      <formula>1</formula>
    </cfRule>
    <cfRule type="cellIs" dxfId="26" priority="11" operator="greaterThan">
      <formula>1</formula>
    </cfRule>
  </conditionalFormatting>
  <conditionalFormatting sqref="AF102">
    <cfRule type="cellIs" dxfId="25" priority="26" operator="between">
      <formula>1</formula>
      <formula>30</formula>
    </cfRule>
  </conditionalFormatting>
  <conditionalFormatting sqref="AF104">
    <cfRule type="cellIs" dxfId="24" priority="1520" operator="between">
      <formula>1</formula>
      <formula>30</formula>
    </cfRule>
  </conditionalFormatting>
  <conditionalFormatting sqref="AF105">
    <cfRule type="cellIs" dxfId="23" priority="507" operator="equal">
      <formula>1</formula>
    </cfRule>
    <cfRule type="cellIs" dxfId="22" priority="508" operator="greaterThan">
      <formula>1</formula>
    </cfRule>
  </conditionalFormatting>
  <conditionalFormatting sqref="AF106">
    <cfRule type="cellIs" dxfId="21" priority="497" operator="equal">
      <formula>1</formula>
    </cfRule>
  </conditionalFormatting>
  <conditionalFormatting sqref="AF108">
    <cfRule type="cellIs" dxfId="20" priority="1510" operator="between">
      <formula>1</formula>
      <formula>30</formula>
    </cfRule>
  </conditionalFormatting>
  <conditionalFormatting sqref="AF110">
    <cfRule type="cellIs" dxfId="19" priority="1500" operator="between">
      <formula>1</formula>
      <formula>30</formula>
    </cfRule>
  </conditionalFormatting>
  <conditionalFormatting sqref="AF111">
    <cfRule type="cellIs" dxfId="18" priority="257" operator="equal">
      <formula>1</formula>
    </cfRule>
    <cfRule type="cellIs" dxfId="17" priority="258" operator="greaterThan">
      <formula>1</formula>
    </cfRule>
  </conditionalFormatting>
  <conditionalFormatting sqref="AF112">
    <cfRule type="cellIs" dxfId="16" priority="247" operator="between">
      <formula>1</formula>
      <formula>30</formula>
    </cfRule>
  </conditionalFormatting>
  <conditionalFormatting sqref="AF113">
    <cfRule type="cellIs" dxfId="15" priority="163" operator="equal">
      <formula>1</formula>
    </cfRule>
    <cfRule type="cellIs" dxfId="14" priority="164" operator="greaterThan">
      <formula>1</formula>
    </cfRule>
  </conditionalFormatting>
  <conditionalFormatting sqref="AF114">
    <cfRule type="cellIs" dxfId="13" priority="153" operator="equal">
      <formula>1</formula>
    </cfRule>
  </conditionalFormatting>
  <conditionalFormatting sqref="AF115">
    <cfRule type="cellIs" dxfId="12" priority="138" operator="greaterThan">
      <formula>1</formula>
    </cfRule>
    <cfRule type="cellIs" dxfId="11" priority="137" operator="equal">
      <formula>1</formula>
    </cfRule>
  </conditionalFormatting>
  <conditionalFormatting sqref="AF116">
    <cfRule type="cellIs" dxfId="10" priority="127" operator="equal">
      <formula>1</formula>
    </cfRule>
  </conditionalFormatting>
  <conditionalFormatting sqref="AF117">
    <cfRule type="cellIs" dxfId="9" priority="50" operator="equal">
      <formula>1</formula>
    </cfRule>
    <cfRule type="cellIs" dxfId="8" priority="51" operator="greaterThan">
      <formula>1</formula>
    </cfRule>
  </conditionalFormatting>
  <conditionalFormatting sqref="AF118">
    <cfRule type="cellIs" dxfId="7" priority="66" operator="between">
      <formula>1</formula>
      <formula>30</formula>
    </cfRule>
  </conditionalFormatting>
  <conditionalFormatting sqref="AF120">
    <cfRule type="cellIs" dxfId="6" priority="3077" operator="equal">
      <formula>1</formula>
    </cfRule>
  </conditionalFormatting>
  <conditionalFormatting sqref="AF121">
    <cfRule type="cellIs" dxfId="5" priority="2429" operator="equal">
      <formula>1</formula>
    </cfRule>
    <cfRule type="cellIs" dxfId="4" priority="2430" operator="greaterThan">
      <formula>1</formula>
    </cfRule>
  </conditionalFormatting>
  <conditionalFormatting sqref="AF122">
    <cfRule type="cellIs" dxfId="3" priority="2419" operator="equal">
      <formula>1</formula>
    </cfRule>
  </conditionalFormatting>
  <conditionalFormatting sqref="AF123">
    <cfRule type="cellIs" dxfId="2" priority="2401" operator="equal">
      <formula>1</formula>
    </cfRule>
    <cfRule type="cellIs" dxfId="1" priority="2402" operator="greaterThan">
      <formula>1</formula>
    </cfRule>
  </conditionalFormatting>
  <conditionalFormatting sqref="AF124">
    <cfRule type="cellIs" dxfId="0" priority="2391" operator="equal">
      <formula>1</formula>
    </cfRule>
  </conditionalFormatting>
  <hyperlinks>
    <hyperlink ref="D111:D112" location="SIMULACRO!A1" display="Simulacros (Objetivo No. 6 y  10)" xr:uid="{00000000-0004-0000-0300-000000000000}"/>
    <hyperlink ref="D115:D116" location="'ACCIONES CORRECTIVAS'!A1" display="Seguimiento Plan de Acción Hallazgos Auditoria de Seguimiento ICOTEC. (Objetivo No. 5)." xr:uid="{00000000-0004-0000-0300-000001000000}"/>
    <hyperlink ref="D49:D50" location="'FORMACION SVE PARA DME'!A1" display="'FORMACION SVE PARA DME'!A1" xr:uid="{00000000-0004-0000-0300-000002000000}"/>
    <hyperlink ref="D51:D52" location="'FORMACION SVE PSICOSOCIAL'!A1" display="'FORMACION SVE PSICOSOCIAL'!A1" xr:uid="{00000000-0004-0000-0300-000003000000}"/>
    <hyperlink ref="D97:D98" location="JORNADASDESALUDYBIENESTARLABOR!A1" display="JORNADASDESALUDYBIENESTARLABOR!A1" xr:uid="{00000000-0004-0000-0300-000004000000}"/>
    <hyperlink ref="D47:D48" location="'FORMACION BRIGADAS'!A1" display="'FORMACION BRIGADAS'!A1" xr:uid="{00000000-0004-0000-0300-000005000000}"/>
    <hyperlink ref="D65:D66" location="'INSPECCION SEDES ALCALDÍA'!A1" display="'INSPECCION SEDES ALCALDÍA'!A1" xr:uid="{00000000-0004-0000-0300-000006000000}"/>
  </hyperlinks>
  <printOptions horizontalCentered="1" verticalCentered="1"/>
  <pageMargins left="0.39370078740157483" right="0.39370078740157483" top="0.39370078740157483" bottom="0.39370078740157483" header="0" footer="0"/>
  <pageSetup scale="40" orientation="portrait" r:id="rId1"/>
  <headerFooter alignWithMargins="0">
    <oddFooter>&amp;C&amp;P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61"/>
  <sheetViews>
    <sheetView topLeftCell="B30" zoomScale="130" zoomScaleNormal="130" workbookViewId="0">
      <selection activeCell="G30" sqref="G30"/>
    </sheetView>
  </sheetViews>
  <sheetFormatPr baseColWidth="10" defaultColWidth="11.44140625" defaultRowHeight="9.6" x14ac:dyDescent="0.2"/>
  <cols>
    <col min="1" max="1" width="10.5546875" style="209" customWidth="1"/>
    <col min="2" max="2" width="36.109375" style="210" customWidth="1"/>
    <col min="3" max="3" width="18.5546875" style="208" customWidth="1"/>
    <col min="4" max="4" width="18" style="208" customWidth="1"/>
    <col min="5" max="5" width="17.88671875" style="208" customWidth="1"/>
    <col min="6" max="6" width="21.109375" style="208" customWidth="1"/>
    <col min="7" max="7" width="18.6640625" style="208" customWidth="1"/>
    <col min="8" max="8" width="14.88671875" style="208" customWidth="1"/>
    <col min="9" max="9" width="13" style="208" customWidth="1"/>
    <col min="10" max="10" width="11.6640625" style="208" customWidth="1"/>
    <col min="11" max="11" width="15" style="208" customWidth="1"/>
    <col min="12" max="12" width="11.44140625" style="208"/>
    <col min="13" max="13" width="15.88671875" style="208" customWidth="1"/>
    <col min="14" max="15" width="11.44140625" style="208"/>
    <col min="16" max="16384" width="11.44140625" style="209"/>
  </cols>
  <sheetData>
    <row r="2" spans="1:15" s="206" customFormat="1" x14ac:dyDescent="0.25">
      <c r="A2" s="206" t="s">
        <v>378</v>
      </c>
      <c r="B2" s="207" t="s">
        <v>12</v>
      </c>
      <c r="C2" s="208" t="s">
        <v>379</v>
      </c>
      <c r="D2" s="208" t="s">
        <v>380</v>
      </c>
      <c r="E2" s="208" t="s">
        <v>381</v>
      </c>
      <c r="F2" s="208" t="s">
        <v>382</v>
      </c>
      <c r="G2" s="208" t="s">
        <v>383</v>
      </c>
      <c r="H2" s="208" t="s">
        <v>384</v>
      </c>
      <c r="I2" s="208" t="s">
        <v>385</v>
      </c>
      <c r="J2" s="208" t="s">
        <v>386</v>
      </c>
      <c r="K2" s="208" t="s">
        <v>387</v>
      </c>
      <c r="L2" s="208" t="s">
        <v>388</v>
      </c>
      <c r="M2" s="208" t="s">
        <v>389</v>
      </c>
      <c r="N2" s="208" t="s">
        <v>390</v>
      </c>
      <c r="O2" s="208"/>
    </row>
    <row r="3" spans="1:15" ht="168" customHeight="1" x14ac:dyDescent="0.2">
      <c r="A3" s="209">
        <v>1</v>
      </c>
      <c r="B3" s="207" t="str">
        <f>VLOOKUP(A3,'1, PLAN DE TRABAJO'!$C$3:AH124,2,0)</f>
        <v>SIGAMI - ISO 45001-2018
Revisión y actualización de los documentos metodológicos
 Actividad mancomundad con SIGAMI
1. Política integral HSEQ
2. Manual HSEQ
3. Contexto de la organización
4. Matriz partes interesadas
5, Riesgos y oportunidades
6. Acciones Correctivas.
7, Normograma.
8, Gestión del Cambio.
9, Auditorias
11, Instructivo para la elaboración de documentos
(Objetivo No. 5)</v>
      </c>
      <c r="D3" s="208" t="s">
        <v>392</v>
      </c>
    </row>
    <row r="4" spans="1:15" ht="92.25" customHeight="1" x14ac:dyDescent="0.2">
      <c r="A4" s="209">
        <v>2</v>
      </c>
      <c r="B4" s="207" t="str">
        <f>VLOOKUP(A4,'1, PLAN DE TRABAJO'!$C$3:AH125,2,0)</f>
        <v xml:space="preserve">POLÍTICAS DE SG-SST.
.
Revisión y actualizacion
1  De Seguridad Vial
2, De Acoso Laboral
3, Prevención de Consumo de Sustancias Psicoactivas
4. Prevención de Acoso Laboral
(Objetivo No. 5)
</v>
      </c>
      <c r="D4" s="208" t="s">
        <v>839</v>
      </c>
    </row>
    <row r="5" spans="1:15" ht="144" x14ac:dyDescent="0.2">
      <c r="A5" s="209">
        <v>3</v>
      </c>
      <c r="B5" s="207" t="str">
        <f>VLOOKUP(A5,'1, PLAN DE TRABAJO'!$C$3:AH126,2,0)</f>
        <v xml:space="preserve">PROCEDIMIENTOS DEL SG-SST
Revisón y actualización.
1, Evaluaciones medicas ocupacionales.
2, Administración de elementos de protección personal. 
3, Inspecciones de seguridad en el trabajo
4. IPEVR
5, Incidentes y accidentes de trabajo
6. Reporte de actos y/o condicioens inseguridas
(Objetivo No. 5)
</v>
      </c>
    </row>
    <row r="6" spans="1:15" ht="108.75" customHeight="1" x14ac:dyDescent="0.2">
      <c r="A6" s="209">
        <v>4</v>
      </c>
      <c r="B6" s="207" t="str">
        <f>VLOOKUP(A6,'1, PLAN DE TRABAJO'!$C$3:AH127,2,0)</f>
        <v>PVE PARA RIESGO PSICOSOCIAL.
Revisión, actualizacion 
1  Salud Mental
2,. Primero Auxilios Psicológicos.
3, Sustancias Psicoactivas.
4, Acoso Laboral.
(Objetivo No. 5, 10)</v>
      </c>
    </row>
    <row r="7" spans="1:15" ht="96" customHeight="1" x14ac:dyDescent="0.2">
      <c r="A7" s="209">
        <v>5</v>
      </c>
      <c r="B7" s="207" t="str">
        <f>VLOOKUP(A7,'1, PLAN DE TRABAJO'!$C$3:AH128,2,0)</f>
        <v>PVE DESORDENES MUSCULOESQUELÉTICOS. 
Revisión, actualizacion 
1  Biomecánico
2, Ergonómico
3, Actividad Física.
(Objetivo No. 5, 10)</v>
      </c>
      <c r="E7" s="208" t="s">
        <v>849</v>
      </c>
    </row>
    <row r="8" spans="1:15" ht="72" customHeight="1" x14ac:dyDescent="0.2">
      <c r="A8" s="209">
        <v>6</v>
      </c>
      <c r="B8" s="207" t="str">
        <f>VLOOKUP(A8,'1, PLAN DE TRABAJO'!$C$3:AH129,2,0)</f>
        <v>PROGRAMA ESTILOS DE VIDA SALUDABLE
Revisión, actualizacion 
(Objetivo No. 5, 10)</v>
      </c>
      <c r="F8" s="208" t="s">
        <v>850</v>
      </c>
    </row>
    <row r="9" spans="1:15" ht="57" customHeight="1" x14ac:dyDescent="0.2">
      <c r="A9" s="209">
        <v>7</v>
      </c>
      <c r="B9" s="207" t="str">
        <f>VLOOKUP(A9,'1, PLAN DE TRABAJO'!$C$3:AH130,2,0)</f>
        <v>PROFESIOGRAMA
Revisión y actualización. 
(Objetivo No. 5,6,10)</v>
      </c>
      <c r="C9" s="208" t="s">
        <v>393</v>
      </c>
    </row>
    <row r="10" spans="1:15" ht="76.8" x14ac:dyDescent="0.2">
      <c r="A10" s="209">
        <v>8</v>
      </c>
      <c r="B10" s="207" t="str">
        <f>VLOOKUP(A10,'1, PLAN DE TRABAJO'!$C$3:AH131,2,0)</f>
        <v>PLAN DE EMERGENCIAS
Revisón y actualización del plan, PONs y matriz de amanezas y vulnerabilidad .
(Objetivo No. 5, 10)</v>
      </c>
      <c r="E10" s="208" t="s">
        <v>391</v>
      </c>
    </row>
    <row r="11" spans="1:15" ht="42.75" customHeight="1" x14ac:dyDescent="0.2">
      <c r="A11" s="209">
        <v>9</v>
      </c>
      <c r="B11" s="207" t="str">
        <f>VLOOKUP(A11,'1, PLAN DE TRABAJO'!$C$3:AH132,2,0)</f>
        <v>PLAN ESTRATÉGICO DE SEGURIDAD VlA.
Revisión y actualizacion pasos (DASHVOARD)</v>
      </c>
    </row>
    <row r="12" spans="1:15" ht="86.25" customHeight="1" x14ac:dyDescent="0.2">
      <c r="A12" s="209">
        <v>10</v>
      </c>
      <c r="B12" s="207" t="str">
        <f>VLOOKUP(A12,'1, PLAN DE TRABAJO'!$C$3:AH133,2,0)</f>
        <v>MATRIZ IPEVR
Revisión y actualización. 
Actividades Rutinarias
Actividades No Rutinarias
PESV.
(Objetivo No. 5 10)</v>
      </c>
      <c r="G12" s="208" t="s">
        <v>883</v>
      </c>
    </row>
    <row r="13" spans="1:15" ht="60.75" customHeight="1" x14ac:dyDescent="0.2">
      <c r="A13" s="209">
        <v>11</v>
      </c>
      <c r="B13" s="207" t="str">
        <f>VLOOKUP(A13,'1, PLAN DE TRABAJO'!$C$3:AH134,2,0)</f>
        <v>DECRETO 
REGLAMENTO DE HIGIENE Y SEGURIDAD INDUSTRIAL
Revisión y acutalización Decreto
(Objetivo No. 6, 10)</v>
      </c>
      <c r="E13" s="208" t="s">
        <v>884</v>
      </c>
    </row>
    <row r="14" spans="1:15" ht="60.75" customHeight="1" x14ac:dyDescent="0.2">
      <c r="A14" s="209">
        <v>12</v>
      </c>
      <c r="B14" s="207" t="str">
        <f>VLOOKUP(A14,'1, PLAN DE TRABAJO'!$C$3:AH135,2,0)</f>
        <v>DECRETO 
COMITÉ PLAN ESTRATÉGICO DE SEGURIDAD VIAL
Revisión y acutalización Decreto
(Objetivo No. 6, 10)</v>
      </c>
    </row>
    <row r="15" spans="1:15" ht="57.75" customHeight="1" x14ac:dyDescent="0.2">
      <c r="A15" s="209">
        <v>13</v>
      </c>
      <c r="B15" s="207" t="str">
        <f>VLOOKUP(A15,'1, PLAN DE TRABAJO'!$C$3:AH136,2,0)</f>
        <v>DECRETO 
CONFORMACIÓN COPASST 2024-2026
Revisión y acutalización Decreto
(Objetivo No. 6, 10)</v>
      </c>
    </row>
    <row r="16" spans="1:15" ht="57.75" customHeight="1" x14ac:dyDescent="0.2">
      <c r="A16" s="209">
        <v>14</v>
      </c>
      <c r="B16" s="207" t="str">
        <f>VLOOKUP(A16,'1, PLAN DE TRABAJO'!$C$3:AH137,2,0)</f>
        <v>DECRETO 
CONFORMACIÓN COCOLA 2024-2026
Revisión y acutalización Decreto
(Objetivo No. 6, 10)</v>
      </c>
    </row>
    <row r="17" spans="1:9" ht="61.5" customHeight="1" x14ac:dyDescent="0.2">
      <c r="A17" s="209">
        <v>15</v>
      </c>
      <c r="B17" s="207" t="str">
        <f>VLOOKUP(A17,'1, PLAN DE TRABAJO'!$C$3:AH138,2,0)</f>
        <v>PROCESO CONTRACTUAL
EXÁMENES MÉDICOS PERIODICOS.
Entrega Ficha Técnica
(Objetivo No. 6, 10)</v>
      </c>
      <c r="E17" s="208" t="s">
        <v>897</v>
      </c>
    </row>
    <row r="18" spans="1:9" ht="84.75" customHeight="1" x14ac:dyDescent="0.2">
      <c r="A18" s="209">
        <v>16</v>
      </c>
      <c r="B18" s="207" t="str">
        <f>VLOOKUP(A18,'1, PLAN DE TRABAJO'!$C$3:AH139,2,0)</f>
        <v>PROCESO CONTRACTUAL
ELEMENTOS DE SEGURIDAD INDUSTRIAL Y RECARGA EXTINTORES.
Entrega Ficha Técnica
(Objetivo No. 6, 10)</v>
      </c>
      <c r="E18" s="208" t="s">
        <v>898</v>
      </c>
    </row>
    <row r="19" spans="1:9" ht="67.2" x14ac:dyDescent="0.2">
      <c r="A19" s="209">
        <v>17</v>
      </c>
      <c r="B19" s="207" t="str">
        <f>VLOOKUP(A19,'1, PLAN DE TRABAJO'!$C$3:AH140,2,0)</f>
        <v>PROCESO CONTRACTUAL
BATERIA DE RIESGO PSICOSOCIAL
Entrega Ficha Técnica
.(Objetivo No. 6, 10)</v>
      </c>
    </row>
    <row r="20" spans="1:9" ht="59.25" customHeight="1" x14ac:dyDescent="0.2">
      <c r="A20" s="209">
        <v>18</v>
      </c>
      <c r="B20" s="207" t="str">
        <f>VLOOKUP(A20,'1, PLAN DE TRABAJO'!$C$3:AH141,2,0)</f>
        <v>BRIGADAS DE EMERGENCIA
Convocatoria  de brigadas de emergencias (Por centros de trabajo)
 (Objetivo No. 10)</v>
      </c>
      <c r="D20" s="208" t="s">
        <v>864</v>
      </c>
    </row>
    <row r="21" spans="1:9" ht="110.25" customHeight="1" x14ac:dyDescent="0.2">
      <c r="A21" s="209">
        <v>19</v>
      </c>
      <c r="B21" s="207" t="str">
        <f>VLOOKUP(A21,'1, PLAN DE TRABAJO'!$C$3:AH142,2,0)</f>
        <v>FORMACIÓN
INDUCCIÓN Y REINDUCCIÓN AL SG-SST
Socialización:
Políticas, planes, programas, procedimientos, instructivos, estándares del SG-SST.
(Objetivo No. 10)</v>
      </c>
      <c r="C21" s="208" t="s">
        <v>438</v>
      </c>
      <c r="D21" s="208" t="s">
        <v>857</v>
      </c>
      <c r="G21" s="208" t="s">
        <v>895</v>
      </c>
    </row>
    <row r="22" spans="1:9" ht="72" customHeight="1" x14ac:dyDescent="0.2">
      <c r="A22" s="209">
        <v>20</v>
      </c>
      <c r="B22" s="207" t="str">
        <f>VLOOKUP(A22,'1, PLAN DE TRABAJO'!$C$3:AH143,2,0)</f>
        <v xml:space="preserve">FORMACIÓN
BRIGADAS DE EMERGENCIA
Capacitacion brigadistas
(Objetivo No. 10) </v>
      </c>
      <c r="D22" s="208" t="s">
        <v>855</v>
      </c>
      <c r="E22" s="208" t="s">
        <v>856</v>
      </c>
      <c r="F22" s="208" t="s">
        <v>865</v>
      </c>
      <c r="G22" s="208" t="s">
        <v>876</v>
      </c>
      <c r="H22" s="208" t="s">
        <v>904</v>
      </c>
      <c r="I22" s="208" t="s">
        <v>909</v>
      </c>
    </row>
    <row r="23" spans="1:9" ht="115.5" customHeight="1" x14ac:dyDescent="0.2">
      <c r="A23" s="209">
        <v>21</v>
      </c>
      <c r="B23" s="207" t="str">
        <f>VLOOKUP(A23,'1, PLAN DE TRABAJO'!$C$3:AH144,2,0)</f>
        <v>FORMACIÓN
PVE DESORDENES MUSCULOESQUELÉTICOS. 
Capacitaciones y Charlas
Ver
 (Objetivo No. 10 )</v>
      </c>
      <c r="C23" s="208" t="s">
        <v>851</v>
      </c>
      <c r="D23" s="208" t="s">
        <v>852</v>
      </c>
      <c r="E23" s="208" t="s">
        <v>852</v>
      </c>
      <c r="F23" s="208" t="s">
        <v>860</v>
      </c>
    </row>
    <row r="24" spans="1:9" ht="118.5" customHeight="1" x14ac:dyDescent="0.2">
      <c r="A24" s="209">
        <v>22</v>
      </c>
      <c r="B24" s="207" t="str">
        <f>VLOOKUP(A24,'1, PLAN DE TRABAJO'!$C$3:AH145,2,0)</f>
        <v>FORMACIÓN
PVE PARA RIESGO PSICOSOCIAL.
Capacitaciones y Charlas
 (Objetivo No. 10 )</v>
      </c>
      <c r="C24" s="208" t="s">
        <v>913</v>
      </c>
      <c r="D24" s="208" t="s">
        <v>914</v>
      </c>
      <c r="E24" s="208" t="s">
        <v>915</v>
      </c>
      <c r="G24" s="208" t="s">
        <v>916</v>
      </c>
      <c r="H24" s="208" t="s">
        <v>917</v>
      </c>
      <c r="I24" s="208" t="s">
        <v>918</v>
      </c>
    </row>
    <row r="25" spans="1:9" ht="90" customHeight="1" x14ac:dyDescent="0.2">
      <c r="A25" s="209">
        <v>23</v>
      </c>
      <c r="B25" s="207" t="str">
        <f>VLOOKUP(A25,'1, PLAN DE TRABAJO'!$C$3:AH146,2,0)</f>
        <v>FORMACIÓN
PROGRAMA ESTILOS DE VIDA SALUDABLE
Capacitaciones y Charlas
 (Objetivo No. 10 )</v>
      </c>
    </row>
    <row r="26" spans="1:9" ht="78.75" customHeight="1" x14ac:dyDescent="0.2">
      <c r="A26" s="209">
        <v>24</v>
      </c>
      <c r="B26" s="207" t="str">
        <f>VLOOKUP(A26,'1, PLAN DE TRABAJO'!$C$3:AH147,2,0)</f>
        <v>FORMACIÓN
GESTIÓN DEL RIESGO
Charlas y capacitacion
  (Objetivo No. 10)</v>
      </c>
    </row>
    <row r="27" spans="1:9" ht="94.5" customHeight="1" x14ac:dyDescent="0.2">
      <c r="A27" s="209">
        <v>25</v>
      </c>
      <c r="B27" s="207" t="str">
        <f>VLOOKUP(A27,'1, PLAN DE TRABAJO'!$C$3:AH148,2,0)</f>
        <v>FORMACIÓN
COPASST
Capacitación, roles, responsabilidades, requisitos legales, investigación AT
(Objetivo No. 10)</v>
      </c>
    </row>
    <row r="28" spans="1:9" ht="84.75" customHeight="1" x14ac:dyDescent="0.2">
      <c r="A28" s="209">
        <v>26</v>
      </c>
      <c r="B28" s="207" t="str">
        <f>VLOOKUP(A28,'1, PLAN DE TRABAJO'!$C$3:AH149,2,0)</f>
        <v>FORMACIÓN
COCOLA
Capacitación, roles, responsabilidades, requisitos legales
(Objetivo No. 10)</v>
      </c>
      <c r="I28" s="208" t="s">
        <v>912</v>
      </c>
    </row>
    <row r="29" spans="1:9" ht="164.25" customHeight="1" x14ac:dyDescent="0.2">
      <c r="A29" s="209">
        <v>27</v>
      </c>
      <c r="B29" s="207" t="str">
        <f>VLOOKUP(A29,'1, PLAN DE TRABAJO'!$C$3:AH150,2,0)</f>
        <v>FORMACIÓN
COMITÉ PESV
Capacitación, roles, responsabilidades, requisitos legales
1, Salud emocional y bienestar laboral PESV
2Movilidad inteligente.
3, Curso integral en seguridad vial
4.Primeros auxilios básicos.
5. Atención de emergencias en automotores
(Objetivo No. 10)</v>
      </c>
    </row>
    <row r="30" spans="1:9" ht="222.75" customHeight="1" x14ac:dyDescent="0.2">
      <c r="A30" s="209">
        <v>28</v>
      </c>
      <c r="B30" s="207" t="str">
        <f>VLOOKUP(A30,'1, PLAN DE TRABAJO'!$C$3:AH151,2,0)</f>
        <v>INSPECCIONES
PVE DESORDENES MUSCULOESQUELÉTICOS. 
Realizar las inspecciones de los puestos de trabajo de los servidores públicos de la administración, con sintomatologia osteomuscular sentida y resultados de diagnostico examenes medicos (Objetivo No. 10 )</v>
      </c>
      <c r="D30" s="208" t="s">
        <v>933</v>
      </c>
      <c r="E30" s="208" t="s">
        <v>934</v>
      </c>
      <c r="F30" s="208" t="s">
        <v>930</v>
      </c>
      <c r="G30" s="208" t="s">
        <v>935</v>
      </c>
      <c r="H30" s="208" t="s">
        <v>931</v>
      </c>
      <c r="I30" s="208" t="s">
        <v>932</v>
      </c>
    </row>
    <row r="31" spans="1:9" ht="266.25" customHeight="1" x14ac:dyDescent="0.2">
      <c r="A31" s="209">
        <v>29</v>
      </c>
      <c r="B31" s="207" t="str">
        <f>VLOOKUP(A31,'1, PLAN DE TRABAJO'!$C$3:AH152,2,0)</f>
        <v xml:space="preserve">INSPECCIONES DE HIGIENE Y SEGURIDAD INDUSTRIAL
1. Inspección de higiene y seguridad (área de trabajo)
2. Inspección de orden y aseo
3.  Inspección elemento de emergencias (botiquin - extintores - camillas- señalización - alarma)
4. Inspeccion de sustancias químicas.
5. Actos y condiciones inseguras
(Objetivo No. 5, 10)
</v>
      </c>
      <c r="E31" s="208" t="s">
        <v>862</v>
      </c>
      <c r="F31" s="208" t="s">
        <v>863</v>
      </c>
      <c r="G31" s="208" t="s">
        <v>911</v>
      </c>
      <c r="H31" s="208" t="s">
        <v>910</v>
      </c>
      <c r="I31" s="208" t="s">
        <v>921</v>
      </c>
    </row>
    <row r="32" spans="1:9" ht="96" customHeight="1" x14ac:dyDescent="0.2">
      <c r="A32" s="209">
        <v>30</v>
      </c>
      <c r="B32" s="207" t="str">
        <f>VLOOKUP(A32,'1, PLAN DE TRABAJO'!$C$3:AH153,2,0)</f>
        <v>MEDICINA PREVENTIVA Y DEL TRABAJO.
PSICOLOGÍA LABORAL
Atención psicología laboral - primeros auxilios psicologicos individuales
(Objetivo No. 10 )</v>
      </c>
      <c r="F32" s="208" t="s">
        <v>891</v>
      </c>
      <c r="G32" s="208" t="s">
        <v>889</v>
      </c>
      <c r="H32" s="208" t="s">
        <v>906</v>
      </c>
      <c r="I32" s="208" t="s">
        <v>905</v>
      </c>
    </row>
    <row r="33" spans="1:9" ht="94.5" customHeight="1" x14ac:dyDescent="0.2">
      <c r="A33" s="209">
        <v>31</v>
      </c>
      <c r="B33" s="207" t="str">
        <f>VLOOKUP(A33,'1, PLAN DE TRABAJO'!$C$3:AH154,2,0)</f>
        <v>MEDICINA PREVENTIVA Y DEL TRABAJO.
PSICOLOGÍA LABORAL
Emisión de recomendaciones y restrinciones de psicología laboral
(Objetivo No. 10 )</v>
      </c>
      <c r="F33" s="208" t="s">
        <v>888</v>
      </c>
      <c r="G33" s="208" t="s">
        <v>890</v>
      </c>
      <c r="H33" s="208" t="s">
        <v>907</v>
      </c>
      <c r="I33" s="208" t="s">
        <v>908</v>
      </c>
    </row>
    <row r="34" spans="1:9" ht="105.75" customHeight="1" x14ac:dyDescent="0.2">
      <c r="A34" s="209">
        <v>32</v>
      </c>
      <c r="B34" s="207" t="str">
        <f>VLOOKUP(A34,'1, PLAN DE TRABAJO'!$C$3:AH155,2,0)</f>
        <v>MEDICINA PREVENTIVA Y DEL TRABAJO.
MEDICINA LABORAL
Realizacion de los exámenes médicos ( Ingreso y egreso). Laborales y posincapacidad de acuerdo a la resolución 2346 de 2012examenes ocupacionales  (Objetivo No. 10)</v>
      </c>
      <c r="D34" s="208" t="s">
        <v>877</v>
      </c>
      <c r="E34" s="208" t="s">
        <v>878</v>
      </c>
      <c r="F34" s="208" t="s">
        <v>879</v>
      </c>
    </row>
    <row r="35" spans="1:9" ht="76.8" x14ac:dyDescent="0.2">
      <c r="A35" s="209">
        <v>33</v>
      </c>
      <c r="B35" s="207" t="str">
        <f>VLOOKUP(A35,'1, PLAN DE TRABAJO'!$C$3:AH156,2,0)</f>
        <v>MEDICINA PREVENTIVA Y DEL TRABAJO.
MEDICINA LABORAL
Emisión de recomendaciones y restrinciones de medicina laboral
(Objetivo No. 10)</v>
      </c>
      <c r="D35" s="208" t="s">
        <v>877</v>
      </c>
      <c r="E35" s="208" t="s">
        <v>878</v>
      </c>
      <c r="F35" s="208" t="s">
        <v>879</v>
      </c>
    </row>
    <row r="36" spans="1:9" ht="89.25" customHeight="1" x14ac:dyDescent="0.2">
      <c r="A36" s="209">
        <v>34</v>
      </c>
      <c r="B36" s="207" t="str">
        <f>VLOOKUP(A36,'1, PLAN DE TRABAJO'!$C$3:AH157,2,0)</f>
        <v>MEDICINA PREVENTIVA Y DEL TRABAJO.
FISIOTERAPIA LABORAL
Atención fisioterapia laboral. Ergonomia y Biomecánico
(Objetivo No. 10 )</v>
      </c>
      <c r="D36" s="208" t="s">
        <v>853</v>
      </c>
      <c r="E36" s="208" t="s">
        <v>853</v>
      </c>
      <c r="F36" s="208" t="s">
        <v>858</v>
      </c>
      <c r="H36" s="208" t="s">
        <v>927</v>
      </c>
      <c r="I36" s="208" t="s">
        <v>927</v>
      </c>
    </row>
    <row r="37" spans="1:9" ht="102" customHeight="1" x14ac:dyDescent="0.2">
      <c r="A37" s="209">
        <v>35</v>
      </c>
      <c r="B37" s="207" t="str">
        <f>VLOOKUP(A37,'1, PLAN DE TRABAJO'!$C$3:AH158,2,0)</f>
        <v>MEDICINA PREVENTIVA Y DEL TRABAJO.
FISIOTERAPIA LABORAL
Emisión de recomendaciones y restrinciones fisioterapia laboral
(Objetivo No. 10 )</v>
      </c>
      <c r="D37" s="208" t="s">
        <v>854</v>
      </c>
      <c r="E37" s="208" t="s">
        <v>854</v>
      </c>
      <c r="F37" s="208" t="s">
        <v>859</v>
      </c>
      <c r="H37" s="208" t="s">
        <v>928</v>
      </c>
      <c r="I37" s="208" t="s">
        <v>854</v>
      </c>
    </row>
    <row r="38" spans="1:9" ht="69.75" customHeight="1" x14ac:dyDescent="0.2">
      <c r="A38" s="209">
        <v>36</v>
      </c>
      <c r="B38" s="207" t="str">
        <f>VLOOKUP(A38,'1, PLAN DE TRABAJO'!$C$3:AH159,2,0)</f>
        <v>DIAGNÓSTICO DE SALUD
Analisis de resultados examenes médicos ocupacionales periódicos Diagnóstico de Salud.
(Objetivo No. 10 )</v>
      </c>
      <c r="G38" s="208" t="s">
        <v>887</v>
      </c>
    </row>
    <row r="39" spans="1:9" ht="57.6" x14ac:dyDescent="0.2">
      <c r="A39" s="209">
        <v>37</v>
      </c>
      <c r="B39" s="207" t="str">
        <f>VLOOKUP(A39,'1, PLAN DE TRABAJO'!$C$3:AH160,2,0)</f>
        <v>BATERÍA DE RIESGO PSICOSOCIAL
Analisis de resultados de la evaluacion de los factores de riesgo psicosocial.
(Objetivo No. 10 )</v>
      </c>
    </row>
    <row r="40" spans="1:9" ht="69" customHeight="1" x14ac:dyDescent="0.2">
      <c r="A40" s="209">
        <v>38</v>
      </c>
      <c r="B40" s="207" t="str">
        <f>VLOOKUP(A40,'1, PLAN DE TRABAJO'!$C$3:AH161,2,0)</f>
        <v>COMITÉ
PESV
Acompañamiento a Reuniones del comité de seguridad vial 
(Objetivo No. 6 y 10)</v>
      </c>
    </row>
    <row r="41" spans="1:9" ht="67.2" x14ac:dyDescent="0.2">
      <c r="A41" s="209">
        <v>39</v>
      </c>
      <c r="B41" s="207" t="str">
        <f>VLOOKUP(A41,'1, PLAN DE TRABAJO'!$C$3:AH162,2,0)</f>
        <v>COMITÉ
COPASST
Acompañamiento y seguimiento a las reuniones mensuales
(Objetivo No. 6 y 10)</v>
      </c>
      <c r="D41" s="208" t="s">
        <v>892</v>
      </c>
      <c r="E41" s="208" t="s">
        <v>893</v>
      </c>
      <c r="F41" s="208" t="s">
        <v>894</v>
      </c>
    </row>
    <row r="42" spans="1:9" ht="57.6" x14ac:dyDescent="0.2">
      <c r="A42" s="209">
        <v>40</v>
      </c>
      <c r="B42" s="207" t="str">
        <f>VLOOKUP(A42,'1, PLAN DE TRABAJO'!$C$3:AH163,2,0)</f>
        <v>COMITÉ
COCOLA
Seguimiento al funcionamiento del Comité 
(Objetivo No. 6 y 10)</v>
      </c>
    </row>
    <row r="43" spans="1:9" ht="173.25" customHeight="1" x14ac:dyDescent="0.2">
      <c r="A43" s="209">
        <v>41</v>
      </c>
      <c r="B43" s="207" t="str">
        <f>VLOOKUP(A43,'1, PLAN DE TRABAJO'!$C$3:AH164,2,0)</f>
        <v>ACCIDENTES DE TRABAJO
Investigaciones de accidentes de trabajo
(Objetivo No. 6 y 10)</v>
      </c>
      <c r="C43" s="208" t="s">
        <v>869</v>
      </c>
      <c r="D43" s="208" t="s">
        <v>868</v>
      </c>
      <c r="E43" s="208" t="s">
        <v>870</v>
      </c>
      <c r="F43" s="208" t="s">
        <v>875</v>
      </c>
    </row>
    <row r="44" spans="1:9" ht="57.6" x14ac:dyDescent="0.2">
      <c r="A44" s="209">
        <v>42</v>
      </c>
      <c r="B44" s="207" t="str">
        <f>VLOOKUP(A44,'1, PLAN DE TRABAJO'!$C$3:AH165,2,0)</f>
        <v>NORMOGRAMA.
Actualización y evaluación  de la matriz de requisitos legales aplicables y del normograma 
 (Objetivo No. 6)</v>
      </c>
      <c r="H44" s="208" t="s">
        <v>896</v>
      </c>
    </row>
    <row r="45" spans="1:9" ht="69" customHeight="1" x14ac:dyDescent="0.2">
      <c r="A45" s="209">
        <v>43</v>
      </c>
      <c r="B45" s="207" t="str">
        <f>VLOOKUP(A45,'1, PLAN DE TRABAJO'!$C$3:AH166,2,0)</f>
        <v>GESTION DEL CAMBIO
Implementacion Gestión del Cambio a todos aquellos cambios de la administración Mpal.
 (Objetivo No. 6)</v>
      </c>
    </row>
    <row r="46" spans="1:9" ht="63" customHeight="1" x14ac:dyDescent="0.2">
      <c r="A46" s="209">
        <v>44</v>
      </c>
      <c r="B46" s="207" t="str">
        <f>VLOOKUP(A46,'1, PLAN DE TRABAJO'!$C$3:AH167,2,0)</f>
        <v>PESV
Desarrollo actividades plan estrategico de seguridad vial 
(Objetivo No. 6 y 10)</v>
      </c>
      <c r="F46" s="208" t="s">
        <v>866</v>
      </c>
    </row>
    <row r="47" spans="1:9" ht="129.75" customHeight="1" x14ac:dyDescent="0.2">
      <c r="A47" s="209">
        <v>45</v>
      </c>
      <c r="B47" s="207" t="str">
        <f>VLOOKUP(A47,'1, PLAN DE TRABAJO'!$C$3:AH168,2,0)</f>
        <v>JORNADAS DE SALUD Y BIENESTAR LABORAL
Salud emocional
Bienestar laboral
Pausas Activas
Comunicación asertiva.
(Objetivo No. 6 y 10)</v>
      </c>
      <c r="D47" s="362" t="s">
        <v>847</v>
      </c>
      <c r="E47" s="363" t="s">
        <v>848</v>
      </c>
      <c r="F47" s="208" t="s">
        <v>861</v>
      </c>
      <c r="G47" s="208" t="s">
        <v>867</v>
      </c>
      <c r="H47" s="208" t="s">
        <v>922</v>
      </c>
    </row>
    <row r="48" spans="1:9" ht="167.25" customHeight="1" x14ac:dyDescent="0.2">
      <c r="A48" s="209">
        <v>46</v>
      </c>
      <c r="B48" s="207" t="str">
        <f>VLOOKUP(A48,'1, PLAN DE TRABAJO'!$C$3:AH169,2,0)</f>
        <v>INTERVENCIÓN.
PROGRAMA DE ESTILOS DE VIDA SALUDABLE (PERSONAL CON OBESIDAD)
1. Diagnóstico y Detección (170 funcionario)
2. Valoración Psicosocial (170 funcionarios)
3. Selección funcionarios críticos (50 funcionarios)
4, Atencion medicina laboral
5. Atención nutricionista
(Objetivo No. 6 y 10)</v>
      </c>
      <c r="G48" s="208" t="s">
        <v>885</v>
      </c>
    </row>
    <row r="49" spans="1:10" ht="65.25" customHeight="1" x14ac:dyDescent="0.2">
      <c r="A49" s="209">
        <v>47</v>
      </c>
      <c r="B49" s="207" t="str">
        <f>VLOOKUP(A49,'1, PLAN DE TRABAJO'!$C$3:AH170,2,0)</f>
        <v>INTERVENCIÓN.
SEMANA DE LA SEGURIDAD, LA SALUD Y EL BIENESTAR LABORAL.
Celebración día nacional de la SEGURIDAD Y SALUD EN EL TRABAJO
(Objetivo No. 6 y 10)</v>
      </c>
    </row>
    <row r="50" spans="1:10" ht="102" customHeight="1" x14ac:dyDescent="0.2">
      <c r="A50" s="209">
        <v>48</v>
      </c>
      <c r="B50" s="207" t="str">
        <f>VLOOKUP(A50,'1, PLAN DE TRABAJO'!$C$3:AH171,2,0)</f>
        <v xml:space="preserve">INDICADORES DE GESTIÓN
Medición y seguimiento
(Objetivo No. 5 )
</v>
      </c>
      <c r="G50" s="208" t="s">
        <v>886</v>
      </c>
    </row>
    <row r="51" spans="1:10" ht="66.75" customHeight="1" x14ac:dyDescent="0.2">
      <c r="A51" s="209">
        <v>49</v>
      </c>
      <c r="B51" s="207" t="str">
        <f>VLOOKUP(A51,'1, PLAN DE TRABAJO'!$C$3:AH172,2,0)</f>
        <v>PVE DESORDENES MUSCULOESQUELÉTICOS. 
Realizar seguimiento a recomendaciones dadas en inspecciones de puestos de trabajo a los servidores publicos con sintomatologia osteomuscular sentida y resultados de diagnostico examenes medicos (Objetivo No. 10 )</v>
      </c>
    </row>
    <row r="52" spans="1:10" ht="38.25" customHeight="1" x14ac:dyDescent="0.2">
      <c r="A52" s="209">
        <v>50</v>
      </c>
      <c r="B52" s="207" t="str">
        <f>VLOOKUP(A52,'1, PLAN DE TRABAJO'!$C$3:AH173,2,0)</f>
        <v>REVISIÓN POR LA ALTA DIRECCIÓN
(Objetivo No. 5 )</v>
      </c>
    </row>
    <row r="53" spans="1:10" ht="54" customHeight="1" x14ac:dyDescent="0.2">
      <c r="A53" s="209">
        <v>51</v>
      </c>
      <c r="B53" s="207" t="str">
        <f>VLOOKUP(A53,'1, PLAN DE TRABAJO'!$C$3:AH174,2,0)</f>
        <v>AUDITORIA INTERNA SG-SST
Realización
(Objetivo No. 5 )</v>
      </c>
      <c r="J53" s="208" t="s">
        <v>925</v>
      </c>
    </row>
    <row r="54" spans="1:10" ht="54" customHeight="1" x14ac:dyDescent="0.2">
      <c r="A54" s="209">
        <v>52</v>
      </c>
      <c r="B54" s="207" t="str">
        <f>VLOOKUP(A54,'1, PLAN DE TRABAJO'!$C$3:AH175,2,0)</f>
        <v>Simulacros (Objetivo No. 6 y  10)</v>
      </c>
      <c r="G54" s="208" t="s">
        <v>919</v>
      </c>
      <c r="I54" s="208" t="s">
        <v>920</v>
      </c>
    </row>
    <row r="55" spans="1:10" ht="43.5" customHeight="1" x14ac:dyDescent="0.2">
      <c r="A55" s="209">
        <v>53</v>
      </c>
      <c r="B55" s="207" t="str">
        <f>VLOOKUP(A55,'1, PLAN DE TRABAJO'!$C$3:AH176,2,0)</f>
        <v>ESTÁNDARES MÍNIMOS
Realizar la Evaluación del SG-SST 2023 (Objetivo No. 6)</v>
      </c>
    </row>
    <row r="56" spans="1:10" ht="114.75" customHeight="1" x14ac:dyDescent="0.2">
      <c r="A56" s="209">
        <v>54</v>
      </c>
      <c r="B56" s="207" t="str">
        <f>VLOOKUP(A56,'1, PLAN DE TRABAJO'!$C$3:AH177,2,0)</f>
        <v>Seguimiento Plan de Acción Hallazgos Auditoria de Seguimiento ICONTEC. (Objetivo No. 5).</v>
      </c>
    </row>
    <row r="57" spans="1:10" ht="96" x14ac:dyDescent="0.2">
      <c r="A57" s="209">
        <v>55</v>
      </c>
      <c r="B57" s="207" t="str">
        <f>VLOOKUP(A57,'1, PLAN DE TRABAJO'!$C$3:AH178,2,0)</f>
        <v>VERIFICACIÓN.
PROGRAMA DE ESTILOS DE VIDA SALUDABLE (PERSONAL CON OBESIDAD)
1. Tamizaje mensual seguimiento a resultados (peso - talla)
Julio - agosto-septiembre-octubre-noviembre-diciembre.
(Objetivo No. 6 y 10)</v>
      </c>
    </row>
    <row r="58" spans="1:10" ht="34.5" customHeight="1" x14ac:dyDescent="0.2">
      <c r="A58" s="567">
        <v>56</v>
      </c>
      <c r="B58" s="481" t="s">
        <v>426</v>
      </c>
      <c r="C58" s="565"/>
      <c r="D58" s="566"/>
      <c r="E58" s="566"/>
      <c r="F58" s="568" t="s">
        <v>872</v>
      </c>
      <c r="G58" s="568" t="s">
        <v>882</v>
      </c>
      <c r="H58" s="566"/>
    </row>
    <row r="59" spans="1:10" ht="18.75" customHeight="1" x14ac:dyDescent="0.2">
      <c r="A59" s="567"/>
      <c r="B59" s="481"/>
      <c r="C59" s="565"/>
      <c r="D59" s="566"/>
      <c r="E59" s="566"/>
      <c r="F59" s="568"/>
      <c r="G59" s="568"/>
      <c r="H59" s="566"/>
    </row>
    <row r="60" spans="1:10" ht="39" customHeight="1" x14ac:dyDescent="0.2">
      <c r="A60" s="567">
        <v>57</v>
      </c>
      <c r="B60" s="500" t="s">
        <v>871</v>
      </c>
      <c r="C60" s="569" t="s">
        <v>873</v>
      </c>
      <c r="D60" s="568" t="s">
        <v>868</v>
      </c>
      <c r="E60" s="568" t="s">
        <v>870</v>
      </c>
      <c r="F60" s="568" t="s">
        <v>874</v>
      </c>
      <c r="G60" s="568" t="s">
        <v>881</v>
      </c>
      <c r="H60" s="566"/>
      <c r="I60" s="566"/>
    </row>
    <row r="61" spans="1:10" ht="111.75" customHeight="1" thickBot="1" x14ac:dyDescent="0.25">
      <c r="A61" s="567"/>
      <c r="B61" s="540"/>
      <c r="C61" s="569"/>
      <c r="D61" s="568"/>
      <c r="E61" s="568"/>
      <c r="F61" s="568"/>
      <c r="G61" s="568"/>
      <c r="H61" s="566"/>
      <c r="I61" s="566"/>
    </row>
  </sheetData>
  <mergeCells count="17">
    <mergeCell ref="A58:A59"/>
    <mergeCell ref="C58:C59"/>
    <mergeCell ref="D58:D59"/>
    <mergeCell ref="E58:E59"/>
    <mergeCell ref="I60:I61"/>
    <mergeCell ref="A60:A61"/>
    <mergeCell ref="F58:F59"/>
    <mergeCell ref="G58:G59"/>
    <mergeCell ref="H58:H59"/>
    <mergeCell ref="C60:C61"/>
    <mergeCell ref="D60:D61"/>
    <mergeCell ref="E60:E61"/>
    <mergeCell ref="F60:F61"/>
    <mergeCell ref="G60:G61"/>
    <mergeCell ref="H60:H61"/>
    <mergeCell ref="B58:B59"/>
    <mergeCell ref="B60:B61"/>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workbookViewId="0">
      <selection activeCell="D5" sqref="D5"/>
    </sheetView>
  </sheetViews>
  <sheetFormatPr baseColWidth="10" defaultColWidth="11.44140625" defaultRowHeight="13.8" x14ac:dyDescent="0.25"/>
  <cols>
    <col min="1" max="1" width="32.6640625" style="220" customWidth="1"/>
    <col min="2" max="2" width="19.44140625" style="196" customWidth="1"/>
    <col min="3" max="3" width="60.6640625" style="196" customWidth="1"/>
    <col min="4" max="4" width="28.88671875" style="196" customWidth="1"/>
    <col min="5" max="16384" width="11.44140625" style="196"/>
  </cols>
  <sheetData>
    <row r="1" spans="1:8" ht="36" customHeight="1" x14ac:dyDescent="0.4">
      <c r="A1" s="570" t="s">
        <v>340</v>
      </c>
      <c r="B1" s="570"/>
      <c r="C1" s="570"/>
      <c r="D1" s="570"/>
      <c r="E1" s="203"/>
      <c r="F1" s="203"/>
      <c r="G1" s="203"/>
      <c r="H1" s="203"/>
    </row>
    <row r="2" spans="1:8" ht="30.75" customHeight="1" x14ac:dyDescent="0.25">
      <c r="A2" s="215" t="s">
        <v>341</v>
      </c>
      <c r="B2" s="197" t="s">
        <v>342</v>
      </c>
      <c r="C2" s="197" t="s">
        <v>343</v>
      </c>
      <c r="D2" s="197" t="s">
        <v>344</v>
      </c>
    </row>
    <row r="3" spans="1:8" ht="78" customHeight="1" x14ac:dyDescent="0.25">
      <c r="A3" s="216" t="s">
        <v>357</v>
      </c>
      <c r="B3" s="198" t="s">
        <v>345</v>
      </c>
      <c r="C3" s="199" t="s">
        <v>354</v>
      </c>
      <c r="D3" s="200"/>
    </row>
    <row r="4" spans="1:8" ht="69" customHeight="1" x14ac:dyDescent="0.25">
      <c r="A4" s="216" t="s">
        <v>358</v>
      </c>
      <c r="B4" s="198" t="s">
        <v>345</v>
      </c>
      <c r="C4" s="199" t="s">
        <v>354</v>
      </c>
      <c r="D4" s="198"/>
    </row>
    <row r="5" spans="1:8" ht="69.75" customHeight="1" x14ac:dyDescent="0.25">
      <c r="A5" s="216" t="s">
        <v>359</v>
      </c>
      <c r="B5" s="198" t="s">
        <v>345</v>
      </c>
      <c r="C5" s="199" t="s">
        <v>354</v>
      </c>
      <c r="D5" s="199"/>
    </row>
    <row r="6" spans="1:8" ht="65.25" customHeight="1" x14ac:dyDescent="0.25">
      <c r="A6" s="216" t="s">
        <v>360</v>
      </c>
      <c r="B6" s="198" t="s">
        <v>345</v>
      </c>
      <c r="C6" s="199" t="s">
        <v>354</v>
      </c>
      <c r="D6" s="200"/>
    </row>
    <row r="7" spans="1:8" ht="61.5" customHeight="1" x14ac:dyDescent="0.25">
      <c r="A7" s="216" t="s">
        <v>361</v>
      </c>
      <c r="B7" s="198" t="s">
        <v>345</v>
      </c>
      <c r="C7" s="199" t="s">
        <v>354</v>
      </c>
      <c r="D7" s="199"/>
    </row>
    <row r="8" spans="1:8" ht="60" customHeight="1" x14ac:dyDescent="0.25">
      <c r="A8" s="217" t="s">
        <v>362</v>
      </c>
      <c r="B8" s="198" t="s">
        <v>345</v>
      </c>
      <c r="C8" s="199" t="s">
        <v>354</v>
      </c>
      <c r="D8" s="199"/>
    </row>
    <row r="9" spans="1:8" ht="51.75" customHeight="1" x14ac:dyDescent="0.25">
      <c r="A9" s="218" t="s">
        <v>363</v>
      </c>
      <c r="B9" s="198" t="s">
        <v>345</v>
      </c>
      <c r="C9" s="199" t="s">
        <v>354</v>
      </c>
      <c r="D9" s="199"/>
    </row>
    <row r="10" spans="1:8" ht="56.25" customHeight="1" x14ac:dyDescent="0.25">
      <c r="A10" s="219" t="s">
        <v>347</v>
      </c>
      <c r="B10" s="204" t="s">
        <v>346</v>
      </c>
      <c r="C10" s="199" t="s">
        <v>354</v>
      </c>
      <c r="D10" s="199"/>
    </row>
    <row r="11" spans="1:8" ht="56.25" customHeight="1" x14ac:dyDescent="0.25">
      <c r="A11" s="219" t="s">
        <v>355</v>
      </c>
      <c r="B11" s="204" t="s">
        <v>346</v>
      </c>
      <c r="C11" s="199" t="s">
        <v>354</v>
      </c>
      <c r="D11" s="199"/>
    </row>
    <row r="12" spans="1:8" ht="60.75" customHeight="1" x14ac:dyDescent="0.25">
      <c r="A12" s="216" t="s">
        <v>364</v>
      </c>
      <c r="B12" s="198" t="s">
        <v>346</v>
      </c>
      <c r="C12" s="199" t="s">
        <v>354</v>
      </c>
      <c r="D12" s="198"/>
    </row>
    <row r="13" spans="1:8" ht="56.25" customHeight="1" x14ac:dyDescent="0.25">
      <c r="A13" s="217" t="s">
        <v>365</v>
      </c>
      <c r="B13" s="198" t="s">
        <v>346</v>
      </c>
      <c r="C13" s="199" t="s">
        <v>354</v>
      </c>
      <c r="D13" s="200"/>
    </row>
    <row r="14" spans="1:8" ht="60.75" customHeight="1" x14ac:dyDescent="0.25">
      <c r="A14" s="216" t="s">
        <v>366</v>
      </c>
      <c r="B14" s="198" t="s">
        <v>346</v>
      </c>
      <c r="C14" s="199" t="s">
        <v>354</v>
      </c>
      <c r="D14" s="199"/>
    </row>
    <row r="15" spans="1:8" ht="59.25" customHeight="1" x14ac:dyDescent="0.25">
      <c r="A15" s="216" t="s">
        <v>367</v>
      </c>
      <c r="B15" s="198" t="s">
        <v>346</v>
      </c>
      <c r="C15" s="199" t="s">
        <v>354</v>
      </c>
      <c r="D15" s="200"/>
    </row>
    <row r="16" spans="1:8" ht="64.5" customHeight="1" x14ac:dyDescent="0.25">
      <c r="A16" s="216" t="s">
        <v>368</v>
      </c>
      <c r="B16" s="198" t="s">
        <v>346</v>
      </c>
      <c r="C16" s="199" t="s">
        <v>354</v>
      </c>
      <c r="D16" s="199"/>
    </row>
    <row r="17" spans="1:4" ht="60" customHeight="1" x14ac:dyDescent="0.25">
      <c r="A17" s="216" t="s">
        <v>369</v>
      </c>
      <c r="B17" s="198" t="s">
        <v>346</v>
      </c>
      <c r="C17" s="199" t="s">
        <v>354</v>
      </c>
      <c r="D17" s="198"/>
    </row>
    <row r="18" spans="1:4" ht="54.75" customHeight="1" x14ac:dyDescent="0.25">
      <c r="A18" s="216" t="s">
        <v>370</v>
      </c>
      <c r="B18" s="198" t="s">
        <v>346</v>
      </c>
      <c r="C18" s="199" t="s">
        <v>354</v>
      </c>
      <c r="D18" s="200"/>
    </row>
    <row r="19" spans="1:4" ht="60" customHeight="1" x14ac:dyDescent="0.25">
      <c r="A19" s="216" t="s">
        <v>371</v>
      </c>
      <c r="B19" s="198" t="s">
        <v>346</v>
      </c>
      <c r="C19" s="199" t="s">
        <v>354</v>
      </c>
      <c r="D19" s="198"/>
    </row>
    <row r="20" spans="1:4" ht="61.5" customHeight="1" x14ac:dyDescent="0.25">
      <c r="A20" s="216" t="s">
        <v>372</v>
      </c>
      <c r="B20" s="198" t="s">
        <v>346</v>
      </c>
      <c r="C20" s="199" t="s">
        <v>354</v>
      </c>
      <c r="D20" s="198"/>
    </row>
    <row r="21" spans="1:4" ht="37.5" customHeight="1" x14ac:dyDescent="0.25">
      <c r="A21" s="216" t="s">
        <v>373</v>
      </c>
      <c r="B21" s="198" t="s">
        <v>346</v>
      </c>
      <c r="C21" s="199" t="s">
        <v>354</v>
      </c>
      <c r="D21" s="199"/>
    </row>
    <row r="22" spans="1:4" ht="75" customHeight="1" x14ac:dyDescent="0.25">
      <c r="A22" s="202" t="s">
        <v>356</v>
      </c>
      <c r="B22" s="198" t="s">
        <v>348</v>
      </c>
      <c r="C22" s="199" t="s">
        <v>354</v>
      </c>
      <c r="D22" s="200"/>
    </row>
    <row r="23" spans="1:4" ht="55.2" x14ac:dyDescent="0.25">
      <c r="A23" s="202" t="s">
        <v>374</v>
      </c>
      <c r="B23" s="198" t="s">
        <v>348</v>
      </c>
      <c r="C23" s="199" t="s">
        <v>354</v>
      </c>
      <c r="D23" s="198"/>
    </row>
    <row r="24" spans="1:4" ht="55.2" x14ac:dyDescent="0.25">
      <c r="A24" s="202" t="s">
        <v>375</v>
      </c>
      <c r="B24" s="198" t="s">
        <v>348</v>
      </c>
      <c r="C24" s="199" t="s">
        <v>354</v>
      </c>
      <c r="D24" s="198"/>
    </row>
    <row r="25" spans="1:4" ht="54" customHeight="1" x14ac:dyDescent="0.25">
      <c r="A25" s="202" t="s">
        <v>349</v>
      </c>
      <c r="B25" s="198" t="s">
        <v>348</v>
      </c>
      <c r="C25" s="199" t="s">
        <v>354</v>
      </c>
      <c r="D25" s="198"/>
    </row>
    <row r="26" spans="1:4" ht="80.25" customHeight="1" x14ac:dyDescent="0.25">
      <c r="A26" s="202" t="s">
        <v>376</v>
      </c>
      <c r="B26" s="198" t="s">
        <v>348</v>
      </c>
      <c r="C26" s="199" t="s">
        <v>354</v>
      </c>
      <c r="D26" s="199"/>
    </row>
    <row r="27" spans="1:4" ht="80.25" customHeight="1" x14ac:dyDescent="0.25">
      <c r="A27" s="202" t="s">
        <v>350</v>
      </c>
      <c r="B27" s="198" t="s">
        <v>348</v>
      </c>
      <c r="C27" s="199" t="s">
        <v>354</v>
      </c>
      <c r="D27" s="199"/>
    </row>
    <row r="28" spans="1:4" ht="69.75" customHeight="1" x14ac:dyDescent="0.25">
      <c r="A28" s="216" t="s">
        <v>351</v>
      </c>
      <c r="B28" s="198" t="s">
        <v>348</v>
      </c>
      <c r="C28" s="199" t="s">
        <v>354</v>
      </c>
      <c r="D28" s="198"/>
    </row>
    <row r="29" spans="1:4" ht="84" customHeight="1" x14ac:dyDescent="0.25">
      <c r="A29" s="216" t="s">
        <v>377</v>
      </c>
      <c r="B29" s="198" t="s">
        <v>348</v>
      </c>
      <c r="C29" s="199" t="s">
        <v>354</v>
      </c>
      <c r="D29" s="199"/>
    </row>
    <row r="30" spans="1:4" ht="30" customHeight="1" x14ac:dyDescent="0.25">
      <c r="B30" s="201"/>
    </row>
    <row r="31" spans="1:4" x14ac:dyDescent="0.25">
      <c r="B31" s="201"/>
    </row>
  </sheetData>
  <autoFilter ref="A2:D29" xr:uid="{00000000-0009-0000-0000-000005000000}"/>
  <mergeCells count="1">
    <mergeCell ref="A1:D1"/>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14"/>
  <sheetViews>
    <sheetView showGridLines="0" workbookViewId="0">
      <selection activeCell="D7" sqref="D7"/>
    </sheetView>
  </sheetViews>
  <sheetFormatPr baseColWidth="10" defaultColWidth="11.44140625" defaultRowHeight="13.2" x14ac:dyDescent="0.25"/>
  <cols>
    <col min="1" max="1" width="26.6640625" style="97" customWidth="1"/>
    <col min="2" max="2" width="37.44140625" style="97" customWidth="1"/>
    <col min="3" max="3" width="28.88671875" style="97" customWidth="1"/>
    <col min="4" max="4" width="31.5546875" style="97" customWidth="1"/>
    <col min="5" max="5" width="34" style="97" customWidth="1"/>
    <col min="6" max="6" width="11.44140625" style="97"/>
    <col min="7" max="7" width="11.5546875" style="97" customWidth="1"/>
    <col min="8" max="8" width="5.6640625" style="97" customWidth="1"/>
    <col min="9" max="16384" width="11.44140625" style="97"/>
  </cols>
  <sheetData>
    <row r="1" spans="1:5" ht="13.8" thickBot="1" x14ac:dyDescent="0.3"/>
    <row r="2" spans="1:5" ht="25.2" thickTop="1" x14ac:dyDescent="0.25">
      <c r="A2" s="571" t="s">
        <v>926</v>
      </c>
      <c r="B2" s="572"/>
      <c r="C2" s="572"/>
      <c r="D2" s="572"/>
      <c r="E2" s="395" t="s">
        <v>133</v>
      </c>
    </row>
    <row r="3" spans="1:5" x14ac:dyDescent="0.25">
      <c r="A3" s="396" t="s">
        <v>134</v>
      </c>
      <c r="B3" s="111" t="s">
        <v>96</v>
      </c>
      <c r="C3" s="392" t="s">
        <v>129</v>
      </c>
      <c r="D3" s="392" t="s">
        <v>130</v>
      </c>
      <c r="E3" s="397" t="s">
        <v>132</v>
      </c>
    </row>
    <row r="4" spans="1:5" ht="15.6" x14ac:dyDescent="0.3">
      <c r="A4" s="398" t="s">
        <v>97</v>
      </c>
      <c r="B4" s="388" t="s">
        <v>352</v>
      </c>
      <c r="C4" s="389">
        <v>45415</v>
      </c>
      <c r="D4" s="393">
        <v>0</v>
      </c>
      <c r="E4" s="399" t="s">
        <v>880</v>
      </c>
    </row>
    <row r="5" spans="1:5" ht="15.6" x14ac:dyDescent="0.3">
      <c r="A5" s="398" t="s">
        <v>97</v>
      </c>
      <c r="B5" s="388" t="s">
        <v>99</v>
      </c>
      <c r="C5" s="389">
        <v>45442</v>
      </c>
      <c r="D5" s="393">
        <v>0</v>
      </c>
      <c r="E5" s="399" t="s">
        <v>880</v>
      </c>
    </row>
    <row r="6" spans="1:5" ht="15.6" x14ac:dyDescent="0.3">
      <c r="A6" s="398" t="s">
        <v>97</v>
      </c>
      <c r="B6" s="388" t="s">
        <v>336</v>
      </c>
      <c r="C6" s="389">
        <v>45499</v>
      </c>
      <c r="D6" s="393">
        <v>0</v>
      </c>
      <c r="E6" s="399" t="str">
        <f>IF(D6&lt;=0,"REALIZADO","VIGENTE")</f>
        <v>REALIZADO</v>
      </c>
    </row>
    <row r="7" spans="1:5" ht="15.6" x14ac:dyDescent="0.3">
      <c r="A7" s="400" t="s">
        <v>97</v>
      </c>
      <c r="B7" s="62" t="s">
        <v>100</v>
      </c>
      <c r="C7" s="100">
        <v>45534</v>
      </c>
      <c r="D7" s="394">
        <f t="shared" ref="D7:D13" ca="1" si="0">C7-TODAY()</f>
        <v>24</v>
      </c>
      <c r="E7" s="401" t="str">
        <f t="shared" ref="E7:E13" ca="1" si="1">IF(D7&lt;=0,"REALIZADO","VIGENTE")</f>
        <v>VIGENTE</v>
      </c>
    </row>
    <row r="8" spans="1:5" ht="15.6" x14ac:dyDescent="0.3">
      <c r="A8" s="400" t="s">
        <v>97</v>
      </c>
      <c r="B8" s="62" t="s">
        <v>98</v>
      </c>
      <c r="C8" s="100">
        <v>45541</v>
      </c>
      <c r="D8" s="394">
        <f t="shared" ca="1" si="0"/>
        <v>31</v>
      </c>
      <c r="E8" s="401" t="str">
        <f t="shared" ca="1" si="1"/>
        <v>VIGENTE</v>
      </c>
    </row>
    <row r="9" spans="1:5" ht="15.6" x14ac:dyDescent="0.3">
      <c r="A9" s="400" t="s">
        <v>97</v>
      </c>
      <c r="B9" s="62" t="s">
        <v>101</v>
      </c>
      <c r="C9" s="100">
        <v>45562</v>
      </c>
      <c r="D9" s="394">
        <f t="shared" ca="1" si="0"/>
        <v>52</v>
      </c>
      <c r="E9" s="401" t="str">
        <f t="shared" ca="1" si="1"/>
        <v>VIGENTE</v>
      </c>
    </row>
    <row r="10" spans="1:5" ht="15.6" x14ac:dyDescent="0.3">
      <c r="A10" s="400" t="s">
        <v>103</v>
      </c>
      <c r="B10" s="62" t="s">
        <v>102</v>
      </c>
      <c r="C10" s="100">
        <v>45566</v>
      </c>
      <c r="D10" s="394">
        <f t="shared" ca="1" si="0"/>
        <v>56</v>
      </c>
      <c r="E10" s="401" t="str">
        <f t="shared" ca="1" si="1"/>
        <v>VIGENTE</v>
      </c>
    </row>
    <row r="11" spans="1:5" ht="15.6" x14ac:dyDescent="0.3">
      <c r="A11" s="400" t="s">
        <v>103</v>
      </c>
      <c r="B11" s="62" t="s">
        <v>104</v>
      </c>
      <c r="C11" s="100">
        <v>45566</v>
      </c>
      <c r="D11" s="394">
        <f t="shared" ca="1" si="0"/>
        <v>56</v>
      </c>
      <c r="E11" s="401" t="str">
        <f t="shared" ca="1" si="1"/>
        <v>VIGENTE</v>
      </c>
    </row>
    <row r="12" spans="1:5" ht="15.6" x14ac:dyDescent="0.3">
      <c r="A12" s="400" t="s">
        <v>103</v>
      </c>
      <c r="B12" s="62" t="s">
        <v>467</v>
      </c>
      <c r="C12" s="100">
        <v>45566</v>
      </c>
      <c r="D12" s="394">
        <f t="shared" ca="1" si="0"/>
        <v>56</v>
      </c>
      <c r="E12" s="401" t="str">
        <f t="shared" ca="1" si="1"/>
        <v>VIGENTE</v>
      </c>
    </row>
    <row r="13" spans="1:5" ht="16.2" thickBot="1" x14ac:dyDescent="0.35">
      <c r="A13" s="402" t="s">
        <v>103</v>
      </c>
      <c r="B13" s="403" t="s">
        <v>106</v>
      </c>
      <c r="C13" s="404">
        <v>45566</v>
      </c>
      <c r="D13" s="405">
        <f t="shared" ca="1" si="0"/>
        <v>56</v>
      </c>
      <c r="E13" s="406" t="str">
        <f t="shared" ca="1" si="1"/>
        <v>VIGENTE</v>
      </c>
    </row>
    <row r="14" spans="1:5" ht="13.8" thickTop="1" x14ac:dyDescent="0.25"/>
  </sheetData>
  <mergeCells count="1">
    <mergeCell ref="A2:D2"/>
  </mergeCells>
  <pageMargins left="0.7" right="0.7" top="0.75" bottom="0.75" header="0.3" footer="0.3"/>
  <pageSetup scale="63"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E15"/>
  <sheetViews>
    <sheetView showGridLines="0" workbookViewId="0">
      <selection activeCell="A12" sqref="A12"/>
    </sheetView>
  </sheetViews>
  <sheetFormatPr baseColWidth="10" defaultRowHeight="14.4" x14ac:dyDescent="0.3"/>
  <cols>
    <col min="1" max="1" width="94.6640625" style="292" customWidth="1"/>
    <col min="2" max="2" width="24" style="293" customWidth="1"/>
    <col min="3" max="256" width="11.44140625" style="293"/>
    <col min="257" max="257" width="76.5546875" style="293" customWidth="1"/>
    <col min="258" max="258" width="24" style="293" customWidth="1"/>
    <col min="259" max="512" width="11.44140625" style="293"/>
    <col min="513" max="513" width="76.5546875" style="293" customWidth="1"/>
    <col min="514" max="514" width="24" style="293" customWidth="1"/>
    <col min="515" max="768" width="11.44140625" style="293"/>
    <col min="769" max="769" width="76.5546875" style="293" customWidth="1"/>
    <col min="770" max="770" width="24" style="293" customWidth="1"/>
    <col min="771" max="1024" width="11.44140625" style="293"/>
    <col min="1025" max="1025" width="76.5546875" style="293" customWidth="1"/>
    <col min="1026" max="1026" width="24" style="293" customWidth="1"/>
    <col min="1027" max="1280" width="11.44140625" style="293"/>
    <col min="1281" max="1281" width="76.5546875" style="293" customWidth="1"/>
    <col min="1282" max="1282" width="24" style="293" customWidth="1"/>
    <col min="1283" max="1536" width="11.44140625" style="293"/>
    <col min="1537" max="1537" width="76.5546875" style="293" customWidth="1"/>
    <col min="1538" max="1538" width="24" style="293" customWidth="1"/>
    <col min="1539" max="1792" width="11.44140625" style="293"/>
    <col min="1793" max="1793" width="76.5546875" style="293" customWidth="1"/>
    <col min="1794" max="1794" width="24" style="293" customWidth="1"/>
    <col min="1795" max="2048" width="11.44140625" style="293"/>
    <col min="2049" max="2049" width="76.5546875" style="293" customWidth="1"/>
    <col min="2050" max="2050" width="24" style="293" customWidth="1"/>
    <col min="2051" max="2304" width="11.44140625" style="293"/>
    <col min="2305" max="2305" width="76.5546875" style="293" customWidth="1"/>
    <col min="2306" max="2306" width="24" style="293" customWidth="1"/>
    <col min="2307" max="2560" width="11.44140625" style="293"/>
    <col min="2561" max="2561" width="76.5546875" style="293" customWidth="1"/>
    <col min="2562" max="2562" width="24" style="293" customWidth="1"/>
    <col min="2563" max="2816" width="11.44140625" style="293"/>
    <col min="2817" max="2817" width="76.5546875" style="293" customWidth="1"/>
    <col min="2818" max="2818" width="24" style="293" customWidth="1"/>
    <col min="2819" max="3072" width="11.44140625" style="293"/>
    <col min="3073" max="3073" width="76.5546875" style="293" customWidth="1"/>
    <col min="3074" max="3074" width="24" style="293" customWidth="1"/>
    <col min="3075" max="3328" width="11.44140625" style="293"/>
    <col min="3329" max="3329" width="76.5546875" style="293" customWidth="1"/>
    <col min="3330" max="3330" width="24" style="293" customWidth="1"/>
    <col min="3331" max="3584" width="11.44140625" style="293"/>
    <col min="3585" max="3585" width="76.5546875" style="293" customWidth="1"/>
    <col min="3586" max="3586" width="24" style="293" customWidth="1"/>
    <col min="3587" max="3840" width="11.44140625" style="293"/>
    <col min="3841" max="3841" width="76.5546875" style="293" customWidth="1"/>
    <col min="3842" max="3842" width="24" style="293" customWidth="1"/>
    <col min="3843" max="4096" width="11.44140625" style="293"/>
    <col min="4097" max="4097" width="76.5546875" style="293" customWidth="1"/>
    <col min="4098" max="4098" width="24" style="293" customWidth="1"/>
    <col min="4099" max="4352" width="11.44140625" style="293"/>
    <col min="4353" max="4353" width="76.5546875" style="293" customWidth="1"/>
    <col min="4354" max="4354" width="24" style="293" customWidth="1"/>
    <col min="4355" max="4608" width="11.44140625" style="293"/>
    <col min="4609" max="4609" width="76.5546875" style="293" customWidth="1"/>
    <col min="4610" max="4610" width="24" style="293" customWidth="1"/>
    <col min="4611" max="4864" width="11.44140625" style="293"/>
    <col min="4865" max="4865" width="76.5546875" style="293" customWidth="1"/>
    <col min="4866" max="4866" width="24" style="293" customWidth="1"/>
    <col min="4867" max="5120" width="11.44140625" style="293"/>
    <col min="5121" max="5121" width="76.5546875" style="293" customWidth="1"/>
    <col min="5122" max="5122" width="24" style="293" customWidth="1"/>
    <col min="5123" max="5376" width="11.44140625" style="293"/>
    <col min="5377" max="5377" width="76.5546875" style="293" customWidth="1"/>
    <col min="5378" max="5378" width="24" style="293" customWidth="1"/>
    <col min="5379" max="5632" width="11.44140625" style="293"/>
    <col min="5633" max="5633" width="76.5546875" style="293" customWidth="1"/>
    <col min="5634" max="5634" width="24" style="293" customWidth="1"/>
    <col min="5635" max="5888" width="11.44140625" style="293"/>
    <col min="5889" max="5889" width="76.5546875" style="293" customWidth="1"/>
    <col min="5890" max="5890" width="24" style="293" customWidth="1"/>
    <col min="5891" max="6144" width="11.44140625" style="293"/>
    <col min="6145" max="6145" width="76.5546875" style="293" customWidth="1"/>
    <col min="6146" max="6146" width="24" style="293" customWidth="1"/>
    <col min="6147" max="6400" width="11.44140625" style="293"/>
    <col min="6401" max="6401" width="76.5546875" style="293" customWidth="1"/>
    <col min="6402" max="6402" width="24" style="293" customWidth="1"/>
    <col min="6403" max="6656" width="11.44140625" style="293"/>
    <col min="6657" max="6657" width="76.5546875" style="293" customWidth="1"/>
    <col min="6658" max="6658" width="24" style="293" customWidth="1"/>
    <col min="6659" max="6912" width="11.44140625" style="293"/>
    <col min="6913" max="6913" width="76.5546875" style="293" customWidth="1"/>
    <col min="6914" max="6914" width="24" style="293" customWidth="1"/>
    <col min="6915" max="7168" width="11.44140625" style="293"/>
    <col min="7169" max="7169" width="76.5546875" style="293" customWidth="1"/>
    <col min="7170" max="7170" width="24" style="293" customWidth="1"/>
    <col min="7171" max="7424" width="11.44140625" style="293"/>
    <col min="7425" max="7425" width="76.5546875" style="293" customWidth="1"/>
    <col min="7426" max="7426" width="24" style="293" customWidth="1"/>
    <col min="7427" max="7680" width="11.44140625" style="293"/>
    <col min="7681" max="7681" width="76.5546875" style="293" customWidth="1"/>
    <col min="7682" max="7682" width="24" style="293" customWidth="1"/>
    <col min="7683" max="7936" width="11.44140625" style="293"/>
    <col min="7937" max="7937" width="76.5546875" style="293" customWidth="1"/>
    <col min="7938" max="7938" width="24" style="293" customWidth="1"/>
    <col min="7939" max="8192" width="11.44140625" style="293"/>
    <col min="8193" max="8193" width="76.5546875" style="293" customWidth="1"/>
    <col min="8194" max="8194" width="24" style="293" customWidth="1"/>
    <col min="8195" max="8448" width="11.44140625" style="293"/>
    <col min="8449" max="8449" width="76.5546875" style="293" customWidth="1"/>
    <col min="8450" max="8450" width="24" style="293" customWidth="1"/>
    <col min="8451" max="8704" width="11.44140625" style="293"/>
    <col min="8705" max="8705" width="76.5546875" style="293" customWidth="1"/>
    <col min="8706" max="8706" width="24" style="293" customWidth="1"/>
    <col min="8707" max="8960" width="11.44140625" style="293"/>
    <col min="8961" max="8961" width="76.5546875" style="293" customWidth="1"/>
    <col min="8962" max="8962" width="24" style="293" customWidth="1"/>
    <col min="8963" max="9216" width="11.44140625" style="293"/>
    <col min="9217" max="9217" width="76.5546875" style="293" customWidth="1"/>
    <col min="9218" max="9218" width="24" style="293" customWidth="1"/>
    <col min="9219" max="9472" width="11.44140625" style="293"/>
    <col min="9473" max="9473" width="76.5546875" style="293" customWidth="1"/>
    <col min="9474" max="9474" width="24" style="293" customWidth="1"/>
    <col min="9475" max="9728" width="11.44140625" style="293"/>
    <col min="9729" max="9729" width="76.5546875" style="293" customWidth="1"/>
    <col min="9730" max="9730" width="24" style="293" customWidth="1"/>
    <col min="9731" max="9984" width="11.44140625" style="293"/>
    <col min="9985" max="9985" width="76.5546875" style="293" customWidth="1"/>
    <col min="9986" max="9986" width="24" style="293" customWidth="1"/>
    <col min="9987" max="10240" width="11.44140625" style="293"/>
    <col min="10241" max="10241" width="76.5546875" style="293" customWidth="1"/>
    <col min="10242" max="10242" width="24" style="293" customWidth="1"/>
    <col min="10243" max="10496" width="11.44140625" style="293"/>
    <col min="10497" max="10497" width="76.5546875" style="293" customWidth="1"/>
    <col min="10498" max="10498" width="24" style="293" customWidth="1"/>
    <col min="10499" max="10752" width="11.44140625" style="293"/>
    <col min="10753" max="10753" width="76.5546875" style="293" customWidth="1"/>
    <col min="10754" max="10754" width="24" style="293" customWidth="1"/>
    <col min="10755" max="11008" width="11.44140625" style="293"/>
    <col min="11009" max="11009" width="76.5546875" style="293" customWidth="1"/>
    <col min="11010" max="11010" width="24" style="293" customWidth="1"/>
    <col min="11011" max="11264" width="11.44140625" style="293"/>
    <col min="11265" max="11265" width="76.5546875" style="293" customWidth="1"/>
    <col min="11266" max="11266" width="24" style="293" customWidth="1"/>
    <col min="11267" max="11520" width="11.44140625" style="293"/>
    <col min="11521" max="11521" width="76.5546875" style="293" customWidth="1"/>
    <col min="11522" max="11522" width="24" style="293" customWidth="1"/>
    <col min="11523" max="11776" width="11.44140625" style="293"/>
    <col min="11777" max="11777" width="76.5546875" style="293" customWidth="1"/>
    <col min="11778" max="11778" width="24" style="293" customWidth="1"/>
    <col min="11779" max="12032" width="11.44140625" style="293"/>
    <col min="12033" max="12033" width="76.5546875" style="293" customWidth="1"/>
    <col min="12034" max="12034" width="24" style="293" customWidth="1"/>
    <col min="12035" max="12288" width="11.44140625" style="293"/>
    <col min="12289" max="12289" width="76.5546875" style="293" customWidth="1"/>
    <col min="12290" max="12290" width="24" style="293" customWidth="1"/>
    <col min="12291" max="12544" width="11.44140625" style="293"/>
    <col min="12545" max="12545" width="76.5546875" style="293" customWidth="1"/>
    <col min="12546" max="12546" width="24" style="293" customWidth="1"/>
    <col min="12547" max="12800" width="11.44140625" style="293"/>
    <col min="12801" max="12801" width="76.5546875" style="293" customWidth="1"/>
    <col min="12802" max="12802" width="24" style="293" customWidth="1"/>
    <col min="12803" max="13056" width="11.44140625" style="293"/>
    <col min="13057" max="13057" width="76.5546875" style="293" customWidth="1"/>
    <col min="13058" max="13058" width="24" style="293" customWidth="1"/>
    <col min="13059" max="13312" width="11.44140625" style="293"/>
    <col min="13313" max="13313" width="76.5546875" style="293" customWidth="1"/>
    <col min="13314" max="13314" width="24" style="293" customWidth="1"/>
    <col min="13315" max="13568" width="11.44140625" style="293"/>
    <col min="13569" max="13569" width="76.5546875" style="293" customWidth="1"/>
    <col min="13570" max="13570" width="24" style="293" customWidth="1"/>
    <col min="13571" max="13824" width="11.44140625" style="293"/>
    <col min="13825" max="13825" width="76.5546875" style="293" customWidth="1"/>
    <col min="13826" max="13826" width="24" style="293" customWidth="1"/>
    <col min="13827" max="14080" width="11.44140625" style="293"/>
    <col min="14081" max="14081" width="76.5546875" style="293" customWidth="1"/>
    <col min="14082" max="14082" width="24" style="293" customWidth="1"/>
    <col min="14083" max="14336" width="11.44140625" style="293"/>
    <col min="14337" max="14337" width="76.5546875" style="293" customWidth="1"/>
    <col min="14338" max="14338" width="24" style="293" customWidth="1"/>
    <col min="14339" max="14592" width="11.44140625" style="293"/>
    <col min="14593" max="14593" width="76.5546875" style="293" customWidth="1"/>
    <col min="14594" max="14594" width="24" style="293" customWidth="1"/>
    <col min="14595" max="14848" width="11.44140625" style="293"/>
    <col min="14849" max="14849" width="76.5546875" style="293" customWidth="1"/>
    <col min="14850" max="14850" width="24" style="293" customWidth="1"/>
    <col min="14851" max="15104" width="11.44140625" style="293"/>
    <col min="15105" max="15105" width="76.5546875" style="293" customWidth="1"/>
    <col min="15106" max="15106" width="24" style="293" customWidth="1"/>
    <col min="15107" max="15360" width="11.44140625" style="293"/>
    <col min="15361" max="15361" width="76.5546875" style="293" customWidth="1"/>
    <col min="15362" max="15362" width="24" style="293" customWidth="1"/>
    <col min="15363" max="15616" width="11.44140625" style="293"/>
    <col min="15617" max="15617" width="76.5546875" style="293" customWidth="1"/>
    <col min="15618" max="15618" width="24" style="293" customWidth="1"/>
    <col min="15619" max="15872" width="11.44140625" style="293"/>
    <col min="15873" max="15873" width="76.5546875" style="293" customWidth="1"/>
    <col min="15874" max="15874" width="24" style="293" customWidth="1"/>
    <col min="15875" max="16128" width="11.44140625" style="293"/>
    <col min="16129" max="16129" width="76.5546875" style="293" customWidth="1"/>
    <col min="16130" max="16130" width="24" style="293" customWidth="1"/>
    <col min="16131" max="16384" width="11.44140625" style="293"/>
  </cols>
  <sheetData>
    <row r="1" spans="1:5" ht="15" thickBot="1" x14ac:dyDescent="0.35"/>
    <row r="2" spans="1:5" ht="18" x14ac:dyDescent="0.35">
      <c r="A2" s="573" t="s">
        <v>577</v>
      </c>
      <c r="B2" s="574"/>
      <c r="C2" s="294"/>
      <c r="D2" s="294"/>
      <c r="E2" s="294"/>
    </row>
    <row r="3" spans="1:5" x14ac:dyDescent="0.3">
      <c r="A3" s="295" t="s">
        <v>578</v>
      </c>
      <c r="B3" s="296" t="s">
        <v>342</v>
      </c>
    </row>
    <row r="4" spans="1:5" x14ac:dyDescent="0.3">
      <c r="A4" s="297" t="s">
        <v>579</v>
      </c>
      <c r="B4" s="298" t="s">
        <v>580</v>
      </c>
    </row>
    <row r="5" spans="1:5" x14ac:dyDescent="0.3">
      <c r="A5" s="297" t="s">
        <v>581</v>
      </c>
      <c r="B5" s="298" t="s">
        <v>582</v>
      </c>
    </row>
    <row r="6" spans="1:5" x14ac:dyDescent="0.3">
      <c r="A6" s="299" t="s">
        <v>583</v>
      </c>
      <c r="B6" s="298" t="s">
        <v>584</v>
      </c>
    </row>
    <row r="7" spans="1:5" x14ac:dyDescent="0.3">
      <c r="A7" s="297" t="s">
        <v>585</v>
      </c>
      <c r="B7" s="298" t="s">
        <v>586</v>
      </c>
    </row>
    <row r="8" spans="1:5" ht="28.8" x14ac:dyDescent="0.3">
      <c r="A8" s="297" t="s">
        <v>587</v>
      </c>
      <c r="B8" s="298" t="s">
        <v>588</v>
      </c>
    </row>
    <row r="9" spans="1:5" x14ac:dyDescent="0.3">
      <c r="A9" s="361" t="s">
        <v>844</v>
      </c>
      <c r="B9" s="298" t="s">
        <v>589</v>
      </c>
    </row>
    <row r="10" spans="1:5" x14ac:dyDescent="0.3">
      <c r="A10" s="300" t="s">
        <v>590</v>
      </c>
      <c r="B10" s="298" t="s">
        <v>591</v>
      </c>
    </row>
    <row r="11" spans="1:5" x14ac:dyDescent="0.3">
      <c r="A11" s="300" t="s">
        <v>592</v>
      </c>
      <c r="B11" s="301" t="s">
        <v>593</v>
      </c>
    </row>
    <row r="12" spans="1:5" x14ac:dyDescent="0.3">
      <c r="A12" s="391" t="s">
        <v>924</v>
      </c>
      <c r="B12" s="390" t="s">
        <v>923</v>
      </c>
    </row>
    <row r="13" spans="1:5" x14ac:dyDescent="0.3">
      <c r="A13" s="300" t="s">
        <v>594</v>
      </c>
      <c r="B13" s="298" t="s">
        <v>595</v>
      </c>
    </row>
    <row r="14" spans="1:5" x14ac:dyDescent="0.3">
      <c r="A14" s="361" t="s">
        <v>843</v>
      </c>
      <c r="B14" s="298" t="s">
        <v>596</v>
      </c>
    </row>
    <row r="15" spans="1:5" ht="15" thickBot="1" x14ac:dyDescent="0.35">
      <c r="A15" s="360" t="s">
        <v>842</v>
      </c>
      <c r="B15" s="302" t="s">
        <v>597</v>
      </c>
    </row>
  </sheetData>
  <mergeCells count="1">
    <mergeCell ref="A2:B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35"/>
  <sheetViews>
    <sheetView showGridLines="0" workbookViewId="0"/>
  </sheetViews>
  <sheetFormatPr baseColWidth="10" defaultColWidth="11.44140625" defaultRowHeight="13.8" x14ac:dyDescent="0.25"/>
  <cols>
    <col min="1" max="1" width="23" style="249" customWidth="1"/>
    <col min="2" max="2" width="26.6640625" style="250" customWidth="1"/>
    <col min="3" max="3" width="11.44140625" style="250"/>
    <col min="4" max="4" width="16.88671875" style="250" customWidth="1"/>
    <col min="5" max="7" width="15.5546875" style="250" customWidth="1"/>
    <col min="8" max="8" width="22" style="250" customWidth="1"/>
    <col min="9" max="16384" width="11.44140625" style="250"/>
  </cols>
  <sheetData>
    <row r="1" spans="1:10" ht="14.4" thickBot="1" x14ac:dyDescent="0.3"/>
    <row r="2" spans="1:10" ht="56.25" customHeight="1" thickBot="1" x14ac:dyDescent="0.3">
      <c r="A2" s="579" t="s">
        <v>468</v>
      </c>
      <c r="B2" s="580"/>
      <c r="C2" s="580"/>
      <c r="D2" s="580"/>
      <c r="E2" s="580"/>
      <c r="F2" s="580"/>
      <c r="G2" s="580"/>
      <c r="H2" s="581"/>
    </row>
    <row r="3" spans="1:10" ht="56.25" customHeight="1" thickBot="1" x14ac:dyDescent="0.3">
      <c r="A3" s="582" t="s">
        <v>469</v>
      </c>
      <c r="B3" s="583"/>
      <c r="C3" s="583"/>
      <c r="D3" s="583"/>
      <c r="E3" s="583"/>
      <c r="F3" s="583"/>
      <c r="G3" s="583"/>
      <c r="H3" s="584"/>
      <c r="J3" s="317"/>
    </row>
    <row r="4" spans="1:10" ht="10.5" customHeight="1" thickBot="1" x14ac:dyDescent="0.3">
      <c r="B4" s="251"/>
      <c r="C4" s="251"/>
      <c r="D4" s="251"/>
      <c r="E4" s="251"/>
      <c r="F4" s="251"/>
      <c r="G4" s="251"/>
      <c r="H4" s="251"/>
    </row>
    <row r="5" spans="1:10" ht="42" customHeight="1" x14ac:dyDescent="0.25">
      <c r="A5" s="585" t="s">
        <v>470</v>
      </c>
      <c r="B5" s="578" t="s">
        <v>471</v>
      </c>
      <c r="C5" s="578"/>
      <c r="D5" s="578"/>
      <c r="E5" s="578"/>
      <c r="F5" s="578"/>
      <c r="G5" s="578"/>
      <c r="H5" s="578"/>
    </row>
    <row r="6" spans="1:10" ht="42" customHeight="1" x14ac:dyDescent="0.25">
      <c r="A6" s="586"/>
      <c r="B6" s="578"/>
      <c r="C6" s="578"/>
      <c r="D6" s="578"/>
      <c r="E6" s="578"/>
      <c r="F6" s="578"/>
      <c r="G6" s="578"/>
      <c r="H6" s="578"/>
    </row>
    <row r="7" spans="1:10" ht="42" customHeight="1" x14ac:dyDescent="0.25">
      <c r="A7" s="586"/>
      <c r="B7" s="578"/>
      <c r="C7" s="578"/>
      <c r="D7" s="578"/>
      <c r="E7" s="578"/>
      <c r="F7" s="578"/>
      <c r="G7" s="578"/>
      <c r="H7" s="578"/>
    </row>
    <row r="8" spans="1:10" ht="42" customHeight="1" x14ac:dyDescent="0.25">
      <c r="A8" s="586"/>
      <c r="B8" s="578"/>
      <c r="C8" s="578"/>
      <c r="D8" s="578"/>
      <c r="E8" s="578"/>
      <c r="F8" s="578"/>
      <c r="G8" s="578"/>
      <c r="H8" s="578"/>
    </row>
    <row r="9" spans="1:10" ht="42" customHeight="1" x14ac:dyDescent="0.25">
      <c r="A9" s="586"/>
      <c r="B9" s="578"/>
      <c r="C9" s="578"/>
      <c r="D9" s="578"/>
      <c r="E9" s="578"/>
      <c r="F9" s="578"/>
      <c r="G9" s="578"/>
      <c r="H9" s="578"/>
    </row>
    <row r="10" spans="1:10" ht="42" customHeight="1" thickBot="1" x14ac:dyDescent="0.3">
      <c r="A10" s="587"/>
      <c r="B10" s="578"/>
      <c r="C10" s="578"/>
      <c r="D10" s="578"/>
      <c r="E10" s="578"/>
      <c r="F10" s="578"/>
      <c r="G10" s="578"/>
      <c r="H10" s="578"/>
    </row>
    <row r="11" spans="1:10" ht="14.25" customHeight="1" thickBot="1" x14ac:dyDescent="0.3">
      <c r="B11" s="252"/>
      <c r="C11" s="252"/>
      <c r="D11" s="252"/>
      <c r="E11" s="252"/>
      <c r="F11" s="252"/>
      <c r="G11" s="252"/>
      <c r="H11" s="252"/>
    </row>
    <row r="12" spans="1:10" ht="42" customHeight="1" thickBot="1" x14ac:dyDescent="0.3">
      <c r="A12" s="253" t="s">
        <v>52</v>
      </c>
      <c r="B12" s="578" t="s">
        <v>472</v>
      </c>
      <c r="C12" s="578"/>
      <c r="D12" s="578"/>
      <c r="E12" s="578"/>
      <c r="F12" s="578"/>
      <c r="G12" s="578"/>
      <c r="H12" s="578"/>
    </row>
    <row r="13" spans="1:10" ht="15" customHeight="1" thickBot="1" x14ac:dyDescent="0.3">
      <c r="B13" s="252"/>
      <c r="C13" s="252"/>
      <c r="D13" s="252"/>
      <c r="E13" s="252"/>
      <c r="F13" s="252"/>
      <c r="G13" s="252"/>
      <c r="H13" s="252"/>
    </row>
    <row r="14" spans="1:10" ht="15" customHeight="1" x14ac:dyDescent="0.25">
      <c r="A14" s="575" t="s">
        <v>473</v>
      </c>
      <c r="B14" s="578" t="s">
        <v>474</v>
      </c>
      <c r="C14" s="578"/>
      <c r="D14" s="578"/>
      <c r="E14" s="578"/>
      <c r="F14" s="578"/>
      <c r="G14" s="578"/>
      <c r="H14" s="578"/>
    </row>
    <row r="15" spans="1:10" ht="25.5" customHeight="1" x14ac:dyDescent="0.25">
      <c r="A15" s="576"/>
      <c r="B15" s="578" t="s">
        <v>475</v>
      </c>
      <c r="C15" s="578"/>
      <c r="D15" s="578"/>
      <c r="E15" s="578"/>
      <c r="F15" s="578"/>
      <c r="G15" s="578"/>
      <c r="H15" s="578"/>
    </row>
    <row r="16" spans="1:10" ht="21" customHeight="1" thickBot="1" x14ac:dyDescent="0.3">
      <c r="A16" s="577"/>
      <c r="B16" s="578" t="s">
        <v>476</v>
      </c>
      <c r="C16" s="578"/>
      <c r="D16" s="578"/>
      <c r="E16" s="578"/>
      <c r="F16" s="578"/>
      <c r="G16" s="578"/>
      <c r="H16" s="578"/>
    </row>
    <row r="17" spans="1:9" ht="14.4" thickBot="1" x14ac:dyDescent="0.3"/>
    <row r="18" spans="1:9" s="257" customFormat="1" ht="24" x14ac:dyDescent="0.25">
      <c r="A18" s="254" t="s">
        <v>378</v>
      </c>
      <c r="B18" s="255" t="s">
        <v>477</v>
      </c>
      <c r="C18" s="255" t="s">
        <v>478</v>
      </c>
      <c r="D18" s="255" t="s">
        <v>479</v>
      </c>
      <c r="E18" s="255" t="s">
        <v>480</v>
      </c>
      <c r="F18" s="255" t="s">
        <v>473</v>
      </c>
      <c r="G18" s="255" t="s">
        <v>481</v>
      </c>
      <c r="H18" s="256" t="s">
        <v>482</v>
      </c>
    </row>
    <row r="19" spans="1:9" ht="71.400000000000006" x14ac:dyDescent="0.25">
      <c r="A19" s="258">
        <v>1</v>
      </c>
      <c r="B19" s="259" t="s">
        <v>483</v>
      </c>
      <c r="C19" s="260">
        <v>45323</v>
      </c>
      <c r="D19" s="259" t="s">
        <v>484</v>
      </c>
      <c r="E19" s="259" t="s">
        <v>485</v>
      </c>
      <c r="F19" s="259" t="s">
        <v>486</v>
      </c>
      <c r="G19" s="261" t="s">
        <v>487</v>
      </c>
      <c r="H19" s="262" t="s">
        <v>488</v>
      </c>
    </row>
    <row r="20" spans="1:9" ht="71.400000000000006" x14ac:dyDescent="0.25">
      <c r="A20" s="263">
        <v>2</v>
      </c>
      <c r="B20" s="259" t="s">
        <v>489</v>
      </c>
      <c r="C20" s="260">
        <v>45363</v>
      </c>
      <c r="D20" s="259" t="s">
        <v>490</v>
      </c>
      <c r="E20" s="259" t="s">
        <v>491</v>
      </c>
      <c r="F20" s="259" t="s">
        <v>492</v>
      </c>
      <c r="G20" s="261" t="s">
        <v>487</v>
      </c>
      <c r="H20" s="262" t="s">
        <v>493</v>
      </c>
      <c r="I20" s="250" t="s">
        <v>338</v>
      </c>
    </row>
    <row r="21" spans="1:9" ht="71.400000000000006" x14ac:dyDescent="0.25">
      <c r="A21" s="263">
        <v>3</v>
      </c>
      <c r="B21" s="259" t="s">
        <v>494</v>
      </c>
      <c r="C21" s="260">
        <v>45390</v>
      </c>
      <c r="D21" s="261" t="s">
        <v>495</v>
      </c>
      <c r="E21" s="259" t="s">
        <v>496</v>
      </c>
      <c r="F21" s="259" t="s">
        <v>492</v>
      </c>
      <c r="G21" s="261" t="s">
        <v>487</v>
      </c>
      <c r="H21" s="262" t="s">
        <v>497</v>
      </c>
    </row>
    <row r="22" spans="1:9" ht="40.799999999999997" x14ac:dyDescent="0.25">
      <c r="A22" s="263">
        <v>4</v>
      </c>
      <c r="B22" s="259" t="s">
        <v>489</v>
      </c>
      <c r="C22" s="260">
        <v>45407</v>
      </c>
      <c r="D22" s="259" t="s">
        <v>498</v>
      </c>
      <c r="E22" s="259" t="s">
        <v>499</v>
      </c>
      <c r="F22" s="259" t="s">
        <v>475</v>
      </c>
      <c r="G22" s="261" t="s">
        <v>487</v>
      </c>
      <c r="H22" s="262" t="s">
        <v>500</v>
      </c>
    </row>
    <row r="23" spans="1:9" ht="71.400000000000006" x14ac:dyDescent="0.25">
      <c r="A23" s="263">
        <v>5</v>
      </c>
      <c r="B23" s="259" t="s">
        <v>501</v>
      </c>
      <c r="C23" s="260">
        <v>45424</v>
      </c>
      <c r="D23" s="259" t="s">
        <v>498</v>
      </c>
      <c r="E23" s="259" t="s">
        <v>502</v>
      </c>
      <c r="F23" s="259" t="s">
        <v>503</v>
      </c>
      <c r="G23" s="261" t="s">
        <v>487</v>
      </c>
      <c r="H23" s="262" t="s">
        <v>504</v>
      </c>
    </row>
    <row r="24" spans="1:9" ht="91.8" x14ac:dyDescent="0.25">
      <c r="A24" s="263">
        <v>6</v>
      </c>
      <c r="B24" s="259" t="s">
        <v>505</v>
      </c>
      <c r="C24" s="260">
        <v>45461</v>
      </c>
      <c r="D24" s="259" t="s">
        <v>498</v>
      </c>
      <c r="E24" s="259" t="s">
        <v>506</v>
      </c>
      <c r="F24" s="259" t="s">
        <v>475</v>
      </c>
      <c r="G24" s="261" t="s">
        <v>487</v>
      </c>
      <c r="H24" s="262" t="s">
        <v>507</v>
      </c>
    </row>
    <row r="25" spans="1:9" ht="61.2" x14ac:dyDescent="0.25">
      <c r="A25" s="263">
        <v>7</v>
      </c>
      <c r="B25" s="259" t="s">
        <v>483</v>
      </c>
      <c r="C25" s="264">
        <v>45470</v>
      </c>
      <c r="D25" s="259" t="s">
        <v>508</v>
      </c>
      <c r="E25" s="259" t="s">
        <v>491</v>
      </c>
      <c r="F25" s="259" t="s">
        <v>509</v>
      </c>
      <c r="G25" s="261" t="s">
        <v>487</v>
      </c>
      <c r="H25" s="262" t="s">
        <v>510</v>
      </c>
    </row>
    <row r="26" spans="1:9" ht="61.2" x14ac:dyDescent="0.25">
      <c r="A26" s="263">
        <v>8</v>
      </c>
      <c r="B26" s="259" t="s">
        <v>489</v>
      </c>
      <c r="C26" s="264">
        <v>45482</v>
      </c>
      <c r="D26" s="259" t="s">
        <v>498</v>
      </c>
      <c r="E26" s="259" t="s">
        <v>485</v>
      </c>
      <c r="F26" s="259" t="s">
        <v>511</v>
      </c>
      <c r="G26" s="261" t="s">
        <v>487</v>
      </c>
      <c r="H26" s="262" t="s">
        <v>512</v>
      </c>
    </row>
    <row r="27" spans="1:9" ht="93" customHeight="1" x14ac:dyDescent="0.25">
      <c r="A27" s="263">
        <v>9</v>
      </c>
      <c r="B27" s="259" t="s">
        <v>494</v>
      </c>
      <c r="C27" s="264">
        <v>45510</v>
      </c>
      <c r="D27" s="259" t="s">
        <v>498</v>
      </c>
      <c r="E27" s="259" t="s">
        <v>513</v>
      </c>
      <c r="F27" s="259" t="s">
        <v>492</v>
      </c>
      <c r="G27" s="261" t="s">
        <v>487</v>
      </c>
      <c r="H27" s="262" t="s">
        <v>514</v>
      </c>
    </row>
    <row r="28" spans="1:9" ht="90.75" customHeight="1" x14ac:dyDescent="0.25">
      <c r="A28" s="263">
        <v>10</v>
      </c>
      <c r="B28" s="259" t="s">
        <v>489</v>
      </c>
      <c r="C28" s="264">
        <v>45531</v>
      </c>
      <c r="D28" s="259" t="s">
        <v>498</v>
      </c>
      <c r="E28" s="259" t="s">
        <v>515</v>
      </c>
      <c r="F28" s="259" t="s">
        <v>492</v>
      </c>
      <c r="G28" s="261" t="s">
        <v>487</v>
      </c>
      <c r="H28" s="262" t="s">
        <v>512</v>
      </c>
    </row>
    <row r="29" spans="1:9" ht="87.75" customHeight="1" x14ac:dyDescent="0.25">
      <c r="A29" s="263">
        <v>11</v>
      </c>
      <c r="B29" s="259" t="s">
        <v>501</v>
      </c>
      <c r="C29" s="264">
        <v>45546</v>
      </c>
      <c r="D29" s="259" t="s">
        <v>498</v>
      </c>
      <c r="E29" s="259" t="s">
        <v>516</v>
      </c>
      <c r="F29" s="259" t="s">
        <v>509</v>
      </c>
      <c r="G29" s="261" t="s">
        <v>487</v>
      </c>
      <c r="H29" s="262" t="s">
        <v>517</v>
      </c>
    </row>
    <row r="30" spans="1:9" ht="116.25" customHeight="1" x14ac:dyDescent="0.25">
      <c r="A30" s="263">
        <v>12</v>
      </c>
      <c r="B30" s="259" t="s">
        <v>505</v>
      </c>
      <c r="C30" s="264">
        <v>45561</v>
      </c>
      <c r="D30" s="259" t="s">
        <v>498</v>
      </c>
      <c r="E30" s="259" t="s">
        <v>518</v>
      </c>
      <c r="F30" s="259" t="s">
        <v>492</v>
      </c>
      <c r="G30" s="261" t="s">
        <v>487</v>
      </c>
      <c r="H30" s="262" t="s">
        <v>519</v>
      </c>
    </row>
    <row r="31" spans="1:9" ht="94.5" customHeight="1" x14ac:dyDescent="0.25">
      <c r="A31" s="263">
        <v>13</v>
      </c>
      <c r="B31" s="259" t="s">
        <v>483</v>
      </c>
      <c r="C31" s="264">
        <v>45579</v>
      </c>
      <c r="D31" s="259" t="s">
        <v>498</v>
      </c>
      <c r="E31" s="259" t="s">
        <v>520</v>
      </c>
      <c r="F31" s="259" t="s">
        <v>509</v>
      </c>
      <c r="G31" s="261" t="s">
        <v>487</v>
      </c>
      <c r="H31" s="262" t="s">
        <v>510</v>
      </c>
    </row>
    <row r="32" spans="1:9" ht="81" customHeight="1" x14ac:dyDescent="0.25">
      <c r="A32" s="263">
        <v>14</v>
      </c>
      <c r="B32" s="259" t="s">
        <v>489</v>
      </c>
      <c r="C32" s="264">
        <v>45595</v>
      </c>
      <c r="D32" s="259" t="s">
        <v>498</v>
      </c>
      <c r="E32" s="259" t="s">
        <v>521</v>
      </c>
      <c r="F32" s="259" t="s">
        <v>492</v>
      </c>
      <c r="G32" s="261" t="s">
        <v>487</v>
      </c>
      <c r="H32" s="262" t="s">
        <v>512</v>
      </c>
    </row>
    <row r="33" spans="1:8" ht="101.25" customHeight="1" x14ac:dyDescent="0.25">
      <c r="A33" s="263">
        <v>15</v>
      </c>
      <c r="B33" s="259" t="s">
        <v>494</v>
      </c>
      <c r="C33" s="264">
        <v>45602</v>
      </c>
      <c r="D33" s="259" t="s">
        <v>498</v>
      </c>
      <c r="E33" s="259" t="s">
        <v>522</v>
      </c>
      <c r="F33" s="259" t="s">
        <v>509</v>
      </c>
      <c r="G33" s="261" t="s">
        <v>487</v>
      </c>
      <c r="H33" s="262" t="s">
        <v>514</v>
      </c>
    </row>
    <row r="34" spans="1:8" ht="61.8" thickBot="1" x14ac:dyDescent="0.3">
      <c r="A34" s="265">
        <v>16</v>
      </c>
      <c r="B34" s="266" t="s">
        <v>483</v>
      </c>
      <c r="C34" s="267">
        <v>45624</v>
      </c>
      <c r="D34" s="266" t="s">
        <v>498</v>
      </c>
      <c r="E34" s="266" t="s">
        <v>523</v>
      </c>
      <c r="F34" s="266" t="s">
        <v>509</v>
      </c>
      <c r="G34" s="268" t="s">
        <v>487</v>
      </c>
      <c r="H34" s="269" t="s">
        <v>510</v>
      </c>
    </row>
    <row r="35" spans="1:8" x14ac:dyDescent="0.25">
      <c r="G35" s="270"/>
    </row>
  </sheetData>
  <mergeCells count="9">
    <mergeCell ref="A14:A16"/>
    <mergeCell ref="B14:H14"/>
    <mergeCell ref="B15:H15"/>
    <mergeCell ref="B16:H16"/>
    <mergeCell ref="A2:H2"/>
    <mergeCell ref="A3:H3"/>
    <mergeCell ref="A5:A10"/>
    <mergeCell ref="B5:H10"/>
    <mergeCell ref="B12:H12"/>
  </mergeCells>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05BD5AC03F5344945B0070FE33550E" ma:contentTypeVersion="3" ma:contentTypeDescription="Crear nuevo documento." ma:contentTypeScope="" ma:versionID="d5caa58a952292be39f25823e18f22a5">
  <xsd:schema xmlns:xsd="http://www.w3.org/2001/XMLSchema" xmlns:xs="http://www.w3.org/2001/XMLSchema" xmlns:p="http://schemas.microsoft.com/office/2006/metadata/properties" xmlns:ns2="bca4056c-3439-4ec6-883c-7f4e1563371f" targetNamespace="http://schemas.microsoft.com/office/2006/metadata/properties" ma:root="true" ma:fieldsID="1c552c2ee2d385c9f4ebfe744e554b02" ns2:_="">
    <xsd:import namespace="bca4056c-3439-4ec6-883c-7f4e1563371f"/>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a4056c-3439-4ec6-883c-7f4e1563371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la sugerencia para compartir" ma:internalName="SharingHintHash" ma:readOnly="true">
      <xsd:simpleType>
        <xsd:restriction base="dms:Text"/>
      </xsd:simpleType>
    </xsd:element>
    <xsd:element name="SharedWithDetails" ma:index="1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0D735B-9295-4933-987B-BAC01A2E3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a4056c-3439-4ec6-883c-7f4e1563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0DBA9-E280-4AEE-8629-13BE66B6EF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10</vt:i4>
      </vt:variant>
    </vt:vector>
  </HeadingPairs>
  <TitlesOfParts>
    <vt:vector size="30" baseType="lpstr">
      <vt:lpstr>1, SEGUIMIENTO </vt:lpstr>
      <vt:lpstr>1, TABLERO</vt:lpstr>
      <vt:lpstr>IRRADIADOR</vt:lpstr>
      <vt:lpstr>1, PLAN DE TRABAJO</vt:lpstr>
      <vt:lpstr>SEGUIMIENTO</vt:lpstr>
      <vt:lpstr>INSPECCIONES </vt:lpstr>
      <vt:lpstr>CRONOGRAMA SIMULACRO</vt:lpstr>
      <vt:lpstr>FORMACION BRIGADAS</vt:lpstr>
      <vt:lpstr>FORMACION SVE PARA DME</vt:lpstr>
      <vt:lpstr>FORMACION SVE PSICOSOCIAL</vt:lpstr>
      <vt:lpstr>JORNADASDESALUDYBIENESTARLABOR</vt:lpstr>
      <vt:lpstr>2, INSPECCION SEDES ALCALDÍA</vt:lpstr>
      <vt:lpstr>3, FORTALECIMIENTO EQUIPO SST</vt:lpstr>
      <vt:lpstr>Hoja2</vt:lpstr>
      <vt:lpstr>Hoja1</vt:lpstr>
      <vt:lpstr>SG-AMBIENTE</vt:lpstr>
      <vt:lpstr>SG-CALIDAD</vt:lpstr>
      <vt:lpstr>ACCIONES CORRECTIVAS</vt:lpstr>
      <vt:lpstr>SIMULACROS</vt:lpstr>
      <vt:lpstr>PROGRAMA DE INSPECCIONES DE SEG</vt:lpstr>
      <vt:lpstr>'1, PLAN DE TRABAJO'!Área_de_impresión</vt:lpstr>
      <vt:lpstr>'1, SEGUIMIENTO '!Área_de_impresión</vt:lpstr>
      <vt:lpstr>'1, TABLERO'!Área_de_impresión</vt:lpstr>
      <vt:lpstr>'SG-AMBIENTE'!Área_de_impresión</vt:lpstr>
      <vt:lpstr>'SG-CALIDAD'!Área_de_impresión</vt:lpstr>
      <vt:lpstr>SIMULACROS!Área_de_impresión</vt:lpstr>
      <vt:lpstr>'1, PLAN DE TRABAJO'!Títulos_a_imprimir</vt:lpstr>
      <vt:lpstr>'PROGRAMA DE INSPECCIONES DE SEG'!Títulos_a_imprimir</vt:lpstr>
      <vt:lpstr>'SG-AMBIENTE'!Títulos_a_imprimir</vt:lpstr>
      <vt:lpstr>'SG-CALIDAD'!Títulos_a_imprimir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Eduardo Hernandez Huepa</cp:lastModifiedBy>
  <cp:revision/>
  <cp:lastPrinted>2024-08-02T18:32:10Z</cp:lastPrinted>
  <dcterms:created xsi:type="dcterms:W3CDTF">2006-01-10T16:03:49Z</dcterms:created>
  <dcterms:modified xsi:type="dcterms:W3CDTF">2024-08-06T19:38:26Z</dcterms:modified>
</cp:coreProperties>
</file>