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y Poveda Vargas\Desktop\"/>
    </mc:Choice>
  </mc:AlternateContent>
  <bookViews>
    <workbookView xWindow="0" yWindow="0" windowWidth="15345" windowHeight="3975"/>
  </bookViews>
  <sheets>
    <sheet name="Seguimiento" sheetId="4" r:id="rId1"/>
    <sheet name="Resumen" sheetId="5" r:id="rId2"/>
    <sheet name="Comp. Ind." sheetId="8" r:id="rId3"/>
  </sheets>
  <definedNames>
    <definedName name="_xlnm._FilterDatabase" localSheetId="0" hidden="1">Seguimiento!$A$1:$Y$1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8" i="5" l="1"/>
  <c r="F99" i="5"/>
  <c r="F100" i="5"/>
  <c r="F101" i="5"/>
  <c r="F97" i="5"/>
  <c r="F38" i="5"/>
  <c r="Y69" i="4"/>
  <c r="Y68" i="4"/>
  <c r="Y67" i="4"/>
  <c r="Y42" i="4" l="1"/>
  <c r="Y102" i="4" l="1"/>
  <c r="Y101" i="4"/>
  <c r="Y94" i="4" l="1"/>
  <c r="Y51" i="4"/>
  <c r="Y40" i="4" l="1"/>
  <c r="Y39" i="4"/>
  <c r="Y25" i="4" l="1"/>
  <c r="Y5" i="4" l="1"/>
  <c r="X36" i="4" l="1"/>
  <c r="Y53" i="4" l="1"/>
  <c r="X22" i="4"/>
  <c r="X23" i="4"/>
  <c r="X21" i="4"/>
  <c r="C18" i="8" l="1"/>
  <c r="C10" i="8" l="1"/>
  <c r="F5" i="5" l="1"/>
  <c r="Y54" i="4" l="1"/>
  <c r="Y52" i="4"/>
  <c r="Y50" i="4"/>
  <c r="Y48" i="4"/>
  <c r="Y47" i="4"/>
  <c r="Y45" i="4"/>
  <c r="Y44" i="4"/>
  <c r="Y43" i="4"/>
  <c r="Y41" i="4"/>
  <c r="Y38" i="4"/>
  <c r="Y37" i="4"/>
  <c r="Y19" i="4"/>
  <c r="Y3" i="4"/>
  <c r="Y4" i="4"/>
  <c r="Y6" i="4"/>
  <c r="Y7" i="4"/>
  <c r="Y8" i="4"/>
  <c r="Y9" i="4"/>
  <c r="Y10" i="4"/>
  <c r="Y11" i="4"/>
  <c r="Y12" i="4"/>
  <c r="Y13" i="4"/>
  <c r="Y14" i="4"/>
  <c r="Y15" i="4"/>
  <c r="Y16" i="4"/>
  <c r="Y17" i="4"/>
  <c r="Y18" i="4"/>
  <c r="Y20" i="4"/>
  <c r="Y21" i="4"/>
  <c r="Y22" i="4"/>
  <c r="Y23" i="4"/>
  <c r="Y24" i="4"/>
  <c r="Y26" i="4"/>
  <c r="Y27" i="4"/>
  <c r="Y28" i="4"/>
  <c r="Y30" i="4"/>
  <c r="Y29" i="4"/>
  <c r="Y31" i="4"/>
  <c r="Y32" i="4"/>
  <c r="Y33" i="4"/>
  <c r="Y34" i="4"/>
  <c r="Y35" i="4"/>
  <c r="Y36" i="4"/>
  <c r="F110" i="5" l="1"/>
  <c r="F109" i="5"/>
  <c r="F108" i="5"/>
  <c r="F107" i="5"/>
  <c r="F105" i="5"/>
  <c r="F104" i="5"/>
  <c r="F103" i="5"/>
  <c r="F95" i="5"/>
  <c r="F94" i="5"/>
  <c r="F93" i="5"/>
  <c r="F92" i="5"/>
  <c r="F91" i="5"/>
  <c r="F89" i="5"/>
  <c r="F88" i="5"/>
  <c r="F87" i="5"/>
  <c r="F86" i="5"/>
  <c r="F79" i="5"/>
  <c r="F80" i="5"/>
  <c r="F81" i="5"/>
  <c r="F82" i="5"/>
  <c r="F83" i="5"/>
  <c r="F84" i="5"/>
  <c r="F78" i="5"/>
  <c r="F74" i="5"/>
  <c r="F75" i="5"/>
  <c r="F76" i="5"/>
  <c r="F71" i="5"/>
  <c r="F72" i="5"/>
  <c r="F73"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7" i="5"/>
  <c r="F36" i="5"/>
  <c r="F35" i="5"/>
  <c r="F34" i="5"/>
  <c r="F33" i="5"/>
  <c r="F32" i="5"/>
  <c r="F31" i="5"/>
  <c r="F30" i="5"/>
  <c r="F29" i="5"/>
  <c r="F28" i="5"/>
  <c r="F27" i="5"/>
  <c r="F26" i="5"/>
  <c r="F25" i="5"/>
  <c r="F24" i="5"/>
  <c r="F23" i="5"/>
  <c r="F22" i="5"/>
  <c r="F21" i="5"/>
  <c r="F20" i="5"/>
  <c r="F19" i="5"/>
  <c r="F16" i="5"/>
  <c r="F17" i="5"/>
  <c r="F18" i="5"/>
  <c r="F15" i="5"/>
  <c r="F14" i="5"/>
  <c r="F13" i="5"/>
  <c r="F12" i="5"/>
  <c r="F11" i="5"/>
  <c r="F10" i="5"/>
  <c r="F9" i="5"/>
  <c r="F8" i="5"/>
  <c r="F7" i="5"/>
  <c r="F6" i="5"/>
  <c r="F4" i="5"/>
  <c r="F3" i="5"/>
  <c r="F2" i="5"/>
  <c r="Y112" i="4" l="1"/>
  <c r="Y111" i="4"/>
  <c r="Y110" i="4"/>
  <c r="Y107" i="4" l="1"/>
  <c r="Y99" i="4" l="1"/>
  <c r="Y90" i="4" l="1"/>
  <c r="Y80" i="4" l="1"/>
  <c r="Y109" i="4" l="1"/>
  <c r="Y106" i="4"/>
  <c r="Y104" i="4"/>
  <c r="Y105" i="4"/>
  <c r="Y103" i="4"/>
  <c r="Y66" i="4" l="1"/>
  <c r="Z113" i="4"/>
  <c r="Y108" i="4"/>
  <c r="Y100" i="4"/>
  <c r="Y93" i="4"/>
  <c r="Y78" i="4" l="1"/>
  <c r="Y79" i="4"/>
  <c r="Y81" i="4"/>
  <c r="Y72" i="4"/>
  <c r="Y73" i="4"/>
  <c r="Y74" i="4"/>
  <c r="Y75" i="4"/>
  <c r="Y71" i="4"/>
  <c r="Y61" i="4"/>
  <c r="Y60" i="4"/>
  <c r="Y58" i="4"/>
  <c r="Y56" i="4" l="1"/>
  <c r="Y55" i="4"/>
  <c r="Y49" i="4"/>
  <c r="Y46" i="4"/>
  <c r="Y113" i="4" l="1"/>
  <c r="Y114" i="4" s="1"/>
</calcChain>
</file>

<file path=xl/sharedStrings.xml><?xml version="1.0" encoding="utf-8"?>
<sst xmlns="http://schemas.openxmlformats.org/spreadsheetml/2006/main" count="615" uniqueCount="336">
  <si>
    <t xml:space="preserve">TIPO DE PROCESO </t>
  </si>
  <si>
    <t>PROCESO</t>
  </si>
  <si>
    <t xml:space="preserve">NOMBRE DEL INDICADOR </t>
  </si>
  <si>
    <t xml:space="preserve">ESTADO ACTUAL DEL INDICADOR </t>
  </si>
  <si>
    <t xml:space="preserve">ESTADO </t>
  </si>
  <si>
    <t>FORMULA</t>
  </si>
  <si>
    <t>META</t>
  </si>
  <si>
    <t xml:space="preserve">PERIODICIDAD DE MEDICION </t>
  </si>
  <si>
    <t>LINEA BASE</t>
  </si>
  <si>
    <t xml:space="preserve">RANGOS DE EVALUACION </t>
  </si>
  <si>
    <t xml:space="preserve">PERIODOS DE MEDICION </t>
  </si>
  <si>
    <t>ENE</t>
  </si>
  <si>
    <t>FEB</t>
  </si>
  <si>
    <t>MAR</t>
  </si>
  <si>
    <t>ABR</t>
  </si>
  <si>
    <t>MAY</t>
  </si>
  <si>
    <t>JUN</t>
  </si>
  <si>
    <t>JUL</t>
  </si>
  <si>
    <t>AGO</t>
  </si>
  <si>
    <t>SEP</t>
  </si>
  <si>
    <t>OCT</t>
  </si>
  <si>
    <t>NOV</t>
  </si>
  <si>
    <t>DIC</t>
  </si>
  <si>
    <t xml:space="preserve">ESTADO ACTUAL </t>
  </si>
  <si>
    <t>% DE CUMPLIMIENTO</t>
  </si>
  <si>
    <t>GESTIÓN DEL SERVICIO Y ATENCIÓN AL CIUDADANO</t>
  </si>
  <si>
    <t>GESTIÓN DE INNOVACIÓN Y TIC</t>
  </si>
  <si>
    <t>GESTION DE INFRAESTRUCTURA Y OBRAS PUBLICAS</t>
  </si>
  <si>
    <t>GESTIÓN AMBIENTAL</t>
  </si>
  <si>
    <t>GESTION SOCIAL Y COMUNITARIA</t>
  </si>
  <si>
    <t xml:space="preserve">GESTION DE LA GOBERNABILIDAD </t>
  </si>
  <si>
    <t xml:space="preserve">GESTION DEL TRANSITO Y LA MOVILIDAD </t>
  </si>
  <si>
    <t xml:space="preserve">GESTION EDUCATIVA </t>
  </si>
  <si>
    <t>GESTION SALUD</t>
  </si>
  <si>
    <t xml:space="preserve">GESTION ARTISTICA Y CULTURAL </t>
  </si>
  <si>
    <t>GESTIÓN DEL DESARROLLO ECONÓMICO Y LA COMPETITIVIDAD</t>
  </si>
  <si>
    <t xml:space="preserve">GESTION CATASTRAL </t>
  </si>
  <si>
    <t xml:space="preserve">GESTION DE LA PARTICIPACION CIUDADANA </t>
  </si>
  <si>
    <t xml:space="preserve">     PROCESOS    MISIONALES </t>
  </si>
  <si>
    <t xml:space="preserve">PLANEACION ESTRATEGICA Y TERRITORIAL </t>
  </si>
  <si>
    <t>SISTEMA INTEGRADO DE GESTION Y MIPG</t>
  </si>
  <si>
    <t>PROCESOS ESTRATEGICOS</t>
  </si>
  <si>
    <t xml:space="preserve">GESTION JURIDICA Y MEJORA NORMATIVA </t>
  </si>
  <si>
    <t xml:space="preserve">GESTION DE RECURSOS FISICOS </t>
  </si>
  <si>
    <t xml:space="preserve">GESTION CONTTRACTUAL </t>
  </si>
  <si>
    <t xml:space="preserve">GESTION DOCUMENTAL </t>
  </si>
  <si>
    <t>GESTION DE INFRAESTRUCTURA TECNOLOGICA</t>
  </si>
  <si>
    <t>GESTION DE HACIENDA PUBLICA</t>
  </si>
  <si>
    <t xml:space="preserve">    PROCESOS DE APOYO </t>
  </si>
  <si>
    <t xml:space="preserve">GESTION DE LA INFORMACION Y LA COMUNICACIÓN </t>
  </si>
  <si>
    <t>GESTION Y CONTROL DISCIPLINARIO</t>
  </si>
  <si>
    <t xml:space="preserve">GESTION HUMANA </t>
  </si>
  <si>
    <t xml:space="preserve">   PROCESOS TRANSVERSALES</t>
  </si>
  <si>
    <t xml:space="preserve">PROCESO DE EVALUACION </t>
  </si>
  <si>
    <t xml:space="preserve">GESTION DE EVALUACION Y SEGUIMIENTO </t>
  </si>
  <si>
    <t>Anual</t>
  </si>
  <si>
    <t>Semestral</t>
  </si>
  <si>
    <t xml:space="preserve">Tasa Cobertura neta global </t>
  </si>
  <si>
    <t>Número de bienes fiscales y de uso público identificados y legalizados</t>
  </si>
  <si>
    <t>Numero de Tomas Fisicas Realizadas a las dependencias de la Administracion Central</t>
  </si>
  <si>
    <t>Cumplimiento Plan Estratégico de Talento Humano</t>
  </si>
  <si>
    <t>Trimestral</t>
  </si>
  <si>
    <t>Porcentaje de cumplimiento del plan de acción de la política pública de ciencia, tecnología e innovación y TIC</t>
  </si>
  <si>
    <t xml:space="preserve">Porcentaje Cumplimiento plan de trabajo </t>
  </si>
  <si>
    <t>Mensual</t>
  </si>
  <si>
    <t xml:space="preserve">Evaluacion cumplimiento legal </t>
  </si>
  <si>
    <t xml:space="preserve">Inspecciones de seguridad </t>
  </si>
  <si>
    <t xml:space="preserve">Gestion del COPASST </t>
  </si>
  <si>
    <t>Ausentismo por causa medica (Incapacidades laborales y comunes)</t>
  </si>
  <si>
    <t xml:space="preserve">Indice de severidad de accidente de trabajo </t>
  </si>
  <si>
    <t>Indice de frecuencia de accidentes de trabajo</t>
  </si>
  <si>
    <t>SST</t>
  </si>
  <si>
    <t>NTS</t>
  </si>
  <si>
    <t>CALIDAD</t>
  </si>
  <si>
    <t xml:space="preserve">Porcentaje de nivel de madurez del Sistema de Control Interno </t>
  </si>
  <si>
    <t xml:space="preserve">No. M2 de malla vial construidos, mejorados, mantenidos o rehabilitados </t>
  </si>
  <si>
    <t xml:space="preserve">No. De Equipamientos construidos, mejorados y/o adecuados </t>
  </si>
  <si>
    <t>Número de usuarios atendidos en la Red de bibliotecas Públicas Municipales</t>
  </si>
  <si>
    <t>Estimulos otorgados</t>
  </si>
  <si>
    <t>%Implementación Modelo MSPI</t>
  </si>
  <si>
    <t>% cubrimiento del sgsi en activos de información</t>
  </si>
  <si>
    <t>Oportunidad del soporte técnico</t>
  </si>
  <si>
    <t>Cumplimiento del plan de mantenimiento de infraestructura tecnológica</t>
  </si>
  <si>
    <t>Oportunidad de Respuesta a PQRS</t>
  </si>
  <si>
    <t>Satisfacción del ciudadano frente a los servicios y la atención prestada  por la entidad</t>
  </si>
  <si>
    <t>Oportunidad de Respuesta a Reclamos</t>
  </si>
  <si>
    <t>Porcentaje de cumplimiento en la respuesta de aprobación de tramites RNA y RNC</t>
  </si>
  <si>
    <t>% Cumplimiento plan de capacitación y sensibilización del SGSI</t>
  </si>
  <si>
    <t xml:space="preserve">Porcentaje promedio de ejecución técnica y financiera del Plan de intervenciones colectivas. </t>
  </si>
  <si>
    <t>Porcentaje de cumplimiento de la estrategia de participación ciudadana .</t>
  </si>
  <si>
    <t>Porcentaje cumplimiento de las metas del plan de desarrollo</t>
  </si>
  <si>
    <t>Numero de  adultos mayores beneficiados con atención integral en los centros día/vida.</t>
  </si>
  <si>
    <t xml:space="preserve">Numero  de población atendida con complemento nutricional. Discriminado por  grupo poblacional y componente    </t>
  </si>
  <si>
    <t>Porcentaje de avance en las acciones ejecutadas en el marco del plan de accion de cada uno de los grupos objeto de intervención. (NNA, Jóvenes, mujer, discapacidad, LGTBI, Etnias, Adultos Mayores, Pobreza extrema y Habitante de Calle)</t>
  </si>
  <si>
    <t>Numero de victimas atendidas con la ayuda humanitaria inmediata.</t>
  </si>
  <si>
    <t>M2 de espacio publico recuperados</t>
  </si>
  <si>
    <t>SUMATORIA DE MT2 RECUPERADOS</t>
  </si>
  <si>
    <t xml:space="preserve">Porcentaje Implementación del Plan Integral de Convivencia y Seguridad Ciudadana  (PICSC) </t>
  </si>
  <si>
    <t xml:space="preserve">Sostenibilidad de la deuda </t>
  </si>
  <si>
    <t xml:space="preserve"> Autofinanciamiento del municipio dentro de los parametros de la lay 617 </t>
  </si>
  <si>
    <t xml:space="preserve">Tasa de magnitud de la inversion </t>
  </si>
  <si>
    <t>Capacidad de ahorro</t>
  </si>
  <si>
    <t>Estudiantes capacitados en temas ambientales</t>
  </si>
  <si>
    <t>Acueductos Rurales y Comunitarios Optimizados</t>
  </si>
  <si>
    <t xml:space="preserve">Eventos de emergencia atendidos </t>
  </si>
  <si>
    <t xml:space="preserve">Porcentaje del cumplimiento del plan de Acción de la Política Publica de Libertad Religiosa . </t>
  </si>
  <si>
    <t xml:space="preserve">Porcentaje  de respuesta a los requerimiento  de las Organizaciones de Accion Comunal . </t>
  </si>
  <si>
    <t>SGSI</t>
  </si>
  <si>
    <t xml:space="preserve">Porcentaje de cumplimiento del plan anual de comunicaciones  </t>
  </si>
  <si>
    <t>SGA</t>
  </si>
  <si>
    <t>SEGUIMIENTO A LA GENERACIÓN DE RESIDUOS APROVECHABLES DE LAS SEDES CERTIFICADAS DE LA ADMINISTRACIÓN MUNICIPAL</t>
  </si>
  <si>
    <t>RA.A=Residuos Aprovechables generados en el semestre anterior(Kg)
RA.TA=Residuos Aprovechables generados en el semestre actual(Kg)
DRA= Diferencia de residuos aprovechables
Formula 
                  RA.A-RA.TA=DRA
                  DRA*100/RA.A=%Aumento de residuos  aprovechables generados</t>
  </si>
  <si>
    <t>Porcentaje de Cumplimiento de la implementación y Fortalecimiento del Sistema de gestión (Modelo de Gestión Documental de Archivo MGDA</t>
  </si>
  <si>
    <t>SUMATORIA</t>
  </si>
  <si>
    <t xml:space="preserve">PROMEDIO </t>
  </si>
  <si>
    <t>Porcentaje de cumplimiento de los indicadores de los 23 procesos del SIGAMI</t>
  </si>
  <si>
    <t xml:space="preserve">Trimestral </t>
  </si>
  <si>
    <t>Nivel de competencia o evaluación de los auditores</t>
  </si>
  <si>
    <t>Índice de desempeño institucional</t>
  </si>
  <si>
    <t>indice de reduccion de incumplimiento de los requisitos legales</t>
  </si>
  <si>
    <t>Cuatrimestral</t>
  </si>
  <si>
    <t>SOBRESALIENTE &gt;= 91% - 100%</t>
  </si>
  <si>
    <t>SATISFACTORIO Entre 71% - 90%</t>
  </si>
  <si>
    <t>MEDIO
Entre 41% - 70%</t>
  </si>
  <si>
    <t>BAJO &lt;= 40%</t>
  </si>
  <si>
    <t>Número de espacios generados para la atención, orientación, control y vigilancia de la protección del consumidor.</t>
  </si>
  <si>
    <t>META %-#</t>
  </si>
  <si>
    <t>Porcentaje de satisfacción de los usuarios capacitadodos en los Centros de Experiencia Digital</t>
  </si>
  <si>
    <t>Índice de gobierno digital en el componente de TIC para la sociedad</t>
  </si>
  <si>
    <t>Numero de animales atendidos en el coso Municipal (CAPA)</t>
  </si>
  <si>
    <t>Porcentaje de Docentes con proceso de Evaluacion Anual de Desempeño</t>
  </si>
  <si>
    <t>Porcentaje de Cumplimiento  del  Plan  Territorial de Formación Docente</t>
  </si>
  <si>
    <t>Porcentaje de reducción de víctimas fatales por hechos de tránsito en el Municipio</t>
  </si>
  <si>
    <t>Porcentaje de reducción de accidentes de tránsito</t>
  </si>
  <si>
    <t xml:space="preserve"> Porcentaje de Acciones de éxito de las acciones de tutela</t>
  </si>
  <si>
    <t>Porcentaje de cumplimiento de las visitas de inspeccion y vigilancia de los atributos de calidad a los prestadores de servicios de salud del municipio de Ibagué.</t>
  </si>
  <si>
    <t>Porcentaje de aseguramiento de la población</t>
  </si>
  <si>
    <t xml:space="preserve">Poorcentaje de ejecución del plan de intervenciones colectivas </t>
  </si>
  <si>
    <t xml:space="preserve">Porcentaje de ejecución financiera de los recursos de inversión </t>
  </si>
  <si>
    <t>Número de personas capaitadas en servicio de educación informal en áreas artisticas y culturales.  (NUEVO)</t>
  </si>
  <si>
    <t>Kilometros de vía terciaria mejorada,  por la Secretaria de Agricultura y Desarrollo Rural, en el municipio de Ibagué (Agricultura)</t>
  </si>
  <si>
    <t>Población beneficiada con la ruta de empleabilidad del municipio de Ibagué.</t>
  </si>
  <si>
    <t>Número de emprendedores vinculados a la ruta de la formalización empresarial en el municipio de Ibagué.</t>
  </si>
  <si>
    <t>Unidades productivas fortalecidas a través de asesoría y /o asistencia técnica en el municipio de Ibagué.</t>
  </si>
  <si>
    <t>Población turística extranjera visitante al Municipio de Ibagué.</t>
  </si>
  <si>
    <t>Porcentaje de satisfacción del usuario con respecto a sus solicitudes catastrales</t>
  </si>
  <si>
    <t>Pilotos con acciones de mitigación y adaptación al cambio climático desarrollados</t>
  </si>
  <si>
    <t xml:space="preserve">Microcuencas intervenidas con acciones de recuperación </t>
  </si>
  <si>
    <t>Numero de personas capacitadas en temas relacionados con gestión del riesgo</t>
  </si>
  <si>
    <t>GESTION ARTISTICA Y CULTURAL</t>
  </si>
  <si>
    <t>GESTION DEL DESARROLLO Y LA COMPETIVIDAD</t>
  </si>
  <si>
    <t xml:space="preserve">Porcentaje de eficacia en las actuaciones realizadas en softcon, respecto de las demandas que ingresan  </t>
  </si>
  <si>
    <t>Porcentaje de Resoluciones de adopción de fallo registradas en plataforma Softcon y en Pisami</t>
  </si>
  <si>
    <t>Porcentajes de reclamaciones tramitadas en un tiempo menor 3 dias habiles.</t>
  </si>
  <si>
    <t>Porcentaje de Implementación Modelo MPSI</t>
  </si>
  <si>
    <t>Porcentaje de quejas e informes tramitados dentro de los términos legales</t>
  </si>
  <si>
    <t>Índice de informes socializados en Comité de Coordinación de Control Interno</t>
  </si>
  <si>
    <t>Ïndice de   seguimiento   a planes de mejoramiento.</t>
  </si>
  <si>
    <t xml:space="preserve">Índice de cumplimiento del plan anual de auditoria </t>
  </si>
  <si>
    <t>Porcentaje de eficiencia en la atención a los solicitudes del usuario</t>
  </si>
  <si>
    <t>Porcentaje de eficacia en la aplicación de la encuesta SISBEN</t>
  </si>
  <si>
    <t>Porcentaje de solicitudes que tienen términos de respuestas atendidos oportunamente.</t>
  </si>
  <si>
    <t>Poercentaje de respuesta de los trámites dentro de los términos establecidos.</t>
  </si>
  <si>
    <t>Porcentaje de cumplimiento del plan de trabajo del sistema de Gestion Anti Soborno de la alcaldia municipal de ibague</t>
  </si>
  <si>
    <t>SGAS</t>
  </si>
  <si>
    <t xml:space="preserve">Porcentaje de cumplimiento de los requisitos legales aplicables al Sistema de Gestión Antisoborno </t>
  </si>
  <si>
    <t>Porcentaje de riesgos mitigados</t>
  </si>
  <si>
    <t>Porcentaje de cumplimiento del cronograma de socialización del código de integridad y buen gobierno</t>
  </si>
  <si>
    <t xml:space="preserve">Porcentaje en la implementación de controles </t>
  </si>
  <si>
    <t>Tasa de incidentes de Seguridad</t>
  </si>
  <si>
    <t>Construcción, mejoramiento y/o adecuación de salones comunales para la integración social, cultural y deportiva</t>
  </si>
  <si>
    <t>Construir, mejorar y/o rehabilitar la malla vial de la ciudad de Ibagué.</t>
  </si>
  <si>
    <t>Campañas de sensibilización y capacitación</t>
  </si>
  <si>
    <t>Salvaguardia del patrimonio cultural del área certificada</t>
  </si>
  <si>
    <t>Disminuir Kg CO2 de la huella de carbono IN SITU</t>
  </si>
  <si>
    <t>Identificar amenazas de especies claves (amenzadas; endémicas) de Fauna Y flora</t>
  </si>
  <si>
    <t xml:space="preserve">Importancia de los recursos propios </t>
  </si>
  <si>
    <t>(A/B)*100 (A = Sumatoria de número de usuarios encuestados o atendidos con rango de satisfacción excelente o bueno en el periodo; B = sumatoria de número de usuarios encuestados o atendidos en el periodo)</t>
  </si>
  <si>
    <t>(A/B)*100 (A = Número de PQRSD contestados en los tiempos establecidos en el periodo; B = Número de PQRSD recibidos en el periodo)</t>
  </si>
  <si>
    <t>(A/B)*100 (A =  Número Reclamos contestados en los tiempos establecidos en el periodo; B = Número de Reclamos recibidos en el periodo)</t>
  </si>
  <si>
    <t>(A/B)*100 (A= Numero de actividades desarrolladas; B = Número de actividades programadas)</t>
  </si>
  <si>
    <t>(A/B)*100  (A= Numero de actividades realizadas (capacitaciones); B = Número de encuestas)</t>
  </si>
  <si>
    <t xml:space="preserve"> = Numero de estudiantes capacitados</t>
  </si>
  <si>
    <t>Sumatoria de A   A= Número de proyectos implementados</t>
  </si>
  <si>
    <t xml:space="preserve"> Sumatoria de A   A= Número de acueductos optimizados</t>
  </si>
  <si>
    <t>Sumatoria de A   A= Número de nmicrocuencas intervenidas</t>
  </si>
  <si>
    <t>Sumatoria de A, A= Número de personas capacitadas</t>
  </si>
  <si>
    <t>(A/B)*100 (A= Número de solicitudes de emergencias atendidas; B= Número de solicitudes de emergencias recibidas)</t>
  </si>
  <si>
    <t>Sumatoria de A; (sumatoria ciudadanos atendidos, orientados, sensibilizados, capacitados, controlados y vigilados en materia de protección al consumidor de bienes y servicios)</t>
  </si>
  <si>
    <t>Nuevo</t>
  </si>
  <si>
    <t>A (A= sumatoria de animales atendidos)</t>
  </si>
  <si>
    <t>(A/B)*100(Total de estrategias implementadas  / total de estrategias establecidas en el plan) * 100</t>
  </si>
  <si>
    <t>(A/B)*100 (A: Cantidad de Trámites Aprobados B: Cantidad de Trámites Recibidos)</t>
  </si>
  <si>
    <t>(A/B)*100 (A: No. de victimas en periodo actual; B: No. de victimas del período anterior)</t>
  </si>
  <si>
    <t>(A/B)*100 (A: No. de accidentes actual; B: No. de accidentes del período anterior)</t>
  </si>
  <si>
    <t>(A/B)*100 (A: No. de acciones de éxito de las acciones de tutela  actual; B: No. de acciones de éxito de las acciones de tutela del período anterior)</t>
  </si>
  <si>
    <t>(A/B)*100 (A:  Número de Docentes evaluados en plataforma Humano WEB; B : Planta Docente del decreto 1278)</t>
  </si>
  <si>
    <t>(A / B)*100 (A= Numero de Actividades Ejecutadas en el Plan Territorial de Formación Docente; B = Numero de Actividades Proyectadas en el Plan Territorial de Formación Docente</t>
  </si>
  <si>
    <t>(A / B)*100 (A= Matricula todos grados de 5 a 16 años; B= Población  en Ibagué de 5 a 16 años)</t>
  </si>
  <si>
    <t>Total de prestadores habilitados en el REPS 
________________________________ * 100
Total de prestadores visitados en el periodo</t>
  </si>
  <si>
    <t>Recursos de inversión ejecutados
 ________________________________ * 100
Presupuesto proyectado</t>
  </si>
  <si>
    <t>Porcentaje  de ( PA / PD)</t>
  </si>
  <si>
    <t>Sumatoria de A</t>
  </si>
  <si>
    <t>Sumatoria de  A</t>
  </si>
  <si>
    <t xml:space="preserve">Sumatoria de A (A. Kilómetros de vía terciaria Mejorada) </t>
  </si>
  <si>
    <t xml:space="preserve">Sumatoria de A (Personas beneficiadas) </t>
  </si>
  <si>
    <t>Sumatoria de A; (A= Número de emprendedores vinculados a la ruta de la formalizacion empresarial)</t>
  </si>
  <si>
    <t>Sumatoria de A; (A= Número de unidades productivas fortalecidas)</t>
  </si>
  <si>
    <t>Sumatoria de A (A= Número de turistas internacionales que llegan a la ciudad de visita turística)</t>
  </si>
  <si>
    <t xml:space="preserve">(A/B)*100; (A= Número de tramites, productos y solicitudes respondidas dentro de los terminos de Ley; B= Número de tramites radicados) </t>
  </si>
  <si>
    <t>(a/b)*100  (a= Numero de Actividades realizadas; b= Número de Actividades programadas en el plan de Accion)</t>
  </si>
  <si>
    <t>(a/b)*100 (a = Numero de Actividades realizadas; b= Numero de actividades programadas)</t>
  </si>
  <si>
    <t>(a/b)*100 (a=Número de respuestas oportunas en el término establecidos por PISAMI; b= Número de requerimientos o solicitudes radicadas en PISAMI)</t>
  </si>
  <si>
    <t xml:space="preserve">(A-B)/C)*100 ( A= Total de solicitudes; B=  Tramites realizados; C= Total de solicitudes de encuesta)                                                                                                                                                                       </t>
  </si>
  <si>
    <t>(A/B)*100  (A= Eencuestas realizadas; B= Total solicitud de encuestas)</t>
  </si>
  <si>
    <t>(A/B)-C*100 (indicador de producto, linea base, avance fisico, avance financiero)</t>
  </si>
  <si>
    <t>(A/ (B-C))*100  (A= Número solicitudes con respuesta dentro de términos; B= Numero de solicitudes radicadas;                                                                                                                                                   C= Número solicitudes sin respuesta dentro de términos)</t>
  </si>
  <si>
    <t>(A/ (B-C))*100  (A: Número solicitudes con respuesta dentro de términos; B: Numero de solicitudes radicadas; C: Número solicitudes sin respuesta dentro de términos)</t>
  </si>
  <si>
    <t>(A/B)*100  (A= No. Total de accidentes de trabajo que se presentaron en un periodo; B= No. Trabajadores en el mismo periodo)</t>
  </si>
  <si>
    <t>1,26</t>
  </si>
  <si>
    <t>0,15</t>
  </si>
  <si>
    <t>0,4</t>
  </si>
  <si>
    <t>0,29</t>
  </si>
  <si>
    <t>0,09</t>
  </si>
  <si>
    <t>0,14</t>
  </si>
  <si>
    <t xml:space="preserve">((A+B)/C)*100  (A= Número de días de incapacidad por AT; B= número de días cargados en el periodo; C= N° de trabajadores ) </t>
  </si>
  <si>
    <t>1,8</t>
  </si>
  <si>
    <t>1,5%</t>
  </si>
  <si>
    <t>0,35%</t>
  </si>
  <si>
    <t>0,36%</t>
  </si>
  <si>
    <t xml:space="preserve">(A/B)*100   (A= Número de días de ausencia por incapacidad laboral o común en el mes B= Número de días de trabajo programados en el mes ) </t>
  </si>
  <si>
    <t xml:space="preserve"> (A/B)*100   (A= Número de inspecciones realizadas; B= Número de   inspecciones  programadas )</t>
  </si>
  <si>
    <t>(A/B)*100  (Número de inspecciones realizadas/ No de   inspecciones  programadas )</t>
  </si>
  <si>
    <t>Sumatoria de A (A= requisitos legales que cumplen)</t>
  </si>
  <si>
    <t xml:space="preserve"> ( A/B)*100  (A= Número de actividades realizadas en el plan de trabajo; B=No de actividades programadas en el plan de trabajo  )</t>
  </si>
  <si>
    <t xml:space="preserve">Sumatoria  de A  </t>
  </si>
  <si>
    <t>Em.GEI ( kg CO2 e ) = DA *FE</t>
  </si>
  <si>
    <t xml:space="preserve">Scob = ∑ ∑SpA, ∑SpE                                                                                                                                                                                             
Stot = ∑ Scob1, Scob2, Scob3, …  </t>
  </si>
  <si>
    <r>
      <rPr>
        <sz val="11"/>
        <color rgb="FFFF0000"/>
        <rFont val="Tw Cen MT"/>
        <family val="2"/>
        <scheme val="minor"/>
      </rPr>
      <t>AC=(ACRC*100)/ACR</t>
    </r>
    <r>
      <rPr>
        <sz val="11"/>
        <color theme="1"/>
        <rFont val="Tw Cen MT"/>
        <family val="2"/>
        <scheme val="minor"/>
      </rPr>
      <t xml:space="preserve">
</t>
    </r>
  </si>
  <si>
    <t>IMSPI= (%PHVA*100)/%AE</t>
  </si>
  <si>
    <t>PC='SUMA(%A1..%An)/NAP</t>
  </si>
  <si>
    <t>IC=Promedio (%CE)</t>
  </si>
  <si>
    <t>TIS= (IS*100)/US</t>
  </si>
  <si>
    <t xml:space="preserve">                                                                                                                                                                                                 SGAS</t>
  </si>
  <si>
    <t>(A/B)*100  (A=Actividades Programadas: Son actividades que se plantean dentro del cronograma de los requisitos de la ISO 37000; B=Actividades Ejecutadas: Son las que actividades que se realizan conforme al plan de trabajo)</t>
  </si>
  <si>
    <t>(A/B)*100  (A=Numeros Riesgos que tiene controles: Son los riesgos que se pueden controlar de acuerdo a la Norma ISO 37001 10/8/2024; B=Total de Riesgos Iedntificados: Son la cantidad de riesgos de Soborno identificados acorde con la Norma ISO 37001)</t>
  </si>
  <si>
    <t xml:space="preserve">(A/B)*100   (A=Socializaciones Realizadas o Implementadas: Numero de Reuniones a ralizadas o a  implementar de acuerdo al codigo de integridad y bien gobierno; B=Total de Socializaciones Programadas: Total de las reuniones realizadass ) </t>
  </si>
  <si>
    <t>(A/B)*100    (A=Numeros Requisitos Legales Cumplidos: Son los requisitos legales cumplidos durante el periodo a evaluar acorde con la Norma ISO 37001; B=Numero de Requisitos Legales indetificados: Son los requisitos legales que se detallan dentro de la Norma ISO 37001)</t>
  </si>
  <si>
    <t>(a/b)*100   (A= número de procesos con actuaciones registradas en la plataforma softcon 
B= número total de procesos registrado en la plataforma por durante el trimestre)</t>
  </si>
  <si>
    <t xml:space="preserve"> (a/b)*100  (A= número total de resoluciones de adopción registradas en el Softcon  
B= número total de resoluciones de adopción numeradas en el Pisami en el periodo )</t>
  </si>
  <si>
    <t>Sumatoria de A (A= Tomas Fisicas Realizadas)</t>
  </si>
  <si>
    <t xml:space="preserve"> Sumatira de A  (A=Predios Identificados Y legalizados</t>
  </si>
  <si>
    <t xml:space="preserve"> (a/b) *100  (A= Reclamaciones recibidas; B= Reclamaciones tramitadas)</t>
  </si>
  <si>
    <t xml:space="preserve"> (a/b) *100  ( A=# TOTAL DE PROCESOS CREADOS EN LA PLATAFORMA SECOP II; B=# DE PROCESOS RADICADOS PARA GESTIONAR)</t>
  </si>
  <si>
    <t xml:space="preserve">  (a/b)*100  (a= Productos Ejecutados MGDA;  b= Productos Programados)</t>
  </si>
  <si>
    <t>57,04%</t>
  </si>
  <si>
    <t>57,04</t>
  </si>
  <si>
    <t xml:space="preserve">IE=SAO*100)/SMC    ( IE= Indice de Eficiencia;  SAO= No. de servicios atendidos dentro del tiempo establecido; SMC= No. de servicios de mantenimiento correctivo a medir) </t>
  </si>
  <si>
    <t>99,7</t>
  </si>
  <si>
    <t>IC=SUMA(%A1..%An)*100/NAP  (IC= Indicador de Cumplimiento; %A1..%An= Porcentaje de ejecución actividades realizadas durante el periodo evaluado; NAP= Número de Actividades Programadas para el periodo a evaluar)</t>
  </si>
  <si>
    <t>IMSPI= (%PHVA*100)/%AE  (IMSPI= Implementación Modelo de Seguridad y Privacidad de la información; %PHVA=porcentaje del avance del PHVA; % AE= % del avance esperado)</t>
  </si>
  <si>
    <t>((a/(b+c))*100  (A=Super Avit primario, B=intereses, C=amortizaciones)</t>
  </si>
  <si>
    <t xml:space="preserve"> (a/b)*100 (a = Gastos de funcionamiento, B= Ingresos corrientes de libre destinación)</t>
  </si>
  <si>
    <t>(a/b)*100  (a= Inversion total, b=Gastos Totales)</t>
  </si>
  <si>
    <t>(a/b)*100  (a= Ahorro corriente, b= Ingreso corriente)</t>
  </si>
  <si>
    <t xml:space="preserve"> ((a+b)/c)*100  ((Ingresos tributarios,  b= No tributarios, c= Ingresos totales)</t>
  </si>
  <si>
    <t xml:space="preserve">(AR/AP)*100  (AR= Numero de actividades realizadas (plan de acción; AP= numero de actividades programadas (plan de acción)  </t>
  </si>
  <si>
    <t>((A+B)/C)*100  (A: Quejas resueltas, B: Informes resueltos, C: Quejas e informes radicados)</t>
  </si>
  <si>
    <t xml:space="preserve"> ((a/b)+ (c/d))*100  (a y b = Cumplimiento del plan de capacitaciones=(a= #capacitaciones ejecutadas; b= #capacitaciones programadas) y c y d= Cumplimiento plan actividades de bienestar e incentivos=(#actividades ejecutadas/#actividades programadas))</t>
  </si>
  <si>
    <t>%  del nivel de madurez del SCI = ( # criterios por componente del MECI  presentes y funcionando  / # total de criterios del MECI por componente que deben estar presente y funcionando) X  100%</t>
  </si>
  <si>
    <t xml:space="preserve">Índice de informes socializados en Comité de Coordinación de Control Interno:  Número de informes socializados en Comité de Coordinación de Control Interno  / Número de informes programados a realizar en el plan anual de auditoria) x 100% </t>
  </si>
  <si>
    <t>% de  cumplimiento  de   seguimiento   a planes de mejoramiento = (Número de seguimientos a  planes de mejoramiento realizados /  número de seguimientos a planes de mejoramiento programados en el plan anual de auditoria) x 100%</t>
  </si>
  <si>
    <t xml:space="preserve">Índice de cumplimiento del plan anual de auditoria  = (Número de  actividades realizadas  a  la fecha de corte del trimestre evaluado/ Número de actividades programadas a realizar  en el Plan a anual de auditoria de la vigencia evaluada ) x 100% </t>
  </si>
  <si>
    <t>Porcentaje de procesos creados en la plataforma SECOP II</t>
  </si>
  <si>
    <t>Porcentaje de procesos creados en la plataforma  SECOP II</t>
  </si>
  <si>
    <t>Porcentaje de respuesta de los trámites dentro de los términos establecidos.</t>
  </si>
  <si>
    <t>(A/B)*100  (A=No. Indicadores ubicados en rango de evaluación SSATISFACTORIO, B= Total de Indicadores medidos durante el periodo ) x 100</t>
  </si>
  <si>
    <t>Inicia 3 trimestre</t>
  </si>
  <si>
    <t>Promedio desempeño de las 19 políticas y site dimensiones de MIPG</t>
  </si>
  <si>
    <t>Nivel de Competencia y Habilidades de los auditores</t>
  </si>
  <si>
    <t>Promedio Evaluación de Competencias y habilidades auditores</t>
  </si>
  <si>
    <t>Porcentaje cumplimiento requisitos legles</t>
  </si>
  <si>
    <t xml:space="preserve"> CE.A-CE.TA=DCE          (CE.A=Consumo promedio de energía en el trimestre anterior(Kw), CE.TA=Consumo promedio de energía en el trimestre actual(Kw). DCE= Diferencia de consumos)
</t>
  </si>
  <si>
    <t>a-b=c     (a=Consumo promedio de agua en el trimestre anterior(m3), b=Consumo promedio de agua en el trimestre actual(m3), c= Diferencia de consumos(m3)</t>
  </si>
  <si>
    <t>% CUMPLIMiENTO Y ESTADO</t>
  </si>
  <si>
    <t xml:space="preserve"> Consumo de agua de las sedes certificadas de la administración municipal</t>
  </si>
  <si>
    <t>Consumo de energía de las sedes certificadas de la adm inistraci+on municipal</t>
  </si>
  <si>
    <t>Sunatoria de A  (A= Numero de personas que recibieron por primera vez y  efectivamente el  beneficio)</t>
  </si>
  <si>
    <t xml:space="preserve">Sumatoria de A (A=Numero total personas beneficiadas con el programa de complemento nutricional en el suministro del soporte nutricional) </t>
  </si>
  <si>
    <t xml:space="preserve">(A/B)*100 (A= Número de acciones ejecutadas del plan de acción, B= Total de las acciones programadas en el plan de acción.) </t>
  </si>
  <si>
    <t>Sumatoria de A (A= numero de victimas  atendidas con la ayuda humanitaria inmediata)</t>
  </si>
  <si>
    <t>Consumo de agua de las sedes certificadas de la administración municipal</t>
  </si>
  <si>
    <t>Consumo de energía de las sedes certificads de la administración municipal</t>
  </si>
  <si>
    <t>Total Indicadores por tipo de Proceso</t>
  </si>
  <si>
    <t>Número de Indicadores</t>
  </si>
  <si>
    <t>Tipo de Proceso</t>
  </si>
  <si>
    <t>Misionales</t>
  </si>
  <si>
    <t>De Apoyo</t>
  </si>
  <si>
    <t>Transversales</t>
  </si>
  <si>
    <t>De Evaluación</t>
  </si>
  <si>
    <t>Estratégicos</t>
  </si>
  <si>
    <t>Total</t>
  </si>
  <si>
    <t>Sobresaliente</t>
  </si>
  <si>
    <t>Saisfactorio</t>
  </si>
  <si>
    <t xml:space="preserve">Medio </t>
  </si>
  <si>
    <t xml:space="preserve">Bajo </t>
  </si>
  <si>
    <t>Processos Misionales</t>
  </si>
  <si>
    <t>Comportamiento</t>
  </si>
  <si>
    <t>Cumplimiento</t>
  </si>
  <si>
    <t>Estado actual</t>
  </si>
  <si>
    <t>Meta 2024</t>
  </si>
  <si>
    <t>Procesos Transversales</t>
  </si>
  <si>
    <t>Procesos de Evaluación</t>
  </si>
  <si>
    <t>Procesos Estratégicos</t>
  </si>
  <si>
    <t>Procesos de Apoyo</t>
  </si>
  <si>
    <t xml:space="preserve">Ejecución técnica del plan de intervenciones colectivas </t>
  </si>
  <si>
    <t>Eventos de promoción de actividades culturales realizadas</t>
  </si>
  <si>
    <t>97,65%</t>
  </si>
  <si>
    <t>Número de productores agropecuarios apoyados con recursos financieros, insumos, equipos, animales y/o material vegetal, para el desarrollo de proyectos productivos ofertados por la Secretaría de Agricultura y Desarrollo Rural</t>
  </si>
  <si>
    <t>A+B+C+D   (A= Número de productores agropecuarios apoyados con recursos financieros, B= Número de productores agropecuarios apoyados con insumos, C= Número de productores agropecuarios apoyados con equipos, D= Número de productores agropecuarios apoyados con animales y/o material vegetal)</t>
  </si>
  <si>
    <t>Número de productores agropecuarios beneficiados con la prestación de servicios de asistencia técnica y extensión agropecuaria</t>
  </si>
  <si>
    <t>Sumatoria A  (A= Número de productores agropecuarios beneficiados con la prestación de servicios de asistencia técnica y extensión agropecuaria)</t>
  </si>
  <si>
    <t>0,35</t>
  </si>
  <si>
    <t>0,19</t>
  </si>
  <si>
    <t>0,58</t>
  </si>
  <si>
    <t>1,62</t>
  </si>
  <si>
    <t>0,81</t>
  </si>
  <si>
    <t>0,81%</t>
  </si>
  <si>
    <t>14,6%</t>
  </si>
  <si>
    <t>33,9%</t>
  </si>
  <si>
    <t>43,8%</t>
  </si>
  <si>
    <t>79,7%</t>
  </si>
  <si>
    <t>73,2%</t>
  </si>
  <si>
    <t xml:space="preserve">Número de personas capaitadas en servicio de educación informal en áreas artisticas y culturales. </t>
  </si>
  <si>
    <t xml:space="preserve">Número de personas capacitadas en servicio de educación formal en áreas artisticas y culturales.  </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</si>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</sst>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 #,##0_-;_-* &quot;-&quot;??_-;_-@_-"/>
    <numFmt numFmtId="166" formatCode="0.0"/>
    <numFmt numFmtId="167" formatCode="0.0000000000000000%"/>
  </numFmts>
  <fonts count="17" x14ac:knownFonts="1">
    <font>
      <sz val="11"/>
      <color theme="1"/>
      <name val="Tw Cen MT"/>
      <family val="2"/>
      <scheme val="minor"/>
    </font>
    <font>
      <b/>
      <sz val="11"/>
      <color theme="0"/>
      <name val="Tw Cen MT"/>
      <family val="2"/>
      <scheme val="minor"/>
    </font>
    <font>
      <b/>
      <sz val="14"/>
      <color theme="0"/>
      <name val="Tw Cen MT"/>
      <family val="2"/>
      <scheme val="minor"/>
    </font>
    <font>
      <sz val="14"/>
      <color theme="0"/>
      <name val="Tw Cen MT"/>
      <family val="2"/>
      <scheme val="minor"/>
    </font>
    <font>
      <sz val="11"/>
      <name val="Tw Cen MT"/>
      <family val="2"/>
      <scheme val="minor"/>
    </font>
    <font>
      <b/>
      <sz val="14"/>
      <name val="Tw Cen MT"/>
      <family val="2"/>
      <scheme val="minor"/>
    </font>
    <font>
      <b/>
      <sz val="18"/>
      <color theme="1"/>
      <name val="Tw Cen MT"/>
      <family val="2"/>
      <scheme val="minor"/>
    </font>
    <font>
      <sz val="11"/>
      <color theme="1"/>
      <name val="Tw Cen MT"/>
      <family val="2"/>
      <scheme val="minor"/>
    </font>
    <font>
      <b/>
      <sz val="11"/>
      <color theme="1"/>
      <name val="Tw Cen MT"/>
      <family val="2"/>
      <scheme val="minor"/>
    </font>
    <font>
      <sz val="11"/>
      <color rgb="FFFF0000"/>
      <name val="Tw Cen MT"/>
      <family val="2"/>
      <scheme val="minor"/>
    </font>
    <font>
      <sz val="10"/>
      <name val="Arial"/>
      <family val="2"/>
    </font>
    <font>
      <b/>
      <sz val="12"/>
      <color theme="1"/>
      <name val="Tw Cen MT"/>
      <family val="2"/>
      <scheme val="minor"/>
    </font>
    <font>
      <b/>
      <sz val="11"/>
      <name val="Tw Cen MT"/>
      <family val="2"/>
      <scheme val="minor"/>
    </font>
    <font>
      <sz val="11"/>
      <color rgb="FFFF5050"/>
      <name val="Tw Cen MT"/>
      <family val="2"/>
      <scheme val="minor"/>
    </font>
    <font>
      <sz val="11"/>
      <color theme="1"/>
      <name val="Arial"/>
      <family val="2"/>
    </font>
    <font>
      <sz val="10"/>
      <color theme="1"/>
      <name val="Arial"/>
      <family val="2"/>
    </font>
    <font>
      <b/>
      <sz val="10"/>
      <color theme="1"/>
      <name val="Arial"/>
      <family val="2"/>
    </font>
  </fonts>
  <fills count="21">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92D05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471">
    <xf numFmtId="0" fontId="0" fillId="0" borderId="0" xfId="0"/>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9" fontId="0" fillId="0" borderId="12" xfId="0" applyNumberFormat="1" applyBorder="1" applyAlignment="1">
      <alignment horizontal="center" vertical="center"/>
    </xf>
    <xf numFmtId="0" fontId="0" fillId="0" borderId="13" xfId="0" applyBorder="1" applyAlignment="1">
      <alignment horizontal="center" vertical="center"/>
    </xf>
    <xf numFmtId="9" fontId="0" fillId="0" borderId="13" xfId="0" applyNumberFormat="1" applyBorder="1" applyAlignment="1">
      <alignment horizontal="center" vertical="center"/>
    </xf>
    <xf numFmtId="0" fontId="0" fillId="13" borderId="0" xfId="0" applyFill="1"/>
    <xf numFmtId="10"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9" fontId="0" fillId="13" borderId="13" xfId="0" applyNumberFormat="1" applyFill="1" applyBorder="1" applyAlignment="1">
      <alignment horizontal="center" vertical="center"/>
    </xf>
    <xf numFmtId="0" fontId="0" fillId="13" borderId="13" xfId="0" applyFill="1" applyBorder="1" applyAlignment="1">
      <alignment horizontal="center" vertical="center"/>
    </xf>
    <xf numFmtId="9" fontId="0" fillId="0" borderId="1" xfId="2" applyFont="1" applyBorder="1" applyAlignment="1">
      <alignment horizontal="center" vertical="center"/>
    </xf>
    <xf numFmtId="9" fontId="0" fillId="0" borderId="7" xfId="0" applyNumberFormat="1" applyBorder="1" applyAlignment="1">
      <alignment horizontal="center" vertical="center"/>
    </xf>
    <xf numFmtId="9" fontId="0" fillId="0" borderId="11" xfId="0" applyNumberFormat="1" applyBorder="1" applyAlignment="1">
      <alignment horizontal="center" vertical="center"/>
    </xf>
    <xf numFmtId="10" fontId="0" fillId="0" borderId="7" xfId="0" applyNumberFormat="1" applyBorder="1" applyAlignment="1">
      <alignment horizontal="center" vertical="center"/>
    </xf>
    <xf numFmtId="9" fontId="0" fillId="0" borderId="12" xfId="2" applyFont="1" applyBorder="1" applyAlignment="1">
      <alignment horizontal="center" vertical="center"/>
    </xf>
    <xf numFmtId="0" fontId="3" fillId="2" borderId="2" xfId="0" applyFont="1" applyFill="1" applyBorder="1" applyAlignment="1">
      <alignment horizontal="center"/>
    </xf>
    <xf numFmtId="0" fontId="0" fillId="10" borderId="15" xfId="0" applyFill="1" applyBorder="1" applyAlignment="1">
      <alignment horizontal="center" vertical="center" wrapText="1"/>
    </xf>
    <xf numFmtId="0" fontId="0" fillId="9" borderId="15" xfId="0" applyFill="1" applyBorder="1" applyAlignment="1">
      <alignment horizontal="center" vertical="center"/>
    </xf>
    <xf numFmtId="0" fontId="0" fillId="7" borderId="18" xfId="0" applyFill="1" applyBorder="1" applyAlignment="1">
      <alignment horizontal="center" vertical="center" wrapText="1"/>
    </xf>
    <xf numFmtId="10" fontId="0" fillId="0" borderId="12" xfId="0" applyNumberFormat="1" applyBorder="1" applyAlignment="1">
      <alignment horizontal="center" vertical="center"/>
    </xf>
    <xf numFmtId="9" fontId="0" fillId="0" borderId="30" xfId="0" applyNumberFormat="1" applyBorder="1" applyAlignment="1">
      <alignment horizontal="center" vertical="center"/>
    </xf>
    <xf numFmtId="0" fontId="0" fillId="0" borderId="3" xfId="0" applyBorder="1" applyAlignment="1">
      <alignment horizontal="center" vertical="center"/>
    </xf>
    <xf numFmtId="9" fontId="0" fillId="0" borderId="2" xfId="0" applyNumberFormat="1" applyBorder="1" applyAlignment="1">
      <alignment horizontal="center" vertical="center"/>
    </xf>
    <xf numFmtId="0" fontId="8" fillId="10" borderId="9" xfId="0" applyFont="1" applyFill="1" applyBorder="1" applyAlignment="1">
      <alignment vertical="center" wrapText="1"/>
    </xf>
    <xf numFmtId="0" fontId="8" fillId="10" borderId="25" xfId="0" applyFont="1" applyFill="1" applyBorder="1" applyAlignment="1">
      <alignment vertical="center" wrapText="1"/>
    </xf>
    <xf numFmtId="9" fontId="0" fillId="0" borderId="3" xfId="0" applyNumberFormat="1" applyBorder="1" applyAlignment="1">
      <alignment horizontal="center" vertical="center"/>
    </xf>
    <xf numFmtId="0" fontId="0" fillId="10" borderId="6" xfId="0" applyFill="1" applyBorder="1" applyAlignment="1">
      <alignment vertical="center"/>
    </xf>
    <xf numFmtId="0" fontId="0" fillId="10" borderId="26" xfId="0" applyFill="1" applyBorder="1" applyAlignment="1">
      <alignment vertical="center"/>
    </xf>
    <xf numFmtId="1" fontId="0" fillId="0" borderId="3" xfId="0" applyNumberFormat="1" applyBorder="1" applyAlignment="1">
      <alignment horizontal="center" vertical="center"/>
    </xf>
    <xf numFmtId="166" fontId="0" fillId="0" borderId="3" xfId="0" applyNumberFormat="1" applyBorder="1" applyAlignment="1">
      <alignment horizontal="center" vertical="center"/>
    </xf>
    <xf numFmtId="0" fontId="0" fillId="9" borderId="15" xfId="0" applyFill="1" applyBorder="1" applyAlignment="1">
      <alignment horizontal="center" vertical="center" wrapText="1"/>
    </xf>
    <xf numFmtId="1" fontId="0" fillId="0" borderId="1" xfId="0" applyNumberFormat="1" applyBorder="1" applyAlignment="1">
      <alignment horizontal="center" vertical="center"/>
    </xf>
    <xf numFmtId="0" fontId="0" fillId="13" borderId="0" xfId="0" applyFill="1" applyAlignment="1">
      <alignment horizontal="center" vertical="center"/>
    </xf>
    <xf numFmtId="0" fontId="0" fillId="9" borderId="32" xfId="0" applyFill="1" applyBorder="1" applyAlignment="1">
      <alignment horizontal="center" vertical="center"/>
    </xf>
    <xf numFmtId="9" fontId="0" fillId="13" borderId="0" xfId="0" applyNumberFormat="1" applyFill="1"/>
    <xf numFmtId="9" fontId="0" fillId="13" borderId="0" xfId="2" applyFont="1" applyFill="1"/>
    <xf numFmtId="0" fontId="0" fillId="13" borderId="1" xfId="0" applyFill="1" applyBorder="1" applyAlignment="1">
      <alignment horizontal="center" vertical="center" wrapText="1"/>
    </xf>
    <xf numFmtId="2" fontId="0" fillId="0" borderId="1" xfId="0" applyNumberFormat="1" applyBorder="1" applyAlignment="1">
      <alignment horizontal="center" vertical="center"/>
    </xf>
    <xf numFmtId="0" fontId="9" fillId="0" borderId="1" xfId="0" applyFont="1" applyBorder="1" applyAlignment="1">
      <alignment horizontal="center" vertical="center"/>
    </xf>
    <xf numFmtId="0" fontId="0" fillId="0" borderId="0" xfId="0" applyAlignment="1">
      <alignment horizontal="center" vertical="center"/>
    </xf>
    <xf numFmtId="0" fontId="0" fillId="9" borderId="32" xfId="0" applyFill="1" applyBorder="1" applyAlignment="1">
      <alignment horizontal="center" vertical="center" wrapText="1"/>
    </xf>
    <xf numFmtId="9" fontId="0" fillId="0" borderId="39" xfId="0" applyNumberFormat="1" applyBorder="1" applyAlignment="1">
      <alignment horizontal="center" vertical="center"/>
    </xf>
    <xf numFmtId="0" fontId="0" fillId="0" borderId="39" xfId="0"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 fontId="0" fillId="0" borderId="7"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5" fillId="16" borderId="2" xfId="0" applyFont="1" applyFill="1" applyBorder="1" applyAlignment="1">
      <alignment horizontal="center" vertical="center"/>
    </xf>
    <xf numFmtId="0" fontId="5" fillId="17" borderId="2"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5" fillId="14" borderId="31" xfId="0" applyFont="1" applyFill="1" applyBorder="1" applyAlignment="1">
      <alignment horizontal="center" vertical="center" wrapText="1"/>
    </xf>
    <xf numFmtId="0" fontId="9" fillId="0" borderId="5" xfId="0" applyFont="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9" fillId="0" borderId="1" xfId="0" applyFont="1" applyBorder="1" applyAlignment="1">
      <alignment vertical="center" wrapText="1"/>
    </xf>
    <xf numFmtId="0" fontId="0" fillId="5" borderId="2" xfId="0" applyFill="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xf>
    <xf numFmtId="166" fontId="0" fillId="0" borderId="1" xfId="0" applyNumberFormat="1" applyBorder="1" applyAlignment="1">
      <alignment horizontal="center" vertical="center"/>
    </xf>
    <xf numFmtId="0" fontId="9" fillId="0" borderId="10"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 xfId="0" applyFont="1" applyBorder="1" applyAlignment="1">
      <alignment horizontal="center" vertical="center" wrapText="1"/>
    </xf>
    <xf numFmtId="0" fontId="9" fillId="13" borderId="1" xfId="0" applyFont="1"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9" fontId="0" fillId="0" borderId="1" xfId="0" applyNumberFormat="1" applyBorder="1" applyAlignment="1">
      <alignment horizontal="center" vertical="center"/>
    </xf>
    <xf numFmtId="0" fontId="0" fillId="7" borderId="18" xfId="0" applyFill="1" applyBorder="1" applyAlignment="1">
      <alignment horizontal="center" vertical="center" wrapText="1"/>
    </xf>
    <xf numFmtId="9" fontId="0" fillId="0" borderId="1" xfId="0" applyNumberFormat="1" applyBorder="1" applyAlignment="1">
      <alignment horizontal="center" vertical="center"/>
    </xf>
    <xf numFmtId="9" fontId="4" fillId="0" borderId="1" xfId="0" applyNumberFormat="1" applyFont="1" applyBorder="1" applyAlignment="1">
      <alignment horizontal="center" vertical="center"/>
    </xf>
    <xf numFmtId="0" fontId="0" fillId="10" borderId="21" xfId="0" applyFill="1" applyBorder="1" applyAlignment="1">
      <alignment horizontal="center" vertical="center"/>
    </xf>
    <xf numFmtId="0" fontId="4" fillId="0" borderId="39" xfId="0" applyFont="1" applyBorder="1" applyAlignment="1">
      <alignment horizontal="center" vertical="center"/>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quotePrefix="1" applyFont="1" applyBorder="1" applyAlignment="1">
      <alignment horizontal="center" vertical="center"/>
    </xf>
    <xf numFmtId="9" fontId="0" fillId="15" borderId="7" xfId="0" applyNumberFormat="1" applyFill="1" applyBorder="1" applyAlignment="1">
      <alignment horizontal="center" vertical="center"/>
    </xf>
    <xf numFmtId="0" fontId="0" fillId="15" borderId="7" xfId="0" applyFill="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9" fontId="0" fillId="0" borderId="1" xfId="0" applyNumberFormat="1" applyBorder="1" applyAlignment="1">
      <alignment horizontal="center" vertical="center"/>
    </xf>
    <xf numFmtId="0" fontId="9" fillId="0" borderId="2" xfId="0" applyFont="1" applyBorder="1" applyAlignment="1">
      <alignment horizontal="center" vertical="center" wrapText="1"/>
    </xf>
    <xf numFmtId="0" fontId="9" fillId="0" borderId="7" xfId="0" applyFont="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9" fillId="0" borderId="7" xfId="0" applyFont="1" applyBorder="1" applyAlignment="1">
      <alignment horizontal="center" vertical="center" wrapText="1"/>
    </xf>
    <xf numFmtId="9" fontId="0" fillId="0" borderId="1" xfId="0" applyNumberForma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wrapText="1"/>
    </xf>
    <xf numFmtId="0" fontId="9" fillId="0" borderId="3" xfId="0" applyFont="1" applyBorder="1" applyAlignment="1">
      <alignment horizontal="center" vertical="center"/>
    </xf>
    <xf numFmtId="9" fontId="0" fillId="0" borderId="5" xfId="0" applyNumberFormat="1" applyBorder="1" applyAlignment="1">
      <alignment vertical="center"/>
    </xf>
    <xf numFmtId="0" fontId="0" fillId="0" borderId="5" xfId="0" applyBorder="1" applyAlignment="1">
      <alignment vertical="center" wrapText="1"/>
    </xf>
    <xf numFmtId="0" fontId="0" fillId="0" borderId="1" xfId="0" applyBorder="1" applyAlignment="1">
      <alignment vertical="center" wrapText="1"/>
    </xf>
    <xf numFmtId="1" fontId="0" fillId="13" borderId="13" xfId="0" applyNumberFormat="1" applyFill="1" applyBorder="1" applyAlignment="1">
      <alignment horizontal="center" vertical="center"/>
    </xf>
    <xf numFmtId="0" fontId="9" fillId="0" borderId="1" xfId="0" quotePrefix="1" applyFont="1" applyBorder="1" applyAlignment="1">
      <alignment horizontal="center" vertical="center" wrapText="1"/>
    </xf>
    <xf numFmtId="0" fontId="9" fillId="13" borderId="13" xfId="0" applyFont="1" applyFill="1" applyBorder="1" applyAlignment="1">
      <alignment horizontal="center" vertical="center"/>
    </xf>
    <xf numFmtId="9" fontId="0" fillId="0" borderId="4" xfId="0" applyNumberFormat="1" applyBorder="1" applyAlignment="1">
      <alignment horizontal="center" vertical="center"/>
    </xf>
    <xf numFmtId="9" fontId="0" fillId="0" borderId="1" xfId="0" applyNumberFormat="1" applyBorder="1" applyAlignment="1">
      <alignment horizontal="center" vertical="center"/>
    </xf>
    <xf numFmtId="9" fontId="0" fillId="0" borderId="1" xfId="0" applyNumberFormat="1" applyBorder="1" applyAlignment="1">
      <alignment vertical="center"/>
    </xf>
    <xf numFmtId="0" fontId="9" fillId="13" borderId="3" xfId="0" quotePrefix="1" applyFont="1" applyFill="1" applyBorder="1" applyAlignment="1">
      <alignment horizontal="center" vertical="center" wrapText="1"/>
    </xf>
    <xf numFmtId="0" fontId="0" fillId="5" borderId="18" xfId="0" applyFill="1" applyBorder="1" applyAlignment="1">
      <alignment horizontal="center" vertical="center"/>
    </xf>
    <xf numFmtId="0" fontId="0" fillId="15" borderId="1" xfId="0" applyFill="1" applyBorder="1" applyAlignment="1">
      <alignment horizontal="center" vertical="center"/>
    </xf>
    <xf numFmtId="0" fontId="9" fillId="0" borderId="13" xfId="0" applyFont="1" applyBorder="1" applyAlignment="1">
      <alignment horizontal="center" vertical="center"/>
    </xf>
    <xf numFmtId="0" fontId="9" fillId="0" borderId="39" xfId="0" applyFont="1" applyBorder="1" applyAlignment="1">
      <alignment horizontal="center" vertical="center" wrapText="1"/>
    </xf>
    <xf numFmtId="165" fontId="0" fillId="15" borderId="7" xfId="1" applyNumberFormat="1" applyFont="1" applyFill="1" applyBorder="1" applyAlignment="1">
      <alignment horizontal="center" vertical="center"/>
    </xf>
    <xf numFmtId="0" fontId="9" fillId="15" borderId="1" xfId="0" applyFont="1" applyFill="1" applyBorder="1" applyAlignment="1">
      <alignment horizontal="center" vertical="center" wrapText="1"/>
    </xf>
    <xf numFmtId="0" fontId="0" fillId="16" borderId="1" xfId="0" applyFill="1" applyBorder="1" applyAlignment="1">
      <alignment horizontal="center" vertical="center"/>
    </xf>
    <xf numFmtId="9" fontId="0" fillId="16" borderId="1" xfId="0" applyNumberFormat="1" applyFill="1" applyBorder="1" applyAlignment="1">
      <alignment horizontal="center" vertical="center"/>
    </xf>
    <xf numFmtId="9" fontId="0" fillId="16" borderId="3" xfId="0" applyNumberFormat="1" applyFill="1" applyBorder="1" applyAlignment="1">
      <alignment horizontal="center" vertical="center"/>
    </xf>
    <xf numFmtId="0" fontId="0" fillId="16" borderId="3" xfId="0" applyFill="1" applyBorder="1" applyAlignment="1">
      <alignment horizontal="center" vertical="center"/>
    </xf>
    <xf numFmtId="9" fontId="0" fillId="0" borderId="1" xfId="2" applyNumberFormat="1" applyFont="1" applyBorder="1" applyAlignment="1">
      <alignment horizontal="center" vertical="center"/>
    </xf>
    <xf numFmtId="9" fontId="4" fillId="0" borderId="7" xfId="0" applyNumberFormat="1" applyFont="1" applyBorder="1" applyAlignment="1">
      <alignment horizontal="center" vertical="center"/>
    </xf>
    <xf numFmtId="0" fontId="0" fillId="0" borderId="1" xfId="0" applyBorder="1" applyAlignment="1">
      <alignment horizontal="center" vertical="center"/>
    </xf>
    <xf numFmtId="10" fontId="0" fillId="0" borderId="1" xfId="0" applyNumberFormat="1" applyBorder="1" applyAlignment="1">
      <alignment horizontal="center" vertical="center"/>
    </xf>
    <xf numFmtId="9" fontId="0" fillId="0" borderId="1" xfId="0" applyNumberFormat="1" applyBorder="1" applyAlignment="1">
      <alignment horizontal="center" vertical="center"/>
    </xf>
    <xf numFmtId="164" fontId="4" fillId="0" borderId="12" xfId="0" applyNumberFormat="1" applyFont="1" applyFill="1" applyBorder="1" applyAlignment="1">
      <alignment horizontal="center" vertical="center"/>
    </xf>
    <xf numFmtId="10" fontId="0" fillId="0" borderId="1" xfId="0" applyNumberFormat="1" applyBorder="1" applyAlignment="1">
      <alignment horizontal="center" vertical="center"/>
    </xf>
    <xf numFmtId="164" fontId="0" fillId="0" borderId="1" xfId="0" applyNumberFormat="1" applyBorder="1" applyAlignment="1">
      <alignment horizontal="center" vertical="center"/>
    </xf>
    <xf numFmtId="1" fontId="0" fillId="0" borderId="3" xfId="0" applyNumberFormat="1" applyFill="1" applyBorder="1" applyAlignment="1">
      <alignment horizontal="center" vertical="center"/>
    </xf>
    <xf numFmtId="0" fontId="0" fillId="0" borderId="3" xfId="0" applyFill="1" applyBorder="1" applyAlignment="1">
      <alignment horizontal="center" vertical="center"/>
    </xf>
    <xf numFmtId="9" fontId="0" fillId="0" borderId="3" xfId="0" applyNumberFormat="1" applyFill="1" applyBorder="1" applyAlignment="1">
      <alignment horizontal="center" vertical="center"/>
    </xf>
    <xf numFmtId="164" fontId="0" fillId="0" borderId="3" xfId="0" applyNumberFormat="1" applyFill="1" applyBorder="1" applyAlignment="1">
      <alignment horizontal="center" vertical="center"/>
    </xf>
    <xf numFmtId="9" fontId="0" fillId="0" borderId="35" xfId="0" applyNumberFormat="1" applyFill="1" applyBorder="1" applyAlignment="1">
      <alignment horizontal="center" vertical="center"/>
    </xf>
    <xf numFmtId="2" fontId="0" fillId="0" borderId="3" xfId="0" applyNumberForma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xf numFmtId="0" fontId="0" fillId="0" borderId="2" xfId="0" applyFill="1" applyBorder="1"/>
    <xf numFmtId="0" fontId="4" fillId="0" borderId="1" xfId="0" applyFont="1" applyFill="1" applyBorder="1" applyAlignment="1">
      <alignment wrapText="1"/>
    </xf>
    <xf numFmtId="0" fontId="0" fillId="0" borderId="5" xfId="0" applyFill="1" applyBorder="1"/>
    <xf numFmtId="0" fontId="9" fillId="0" borderId="1" xfId="0" applyFont="1" applyFill="1" applyBorder="1"/>
    <xf numFmtId="0" fontId="9" fillId="0" borderId="1" xfId="0" applyFont="1" applyFill="1" applyBorder="1" applyAlignment="1">
      <alignment horizontal="center" vertical="center" wrapText="1"/>
    </xf>
    <xf numFmtId="167" fontId="0" fillId="0" borderId="1" xfId="0" applyNumberFormat="1" applyFill="1" applyBorder="1"/>
    <xf numFmtId="0" fontId="9"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64" fontId="0" fillId="0" borderId="30" xfId="0" applyNumberFormat="1" applyBorder="1" applyAlignment="1">
      <alignment horizontal="center" vertical="center"/>
    </xf>
    <xf numFmtId="164" fontId="0" fillId="0" borderId="30" xfId="0" applyNumberFormat="1" applyFill="1" applyBorder="1" applyAlignment="1">
      <alignment horizontal="center" vertical="center"/>
    </xf>
    <xf numFmtId="0" fontId="9" fillId="0" borderId="7" xfId="0" applyFont="1" applyFill="1" applyBorder="1" applyAlignment="1">
      <alignment horizontal="center" vertical="center" wrapText="1"/>
    </xf>
    <xf numFmtId="165" fontId="0" fillId="0" borderId="1" xfId="1" applyNumberFormat="1" applyFont="1" applyFill="1" applyBorder="1" applyAlignment="1">
      <alignment horizontal="center" vertical="center"/>
    </xf>
    <xf numFmtId="9" fontId="0" fillId="0" borderId="1" xfId="1" applyNumberFormat="1" applyFont="1" applyFill="1" applyBorder="1" applyAlignment="1">
      <alignment horizontal="center" vertical="center"/>
    </xf>
    <xf numFmtId="165" fontId="0" fillId="0" borderId="1" xfId="1" applyNumberFormat="1" applyFont="1" applyFill="1" applyBorder="1" applyAlignment="1">
      <alignment horizontal="left" vertical="center"/>
    </xf>
    <xf numFmtId="165" fontId="0" fillId="0" borderId="1" xfId="1" applyNumberFormat="1" applyFont="1" applyFill="1" applyBorder="1" applyAlignment="1">
      <alignment horizontal="center" vertical="center" wrapText="1"/>
    </xf>
    <xf numFmtId="1" fontId="0" fillId="13" borderId="1" xfId="1" applyNumberFormat="1" applyFont="1" applyFill="1" applyBorder="1" applyAlignment="1">
      <alignment horizontal="center" vertical="center"/>
    </xf>
    <xf numFmtId="0" fontId="9" fillId="0" borderId="3" xfId="0" quotePrefix="1" applyFont="1" applyFill="1" applyBorder="1" applyAlignment="1">
      <alignment horizontal="center" vertical="center" wrapText="1"/>
    </xf>
    <xf numFmtId="0" fontId="4" fillId="13" borderId="1" xfId="0" applyFont="1" applyFill="1" applyBorder="1" applyAlignment="1">
      <alignment horizontal="center" vertical="center" wrapText="1"/>
    </xf>
    <xf numFmtId="0" fontId="0" fillId="13" borderId="3" xfId="0" quotePrefix="1" applyFill="1" applyBorder="1" applyAlignment="1">
      <alignment horizontal="center" vertical="center" wrapText="1"/>
    </xf>
    <xf numFmtId="9" fontId="0" fillId="13" borderId="3" xfId="0" applyNumberFormat="1" applyFill="1" applyBorder="1" applyAlignment="1">
      <alignment horizontal="center" vertical="center"/>
    </xf>
    <xf numFmtId="1" fontId="0" fillId="13" borderId="3" xfId="0" applyNumberFormat="1" applyFill="1" applyBorder="1" applyAlignment="1">
      <alignment horizontal="center" vertical="center"/>
    </xf>
    <xf numFmtId="0" fontId="0" fillId="13" borderId="3" xfId="0" applyFill="1" applyBorder="1" applyAlignment="1">
      <alignment horizontal="center" vertical="center"/>
    </xf>
    <xf numFmtId="166" fontId="0" fillId="13" borderId="3" xfId="0" applyNumberFormat="1" applyFill="1" applyBorder="1" applyAlignment="1">
      <alignment horizontal="center" vertical="center"/>
    </xf>
    <xf numFmtId="9" fontId="0" fillId="13" borderId="35" xfId="0" applyNumberFormat="1" applyFill="1" applyBorder="1" applyAlignment="1">
      <alignment horizontal="center" vertical="center"/>
    </xf>
    <xf numFmtId="9"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165" fontId="0" fillId="16" borderId="1" xfId="1" applyNumberFormat="1" applyFont="1" applyFill="1" applyBorder="1" applyAlignment="1">
      <alignment horizontal="left" vertical="center"/>
    </xf>
    <xf numFmtId="0" fontId="9" fillId="0" borderId="14" xfId="0" applyFont="1" applyBorder="1" applyAlignment="1">
      <alignment horizontal="center" vertical="center" wrapText="1"/>
    </xf>
    <xf numFmtId="164" fontId="4" fillId="0" borderId="30" xfId="0" applyNumberFormat="1" applyFont="1" applyFill="1" applyBorder="1" applyAlignment="1">
      <alignment horizontal="center" vertical="center"/>
    </xf>
    <xf numFmtId="0" fontId="9" fillId="0" borderId="9" xfId="0" applyFont="1" applyBorder="1" applyAlignment="1">
      <alignment horizontal="center" vertical="center" wrapText="1"/>
    </xf>
    <xf numFmtId="164" fontId="4" fillId="0" borderId="11" xfId="0" applyNumberFormat="1" applyFont="1" applyFill="1" applyBorder="1" applyAlignment="1">
      <alignment horizontal="center" vertical="center"/>
    </xf>
    <xf numFmtId="0" fontId="0" fillId="10" borderId="50" xfId="0" applyFill="1" applyBorder="1" applyAlignment="1">
      <alignment horizontal="center" vertical="center" wrapText="1"/>
    </xf>
    <xf numFmtId="0" fontId="9" fillId="0" borderId="27" xfId="0" applyFont="1" applyBorder="1" applyAlignment="1">
      <alignment horizontal="center" vertical="center" wrapText="1"/>
    </xf>
    <xf numFmtId="9" fontId="0" fillId="0" borderId="51" xfId="0" applyNumberFormat="1" applyBorder="1" applyAlignment="1">
      <alignment horizontal="center" vertical="center"/>
    </xf>
    <xf numFmtId="164" fontId="4" fillId="0" borderId="52" xfId="0" applyNumberFormat="1" applyFont="1" applyFill="1" applyBorder="1" applyAlignment="1">
      <alignment horizontal="center" vertical="center"/>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6" xfId="0" applyFont="1" applyBorder="1" applyAlignment="1">
      <alignment horizontal="center" vertical="center"/>
    </xf>
    <xf numFmtId="0" fontId="9" fillId="0" borderId="57" xfId="0" applyFont="1" applyBorder="1" applyAlignment="1">
      <alignment horizontal="center" vertical="center" wrapText="1"/>
    </xf>
    <xf numFmtId="0" fontId="9" fillId="13" borderId="55" xfId="0" applyFont="1" applyFill="1" applyBorder="1" applyAlignment="1">
      <alignment horizontal="center" vertical="center" wrapText="1"/>
    </xf>
    <xf numFmtId="0" fontId="0" fillId="13" borderId="56" xfId="0" applyFill="1" applyBorder="1" applyAlignment="1">
      <alignment horizontal="center" vertical="center" wrapText="1"/>
    </xf>
    <xf numFmtId="0" fontId="9" fillId="13" borderId="56" xfId="0" applyFont="1" applyFill="1" applyBorder="1" applyAlignment="1">
      <alignment horizontal="center" vertical="center" wrapText="1"/>
    </xf>
    <xf numFmtId="0" fontId="0" fillId="13" borderId="57" xfId="0" applyFill="1" applyBorder="1" applyAlignment="1">
      <alignment horizontal="center" vertical="center" wrapText="1"/>
    </xf>
    <xf numFmtId="10" fontId="0" fillId="0" borderId="13" xfId="0" applyNumberFormat="1" applyBorder="1" applyAlignment="1">
      <alignment horizontal="center" vertical="center"/>
    </xf>
    <xf numFmtId="9" fontId="4" fillId="0" borderId="52" xfId="0" applyNumberFormat="1" applyFont="1" applyFill="1" applyBorder="1" applyAlignment="1">
      <alignment horizontal="center" vertical="center"/>
    </xf>
    <xf numFmtId="0" fontId="0" fillId="16" borderId="3" xfId="0" applyFill="1" applyBorder="1" applyAlignment="1">
      <alignment horizontal="center" vertical="center" wrapText="1"/>
    </xf>
    <xf numFmtId="0" fontId="9" fillId="0" borderId="55" xfId="0" applyFont="1" applyFill="1" applyBorder="1" applyAlignment="1">
      <alignment horizontal="center" vertical="center" wrapText="1"/>
    </xf>
    <xf numFmtId="1" fontId="0" fillId="0" borderId="7" xfId="0" applyNumberFormat="1" applyFill="1" applyBorder="1" applyAlignment="1">
      <alignment horizontal="center" vertical="center"/>
    </xf>
    <xf numFmtId="2" fontId="4" fillId="0" borderId="11" xfId="0" applyNumberFormat="1" applyFont="1" applyFill="1" applyBorder="1" applyAlignment="1">
      <alignment horizontal="center" vertical="center"/>
    </xf>
    <xf numFmtId="0" fontId="9" fillId="0" borderId="57" xfId="0" applyFont="1" applyFill="1" applyBorder="1" applyAlignment="1">
      <alignment horizontal="center" vertical="center" wrapText="1"/>
    </xf>
    <xf numFmtId="1" fontId="0" fillId="0" borderId="58" xfId="0" applyNumberFormat="1" applyFill="1" applyBorder="1" applyAlignment="1">
      <alignment horizontal="center" vertical="center"/>
    </xf>
    <xf numFmtId="0" fontId="0" fillId="0" borderId="58" xfId="0" applyFill="1" applyBorder="1" applyAlignment="1">
      <alignment horizontal="center" vertical="center"/>
    </xf>
    <xf numFmtId="0" fontId="9" fillId="13" borderId="57" xfId="0" applyFont="1" applyFill="1" applyBorder="1" applyAlignment="1">
      <alignment horizontal="center" vertical="center" wrapText="1"/>
    </xf>
    <xf numFmtId="9" fontId="0" fillId="0" borderId="13" xfId="0" applyNumberFormat="1" applyBorder="1" applyAlignment="1">
      <alignment horizontal="center"/>
    </xf>
    <xf numFmtId="164" fontId="4" fillId="16" borderId="52" xfId="0" applyNumberFormat="1" applyFont="1" applyFill="1" applyBorder="1" applyAlignment="1">
      <alignment horizontal="center" vertical="center"/>
    </xf>
    <xf numFmtId="164" fontId="4" fillId="16" borderId="35" xfId="0" applyNumberFormat="1" applyFont="1" applyFill="1" applyBorder="1" applyAlignment="1">
      <alignment horizontal="center" vertical="center"/>
    </xf>
    <xf numFmtId="0" fontId="15" fillId="7" borderId="1" xfId="0" applyFont="1" applyFill="1" applyBorder="1"/>
    <xf numFmtId="0" fontId="16" fillId="18" borderId="1" xfId="0" applyFont="1" applyFill="1" applyBorder="1" applyAlignment="1">
      <alignment horizontal="center" vertical="center" wrapText="1"/>
    </xf>
    <xf numFmtId="0" fontId="16" fillId="13" borderId="0" xfId="0" applyFont="1" applyFill="1" applyBorder="1"/>
    <xf numFmtId="0" fontId="8" fillId="13" borderId="0" xfId="0" applyFont="1" applyFill="1" applyBorder="1"/>
    <xf numFmtId="0" fontId="16" fillId="7" borderId="2" xfId="0" applyFont="1" applyFill="1" applyBorder="1"/>
    <xf numFmtId="0" fontId="8" fillId="7" borderId="2" xfId="0" applyFont="1" applyFill="1" applyBorder="1"/>
    <xf numFmtId="0" fontId="0" fillId="0" borderId="0" xfId="0" applyBorder="1"/>
    <xf numFmtId="0" fontId="8" fillId="0" borderId="0" xfId="0" applyFont="1" applyFill="1" applyBorder="1" applyAlignment="1"/>
    <xf numFmtId="0" fontId="0" fillId="19" borderId="56" xfId="0" applyFill="1" applyBorder="1"/>
    <xf numFmtId="9" fontId="0" fillId="19" borderId="12" xfId="2" applyFont="1" applyFill="1" applyBorder="1"/>
    <xf numFmtId="0" fontId="8" fillId="19" borderId="57" xfId="0" applyFont="1" applyFill="1" applyBorder="1"/>
    <xf numFmtId="10" fontId="8" fillId="19" borderId="52" xfId="2" applyNumberFormat="1" applyFont="1" applyFill="1" applyBorder="1"/>
    <xf numFmtId="0" fontId="0" fillId="19" borderId="56" xfId="0" applyFill="1" applyBorder="1" applyAlignment="1"/>
    <xf numFmtId="0" fontId="0" fillId="19" borderId="12" xfId="0" applyFill="1" applyBorder="1" applyAlignment="1"/>
    <xf numFmtId="0" fontId="0" fillId="19" borderId="12" xfId="0" applyFill="1" applyBorder="1"/>
    <xf numFmtId="0" fontId="8" fillId="19" borderId="60" xfId="0" applyFont="1" applyFill="1" applyBorder="1"/>
    <xf numFmtId="0" fontId="8" fillId="19" borderId="61" xfId="0" applyFont="1" applyFill="1" applyBorder="1"/>
    <xf numFmtId="0" fontId="8" fillId="19" borderId="60" xfId="0" applyFont="1" applyFill="1" applyBorder="1" applyAlignment="1"/>
    <xf numFmtId="0" fontId="8" fillId="19" borderId="61" xfId="0" applyFont="1" applyFill="1" applyBorder="1" applyAlignment="1"/>
    <xf numFmtId="0" fontId="8" fillId="19" borderId="0" xfId="0" applyFont="1" applyFill="1" applyBorder="1"/>
    <xf numFmtId="0" fontId="8" fillId="19" borderId="0" xfId="0" applyFont="1" applyFill="1" applyBorder="1" applyAlignment="1"/>
    <xf numFmtId="0" fontId="0" fillId="0" borderId="1" xfId="0" applyFill="1" applyBorder="1" applyAlignment="1">
      <alignment horizontal="center" vertical="center"/>
    </xf>
    <xf numFmtId="9" fontId="0" fillId="0" borderId="3" xfId="2" applyFont="1" applyBorder="1" applyAlignment="1">
      <alignment horizontal="center" vertical="center"/>
    </xf>
    <xf numFmtId="0" fontId="0" fillId="20" borderId="1" xfId="0" applyFill="1" applyBorder="1" applyAlignment="1">
      <alignment horizontal="center" vertical="center"/>
    </xf>
    <xf numFmtId="164" fontId="0" fillId="0" borderId="7" xfId="0" applyNumberFormat="1" applyBorder="1" applyAlignment="1">
      <alignment horizontal="center" vertical="center"/>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9" fontId="0" fillId="0" borderId="1" xfId="2" applyFont="1" applyBorder="1" applyAlignment="1">
      <alignment horizontal="center" vertical="center"/>
    </xf>
    <xf numFmtId="9" fontId="0" fillId="0" borderId="1" xfId="0" applyNumberFormat="1" applyBorder="1" applyAlignment="1">
      <alignment horizontal="center" vertical="center"/>
    </xf>
    <xf numFmtId="0" fontId="0" fillId="0" borderId="1" xfId="0"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0" fillId="5" borderId="0" xfId="0" applyFill="1" applyBorder="1" applyAlignment="1">
      <alignment horizontal="center" vertical="center" wrapText="1"/>
    </xf>
    <xf numFmtId="0" fontId="4" fillId="0" borderId="5" xfId="0" applyFont="1" applyBorder="1" applyAlignment="1">
      <alignment horizontal="center" vertical="center" wrapText="1"/>
    </xf>
    <xf numFmtId="9" fontId="0" fillId="0" borderId="7" xfId="2" applyFont="1" applyBorder="1" applyAlignment="1">
      <alignment horizontal="center" vertical="center"/>
    </xf>
    <xf numFmtId="0" fontId="4" fillId="0" borderId="3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0" xfId="0" applyFont="1" applyBorder="1" applyAlignment="1">
      <alignment horizontal="center" vertical="center" wrapText="1"/>
    </xf>
    <xf numFmtId="9" fontId="0" fillId="0" borderId="1" xfId="0" applyNumberFormat="1" applyBorder="1" applyAlignment="1">
      <alignment horizontal="center" vertical="center"/>
    </xf>
    <xf numFmtId="9" fontId="0" fillId="0" borderId="1" xfId="2"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9" fontId="4" fillId="0" borderId="12"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6" fillId="3" borderId="17" xfId="0" applyFont="1" applyFill="1" applyBorder="1" applyAlignment="1">
      <alignment horizontal="center" vertical="center" textRotation="255" wrapText="1"/>
    </xf>
    <xf numFmtId="0" fontId="6" fillId="3" borderId="18" xfId="0" applyFont="1" applyFill="1" applyBorder="1" applyAlignment="1">
      <alignment horizontal="center" vertical="center" textRotation="255" wrapText="1"/>
    </xf>
    <xf numFmtId="0" fontId="6" fillId="3" borderId="41" xfId="0" applyFont="1" applyFill="1" applyBorder="1" applyAlignment="1">
      <alignment horizontal="center" vertical="center" textRotation="255"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9" fontId="0" fillId="13" borderId="23" xfId="0" applyNumberFormat="1" applyFill="1" applyBorder="1" applyAlignment="1">
      <alignment horizontal="center" vertical="center"/>
    </xf>
    <xf numFmtId="9" fontId="0" fillId="13" borderId="24" xfId="0" applyNumberFormat="1" applyFill="1" applyBorder="1" applyAlignment="1">
      <alignment horizontal="center" vertical="center"/>
    </xf>
    <xf numFmtId="9" fontId="0" fillId="13" borderId="20" xfId="0" applyNumberFormat="1" applyFill="1" applyBorder="1" applyAlignment="1">
      <alignment horizontal="center" vertical="center"/>
    </xf>
    <xf numFmtId="9" fontId="0" fillId="0" borderId="23" xfId="0" applyNumberFormat="1" applyBorder="1" applyAlignment="1">
      <alignment horizontal="center" vertical="center"/>
    </xf>
    <xf numFmtId="9" fontId="0" fillId="0" borderId="24" xfId="0" applyNumberFormat="1" applyBorder="1" applyAlignment="1">
      <alignment horizontal="center" vertical="center"/>
    </xf>
    <xf numFmtId="9" fontId="0" fillId="0" borderId="20" xfId="0" applyNumberFormat="1" applyBorder="1" applyAlignment="1">
      <alignment horizontal="center" vertical="center"/>
    </xf>
    <xf numFmtId="10" fontId="10" fillId="0" borderId="4" xfId="2" applyNumberFormat="1" applyFont="1" applyBorder="1" applyAlignment="1">
      <alignment horizontal="center" vertical="center" wrapText="1"/>
    </xf>
    <xf numFmtId="10" fontId="10" fillId="0" borderId="6" xfId="2" applyNumberFormat="1" applyFont="1" applyBorder="1" applyAlignment="1">
      <alignment horizontal="center" vertical="center" wrapText="1"/>
    </xf>
    <xf numFmtId="10" fontId="10" fillId="0" borderId="5" xfId="2" applyNumberFormat="1" applyFont="1" applyBorder="1" applyAlignment="1">
      <alignment horizontal="center" vertical="center" wrapText="1"/>
    </xf>
    <xf numFmtId="10" fontId="0" fillId="0" borderId="4" xfId="0" applyNumberFormat="1" applyBorder="1" applyAlignment="1">
      <alignment horizontal="center" vertical="center"/>
    </xf>
    <xf numFmtId="10" fontId="0" fillId="0" borderId="6" xfId="0" applyNumberFormat="1" applyBorder="1" applyAlignment="1">
      <alignment horizontal="center" vertical="center"/>
    </xf>
    <xf numFmtId="10" fontId="0" fillId="0" borderId="5" xfId="0" applyNumberFormat="1"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9" fontId="0" fillId="0" borderId="8"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9" fontId="0" fillId="0" borderId="4" xfId="0" applyNumberFormat="1" applyBorder="1" applyAlignment="1">
      <alignment horizontal="center" vertical="center"/>
    </xf>
    <xf numFmtId="9" fontId="0" fillId="0" borderId="6" xfId="0" applyNumberFormat="1" applyBorder="1" applyAlignment="1">
      <alignment horizontal="center" vertical="center"/>
    </xf>
    <xf numFmtId="9" fontId="0" fillId="0" borderId="5" xfId="0" applyNumberFormat="1" applyBorder="1" applyAlignment="1">
      <alignment horizontal="center" vertical="center"/>
    </xf>
    <xf numFmtId="9" fontId="0" fillId="0" borderId="45" xfId="0" applyNumberFormat="1"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0" fillId="12" borderId="1" xfId="0" applyFill="1" applyBorder="1" applyAlignment="1">
      <alignment horizontal="center" vertical="center" wrapText="1"/>
    </xf>
    <xf numFmtId="0" fontId="1" fillId="11" borderId="1" xfId="0" applyFont="1" applyFill="1" applyBorder="1" applyAlignment="1">
      <alignment horizontal="center" vertical="center" wrapText="1"/>
    </xf>
    <xf numFmtId="0" fontId="12" fillId="4" borderId="36"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0" fillId="0" borderId="29" xfId="0" applyBorder="1" applyAlignment="1">
      <alignment horizontal="center" vertical="center"/>
    </xf>
    <xf numFmtId="0" fontId="0" fillId="0" borderId="27" xfId="0" applyBorder="1" applyAlignment="1">
      <alignment horizontal="center" vertical="center"/>
    </xf>
    <xf numFmtId="9" fontId="0" fillId="15" borderId="46" xfId="0" applyNumberFormat="1" applyFill="1" applyBorder="1" applyAlignment="1">
      <alignment horizontal="center" vertical="center"/>
    </xf>
    <xf numFmtId="9" fontId="0" fillId="15" borderId="47" xfId="0" applyNumberFormat="1" applyFill="1" applyBorder="1" applyAlignment="1">
      <alignment horizontal="center" vertical="center"/>
    </xf>
    <xf numFmtId="9" fontId="0" fillId="15" borderId="48" xfId="0" applyNumberFormat="1" applyFill="1" applyBorder="1" applyAlignment="1">
      <alignment horizontal="center" vertical="center"/>
    </xf>
    <xf numFmtId="0" fontId="0" fillId="0" borderId="8" xfId="0" applyBorder="1" applyAlignment="1">
      <alignment horizontal="center" vertical="center"/>
    </xf>
    <xf numFmtId="0" fontId="0" fillId="0" borderId="31" xfId="0" applyFill="1" applyBorder="1" applyAlignment="1">
      <alignment horizontal="center" vertical="center"/>
    </xf>
    <xf numFmtId="0" fontId="0" fillId="0" borderId="59" xfId="0" applyFill="1" applyBorder="1" applyAlignment="1">
      <alignment horizontal="center" vertical="center"/>
    </xf>
    <xf numFmtId="0" fontId="0" fillId="0" borderId="14" xfId="0" applyFill="1" applyBorder="1" applyAlignment="1">
      <alignment horizontal="center" vertical="center"/>
    </xf>
    <xf numFmtId="9" fontId="0" fillId="0" borderId="4"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9" fontId="0" fillId="0" borderId="4" xfId="0" applyNumberForma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13" borderId="1" xfId="0" applyFill="1" applyBorder="1" applyAlignment="1">
      <alignment horizontal="center" vertical="center"/>
    </xf>
    <xf numFmtId="0" fontId="0" fillId="0" borderId="28" xfId="0" applyBorder="1" applyAlignment="1">
      <alignment horizontal="center" vertical="center"/>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9" fontId="0" fillId="0" borderId="28" xfId="0" applyNumberFormat="1" applyBorder="1" applyAlignment="1">
      <alignment horizontal="center" vertical="center"/>
    </xf>
    <xf numFmtId="9" fontId="0" fillId="0" borderId="29" xfId="0" applyNumberFormat="1" applyBorder="1" applyAlignment="1">
      <alignment horizontal="center" vertical="center"/>
    </xf>
    <xf numFmtId="9" fontId="0" fillId="0" borderId="27" xfId="0" applyNumberFormat="1" applyBorder="1" applyAlignment="1">
      <alignment horizontal="center" vertical="center"/>
    </xf>
    <xf numFmtId="10" fontId="0" fillId="0" borderId="23" xfId="0" applyNumberFormat="1" applyBorder="1" applyAlignment="1">
      <alignment horizontal="center" vertical="center"/>
    </xf>
    <xf numFmtId="9" fontId="0" fillId="0" borderId="37" xfId="0" applyNumberFormat="1" applyBorder="1" applyAlignment="1">
      <alignment horizontal="center" vertical="center"/>
    </xf>
    <xf numFmtId="0" fontId="6" fillId="4" borderId="15" xfId="0" applyFont="1" applyFill="1" applyBorder="1" applyAlignment="1">
      <alignment horizontal="center" vertical="center" textRotation="255" wrapText="1"/>
    </xf>
    <xf numFmtId="0" fontId="6" fillId="4" borderId="16" xfId="0" applyFont="1" applyFill="1" applyBorder="1" applyAlignment="1">
      <alignment horizontal="center" vertical="center" textRotation="255" wrapText="1"/>
    </xf>
    <xf numFmtId="0" fontId="6" fillId="4" borderId="17" xfId="0" applyFont="1" applyFill="1" applyBorder="1" applyAlignment="1">
      <alignment horizontal="center" vertical="center" textRotation="255" wrapText="1"/>
    </xf>
    <xf numFmtId="0" fontId="0" fillId="9" borderId="19" xfId="0" applyFill="1" applyBorder="1" applyAlignment="1">
      <alignment horizontal="center" vertical="center" wrapText="1"/>
    </xf>
    <xf numFmtId="0" fontId="6" fillId="8" borderId="16" xfId="0" applyFont="1" applyFill="1" applyBorder="1" applyAlignment="1">
      <alignment horizontal="center" vertical="top" textRotation="255"/>
    </xf>
    <xf numFmtId="0" fontId="6" fillId="8" borderId="17" xfId="0" applyFont="1" applyFill="1" applyBorder="1" applyAlignment="1">
      <alignment horizontal="center" vertical="top" textRotation="255"/>
    </xf>
    <xf numFmtId="0" fontId="0" fillId="9" borderId="41"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18" xfId="0" applyFill="1" applyBorder="1" applyAlignment="1">
      <alignment horizontal="center" vertical="center" wrapText="1"/>
    </xf>
    <xf numFmtId="1" fontId="0" fillId="0" borderId="8" xfId="2" applyNumberFormat="1" applyFont="1" applyBorder="1" applyAlignment="1">
      <alignment horizontal="center" vertical="center"/>
    </xf>
    <xf numFmtId="1" fontId="0" fillId="0" borderId="9" xfId="2" applyNumberFormat="1" applyFont="1" applyBorder="1" applyAlignment="1">
      <alignment horizontal="center" vertical="center"/>
    </xf>
    <xf numFmtId="1" fontId="0" fillId="0" borderId="10" xfId="2" applyNumberFormat="1" applyFont="1" applyBorder="1" applyAlignment="1">
      <alignment horizontal="center" vertical="center"/>
    </xf>
    <xf numFmtId="0" fontId="8" fillId="10" borderId="9" xfId="0" applyFont="1" applyFill="1" applyBorder="1" applyAlignment="1">
      <alignment horizontal="center" vertical="center"/>
    </xf>
    <xf numFmtId="0" fontId="8" fillId="10" borderId="10" xfId="0" applyFont="1" applyFill="1" applyBorder="1" applyAlignment="1">
      <alignment horizontal="center" vertical="center"/>
    </xf>
    <xf numFmtId="0" fontId="0" fillId="10" borderId="8" xfId="0" applyFill="1" applyBorder="1" applyAlignment="1">
      <alignment horizontal="center"/>
    </xf>
    <xf numFmtId="0" fontId="0" fillId="10" borderId="9" xfId="0" applyFill="1" applyBorder="1" applyAlignment="1">
      <alignment horizontal="center"/>
    </xf>
    <xf numFmtId="0" fontId="0" fillId="10" borderId="25" xfId="0" applyFill="1" applyBorder="1" applyAlignment="1">
      <alignment horizontal="center"/>
    </xf>
    <xf numFmtId="0" fontId="0" fillId="13" borderId="4" xfId="0" applyFill="1" applyBorder="1" applyAlignment="1">
      <alignment horizontal="center" vertical="center"/>
    </xf>
    <xf numFmtId="0" fontId="0" fillId="13" borderId="6" xfId="0" applyFill="1" applyBorder="1" applyAlignment="1">
      <alignment horizontal="center" vertical="center"/>
    </xf>
    <xf numFmtId="0" fontId="0" fillId="13" borderId="5" xfId="0" applyFill="1" applyBorder="1" applyAlignment="1">
      <alignment horizontal="center" vertical="center"/>
    </xf>
    <xf numFmtId="0" fontId="8" fillId="10" borderId="6" xfId="0" applyFont="1" applyFill="1" applyBorder="1" applyAlignment="1">
      <alignment horizontal="center" vertical="center"/>
    </xf>
    <xf numFmtId="0" fontId="8" fillId="10" borderId="5" xfId="0" applyFont="1" applyFill="1" applyBorder="1" applyAlignment="1">
      <alignment horizontal="center" vertical="center"/>
    </xf>
    <xf numFmtId="0" fontId="0" fillId="10" borderId="4" xfId="0" applyFill="1" applyBorder="1" applyAlignment="1">
      <alignment horizontal="center" vertical="center"/>
    </xf>
    <xf numFmtId="0" fontId="0" fillId="10" borderId="6" xfId="0" applyFill="1" applyBorder="1" applyAlignment="1">
      <alignment horizontal="center" vertical="center"/>
    </xf>
    <xf numFmtId="0" fontId="0" fillId="10" borderId="26" xfId="0" applyFill="1" applyBorder="1" applyAlignment="1">
      <alignment horizontal="center" vertical="center"/>
    </xf>
    <xf numFmtId="0" fontId="8" fillId="10" borderId="32"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36" xfId="0" applyFont="1" applyFill="1" applyBorder="1" applyAlignment="1">
      <alignment horizontal="center" vertical="center"/>
    </xf>
    <xf numFmtId="1" fontId="0" fillId="0" borderId="4" xfId="0" applyNumberFormat="1" applyBorder="1" applyAlignment="1">
      <alignment horizontal="center" vertical="center" wrapText="1"/>
    </xf>
    <xf numFmtId="1" fontId="0" fillId="0" borderId="6" xfId="0" applyNumberFormat="1" applyBorder="1" applyAlignment="1">
      <alignment horizontal="center" vertical="center" wrapText="1"/>
    </xf>
    <xf numFmtId="1" fontId="0" fillId="0" borderId="5" xfId="0" applyNumberFormat="1" applyBorder="1" applyAlignment="1">
      <alignment horizontal="center" vertical="center" wrapText="1"/>
    </xf>
    <xf numFmtId="9" fontId="0" fillId="0" borderId="43" xfId="2" applyFont="1" applyBorder="1" applyAlignment="1">
      <alignment horizontal="center" vertical="center"/>
    </xf>
    <xf numFmtId="9" fontId="0" fillId="0" borderId="0" xfId="2" applyFont="1" applyBorder="1" applyAlignment="1">
      <alignment horizontal="center" vertical="center"/>
    </xf>
    <xf numFmtId="9" fontId="0" fillId="0" borderId="44" xfId="2" applyFont="1" applyBorder="1" applyAlignment="1">
      <alignment horizontal="center" vertical="center"/>
    </xf>
    <xf numFmtId="0" fontId="0" fillId="5" borderId="21" xfId="0" applyFill="1" applyBorder="1" applyAlignment="1">
      <alignment horizontal="center" vertical="center" wrapText="1"/>
    </xf>
    <xf numFmtId="0" fontId="0" fillId="5" borderId="18" xfId="0" applyFill="1" applyBorder="1" applyAlignment="1">
      <alignment horizontal="center" vertical="center" wrapText="1"/>
    </xf>
    <xf numFmtId="9" fontId="0" fillId="0" borderId="6" xfId="0" applyNumberFormat="1" applyBorder="1" applyAlignment="1">
      <alignment horizontal="center" vertical="center" wrapText="1"/>
    </xf>
    <xf numFmtId="9" fontId="0" fillId="0" borderId="5" xfId="0" applyNumberFormat="1" applyBorder="1" applyAlignment="1">
      <alignment horizontal="center" vertical="center" wrapText="1"/>
    </xf>
    <xf numFmtId="0" fontId="0" fillId="5" borderId="2" xfId="0" applyFill="1" applyBorder="1" applyAlignment="1">
      <alignment horizontal="center" vertical="center" wrapText="1"/>
    </xf>
    <xf numFmtId="0" fontId="0" fillId="5" borderId="40" xfId="0" applyFill="1" applyBorder="1" applyAlignment="1">
      <alignment horizontal="center" vertical="center" wrapText="1"/>
    </xf>
    <xf numFmtId="0" fontId="0" fillId="5" borderId="3" xfId="0" applyFill="1" applyBorder="1" applyAlignment="1">
      <alignment horizontal="center" vertical="center" wrapText="1"/>
    </xf>
    <xf numFmtId="9" fontId="0" fillId="0" borderId="4" xfId="2" applyFont="1" applyBorder="1" applyAlignment="1">
      <alignment horizontal="center" vertical="center"/>
    </xf>
    <xf numFmtId="9" fontId="0" fillId="0" borderId="6" xfId="2" applyFont="1" applyBorder="1" applyAlignment="1">
      <alignment horizontal="center" vertical="center"/>
    </xf>
    <xf numFmtId="9" fontId="0" fillId="0" borderId="5" xfId="2" applyFont="1" applyBorder="1" applyAlignment="1">
      <alignment horizontal="center" vertical="center"/>
    </xf>
    <xf numFmtId="9" fontId="10" fillId="0" borderId="37" xfId="2" applyNumberFormat="1" applyFont="1" applyBorder="1" applyAlignment="1">
      <alignment horizontal="center" vertical="center" wrapText="1"/>
    </xf>
    <xf numFmtId="9" fontId="10" fillId="0" borderId="33" xfId="2" applyNumberFormat="1" applyFont="1" applyBorder="1" applyAlignment="1">
      <alignment horizontal="center" vertical="center" wrapText="1"/>
    </xf>
    <xf numFmtId="9" fontId="10" fillId="0" borderId="34" xfId="2" applyNumberFormat="1" applyFont="1" applyBorder="1" applyAlignment="1">
      <alignment horizontal="center" vertical="center" wrapText="1"/>
    </xf>
    <xf numFmtId="9" fontId="10" fillId="0" borderId="4" xfId="2" applyNumberFormat="1" applyFont="1" applyBorder="1" applyAlignment="1">
      <alignment horizontal="center" vertical="center" wrapText="1"/>
    </xf>
    <xf numFmtId="9" fontId="10" fillId="0" borderId="6" xfId="2" applyNumberFormat="1" applyFont="1" applyBorder="1" applyAlignment="1">
      <alignment horizontal="center" vertical="center" wrapText="1"/>
    </xf>
    <xf numFmtId="9" fontId="10" fillId="0" borderId="5" xfId="2" applyNumberFormat="1" applyFont="1" applyBorder="1" applyAlignment="1">
      <alignment horizontal="center" vertical="center" wrapText="1"/>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1" fontId="0" fillId="0" borderId="4" xfId="0" applyNumberFormat="1" applyBorder="1" applyAlignment="1">
      <alignment horizontal="center" vertical="center"/>
    </xf>
    <xf numFmtId="1" fontId="0" fillId="0" borderId="6" xfId="0" applyNumberFormat="1" applyBorder="1" applyAlignment="1">
      <alignment horizontal="center" vertical="center"/>
    </xf>
    <xf numFmtId="1" fontId="0" fillId="0" borderId="5" xfId="0" applyNumberFormat="1" applyBorder="1" applyAlignment="1">
      <alignment horizontal="center" vertical="center"/>
    </xf>
    <xf numFmtId="1" fontId="0" fillId="0" borderId="4" xfId="0" applyNumberFormat="1" applyFill="1" applyBorder="1" applyAlignment="1">
      <alignment horizontal="center" vertical="center"/>
    </xf>
    <xf numFmtId="1" fontId="0" fillId="0" borderId="6" xfId="0" applyNumberFormat="1" applyFill="1" applyBorder="1" applyAlignment="1">
      <alignment horizontal="center" vertical="center"/>
    </xf>
    <xf numFmtId="1" fontId="0" fillId="0" borderId="5" xfId="0" applyNumberFormat="1" applyFill="1" applyBorder="1" applyAlignment="1">
      <alignment horizontal="center" vertical="center"/>
    </xf>
    <xf numFmtId="1" fontId="0" fillId="0" borderId="31" xfId="0" applyNumberFormat="1" applyFill="1" applyBorder="1" applyAlignment="1">
      <alignment horizontal="center" vertical="center"/>
    </xf>
    <xf numFmtId="1" fontId="0" fillId="0" borderId="59" xfId="0" applyNumberFormat="1" applyFill="1" applyBorder="1" applyAlignment="1">
      <alignment horizontal="center" vertical="center"/>
    </xf>
    <xf numFmtId="1" fontId="0" fillId="0" borderId="14" xfId="0" applyNumberFormat="1" applyFill="1" applyBorder="1" applyAlignment="1">
      <alignment horizontal="center" vertical="center"/>
    </xf>
    <xf numFmtId="1" fontId="0" fillId="0" borderId="1"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10" xfId="0" applyNumberFormat="1" applyBorder="1" applyAlignment="1">
      <alignment horizontal="center" vertical="center"/>
    </xf>
    <xf numFmtId="10" fontId="0" fillId="0" borderId="8" xfId="0" applyNumberFormat="1" applyBorder="1" applyAlignment="1">
      <alignment horizontal="center" vertical="center"/>
    </xf>
    <xf numFmtId="1" fontId="0" fillId="0" borderId="1"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5" borderId="21" xfId="0" applyFill="1" applyBorder="1" applyAlignment="1">
      <alignment horizontal="center" vertical="center"/>
    </xf>
    <xf numFmtId="0" fontId="0" fillId="5" borderId="18" xfId="0" applyFill="1" applyBorder="1" applyAlignment="1">
      <alignment horizontal="center" vertical="center"/>
    </xf>
    <xf numFmtId="9" fontId="0" fillId="0" borderId="33" xfId="0" applyNumberFormat="1" applyBorder="1" applyAlignment="1">
      <alignment horizontal="center" vertical="center"/>
    </xf>
    <xf numFmtId="9" fontId="0" fillId="0" borderId="34" xfId="0" applyNumberFormat="1" applyBorder="1" applyAlignment="1">
      <alignment horizontal="center" vertical="center"/>
    </xf>
    <xf numFmtId="0" fontId="0" fillId="5" borderId="22"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8" xfId="0"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xf>
    <xf numFmtId="0" fontId="3" fillId="2" borderId="1" xfId="0" applyFont="1" applyFill="1" applyBorder="1" applyAlignment="1">
      <alignment horizontal="center"/>
    </xf>
    <xf numFmtId="3" fontId="0" fillId="15" borderId="8" xfId="0" applyNumberFormat="1" applyFill="1" applyBorder="1" applyAlignment="1">
      <alignment horizontal="center" vertical="center"/>
    </xf>
    <xf numFmtId="0" fontId="0" fillId="15" borderId="9" xfId="0" applyFill="1" applyBorder="1" applyAlignment="1">
      <alignment horizontal="center" vertical="center"/>
    </xf>
    <xf numFmtId="0" fontId="0" fillId="15" borderId="10" xfId="0" applyFill="1" applyBorder="1" applyAlignment="1">
      <alignment horizontal="center" vertical="center"/>
    </xf>
    <xf numFmtId="164" fontId="0" fillId="0" borderId="4" xfId="0" applyNumberFormat="1" applyBorder="1" applyAlignment="1">
      <alignment horizontal="center" vertical="center"/>
    </xf>
    <xf numFmtId="164" fontId="0" fillId="0" borderId="6" xfId="0" applyNumberFormat="1" applyBorder="1" applyAlignment="1">
      <alignment horizontal="center" vertical="center"/>
    </xf>
    <xf numFmtId="164" fontId="0" fillId="0" borderId="5" xfId="0" applyNumberFormat="1" applyBorder="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6" borderId="17" xfId="0" applyFont="1" applyFill="1" applyBorder="1" applyAlignment="1">
      <alignment horizontal="center" vertical="top" textRotation="255"/>
    </xf>
    <xf numFmtId="0" fontId="6" fillId="6" borderId="18" xfId="0" applyFont="1" applyFill="1" applyBorder="1" applyAlignment="1">
      <alignment horizontal="center" vertical="top" textRotation="255"/>
    </xf>
    <xf numFmtId="0" fontId="6" fillId="6" borderId="49" xfId="0" applyFont="1" applyFill="1" applyBorder="1" applyAlignment="1">
      <alignment horizontal="center" vertical="top" textRotation="255"/>
    </xf>
    <xf numFmtId="164" fontId="0" fillId="0" borderId="45"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38" xfId="0" applyNumberFormat="1" applyBorder="1" applyAlignment="1">
      <alignment horizontal="center" vertical="center"/>
    </xf>
    <xf numFmtId="164" fontId="0" fillId="0" borderId="10" xfId="0" applyNumberFormat="1" applyBorder="1" applyAlignment="1">
      <alignment horizontal="center" vertical="center"/>
    </xf>
    <xf numFmtId="0" fontId="0" fillId="15" borderId="4" xfId="0" applyFill="1" applyBorder="1" applyAlignment="1">
      <alignment horizontal="center" vertical="center"/>
    </xf>
    <xf numFmtId="0" fontId="0" fillId="15" borderId="6" xfId="0" applyFill="1" applyBorder="1" applyAlignment="1">
      <alignment horizontal="center" vertical="center"/>
    </xf>
    <xf numFmtId="0" fontId="0" fillId="15" borderId="5" xfId="0" applyFill="1" applyBorder="1" applyAlignment="1">
      <alignment horizontal="center" vertical="center"/>
    </xf>
    <xf numFmtId="0" fontId="0" fillId="0" borderId="1" xfId="0" applyNumberFormat="1" applyBorder="1" applyAlignment="1">
      <alignment horizontal="center" vertical="center"/>
    </xf>
    <xf numFmtId="9" fontId="0" fillId="0" borderId="1" xfId="2" applyFont="1" applyBorder="1" applyAlignment="1">
      <alignment horizontal="center" vertical="center"/>
    </xf>
    <xf numFmtId="0" fontId="0" fillId="0" borderId="4" xfId="0" applyNumberFormat="1" applyBorder="1" applyAlignment="1">
      <alignment horizontal="center" vertical="center"/>
    </xf>
    <xf numFmtId="0" fontId="0" fillId="0" borderId="6" xfId="0" applyNumberFormat="1" applyBorder="1" applyAlignment="1">
      <alignment horizontal="center" vertical="center"/>
    </xf>
    <xf numFmtId="0" fontId="0" fillId="0" borderId="5" xfId="0" applyNumberFormat="1" applyBorder="1" applyAlignment="1">
      <alignment horizontal="center" vertical="center"/>
    </xf>
    <xf numFmtId="0" fontId="8" fillId="10" borderId="43" xfId="0" applyFont="1" applyFill="1" applyBorder="1" applyAlignment="1">
      <alignment horizontal="center" vertical="center" wrapText="1"/>
    </xf>
    <xf numFmtId="0" fontId="8" fillId="10" borderId="0"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31" xfId="0" applyFont="1" applyFill="1" applyBorder="1" applyAlignment="1">
      <alignment horizontal="center" vertical="center" wrapText="1"/>
    </xf>
    <xf numFmtId="0" fontId="8" fillId="10" borderId="59" xfId="0" applyFont="1" applyFill="1" applyBorder="1" applyAlignment="1">
      <alignment horizontal="center" vertical="center" wrapText="1"/>
    </xf>
    <xf numFmtId="0" fontId="8" fillId="10" borderId="43" xfId="0" applyFont="1" applyFill="1" applyBorder="1" applyAlignment="1">
      <alignment horizontal="center" vertical="center"/>
    </xf>
    <xf numFmtId="0" fontId="8" fillId="10" borderId="0" xfId="0" applyFont="1" applyFill="1" applyBorder="1" applyAlignment="1">
      <alignment horizontal="center" vertical="center"/>
    </xf>
    <xf numFmtId="0" fontId="6" fillId="3" borderId="43" xfId="0" applyFont="1" applyFill="1" applyBorder="1" applyAlignment="1">
      <alignment horizontal="center" vertical="center" textRotation="255" wrapText="1"/>
    </xf>
    <xf numFmtId="0" fontId="6" fillId="3" borderId="40" xfId="0" applyFont="1" applyFill="1" applyBorder="1" applyAlignment="1">
      <alignment horizontal="center" vertical="center" textRotation="255" wrapText="1"/>
    </xf>
    <xf numFmtId="0" fontId="6" fillId="3" borderId="3" xfId="0" applyFont="1" applyFill="1" applyBorder="1" applyAlignment="1">
      <alignment horizontal="center" vertical="center" textRotation="255" wrapText="1"/>
    </xf>
    <xf numFmtId="0" fontId="0" fillId="7" borderId="40" xfId="0" applyFill="1" applyBorder="1" applyAlignment="1">
      <alignment horizontal="center" vertical="center" wrapText="1"/>
    </xf>
    <xf numFmtId="0" fontId="0" fillId="7" borderId="43" xfId="0" applyFill="1" applyBorder="1" applyAlignment="1">
      <alignment horizontal="center" vertical="center" wrapText="1"/>
    </xf>
    <xf numFmtId="0" fontId="0" fillId="7" borderId="37" xfId="0" applyFill="1" applyBorder="1" applyAlignment="1">
      <alignment horizontal="center" vertical="center" wrapText="1"/>
    </xf>
    <xf numFmtId="0" fontId="0" fillId="12" borderId="42" xfId="0" applyFill="1" applyBorder="1" applyAlignment="1">
      <alignment horizontal="center" vertical="center" wrapText="1"/>
    </xf>
    <xf numFmtId="0" fontId="0" fillId="12" borderId="0" xfId="0" applyFill="1" applyBorder="1" applyAlignment="1">
      <alignment horizontal="center" vertical="center" wrapText="1"/>
    </xf>
    <xf numFmtId="0" fontId="0" fillId="12" borderId="47" xfId="0" applyFill="1" applyBorder="1" applyAlignment="1">
      <alignment horizontal="center" vertical="center" wrapText="1"/>
    </xf>
    <xf numFmtId="0" fontId="0" fillId="5" borderId="1" xfId="0" applyFill="1" applyBorder="1" applyAlignment="1">
      <alignment horizontal="center" vertical="center" wrapText="1"/>
    </xf>
    <xf numFmtId="0" fontId="0" fillId="15" borderId="1" xfId="0" applyFill="1" applyBorder="1" applyAlignment="1">
      <alignment horizontal="center" vertical="center" wrapText="1"/>
    </xf>
    <xf numFmtId="0" fontId="8" fillId="4" borderId="15" xfId="0" applyFont="1" applyFill="1" applyBorder="1" applyAlignment="1">
      <alignment horizontal="center" vertical="center" textRotation="255" wrapText="1"/>
    </xf>
    <xf numFmtId="0" fontId="8" fillId="4" borderId="16" xfId="0" applyFont="1" applyFill="1" applyBorder="1" applyAlignment="1">
      <alignment horizontal="center" vertical="center" textRotation="255" wrapText="1"/>
    </xf>
    <xf numFmtId="0" fontId="8" fillId="4" borderId="19" xfId="0" applyFont="1" applyFill="1" applyBorder="1" applyAlignment="1">
      <alignment horizontal="center" vertical="center" textRotation="255" wrapText="1"/>
    </xf>
    <xf numFmtId="0" fontId="0" fillId="7" borderId="55" xfId="0" applyFill="1" applyBorder="1" applyAlignment="1">
      <alignment horizontal="center" vertical="center" wrapText="1"/>
    </xf>
    <xf numFmtId="0" fontId="0" fillId="7" borderId="56" xfId="0" applyFill="1" applyBorder="1" applyAlignment="1">
      <alignment horizontal="center" vertical="center" wrapText="1"/>
    </xf>
    <xf numFmtId="0" fontId="0" fillId="7" borderId="57" xfId="0" applyFill="1" applyBorder="1" applyAlignment="1">
      <alignment horizontal="center" vertical="center" wrapText="1"/>
    </xf>
    <xf numFmtId="0" fontId="0" fillId="15" borderId="1" xfId="0" applyFill="1" applyBorder="1" applyAlignment="1">
      <alignment horizontal="center" vertical="center"/>
    </xf>
    <xf numFmtId="0" fontId="8" fillId="8" borderId="16" xfId="0" applyFont="1" applyFill="1" applyBorder="1" applyAlignment="1">
      <alignment horizontal="center" vertical="top" textRotation="255" wrapText="1"/>
    </xf>
    <xf numFmtId="0" fontId="8" fillId="8" borderId="17" xfId="0" applyFont="1" applyFill="1" applyBorder="1" applyAlignment="1">
      <alignment horizontal="center" vertical="top" textRotation="255" wrapText="1"/>
    </xf>
    <xf numFmtId="0" fontId="0" fillId="9" borderId="17" xfId="0" applyFill="1" applyBorder="1" applyAlignment="1">
      <alignment horizontal="center" vertical="center" wrapText="1"/>
    </xf>
    <xf numFmtId="0" fontId="1" fillId="11" borderId="53" xfId="0" applyFont="1" applyFill="1" applyBorder="1" applyAlignment="1">
      <alignment horizontal="center" vertical="center" wrapText="1"/>
    </xf>
    <xf numFmtId="0" fontId="1" fillId="11" borderId="49" xfId="0" applyFont="1" applyFill="1" applyBorder="1" applyAlignment="1">
      <alignment horizontal="center" vertical="center" wrapText="1"/>
    </xf>
    <xf numFmtId="0" fontId="1" fillId="11" borderId="54" xfId="0" applyFont="1" applyFill="1" applyBorder="1" applyAlignment="1">
      <alignment horizontal="center" vertical="center" wrapText="1"/>
    </xf>
    <xf numFmtId="0" fontId="11" fillId="6" borderId="1" xfId="0" applyFont="1" applyFill="1" applyBorder="1" applyAlignment="1">
      <alignment horizontal="center" vertical="top" textRotation="255"/>
    </xf>
    <xf numFmtId="0" fontId="0" fillId="15" borderId="2" xfId="0" applyFill="1" applyBorder="1" applyAlignment="1">
      <alignment horizontal="center" vertical="center" wrapText="1"/>
    </xf>
    <xf numFmtId="0" fontId="0" fillId="15" borderId="40" xfId="0" applyFill="1" applyBorder="1" applyAlignment="1">
      <alignment horizontal="center" vertical="center" wrapText="1"/>
    </xf>
    <xf numFmtId="0" fontId="0" fillId="15" borderId="3" xfId="0" applyFill="1" applyBorder="1" applyAlignment="1">
      <alignment horizontal="center" vertical="center" wrapText="1"/>
    </xf>
    <xf numFmtId="0" fontId="14" fillId="0" borderId="0" xfId="0" applyFont="1" applyAlignment="1">
      <alignment horizontal="center" wrapText="1"/>
    </xf>
    <xf numFmtId="0" fontId="8" fillId="6" borderId="55" xfId="0" applyFont="1" applyFill="1" applyBorder="1" applyAlignment="1">
      <alignment horizontal="center"/>
    </xf>
    <xf numFmtId="0" fontId="8" fillId="6" borderId="11" xfId="0" applyFont="1" applyFill="1" applyBorder="1" applyAlignment="1">
      <alignment horizontal="center"/>
    </xf>
    <xf numFmtId="0" fontId="8" fillId="17" borderId="55" xfId="0" applyFont="1" applyFill="1" applyBorder="1" applyAlignment="1">
      <alignment horizontal="center"/>
    </xf>
    <xf numFmtId="0" fontId="8" fillId="17" borderId="11" xfId="0" applyFont="1" applyFill="1" applyBorder="1" applyAlignment="1">
      <alignment horizontal="center"/>
    </xf>
  </cellXfs>
  <cellStyles count="3">
    <cellStyle name="Millares" xfId="1" builtinId="3"/>
    <cellStyle name="Normal" xfId="0" builtinId="0"/>
    <cellStyle name="Porcentaje" xfId="2" builtinId="5"/>
  </cellStyles>
  <dxfs count="32">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505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CO" sz="1200">
                <a:latin typeface="Arial" panose="020B0604020202020204" pitchFamily="34" charset="0"/>
                <a:cs typeface="Arial" panose="020B0604020202020204" pitchFamily="34" charset="0"/>
              </a:rPr>
              <a:t>Comportamiento</a:t>
            </a:r>
            <a:r>
              <a:rPr lang="es-CO" sz="1200" baseline="0">
                <a:latin typeface="Arial" panose="020B0604020202020204" pitchFamily="34" charset="0"/>
                <a:cs typeface="Arial" panose="020B0604020202020204" pitchFamily="34" charset="0"/>
              </a:rPr>
              <a:t> Indicadores a 31 de julio</a:t>
            </a:r>
            <a:endParaRPr lang="es-CO" sz="1200">
              <a:latin typeface="Arial" panose="020B0604020202020204" pitchFamily="34" charset="0"/>
              <a:cs typeface="Arial" panose="020B0604020202020204" pitchFamily="34" charset="0"/>
            </a:endParaRPr>
          </a:p>
        </c:rich>
      </c:tx>
      <c:layout>
        <c:manualLayout>
          <c:xMode val="edge"/>
          <c:yMode val="edge"/>
          <c:x val="0.13480424607498476"/>
          <c:y val="3.79146730779947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5102182320667862"/>
          <c:y val="0.22743278711782652"/>
          <c:w val="0.80328762642987384"/>
          <c:h val="0.57944314393133289"/>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1-468E-4933-9D56-5D494B56DC7C}"/>
              </c:ext>
            </c:extLst>
          </c:dPt>
          <c:dPt>
            <c:idx val="2"/>
            <c:invertIfNegative val="0"/>
            <c:bubble3D val="0"/>
            <c:spPr>
              <a:solidFill>
                <a:srgbClr val="00B0F0"/>
              </a:solidFill>
              <a:ln>
                <a:noFill/>
              </a:ln>
              <a:effectLst/>
            </c:spPr>
            <c:extLst>
              <c:ext xmlns:c16="http://schemas.microsoft.com/office/drawing/2014/chart" uri="{C3380CC4-5D6E-409C-BE32-E72D297353CC}">
                <c16:uniqueId val="{00000003-468E-4933-9D56-5D494B56DC7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 Ind.'!$B$16:$B$18</c:f>
              <c:strCache>
                <c:ptCount val="3"/>
                <c:pt idx="0">
                  <c:v>Meta 2024</c:v>
                </c:pt>
                <c:pt idx="1">
                  <c:v>Estado actual</c:v>
                </c:pt>
                <c:pt idx="2">
                  <c:v>Cumplimiento</c:v>
                </c:pt>
              </c:strCache>
            </c:strRef>
          </c:cat>
          <c:val>
            <c:numRef>
              <c:f>'Comp. Ind.'!$C$16:$C$18</c:f>
              <c:numCache>
                <c:formatCode>0%</c:formatCode>
                <c:ptCount val="3"/>
                <c:pt idx="0">
                  <c:v>0.65</c:v>
                </c:pt>
                <c:pt idx="1">
                  <c:v>0.62</c:v>
                </c:pt>
                <c:pt idx="2" formatCode="0.00%">
                  <c:v>0.95384615384615379</c:v>
                </c:pt>
              </c:numCache>
            </c:numRef>
          </c:val>
          <c:extLst>
            <c:ext xmlns:c16="http://schemas.microsoft.com/office/drawing/2014/chart" uri="{C3380CC4-5D6E-409C-BE32-E72D297353CC}">
              <c16:uniqueId val="{00000000-9BB4-4059-910B-330D7EFCE9F0}"/>
            </c:ext>
          </c:extLst>
        </c:ser>
        <c:dLbls>
          <c:showLegendKey val="0"/>
          <c:showVal val="0"/>
          <c:showCatName val="0"/>
          <c:showSerName val="0"/>
          <c:showPercent val="0"/>
          <c:showBubbleSize val="0"/>
        </c:dLbls>
        <c:gapWidth val="80"/>
        <c:overlap val="-33"/>
        <c:axId val="746429887"/>
        <c:axId val="746432383"/>
      </c:barChart>
      <c:catAx>
        <c:axId val="746429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6432383"/>
        <c:crosses val="autoZero"/>
        <c:auto val="1"/>
        <c:lblAlgn val="ctr"/>
        <c:lblOffset val="100"/>
        <c:noMultiLvlLbl val="0"/>
      </c:catAx>
      <c:valAx>
        <c:axId val="746432383"/>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6429887"/>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Indicadores Misionales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8522480144527391E-2"/>
          <c:y val="0.18501325355436232"/>
          <c:w val="0.87338228176023447"/>
          <c:h val="0.5365724113615593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4-5EDE-441F-8651-2FA6A7D789FC}"/>
              </c:ext>
            </c:extLst>
          </c:dPt>
          <c:dPt>
            <c:idx val="2"/>
            <c:invertIfNegative val="0"/>
            <c:bubble3D val="0"/>
            <c:spPr>
              <a:solidFill>
                <a:srgbClr val="FFFF66"/>
              </a:solidFill>
              <a:ln>
                <a:noFill/>
              </a:ln>
              <a:effectLst/>
            </c:spPr>
            <c:extLst>
              <c:ext xmlns:c16="http://schemas.microsoft.com/office/drawing/2014/chart" uri="{C3380CC4-5D6E-409C-BE32-E72D297353CC}">
                <c16:uniqueId val="{00000007-5EDE-441F-8651-2FA6A7D789FC}"/>
              </c:ext>
            </c:extLst>
          </c:dPt>
          <c:dPt>
            <c:idx val="3"/>
            <c:invertIfNegative val="0"/>
            <c:bubble3D val="0"/>
            <c:spPr>
              <a:solidFill>
                <a:srgbClr val="FF5050"/>
              </a:solidFill>
              <a:ln>
                <a:noFill/>
              </a:ln>
              <a:effectLst/>
            </c:spPr>
            <c:extLst>
              <c:ext xmlns:c16="http://schemas.microsoft.com/office/drawing/2014/chart" uri="{C3380CC4-5D6E-409C-BE32-E72D297353CC}">
                <c16:uniqueId val="{00000009-5EDE-441F-8651-2FA6A7D789FC}"/>
              </c:ext>
            </c:extLst>
          </c:dPt>
          <c:dPt>
            <c:idx val="4"/>
            <c:invertIfNegative val="0"/>
            <c:bubble3D val="0"/>
            <c:spPr>
              <a:solidFill>
                <a:schemeClr val="tx1">
                  <a:lumMod val="95000"/>
                  <a:lumOff val="5000"/>
                </a:schemeClr>
              </a:solidFill>
              <a:ln>
                <a:noFill/>
              </a:ln>
              <a:effectLst/>
            </c:spPr>
            <c:extLst>
              <c:ext xmlns:c16="http://schemas.microsoft.com/office/drawing/2014/chart" uri="{C3380CC4-5D6E-409C-BE32-E72D297353CC}">
                <c16:uniqueId val="{0000000D-5EDE-441F-8651-2FA6A7D789FC}"/>
              </c:ext>
            </c:extLst>
          </c:dPt>
          <c:dPt>
            <c:idx val="5"/>
            <c:invertIfNegative val="0"/>
            <c:bubble3D val="0"/>
            <c:spPr>
              <a:solidFill>
                <a:schemeClr val="accent4">
                  <a:lumMod val="75000"/>
                </a:schemeClr>
              </a:solidFill>
              <a:ln>
                <a:noFill/>
              </a:ln>
              <a:effectLst/>
            </c:spPr>
            <c:extLst>
              <c:ext xmlns:c16="http://schemas.microsoft.com/office/drawing/2014/chart" uri="{C3380CC4-5D6E-409C-BE32-E72D297353CC}">
                <c16:uniqueId val="{0000000B-5EDE-441F-8651-2FA6A7D789FC}"/>
              </c:ext>
            </c:extLst>
          </c:dPt>
          <c:dLbls>
            <c:dLbl>
              <c:idx val="4"/>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DE-441F-8651-2FA6A7D789FC}"/>
                </c:ext>
              </c:extLst>
            </c:dLbl>
            <c:dLbl>
              <c:idx val="5"/>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DE-441F-8651-2FA6A7D789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 Ind.'!$B$26:$B$32</c:f>
              <c:strCache>
                <c:ptCount val="7"/>
                <c:pt idx="0">
                  <c:v>Sobresaliente</c:v>
                </c:pt>
                <c:pt idx="1">
                  <c:v>Saisfactorio</c:v>
                </c:pt>
                <c:pt idx="2">
                  <c:v>Medio </c:v>
                </c:pt>
                <c:pt idx="3">
                  <c:v>Bajo </c:v>
                </c:pt>
                <c:pt idx="4">
                  <c:v>Nuevo</c:v>
                </c:pt>
                <c:pt idx="5">
                  <c:v>Anual</c:v>
                </c:pt>
                <c:pt idx="6">
                  <c:v>Total</c:v>
                </c:pt>
              </c:strCache>
            </c:strRef>
          </c:cat>
          <c:val>
            <c:numRef>
              <c:f>'Comp. Ind.'!$C$26:$C$31</c:f>
              <c:numCache>
                <c:formatCode>General</c:formatCode>
                <c:ptCount val="6"/>
                <c:pt idx="0">
                  <c:v>17</c:v>
                </c:pt>
                <c:pt idx="1">
                  <c:v>5</c:v>
                </c:pt>
                <c:pt idx="2">
                  <c:v>11</c:v>
                </c:pt>
                <c:pt idx="3">
                  <c:v>5</c:v>
                </c:pt>
                <c:pt idx="4">
                  <c:v>0</c:v>
                </c:pt>
                <c:pt idx="5">
                  <c:v>8</c:v>
                </c:pt>
              </c:numCache>
            </c:numRef>
          </c:val>
          <c:extLst>
            <c:ext xmlns:c16="http://schemas.microsoft.com/office/drawing/2014/chart" uri="{C3380CC4-5D6E-409C-BE32-E72D297353CC}">
              <c16:uniqueId val="{00000000-7048-41E3-A145-DE6C8F9B34EA}"/>
            </c:ext>
          </c:extLst>
        </c:ser>
        <c:dLbls>
          <c:showLegendKey val="0"/>
          <c:showVal val="0"/>
          <c:showCatName val="0"/>
          <c:showSerName val="0"/>
          <c:showPercent val="0"/>
          <c:showBubbleSize val="0"/>
        </c:dLbls>
        <c:gapWidth val="42"/>
        <c:overlap val="-27"/>
        <c:axId val="742900767"/>
        <c:axId val="742901183"/>
      </c:barChart>
      <c:catAx>
        <c:axId val="742900767"/>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s-CO" sz="1400" b="0"/>
                  <a:t>Total</a:t>
                </a:r>
                <a:r>
                  <a:rPr lang="es-CO" sz="1400" b="0" baseline="0"/>
                  <a:t> Indicadores 46</a:t>
                </a:r>
                <a:endParaRPr lang="es-CO" sz="1400" b="0"/>
              </a:p>
            </c:rich>
          </c:tx>
          <c:layout>
            <c:manualLayout>
              <c:xMode val="edge"/>
              <c:yMode val="edge"/>
              <c:x val="0.2725019581232978"/>
              <c:y val="0.8831455690104332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2901183"/>
        <c:crosses val="autoZero"/>
        <c:auto val="1"/>
        <c:lblAlgn val="ctr"/>
        <c:lblOffset val="100"/>
        <c:noMultiLvlLbl val="0"/>
      </c:catAx>
      <c:valAx>
        <c:axId val="7429011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2900767"/>
        <c:crosses val="autoZero"/>
        <c:crossBetween val="between"/>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Indicadores</a:t>
            </a:r>
            <a:r>
              <a:rPr lang="es-CO" baseline="0"/>
              <a:t> de Apoyo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5-5EC5-4E32-8635-808B735A6F78}"/>
              </c:ext>
            </c:extLst>
          </c:dPt>
          <c:dPt>
            <c:idx val="2"/>
            <c:invertIfNegative val="0"/>
            <c:bubble3D val="0"/>
            <c:spPr>
              <a:solidFill>
                <a:srgbClr val="FFFF00"/>
              </a:solidFill>
              <a:ln>
                <a:noFill/>
              </a:ln>
              <a:effectLst/>
            </c:spPr>
            <c:extLst>
              <c:ext xmlns:c16="http://schemas.microsoft.com/office/drawing/2014/chart" uri="{C3380CC4-5D6E-409C-BE32-E72D297353CC}">
                <c16:uniqueId val="{00000007-5EC5-4E32-8635-808B735A6F78}"/>
              </c:ext>
            </c:extLst>
          </c:dPt>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9-5EC5-4E32-8635-808B735A6F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 Ind.'!$B$40:$B$44</c:f>
              <c:strCache>
                <c:ptCount val="5"/>
                <c:pt idx="0">
                  <c:v>Sobresaliente</c:v>
                </c:pt>
                <c:pt idx="1">
                  <c:v>Saisfactorio</c:v>
                </c:pt>
                <c:pt idx="2">
                  <c:v>Medio </c:v>
                </c:pt>
                <c:pt idx="3">
                  <c:v>Bajo </c:v>
                </c:pt>
                <c:pt idx="4">
                  <c:v>Nuevo</c:v>
                </c:pt>
              </c:strCache>
            </c:strRef>
          </c:cat>
          <c:val>
            <c:numRef>
              <c:f>'Comp. Ind.'!$C$40:$C$44</c:f>
              <c:numCache>
                <c:formatCode>General</c:formatCode>
                <c:ptCount val="5"/>
                <c:pt idx="0">
                  <c:v>10</c:v>
                </c:pt>
                <c:pt idx="1">
                  <c:v>3</c:v>
                </c:pt>
                <c:pt idx="2">
                  <c:v>1</c:v>
                </c:pt>
                <c:pt idx="3">
                  <c:v>1</c:v>
                </c:pt>
                <c:pt idx="4">
                  <c:v>0</c:v>
                </c:pt>
              </c:numCache>
            </c:numRef>
          </c:val>
          <c:extLst>
            <c:ext xmlns:c16="http://schemas.microsoft.com/office/drawing/2014/chart" uri="{C3380CC4-5D6E-409C-BE32-E72D297353CC}">
              <c16:uniqueId val="{00000000-5EC5-4E32-8635-808B735A6F78}"/>
            </c:ext>
          </c:extLst>
        </c:ser>
        <c:dLbls>
          <c:showLegendKey val="0"/>
          <c:showVal val="0"/>
          <c:showCatName val="0"/>
          <c:showSerName val="0"/>
          <c:showPercent val="0"/>
          <c:showBubbleSize val="0"/>
        </c:dLbls>
        <c:gapWidth val="30"/>
        <c:overlap val="-27"/>
        <c:axId val="1979135120"/>
        <c:axId val="1979133456"/>
      </c:barChart>
      <c:catAx>
        <c:axId val="1979135120"/>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s-CO" sz="1400"/>
                  <a:t>Total Indicadores 15</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9133456"/>
        <c:crosses val="autoZero"/>
        <c:auto val="1"/>
        <c:lblAlgn val="ctr"/>
        <c:lblOffset val="100"/>
        <c:noMultiLvlLbl val="0"/>
      </c:catAx>
      <c:valAx>
        <c:axId val="197913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91351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Indicadores Transversales</a:t>
            </a:r>
          </a:p>
        </c:rich>
      </c:tx>
      <c:layout>
        <c:manualLayout>
          <c:xMode val="edge"/>
          <c:yMode val="edge"/>
          <c:x val="0.21675043059490273"/>
          <c:y val="3.17460317460317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7.2289054777243747E-2"/>
          <c:y val="0.15194771287575959"/>
          <c:w val="0.87229968981150086"/>
          <c:h val="0.58707851587304138"/>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7-B085-4BDE-A69B-6994FBD5D503}"/>
              </c:ext>
            </c:extLst>
          </c:dPt>
          <c:dPt>
            <c:idx val="2"/>
            <c:invertIfNegative val="0"/>
            <c:bubble3D val="0"/>
            <c:spPr>
              <a:solidFill>
                <a:srgbClr val="FFFF66"/>
              </a:solidFill>
              <a:ln>
                <a:noFill/>
              </a:ln>
              <a:effectLst/>
            </c:spPr>
            <c:extLst>
              <c:ext xmlns:c16="http://schemas.microsoft.com/office/drawing/2014/chart" uri="{C3380CC4-5D6E-409C-BE32-E72D297353CC}">
                <c16:uniqueId val="{00000005-B085-4BDE-A69B-6994FBD5D503}"/>
              </c:ext>
            </c:extLst>
          </c:dPt>
          <c:dPt>
            <c:idx val="3"/>
            <c:invertIfNegative val="0"/>
            <c:bubble3D val="0"/>
            <c:spPr>
              <a:solidFill>
                <a:srgbClr val="FF5050"/>
              </a:solidFill>
              <a:ln>
                <a:noFill/>
              </a:ln>
              <a:effectLst/>
            </c:spPr>
            <c:extLst>
              <c:ext xmlns:c16="http://schemas.microsoft.com/office/drawing/2014/chart" uri="{C3380CC4-5D6E-409C-BE32-E72D297353CC}">
                <c16:uniqueId val="{00000004-B085-4BDE-A69B-6994FBD5D50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 Ind.'!$B$57:$B$60</c:f>
              <c:strCache>
                <c:ptCount val="4"/>
                <c:pt idx="0">
                  <c:v>Sobresaliente</c:v>
                </c:pt>
                <c:pt idx="1">
                  <c:v>Saisfactorio</c:v>
                </c:pt>
                <c:pt idx="2">
                  <c:v>Medio </c:v>
                </c:pt>
                <c:pt idx="3">
                  <c:v>Bajo </c:v>
                </c:pt>
              </c:strCache>
            </c:strRef>
          </c:cat>
          <c:val>
            <c:numRef>
              <c:f>'Comp. Ind.'!$C$57:$C$60</c:f>
              <c:numCache>
                <c:formatCode>General</c:formatCode>
                <c:ptCount val="4"/>
                <c:pt idx="0">
                  <c:v>2</c:v>
                </c:pt>
                <c:pt idx="1">
                  <c:v>0</c:v>
                </c:pt>
                <c:pt idx="2">
                  <c:v>1</c:v>
                </c:pt>
                <c:pt idx="3">
                  <c:v>0</c:v>
                </c:pt>
              </c:numCache>
            </c:numRef>
          </c:val>
          <c:extLst>
            <c:ext xmlns:c16="http://schemas.microsoft.com/office/drawing/2014/chart" uri="{C3380CC4-5D6E-409C-BE32-E72D297353CC}">
              <c16:uniqueId val="{00000000-B085-4BDE-A69B-6994FBD5D503}"/>
            </c:ext>
          </c:extLst>
        </c:ser>
        <c:dLbls>
          <c:showLegendKey val="0"/>
          <c:showVal val="0"/>
          <c:showCatName val="0"/>
          <c:showSerName val="0"/>
          <c:showPercent val="0"/>
          <c:showBubbleSize val="0"/>
        </c:dLbls>
        <c:gapWidth val="30"/>
        <c:overlap val="-27"/>
        <c:axId val="2106438560"/>
        <c:axId val="2106446048"/>
      </c:barChart>
      <c:catAx>
        <c:axId val="2106438560"/>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 Total</a:t>
                </a:r>
                <a:r>
                  <a:rPr lang="en-US" sz="1400" baseline="0"/>
                  <a:t> Indicadores 3</a:t>
                </a:r>
              </a:p>
              <a:p>
                <a:pPr>
                  <a:defRPr sz="1400"/>
                </a:pPr>
                <a:endParaRPr lang="en-US" sz="1400"/>
              </a:p>
            </c:rich>
          </c:tx>
          <c:layout>
            <c:manualLayout>
              <c:xMode val="edge"/>
              <c:yMode val="edge"/>
              <c:x val="0.30126645647536415"/>
              <c:y val="0.8041521369654478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6446048"/>
        <c:crosses val="autoZero"/>
        <c:auto val="1"/>
        <c:lblAlgn val="ctr"/>
        <c:lblOffset val="100"/>
        <c:noMultiLvlLbl val="0"/>
      </c:catAx>
      <c:valAx>
        <c:axId val="2106446048"/>
        <c:scaling>
          <c:orientation val="minMax"/>
          <c:max val="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643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Indicadores</a:t>
            </a:r>
            <a:r>
              <a:rPr lang="es-CO" baseline="0"/>
              <a:t> de Evaluación</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2">
                <a:lumMod val="40000"/>
                <a:lumOff val="60000"/>
              </a:schemeClr>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3-9DA8-40AD-87C7-2FC9467E3AE9}"/>
              </c:ext>
            </c:extLst>
          </c:dPt>
          <c:dPt>
            <c:idx val="2"/>
            <c:invertIfNegative val="0"/>
            <c:bubble3D val="0"/>
            <c:spPr>
              <a:solidFill>
                <a:srgbClr val="FFFF00"/>
              </a:solidFill>
              <a:ln>
                <a:noFill/>
              </a:ln>
              <a:effectLst/>
            </c:spPr>
            <c:extLst>
              <c:ext xmlns:c16="http://schemas.microsoft.com/office/drawing/2014/chart" uri="{C3380CC4-5D6E-409C-BE32-E72D297353CC}">
                <c16:uniqueId val="{00000001-9DA8-40AD-87C7-2FC9467E3A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 Ind.'!$B$73:$B$76</c:f>
              <c:strCache>
                <c:ptCount val="4"/>
                <c:pt idx="0">
                  <c:v>Sobresaliente</c:v>
                </c:pt>
                <c:pt idx="1">
                  <c:v>Saisfactorio</c:v>
                </c:pt>
                <c:pt idx="2">
                  <c:v>Medio </c:v>
                </c:pt>
                <c:pt idx="3">
                  <c:v>Bajo </c:v>
                </c:pt>
              </c:strCache>
            </c:strRef>
          </c:cat>
          <c:val>
            <c:numRef>
              <c:f>'Comp. Ind.'!$C$73:$C$76</c:f>
              <c:numCache>
                <c:formatCode>General</c:formatCode>
                <c:ptCount val="4"/>
                <c:pt idx="0">
                  <c:v>1</c:v>
                </c:pt>
                <c:pt idx="1">
                  <c:v>1</c:v>
                </c:pt>
                <c:pt idx="2">
                  <c:v>2</c:v>
                </c:pt>
                <c:pt idx="3">
                  <c:v>0</c:v>
                </c:pt>
              </c:numCache>
            </c:numRef>
          </c:val>
          <c:extLst>
            <c:ext xmlns:c16="http://schemas.microsoft.com/office/drawing/2014/chart" uri="{C3380CC4-5D6E-409C-BE32-E72D297353CC}">
              <c16:uniqueId val="{00000000-9DA8-40AD-87C7-2FC9467E3AE9}"/>
            </c:ext>
          </c:extLst>
        </c:ser>
        <c:dLbls>
          <c:showLegendKey val="0"/>
          <c:showVal val="0"/>
          <c:showCatName val="0"/>
          <c:showSerName val="0"/>
          <c:showPercent val="0"/>
          <c:showBubbleSize val="0"/>
        </c:dLbls>
        <c:gapWidth val="30"/>
        <c:overlap val="-27"/>
        <c:axId val="2119969696"/>
        <c:axId val="2119975104"/>
      </c:barChart>
      <c:catAx>
        <c:axId val="2119969696"/>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Total</a:t>
                </a:r>
                <a:r>
                  <a:rPr lang="en-US" sz="1400" baseline="0"/>
                  <a:t> Indicadores 4</a:t>
                </a:r>
                <a:endParaRPr lang="en-US" sz="1400"/>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9975104"/>
        <c:crosses val="autoZero"/>
        <c:auto val="1"/>
        <c:lblAlgn val="ctr"/>
        <c:lblOffset val="100"/>
        <c:noMultiLvlLbl val="0"/>
      </c:catAx>
      <c:valAx>
        <c:axId val="2119975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99696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Indicadores Estratégicos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7-14D7-4FAA-9CE9-8594E6F278DC}"/>
              </c:ext>
            </c:extLst>
          </c:dPt>
          <c:dPt>
            <c:idx val="2"/>
            <c:invertIfNegative val="0"/>
            <c:bubble3D val="0"/>
            <c:spPr>
              <a:solidFill>
                <a:srgbClr val="FFFF00"/>
              </a:solidFill>
              <a:ln>
                <a:noFill/>
              </a:ln>
              <a:effectLst/>
            </c:spPr>
            <c:extLst>
              <c:ext xmlns:c16="http://schemas.microsoft.com/office/drawing/2014/chart" uri="{C3380CC4-5D6E-409C-BE32-E72D297353CC}">
                <c16:uniqueId val="{00000006-14D7-4FAA-9CE9-8594E6F278DC}"/>
              </c:ext>
            </c:extLst>
          </c:dPt>
          <c:dPt>
            <c:idx val="3"/>
            <c:invertIfNegative val="0"/>
            <c:bubble3D val="0"/>
            <c:spPr>
              <a:solidFill>
                <a:srgbClr val="FF5050"/>
              </a:solidFill>
              <a:ln>
                <a:noFill/>
              </a:ln>
              <a:effectLst/>
            </c:spPr>
            <c:extLst>
              <c:ext xmlns:c16="http://schemas.microsoft.com/office/drawing/2014/chart" uri="{C3380CC4-5D6E-409C-BE32-E72D297353CC}">
                <c16:uniqueId val="{00000004-14D7-4FAA-9CE9-8594E6F278DC}"/>
              </c:ext>
            </c:extLst>
          </c:dPt>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3-14D7-4FAA-9CE9-8594E6F278D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 Ind.'!$B$91:$B$95</c:f>
              <c:strCache>
                <c:ptCount val="5"/>
                <c:pt idx="0">
                  <c:v>Sobresaliente</c:v>
                </c:pt>
                <c:pt idx="1">
                  <c:v>Saisfactorio</c:v>
                </c:pt>
                <c:pt idx="2">
                  <c:v>Medio </c:v>
                </c:pt>
                <c:pt idx="3">
                  <c:v>Bajo </c:v>
                </c:pt>
                <c:pt idx="4">
                  <c:v>anual</c:v>
                </c:pt>
              </c:strCache>
            </c:strRef>
          </c:cat>
          <c:val>
            <c:numRef>
              <c:f>'Comp. Ind.'!$C$91:$C$95</c:f>
              <c:numCache>
                <c:formatCode>General</c:formatCode>
                <c:ptCount val="5"/>
                <c:pt idx="0">
                  <c:v>21</c:v>
                </c:pt>
                <c:pt idx="1">
                  <c:v>1</c:v>
                </c:pt>
                <c:pt idx="2">
                  <c:v>2</c:v>
                </c:pt>
                <c:pt idx="3">
                  <c:v>4</c:v>
                </c:pt>
                <c:pt idx="4">
                  <c:v>5</c:v>
                </c:pt>
              </c:numCache>
            </c:numRef>
          </c:val>
          <c:extLst>
            <c:ext xmlns:c16="http://schemas.microsoft.com/office/drawing/2014/chart" uri="{C3380CC4-5D6E-409C-BE32-E72D297353CC}">
              <c16:uniqueId val="{00000000-14D7-4FAA-9CE9-8594E6F278DC}"/>
            </c:ext>
          </c:extLst>
        </c:ser>
        <c:dLbls>
          <c:showLegendKey val="0"/>
          <c:showVal val="0"/>
          <c:showCatName val="0"/>
          <c:showSerName val="0"/>
          <c:showPercent val="0"/>
          <c:showBubbleSize val="0"/>
        </c:dLbls>
        <c:gapWidth val="30"/>
        <c:overlap val="-27"/>
        <c:axId val="2103187264"/>
        <c:axId val="2103188928"/>
      </c:barChart>
      <c:catAx>
        <c:axId val="2103187264"/>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Total Indicadores 33</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3188928"/>
        <c:crosses val="autoZero"/>
        <c:auto val="1"/>
        <c:lblAlgn val="ctr"/>
        <c:lblOffset val="100"/>
        <c:noMultiLvlLbl val="0"/>
      </c:catAx>
      <c:valAx>
        <c:axId val="210318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3187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 Indicadores</a:t>
            </a:r>
          </a:p>
        </c:rich>
      </c:tx>
      <c:layout>
        <c:manualLayout>
          <c:xMode val="edge"/>
          <c:yMode val="edge"/>
          <c:x val="0.36004205836791575"/>
          <c:y val="3.718578688386801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6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710882920840182"/>
          <c:y val="0.20531416519250306"/>
          <c:w val="0.69190522232688512"/>
          <c:h val="0.70744123702928552"/>
        </c:manualLayout>
      </c:layout>
      <c:pie3DChart>
        <c:varyColors val="1"/>
        <c:ser>
          <c:idx val="0"/>
          <c:order val="0"/>
          <c:tx>
            <c:strRef>
              <c:f>'Comp. Ind.'!$C$4</c:f>
              <c:strCache>
                <c:ptCount val="1"/>
                <c:pt idx="0">
                  <c:v>Número de Indicadores</c:v>
                </c:pt>
              </c:strCache>
            </c:strRef>
          </c:tx>
          <c:spPr>
            <a:scene3d>
              <a:camera prst="orthographicFront"/>
              <a:lightRig rig="threePt" dir="t"/>
            </a:scene3d>
            <a:sp3d>
              <a:bevelT/>
              <a:contourClr>
                <a:srgbClr val="000000"/>
              </a:contourClr>
            </a:sp3d>
          </c:spPr>
          <c:dPt>
            <c:idx val="0"/>
            <c:bubble3D val="0"/>
            <c:spPr>
              <a:solidFill>
                <a:schemeClr val="accent1"/>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1-4E5E-427D-BBE8-0FFFA5F0C9DB}"/>
              </c:ext>
            </c:extLst>
          </c:dPt>
          <c:dPt>
            <c:idx val="1"/>
            <c:bubble3D val="0"/>
            <c:spPr>
              <a:solidFill>
                <a:schemeClr val="accent2"/>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3-0B4C-45A0-BF37-D49E42AE4969}"/>
              </c:ext>
            </c:extLst>
          </c:dPt>
          <c:dPt>
            <c:idx val="2"/>
            <c:bubble3D val="0"/>
            <c:spPr>
              <a:solidFill>
                <a:schemeClr val="accent3"/>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5-0B4C-45A0-BF37-D49E42AE4969}"/>
              </c:ext>
            </c:extLst>
          </c:dPt>
          <c:dPt>
            <c:idx val="3"/>
            <c:bubble3D val="0"/>
            <c:spPr>
              <a:solidFill>
                <a:schemeClr val="accent4"/>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7-0B4C-45A0-BF37-D49E42AE4969}"/>
              </c:ext>
            </c:extLst>
          </c:dPt>
          <c:dPt>
            <c:idx val="4"/>
            <c:bubble3D val="0"/>
            <c:spPr>
              <a:solidFill>
                <a:schemeClr val="accent5"/>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9-0B4C-45A0-BF37-D49E42AE49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'Comp. Ind.'!$B$5:$B$9</c:f>
              <c:strCache>
                <c:ptCount val="5"/>
                <c:pt idx="0">
                  <c:v>Misionales</c:v>
                </c:pt>
                <c:pt idx="1">
                  <c:v>De Apoyo</c:v>
                </c:pt>
                <c:pt idx="2">
                  <c:v>Transversales</c:v>
                </c:pt>
                <c:pt idx="3">
                  <c:v>De Evaluación</c:v>
                </c:pt>
                <c:pt idx="4">
                  <c:v>Estratégicos</c:v>
                </c:pt>
              </c:strCache>
            </c:strRef>
          </c:cat>
          <c:val>
            <c:numRef>
              <c:f>'Comp. Ind.'!$C$5:$C$9</c:f>
              <c:numCache>
                <c:formatCode>General</c:formatCode>
                <c:ptCount val="5"/>
                <c:pt idx="0">
                  <c:v>46</c:v>
                </c:pt>
                <c:pt idx="1">
                  <c:v>13</c:v>
                </c:pt>
                <c:pt idx="2">
                  <c:v>3</c:v>
                </c:pt>
                <c:pt idx="3">
                  <c:v>4</c:v>
                </c:pt>
                <c:pt idx="4">
                  <c:v>33</c:v>
                </c:pt>
              </c:numCache>
            </c:numRef>
          </c:val>
          <c:extLst>
            <c:ext xmlns:c16="http://schemas.microsoft.com/office/drawing/2014/chart" uri="{C3380CC4-5D6E-409C-BE32-E72D297353CC}">
              <c16:uniqueId val="{00000000-4E5E-427D-BBE8-0FFFA5F0C9DB}"/>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514350</xdr:colOff>
      <xdr:row>10</xdr:row>
      <xdr:rowOff>19049</xdr:rowOff>
    </xdr:from>
    <xdr:to>
      <xdr:col>7</xdr:col>
      <xdr:colOff>809625</xdr:colOff>
      <xdr:row>22</xdr:row>
      <xdr:rowOff>114300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28574</xdr:colOff>
      <xdr:row>23</xdr:row>
      <xdr:rowOff>85724</xdr:rowOff>
    </xdr:from>
    <xdr:to>
      <xdr:col>8</xdr:col>
      <xdr:colOff>47625</xdr:colOff>
      <xdr:row>35</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47625</xdr:colOff>
      <xdr:row>38</xdr:row>
      <xdr:rowOff>0</xdr:rowOff>
    </xdr:from>
    <xdr:to>
      <xdr:col>8</xdr:col>
      <xdr:colOff>190500</xdr:colOff>
      <xdr:row>52</xdr:row>
      <xdr:rowOff>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771526</xdr:colOff>
      <xdr:row>53</xdr:row>
      <xdr:rowOff>9524</xdr:rowOff>
    </xdr:from>
    <xdr:to>
      <xdr:col>7</xdr:col>
      <xdr:colOff>828675</xdr:colOff>
      <xdr:row>64</xdr:row>
      <xdr:rowOff>171450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69</xdr:row>
      <xdr:rowOff>142876</xdr:rowOff>
    </xdr:from>
    <xdr:to>
      <xdr:col>7</xdr:col>
      <xdr:colOff>742950</xdr:colOff>
      <xdr:row>83</xdr:row>
      <xdr:rowOff>9525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428625</xdr:colOff>
      <xdr:row>86</xdr:row>
      <xdr:rowOff>66675</xdr:rowOff>
    </xdr:from>
    <xdr:to>
      <xdr:col>8</xdr:col>
      <xdr:colOff>47625</xdr:colOff>
      <xdr:row>99</xdr:row>
      <xdr:rowOff>28575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276224</xdr:colOff>
      <xdr:row>0</xdr:row>
      <xdr:rowOff>123825</xdr:rowOff>
    </xdr:from>
    <xdr:to>
      <xdr:col>7</xdr:col>
      <xdr:colOff>695325</xdr:colOff>
      <xdr:row>10</xdr:row>
      <xdr:rowOff>5662</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ircuito">
  <a:themeElements>
    <a:clrScheme name="Circuito">
      <a:dk1>
        <a:sysClr val="windowText" lastClr="000000"/>
      </a:dk1>
      <a:lt1>
        <a:sysClr val="window" lastClr="FFFFFF"/>
      </a:lt1>
      <a:dk2>
        <a:srgbClr val="134770"/>
      </a:dk2>
      <a:lt2>
        <a:srgbClr val="82FFFF"/>
      </a:lt2>
      <a:accent1>
        <a:srgbClr val="9ACD4C"/>
      </a:accent1>
      <a:accent2>
        <a:srgbClr val="FAA93A"/>
      </a:accent2>
      <a:accent3>
        <a:srgbClr val="D35940"/>
      </a:accent3>
      <a:accent4>
        <a:srgbClr val="B258D3"/>
      </a:accent4>
      <a:accent5>
        <a:srgbClr val="63A0CC"/>
      </a:accent5>
      <a:accent6>
        <a:srgbClr val="8AC4A7"/>
      </a:accent6>
      <a:hlink>
        <a:srgbClr val="B8FA56"/>
      </a:hlink>
      <a:folHlink>
        <a:srgbClr val="7AF8CC"/>
      </a:folHlink>
    </a:clrScheme>
    <a:fontScheme name="Circuito">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ircuito">
      <a:fillStyleLst>
        <a:solidFill>
          <a:schemeClr val="phClr"/>
        </a:solidFill>
        <a:gradFill rotWithShape="1">
          <a:gsLst>
            <a:gs pos="0">
              <a:schemeClr val="phClr">
                <a:tint val="58000"/>
                <a:satMod val="108000"/>
                <a:lumMod val="110000"/>
              </a:schemeClr>
            </a:gs>
            <a:gs pos="100000">
              <a:schemeClr val="phClr">
                <a:tint val="81000"/>
                <a:satMod val="109000"/>
                <a:lumMod val="105000"/>
              </a:schemeClr>
            </a:gs>
          </a:gsLst>
          <a:lin ang="5040000" scaled="0"/>
        </a:gradFill>
        <a:gradFill rotWithShape="1">
          <a:gsLst>
            <a:gs pos="0">
              <a:schemeClr val="phClr">
                <a:tint val="94000"/>
                <a:satMod val="105000"/>
                <a:lumMod val="102000"/>
              </a:schemeClr>
            </a:gs>
            <a:gs pos="100000">
              <a:schemeClr val="phClr">
                <a:shade val="74000"/>
                <a:satMod val="128000"/>
                <a:lumMod val="10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98000"/>
                <a:hueMod val="94000"/>
                <a:satMod val="148000"/>
                <a:lumMod val="150000"/>
              </a:schemeClr>
            </a:gs>
            <a:gs pos="100000">
              <a:schemeClr val="phClr">
                <a:shade val="92000"/>
                <a:hueMod val="104000"/>
                <a:satMod val="140000"/>
                <a:lumMod val="68000"/>
              </a:schemeClr>
            </a:gs>
          </a:gsLst>
          <a:lin ang="5040000" scaled="0"/>
        </a:gradFill>
        <a:blipFill>
          <a:blip xmlns:r="http://schemas.openxmlformats.org/officeDocument/2006/relationships" r:embed="rId1">
            <a:duotone>
              <a:schemeClr val="phClr">
                <a:shade val="88000"/>
                <a:hueMod val="106000"/>
                <a:satMod val="140000"/>
                <a:lumMod val="54000"/>
              </a:schemeClr>
              <a:schemeClr val="phClr">
                <a:tint val="98000"/>
                <a:hueMod val="90000"/>
                <a:satMod val="150000"/>
                <a:lumMod val="160000"/>
              </a:schemeClr>
            </a:duotone>
          </a:blip>
          <a:stretch/>
        </a:blipFill>
      </a:bgFillStyleLst>
    </a:fmtScheme>
  </a:themeElements>
  <a:objectDefaults/>
  <a:extraClrSchemeLst/>
  <a:extLst>
    <a:ext uri="{05A4C25C-085E-4340-85A3-A5531E510DB2}">
      <thm15:themeFamily xmlns:thm15="http://schemas.microsoft.com/office/thememl/2012/main" name="Circuit" id="{0AC2F7E7-15F5-431C-B2A2-456FE929F56C}" vid="{0911B802-464C-4241-8DD9-B60FF88E379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
  <sheetViews>
    <sheetView tabSelected="1" zoomScale="112" zoomScaleNormal="112" workbookViewId="0">
      <pane xSplit="2" ySplit="2" topLeftCell="K3" activePane="bottomRight" state="frozen"/>
      <selection pane="topRight" activeCell="C1" sqref="C1"/>
      <selection pane="bottomLeft" activeCell="A3" sqref="A3"/>
      <selection pane="bottomRight" activeCell="R99" sqref="R99:T99"/>
    </sheetView>
  </sheetViews>
  <sheetFormatPr baseColWidth="10" defaultColWidth="19.5" defaultRowHeight="31.15" customHeight="1" x14ac:dyDescent="0.2"/>
  <cols>
    <col min="1" max="1" width="19.25" style="9" customWidth="1"/>
    <col min="2" max="2" width="24.25" style="9" customWidth="1"/>
    <col min="3" max="3" width="65.25" style="9" customWidth="1"/>
    <col min="4" max="4" width="85" style="9" customWidth="1"/>
    <col min="5" max="11" width="19.5" style="9"/>
    <col min="12" max="17" width="7.75" style="9" customWidth="1"/>
    <col min="18" max="18" width="11.75" style="9" customWidth="1"/>
    <col min="19" max="23" width="7.75" style="9" customWidth="1"/>
    <col min="24" max="24" width="19.5" style="9"/>
    <col min="25" max="25" width="24.25" style="9" customWidth="1"/>
    <col min="26" max="16384" width="19.5" style="9"/>
  </cols>
  <sheetData>
    <row r="1" spans="1:25" ht="32.25" customHeight="1" x14ac:dyDescent="0.3">
      <c r="A1" s="411" t="s">
        <v>0</v>
      </c>
      <c r="B1" s="411" t="s">
        <v>1</v>
      </c>
      <c r="C1" s="414" t="s">
        <v>2</v>
      </c>
      <c r="D1" s="401" t="s">
        <v>5</v>
      </c>
      <c r="E1" s="401" t="s">
        <v>6</v>
      </c>
      <c r="F1" s="401" t="s">
        <v>8</v>
      </c>
      <c r="G1" s="401" t="s">
        <v>7</v>
      </c>
      <c r="H1" s="403" t="s">
        <v>9</v>
      </c>
      <c r="I1" s="403"/>
      <c r="J1" s="404"/>
      <c r="K1" s="404"/>
      <c r="L1" s="403" t="s">
        <v>10</v>
      </c>
      <c r="M1" s="403"/>
      <c r="N1" s="403"/>
      <c r="O1" s="403"/>
      <c r="P1" s="403"/>
      <c r="Q1" s="403"/>
      <c r="R1" s="403"/>
      <c r="S1" s="403"/>
      <c r="T1" s="403"/>
      <c r="U1" s="403"/>
      <c r="V1" s="403"/>
      <c r="W1" s="403"/>
      <c r="X1" s="392" t="s">
        <v>23</v>
      </c>
      <c r="Y1" s="401" t="s">
        <v>24</v>
      </c>
    </row>
    <row r="2" spans="1:25" ht="36" customHeight="1" thickBot="1" x14ac:dyDescent="0.35">
      <c r="A2" s="412"/>
      <c r="B2" s="413"/>
      <c r="C2" s="415"/>
      <c r="D2" s="402"/>
      <c r="E2" s="402"/>
      <c r="F2" s="402"/>
      <c r="G2" s="402"/>
      <c r="H2" s="55" t="s">
        <v>121</v>
      </c>
      <c r="I2" s="57" t="s">
        <v>122</v>
      </c>
      <c r="J2" s="56" t="s">
        <v>123</v>
      </c>
      <c r="K2" s="54" t="s">
        <v>124</v>
      </c>
      <c r="L2" s="20" t="s">
        <v>11</v>
      </c>
      <c r="M2" s="20" t="s">
        <v>12</v>
      </c>
      <c r="N2" s="20" t="s">
        <v>13</v>
      </c>
      <c r="O2" s="20" t="s">
        <v>14</v>
      </c>
      <c r="P2" s="20" t="s">
        <v>15</v>
      </c>
      <c r="Q2" s="20" t="s">
        <v>16</v>
      </c>
      <c r="R2" s="20" t="s">
        <v>17</v>
      </c>
      <c r="S2" s="20" t="s">
        <v>18</v>
      </c>
      <c r="T2" s="20" t="s">
        <v>19</v>
      </c>
      <c r="U2" s="20" t="s">
        <v>20</v>
      </c>
      <c r="V2" s="20" t="s">
        <v>21</v>
      </c>
      <c r="W2" s="20" t="s">
        <v>22</v>
      </c>
      <c r="X2" s="393"/>
      <c r="Y2" s="402"/>
    </row>
    <row r="3" spans="1:25" ht="39" customHeight="1" x14ac:dyDescent="0.2">
      <c r="A3" s="416" t="s">
        <v>38</v>
      </c>
      <c r="B3" s="359" t="s">
        <v>25</v>
      </c>
      <c r="C3" s="148" t="s">
        <v>83</v>
      </c>
      <c r="D3" s="83" t="s">
        <v>178</v>
      </c>
      <c r="E3" s="16">
        <v>0.9</v>
      </c>
      <c r="F3" s="16">
        <v>0.43</v>
      </c>
      <c r="G3" s="5" t="s">
        <v>61</v>
      </c>
      <c r="H3" s="16"/>
      <c r="I3" s="16"/>
      <c r="J3" s="16">
        <v>0.56999999999999995</v>
      </c>
      <c r="K3" s="16"/>
      <c r="L3" s="285">
        <v>0.4</v>
      </c>
      <c r="M3" s="286"/>
      <c r="N3" s="287"/>
      <c r="O3" s="285">
        <v>0.46</v>
      </c>
      <c r="P3" s="286"/>
      <c r="Q3" s="286"/>
      <c r="R3" s="286">
        <v>0.51</v>
      </c>
      <c r="S3" s="286"/>
      <c r="T3" s="287"/>
      <c r="U3" s="255"/>
      <c r="V3" s="256"/>
      <c r="W3" s="257"/>
      <c r="X3" s="16">
        <v>0.51</v>
      </c>
      <c r="Y3" s="25">
        <f t="shared" ref="Y3:Y51" si="0">X3/E3</f>
        <v>0.56666666666666665</v>
      </c>
    </row>
    <row r="4" spans="1:25" ht="31.15" customHeight="1" x14ac:dyDescent="0.2">
      <c r="A4" s="417"/>
      <c r="B4" s="360"/>
      <c r="C4" s="226" t="s">
        <v>84</v>
      </c>
      <c r="D4" s="84" t="s">
        <v>177</v>
      </c>
      <c r="E4" s="3">
        <v>0.85</v>
      </c>
      <c r="F4" s="3">
        <v>0.82</v>
      </c>
      <c r="G4" s="222" t="s">
        <v>120</v>
      </c>
      <c r="H4" s="3">
        <v>0.98</v>
      </c>
      <c r="I4" s="3"/>
      <c r="J4" s="3"/>
      <c r="K4" s="3"/>
      <c r="L4" s="285">
        <v>0.67</v>
      </c>
      <c r="M4" s="256"/>
      <c r="N4" s="256"/>
      <c r="O4" s="257"/>
      <c r="P4" s="285">
        <v>0.83</v>
      </c>
      <c r="Q4" s="256"/>
      <c r="R4" s="256"/>
      <c r="S4" s="257"/>
      <c r="T4" s="285"/>
      <c r="U4" s="256"/>
      <c r="V4" s="256"/>
      <c r="W4" s="257"/>
      <c r="X4" s="3">
        <v>0.83</v>
      </c>
      <c r="Y4" s="25">
        <f t="shared" si="0"/>
        <v>0.97647058823529409</v>
      </c>
    </row>
    <row r="5" spans="1:25" ht="31.15" customHeight="1" thickBot="1" x14ac:dyDescent="0.25">
      <c r="A5" s="417"/>
      <c r="B5" s="360"/>
      <c r="C5" s="148" t="s">
        <v>85</v>
      </c>
      <c r="D5" s="84" t="s">
        <v>179</v>
      </c>
      <c r="E5" s="3">
        <v>0.85</v>
      </c>
      <c r="F5" s="3">
        <v>0.83</v>
      </c>
      <c r="G5" s="2" t="s">
        <v>61</v>
      </c>
      <c r="H5" s="3">
        <v>1</v>
      </c>
      <c r="I5" s="3"/>
      <c r="J5" s="3"/>
      <c r="K5" s="3"/>
      <c r="L5" s="285">
        <v>0.74</v>
      </c>
      <c r="M5" s="256"/>
      <c r="N5" s="257"/>
      <c r="O5" s="285">
        <v>0.83</v>
      </c>
      <c r="P5" s="256"/>
      <c r="Q5" s="257"/>
      <c r="R5" s="285">
        <v>0.85</v>
      </c>
      <c r="S5" s="256"/>
      <c r="T5" s="257"/>
      <c r="U5" s="285"/>
      <c r="V5" s="256"/>
      <c r="W5" s="257"/>
      <c r="X5" s="3">
        <v>0.85</v>
      </c>
      <c r="Y5" s="25">
        <f t="shared" si="0"/>
        <v>1</v>
      </c>
    </row>
    <row r="6" spans="1:25" ht="30.75" customHeight="1" thickBot="1" x14ac:dyDescent="0.25">
      <c r="A6" s="417"/>
      <c r="B6" s="359" t="s">
        <v>26</v>
      </c>
      <c r="C6" s="226" t="s">
        <v>62</v>
      </c>
      <c r="D6" s="85" t="s">
        <v>180</v>
      </c>
      <c r="E6" s="16">
        <v>0.76</v>
      </c>
      <c r="F6" s="16">
        <v>0.75</v>
      </c>
      <c r="G6" s="5" t="s">
        <v>61</v>
      </c>
      <c r="H6" s="16">
        <v>0.99</v>
      </c>
      <c r="I6" s="16"/>
      <c r="J6" s="16"/>
      <c r="K6" s="16"/>
      <c r="L6" s="419">
        <v>0.626</v>
      </c>
      <c r="M6" s="420"/>
      <c r="N6" s="421"/>
      <c r="O6" s="419">
        <v>0.626</v>
      </c>
      <c r="P6" s="420"/>
      <c r="Q6" s="421"/>
      <c r="R6" s="419">
        <v>0.751</v>
      </c>
      <c r="S6" s="420"/>
      <c r="T6" s="422"/>
      <c r="U6" s="282"/>
      <c r="V6" s="283"/>
      <c r="W6" s="284"/>
      <c r="X6" s="225">
        <v>0.751</v>
      </c>
      <c r="Y6" s="25">
        <f t="shared" si="0"/>
        <v>0.98815789473684212</v>
      </c>
    </row>
    <row r="7" spans="1:25" ht="29.25" customHeight="1" thickBot="1" x14ac:dyDescent="0.25">
      <c r="A7" s="417"/>
      <c r="B7" s="360"/>
      <c r="C7" s="226" t="s">
        <v>127</v>
      </c>
      <c r="D7" s="85" t="s">
        <v>181</v>
      </c>
      <c r="E7" s="16">
        <v>0.77</v>
      </c>
      <c r="F7" s="16">
        <v>0.76</v>
      </c>
      <c r="G7" s="146" t="s">
        <v>120</v>
      </c>
      <c r="H7" s="16">
        <v>1.03</v>
      </c>
      <c r="I7" s="16"/>
      <c r="J7" s="16"/>
      <c r="K7" s="16"/>
      <c r="L7" s="271">
        <v>0.79</v>
      </c>
      <c r="M7" s="271"/>
      <c r="N7" s="271"/>
      <c r="O7" s="271"/>
      <c r="P7" s="271">
        <v>0.79</v>
      </c>
      <c r="Q7" s="271"/>
      <c r="R7" s="271"/>
      <c r="S7" s="271"/>
      <c r="T7" s="296"/>
      <c r="U7" s="296"/>
      <c r="V7" s="296"/>
      <c r="W7" s="297"/>
      <c r="X7" s="16">
        <v>0.79</v>
      </c>
      <c r="Y7" s="25">
        <f t="shared" si="0"/>
        <v>1.025974025974026</v>
      </c>
    </row>
    <row r="8" spans="1:25" ht="27" customHeight="1" thickBot="1" x14ac:dyDescent="0.25">
      <c r="A8" s="417"/>
      <c r="B8" s="398"/>
      <c r="C8" s="226" t="s">
        <v>128</v>
      </c>
      <c r="D8" s="85" t="s">
        <v>181</v>
      </c>
      <c r="E8" s="86"/>
      <c r="F8" s="86">
        <v>0.63</v>
      </c>
      <c r="G8" s="87" t="s">
        <v>55</v>
      </c>
      <c r="H8" s="86"/>
      <c r="I8" s="86"/>
      <c r="J8" s="86"/>
      <c r="K8" s="86"/>
      <c r="L8" s="298"/>
      <c r="M8" s="299"/>
      <c r="N8" s="299"/>
      <c r="O8" s="299"/>
      <c r="P8" s="299"/>
      <c r="Q8" s="299"/>
      <c r="R8" s="299"/>
      <c r="S8" s="299"/>
      <c r="T8" s="299"/>
      <c r="U8" s="299"/>
      <c r="V8" s="299"/>
      <c r="W8" s="300"/>
      <c r="X8" s="86"/>
      <c r="Y8" s="25" t="e">
        <f t="shared" si="0"/>
        <v>#DIV/0!</v>
      </c>
    </row>
    <row r="9" spans="1:25" ht="31.15" customHeight="1" x14ac:dyDescent="0.2">
      <c r="A9" s="417"/>
      <c r="B9" s="359" t="s">
        <v>27</v>
      </c>
      <c r="C9" s="115" t="s">
        <v>171</v>
      </c>
      <c r="D9" s="87" t="s">
        <v>75</v>
      </c>
      <c r="E9" s="87"/>
      <c r="F9" s="87"/>
      <c r="G9" s="87" t="s">
        <v>61</v>
      </c>
      <c r="H9" s="114"/>
      <c r="I9" s="114"/>
      <c r="J9" s="114"/>
      <c r="K9" s="114"/>
      <c r="L9" s="405"/>
      <c r="M9" s="406"/>
      <c r="N9" s="407"/>
      <c r="O9" s="405"/>
      <c r="P9" s="406"/>
      <c r="Q9" s="407"/>
      <c r="R9" s="405"/>
      <c r="S9" s="406"/>
      <c r="T9" s="407"/>
      <c r="U9" s="405"/>
      <c r="V9" s="406"/>
      <c r="W9" s="407"/>
      <c r="X9" s="114"/>
      <c r="Y9" s="25" t="e">
        <f t="shared" si="0"/>
        <v>#DIV/0!</v>
      </c>
    </row>
    <row r="10" spans="1:25" ht="31.15" customHeight="1" thickBot="1" x14ac:dyDescent="0.25">
      <c r="A10" s="417"/>
      <c r="B10" s="360"/>
      <c r="C10" s="115" t="s">
        <v>170</v>
      </c>
      <c r="D10" s="111" t="s">
        <v>76</v>
      </c>
      <c r="E10" s="111"/>
      <c r="F10" s="111"/>
      <c r="G10" s="111" t="s">
        <v>61</v>
      </c>
      <c r="H10" s="111"/>
      <c r="I10" s="111"/>
      <c r="J10" s="111"/>
      <c r="K10" s="111"/>
      <c r="L10" s="423"/>
      <c r="M10" s="424"/>
      <c r="N10" s="425"/>
      <c r="O10" s="423"/>
      <c r="P10" s="424"/>
      <c r="Q10" s="425"/>
      <c r="R10" s="423"/>
      <c r="S10" s="424"/>
      <c r="T10" s="425"/>
      <c r="U10" s="423"/>
      <c r="V10" s="424"/>
      <c r="W10" s="425"/>
      <c r="X10" s="111"/>
      <c r="Y10" s="25" t="e">
        <f t="shared" si="0"/>
        <v>#DIV/0!</v>
      </c>
    </row>
    <row r="11" spans="1:25" ht="31.15" customHeight="1" thickBot="1" x14ac:dyDescent="0.25">
      <c r="A11" s="417"/>
      <c r="B11" s="394" t="s">
        <v>28</v>
      </c>
      <c r="C11" s="43" t="s">
        <v>102</v>
      </c>
      <c r="D11" s="88" t="s">
        <v>182</v>
      </c>
      <c r="E11" s="5">
        <v>1500</v>
      </c>
      <c r="F11" s="5">
        <v>1250</v>
      </c>
      <c r="G11" s="5" t="s">
        <v>56</v>
      </c>
      <c r="H11" s="5">
        <v>99</v>
      </c>
      <c r="I11" s="5"/>
      <c r="J11" s="5"/>
      <c r="K11" s="5"/>
      <c r="L11" s="301">
        <v>1484</v>
      </c>
      <c r="M11" s="283"/>
      <c r="N11" s="283"/>
      <c r="O11" s="283"/>
      <c r="P11" s="283"/>
      <c r="Q11" s="284"/>
      <c r="R11" s="301"/>
      <c r="S11" s="283"/>
      <c r="T11" s="283"/>
      <c r="U11" s="283"/>
      <c r="V11" s="283"/>
      <c r="W11" s="284"/>
      <c r="X11" s="5">
        <v>1484</v>
      </c>
      <c r="Y11" s="25">
        <f t="shared" si="0"/>
        <v>0.98933333333333329</v>
      </c>
    </row>
    <row r="12" spans="1:25" ht="31.15" customHeight="1" thickBot="1" x14ac:dyDescent="0.25">
      <c r="A12" s="417"/>
      <c r="B12" s="395"/>
      <c r="C12" s="61" t="s">
        <v>146</v>
      </c>
      <c r="D12" s="89" t="s">
        <v>183</v>
      </c>
      <c r="E12" s="2">
        <v>1</v>
      </c>
      <c r="F12" s="2">
        <v>0</v>
      </c>
      <c r="G12" s="5" t="s">
        <v>55</v>
      </c>
      <c r="H12" s="2"/>
      <c r="I12" s="2"/>
      <c r="J12" s="2"/>
      <c r="K12" s="2">
        <v>0</v>
      </c>
      <c r="L12" s="255"/>
      <c r="M12" s="256"/>
      <c r="N12" s="256"/>
      <c r="O12" s="256"/>
      <c r="P12" s="256"/>
      <c r="Q12" s="256"/>
      <c r="R12" s="256"/>
      <c r="S12" s="256"/>
      <c r="T12" s="256"/>
      <c r="U12" s="256"/>
      <c r="V12" s="256"/>
      <c r="W12" s="257"/>
      <c r="X12" s="2">
        <v>0</v>
      </c>
      <c r="Y12" s="25">
        <f t="shared" si="0"/>
        <v>0</v>
      </c>
    </row>
    <row r="13" spans="1:25" ht="31.15" customHeight="1" thickBot="1" x14ac:dyDescent="0.25">
      <c r="A13" s="417"/>
      <c r="B13" s="395"/>
      <c r="C13" s="43" t="s">
        <v>103</v>
      </c>
      <c r="D13" s="89" t="s">
        <v>184</v>
      </c>
      <c r="E13" s="2">
        <v>5</v>
      </c>
      <c r="F13" s="2">
        <v>5</v>
      </c>
      <c r="G13" s="5" t="s">
        <v>56</v>
      </c>
      <c r="H13" s="2"/>
      <c r="I13" s="2"/>
      <c r="J13" s="2">
        <v>60</v>
      </c>
      <c r="K13" s="2"/>
      <c r="L13" s="258"/>
      <c r="M13" s="258"/>
      <c r="N13" s="258"/>
      <c r="O13" s="256"/>
      <c r="P13" s="256"/>
      <c r="Q13" s="257"/>
      <c r="R13" s="255"/>
      <c r="S13" s="256"/>
      <c r="T13" s="257"/>
      <c r="U13" s="255"/>
      <c r="V13" s="256"/>
      <c r="W13" s="257"/>
      <c r="X13" s="2">
        <v>3</v>
      </c>
      <c r="Y13" s="25">
        <f t="shared" si="0"/>
        <v>0.6</v>
      </c>
    </row>
    <row r="14" spans="1:25" ht="31.15" customHeight="1" thickBot="1" x14ac:dyDescent="0.25">
      <c r="A14" s="417"/>
      <c r="B14" s="395"/>
      <c r="C14" s="61" t="s">
        <v>147</v>
      </c>
      <c r="D14" s="89" t="s">
        <v>185</v>
      </c>
      <c r="E14" s="75">
        <v>6</v>
      </c>
      <c r="F14" s="75">
        <v>0</v>
      </c>
      <c r="G14" s="5" t="s">
        <v>56</v>
      </c>
      <c r="H14" s="75">
        <v>100</v>
      </c>
      <c r="I14" s="75"/>
      <c r="J14" s="75"/>
      <c r="K14" s="75"/>
      <c r="L14" s="255">
        <v>11</v>
      </c>
      <c r="M14" s="256"/>
      <c r="N14" s="256"/>
      <c r="O14" s="256"/>
      <c r="P14" s="256"/>
      <c r="Q14" s="257"/>
      <c r="R14" s="258"/>
      <c r="S14" s="258"/>
      <c r="T14" s="258"/>
      <c r="U14" s="258"/>
      <c r="V14" s="258"/>
      <c r="W14" s="258"/>
      <c r="X14" s="75">
        <v>11</v>
      </c>
      <c r="Y14" s="25">
        <f t="shared" si="0"/>
        <v>1.8333333333333333</v>
      </c>
    </row>
    <row r="15" spans="1:25" ht="31.15" customHeight="1" x14ac:dyDescent="0.2">
      <c r="A15" s="417"/>
      <c r="B15" s="395"/>
      <c r="C15" s="61" t="s">
        <v>148</v>
      </c>
      <c r="D15" s="43" t="s">
        <v>186</v>
      </c>
      <c r="E15" s="36">
        <v>750</v>
      </c>
      <c r="F15" s="2"/>
      <c r="G15" s="5" t="s">
        <v>56</v>
      </c>
      <c r="H15" s="2"/>
      <c r="I15" s="2"/>
      <c r="J15" s="2"/>
      <c r="K15" s="2">
        <v>7</v>
      </c>
      <c r="L15" s="255">
        <v>49</v>
      </c>
      <c r="M15" s="256"/>
      <c r="N15" s="256"/>
      <c r="O15" s="256"/>
      <c r="P15" s="256"/>
      <c r="Q15" s="257"/>
      <c r="R15" s="255"/>
      <c r="S15" s="256"/>
      <c r="T15" s="257"/>
      <c r="U15" s="255"/>
      <c r="V15" s="256"/>
      <c r="W15" s="257"/>
      <c r="X15" s="2">
        <v>49</v>
      </c>
      <c r="Y15" s="25">
        <f t="shared" si="0"/>
        <v>6.5333333333333327E-2</v>
      </c>
    </row>
    <row r="16" spans="1:25" ht="31.15" customHeight="1" thickBot="1" x14ac:dyDescent="0.25">
      <c r="A16" s="417"/>
      <c r="B16" s="395"/>
      <c r="C16" s="43" t="s">
        <v>104</v>
      </c>
      <c r="D16" s="91" t="s">
        <v>187</v>
      </c>
      <c r="E16" s="27">
        <v>1</v>
      </c>
      <c r="F16" s="4">
        <v>100</v>
      </c>
      <c r="G16" s="4" t="s">
        <v>56</v>
      </c>
      <c r="H16" s="4">
        <v>100</v>
      </c>
      <c r="I16" s="4"/>
      <c r="J16" s="4"/>
      <c r="K16" s="4"/>
      <c r="L16" s="262">
        <v>1</v>
      </c>
      <c r="M16" s="263"/>
      <c r="N16" s="263"/>
      <c r="O16" s="263"/>
      <c r="P16" s="263"/>
      <c r="Q16" s="264"/>
      <c r="R16" s="262"/>
      <c r="S16" s="263"/>
      <c r="T16" s="263"/>
      <c r="U16" s="263"/>
      <c r="V16" s="263"/>
      <c r="W16" s="264"/>
      <c r="X16" s="27">
        <v>1</v>
      </c>
      <c r="Y16" s="25">
        <f t="shared" si="0"/>
        <v>1</v>
      </c>
    </row>
    <row r="17" spans="1:26" ht="31.15" customHeight="1" x14ac:dyDescent="0.2">
      <c r="A17" s="417"/>
      <c r="B17" s="399" t="s">
        <v>29</v>
      </c>
      <c r="C17" s="227" t="s">
        <v>91</v>
      </c>
      <c r="D17" s="144" t="s">
        <v>287</v>
      </c>
      <c r="E17" s="143">
        <v>300</v>
      </c>
      <c r="F17" s="146">
        <v>0</v>
      </c>
      <c r="G17" s="147" t="s">
        <v>61</v>
      </c>
      <c r="H17" s="146">
        <v>100</v>
      </c>
      <c r="I17" s="146"/>
      <c r="J17" s="146"/>
      <c r="K17" s="146"/>
      <c r="L17" s="276">
        <v>300</v>
      </c>
      <c r="M17" s="277"/>
      <c r="N17" s="278"/>
      <c r="O17" s="276">
        <v>300</v>
      </c>
      <c r="P17" s="277"/>
      <c r="Q17" s="278"/>
      <c r="R17" s="276">
        <v>300</v>
      </c>
      <c r="S17" s="277"/>
      <c r="T17" s="278"/>
      <c r="U17" s="276"/>
      <c r="V17" s="277"/>
      <c r="W17" s="278"/>
      <c r="X17" s="146">
        <v>300</v>
      </c>
      <c r="Y17" s="25">
        <f t="shared" si="0"/>
        <v>1</v>
      </c>
    </row>
    <row r="18" spans="1:26" ht="31.15" customHeight="1" x14ac:dyDescent="0.2">
      <c r="A18" s="417"/>
      <c r="B18" s="400"/>
      <c r="C18" s="228" t="s">
        <v>92</v>
      </c>
      <c r="D18" s="140" t="s">
        <v>288</v>
      </c>
      <c r="E18" s="148">
        <v>3075</v>
      </c>
      <c r="F18" s="147">
        <v>3075</v>
      </c>
      <c r="G18" s="147" t="s">
        <v>61</v>
      </c>
      <c r="H18" s="147"/>
      <c r="I18" s="147"/>
      <c r="J18" s="147"/>
      <c r="K18" s="147">
        <v>16.3</v>
      </c>
      <c r="L18" s="308">
        <v>0</v>
      </c>
      <c r="M18" s="309"/>
      <c r="N18" s="310"/>
      <c r="O18" s="308">
        <v>150</v>
      </c>
      <c r="P18" s="309"/>
      <c r="Q18" s="310"/>
      <c r="R18" s="308">
        <v>350</v>
      </c>
      <c r="S18" s="309"/>
      <c r="T18" s="310"/>
      <c r="U18" s="308"/>
      <c r="V18" s="309"/>
      <c r="W18" s="310"/>
      <c r="X18" s="147">
        <v>500</v>
      </c>
      <c r="Y18" s="151">
        <f t="shared" si="0"/>
        <v>0.16260162601626016</v>
      </c>
    </row>
    <row r="19" spans="1:26" ht="50.25" customHeight="1" x14ac:dyDescent="0.2">
      <c r="A19" s="417"/>
      <c r="B19" s="400"/>
      <c r="C19" s="228" t="s">
        <v>93</v>
      </c>
      <c r="D19" s="140" t="s">
        <v>289</v>
      </c>
      <c r="E19" s="149">
        <v>0.95</v>
      </c>
      <c r="F19" s="74">
        <v>0.93</v>
      </c>
      <c r="G19" s="147" t="s">
        <v>61</v>
      </c>
      <c r="H19" s="147"/>
      <c r="I19" s="74">
        <v>0.8</v>
      </c>
      <c r="J19" s="74"/>
      <c r="K19" s="147"/>
      <c r="L19" s="305">
        <v>0.53</v>
      </c>
      <c r="M19" s="306"/>
      <c r="N19" s="307"/>
      <c r="O19" s="305">
        <v>0.62</v>
      </c>
      <c r="P19" s="306"/>
      <c r="Q19" s="307"/>
      <c r="R19" s="305">
        <v>0.76</v>
      </c>
      <c r="S19" s="306"/>
      <c r="T19" s="307"/>
      <c r="U19" s="305"/>
      <c r="V19" s="306"/>
      <c r="W19" s="307"/>
      <c r="X19" s="74">
        <v>0.76</v>
      </c>
      <c r="Y19" s="152">
        <f t="shared" si="0"/>
        <v>0.8</v>
      </c>
    </row>
    <row r="20" spans="1:26" ht="31.15" customHeight="1" thickBot="1" x14ac:dyDescent="0.25">
      <c r="A20" s="417"/>
      <c r="B20" s="400"/>
      <c r="C20" s="229" t="s">
        <v>94</v>
      </c>
      <c r="D20" s="150" t="s">
        <v>290</v>
      </c>
      <c r="E20" s="148">
        <v>1640</v>
      </c>
      <c r="F20" s="147">
        <v>1200</v>
      </c>
      <c r="G20" s="147" t="s">
        <v>61</v>
      </c>
      <c r="H20" s="147"/>
      <c r="I20" s="147"/>
      <c r="J20" s="147">
        <v>51</v>
      </c>
      <c r="K20" s="147"/>
      <c r="L20" s="308">
        <v>108</v>
      </c>
      <c r="M20" s="309"/>
      <c r="N20" s="310"/>
      <c r="O20" s="308">
        <v>603</v>
      </c>
      <c r="P20" s="309"/>
      <c r="Q20" s="310"/>
      <c r="R20" s="308">
        <v>830</v>
      </c>
      <c r="S20" s="309"/>
      <c r="T20" s="310"/>
      <c r="U20" s="308"/>
      <c r="V20" s="309"/>
      <c r="W20" s="310"/>
      <c r="X20" s="147">
        <v>830</v>
      </c>
      <c r="Y20" s="25">
        <f t="shared" si="0"/>
        <v>0.50609756097560976</v>
      </c>
    </row>
    <row r="21" spans="1:26" ht="31.15" customHeight="1" thickBot="1" x14ac:dyDescent="0.25">
      <c r="A21" s="417"/>
      <c r="B21" s="359" t="s">
        <v>30</v>
      </c>
      <c r="C21" s="233" t="s">
        <v>95</v>
      </c>
      <c r="D21" s="92" t="s">
        <v>96</v>
      </c>
      <c r="E21" s="5">
        <v>2500</v>
      </c>
      <c r="F21" s="5">
        <v>1197.0999999999999</v>
      </c>
      <c r="G21" s="2" t="s">
        <v>61</v>
      </c>
      <c r="H21" s="5"/>
      <c r="I21" s="5"/>
      <c r="J21" s="5"/>
      <c r="K21" s="5">
        <v>48</v>
      </c>
      <c r="L21" s="301">
        <v>646.1</v>
      </c>
      <c r="M21" s="283"/>
      <c r="N21" s="284"/>
      <c r="O21" s="301">
        <v>551</v>
      </c>
      <c r="P21" s="283"/>
      <c r="Q21" s="284"/>
      <c r="R21" s="301">
        <v>1189.8</v>
      </c>
      <c r="S21" s="283"/>
      <c r="T21" s="284"/>
      <c r="U21" s="301"/>
      <c r="V21" s="283"/>
      <c r="W21" s="284"/>
      <c r="X21" s="5">
        <f>L21+O21+R21+U21</f>
        <v>2386.8999999999996</v>
      </c>
      <c r="Y21" s="25">
        <f t="shared" si="0"/>
        <v>0.95475999999999983</v>
      </c>
    </row>
    <row r="22" spans="1:26" ht="31.15" customHeight="1" thickBot="1" x14ac:dyDescent="0.25">
      <c r="A22" s="417"/>
      <c r="B22" s="360"/>
      <c r="C22" s="235" t="s">
        <v>125</v>
      </c>
      <c r="D22" s="61" t="s">
        <v>188</v>
      </c>
      <c r="E22" s="2">
        <v>20</v>
      </c>
      <c r="F22" s="2">
        <v>0</v>
      </c>
      <c r="G22" s="2" t="s">
        <v>61</v>
      </c>
      <c r="H22" s="2"/>
      <c r="I22" s="2"/>
      <c r="J22" s="15">
        <v>0.5</v>
      </c>
      <c r="K22" s="2"/>
      <c r="L22" s="255">
        <v>0</v>
      </c>
      <c r="M22" s="256"/>
      <c r="N22" s="257"/>
      <c r="O22" s="255">
        <v>0</v>
      </c>
      <c r="P22" s="256"/>
      <c r="Q22" s="257"/>
      <c r="R22" s="255">
        <v>10</v>
      </c>
      <c r="S22" s="256"/>
      <c r="T22" s="257"/>
      <c r="U22" s="255"/>
      <c r="V22" s="256"/>
      <c r="W22" s="257"/>
      <c r="X22" s="5">
        <f>L22+O22+R22+U22</f>
        <v>10</v>
      </c>
      <c r="Y22" s="25">
        <f t="shared" si="0"/>
        <v>0.5</v>
      </c>
      <c r="Z22" s="9" t="s">
        <v>189</v>
      </c>
    </row>
    <row r="23" spans="1:26" ht="31.15" customHeight="1" x14ac:dyDescent="0.2">
      <c r="A23" s="417"/>
      <c r="B23" s="360"/>
      <c r="C23" s="233" t="s">
        <v>129</v>
      </c>
      <c r="D23" s="61" t="s">
        <v>190</v>
      </c>
      <c r="E23" s="52">
        <v>1550</v>
      </c>
      <c r="F23" s="52">
        <v>1450</v>
      </c>
      <c r="G23" s="52" t="s">
        <v>61</v>
      </c>
      <c r="H23" s="230">
        <v>1.17</v>
      </c>
      <c r="I23" s="52"/>
      <c r="J23" s="52"/>
      <c r="K23" s="52"/>
      <c r="L23" s="255">
        <v>108</v>
      </c>
      <c r="M23" s="256"/>
      <c r="N23" s="257"/>
      <c r="O23" s="255">
        <v>404</v>
      </c>
      <c r="P23" s="256"/>
      <c r="Q23" s="257"/>
      <c r="R23" s="255">
        <v>1306</v>
      </c>
      <c r="S23" s="256"/>
      <c r="T23" s="257"/>
      <c r="U23" s="255"/>
      <c r="V23" s="256"/>
      <c r="W23" s="257"/>
      <c r="X23" s="5">
        <f>L23+O23+R23+U23</f>
        <v>1818</v>
      </c>
      <c r="Y23" s="25">
        <f t="shared" si="0"/>
        <v>1.1729032258064516</v>
      </c>
    </row>
    <row r="24" spans="1:26" ht="63" customHeight="1" thickBot="1" x14ac:dyDescent="0.25">
      <c r="A24" s="417"/>
      <c r="B24" s="360"/>
      <c r="C24" s="234" t="s">
        <v>97</v>
      </c>
      <c r="D24" s="43" t="s">
        <v>191</v>
      </c>
      <c r="E24" s="3">
        <v>0.1</v>
      </c>
      <c r="F24" s="3">
        <v>0</v>
      </c>
      <c r="G24" s="2" t="s">
        <v>61</v>
      </c>
      <c r="H24" s="2"/>
      <c r="I24" s="2"/>
      <c r="J24" s="2"/>
      <c r="K24" s="2"/>
      <c r="L24" s="408">
        <v>2.5000000000000001E-2</v>
      </c>
      <c r="M24" s="409"/>
      <c r="N24" s="410"/>
      <c r="O24" s="262">
        <v>0.08</v>
      </c>
      <c r="P24" s="263"/>
      <c r="Q24" s="264"/>
      <c r="R24" s="262">
        <v>0.08</v>
      </c>
      <c r="S24" s="263"/>
      <c r="T24" s="264"/>
      <c r="U24" s="279"/>
      <c r="V24" s="280"/>
      <c r="W24" s="281"/>
      <c r="X24" s="79">
        <v>0.08</v>
      </c>
      <c r="Y24" s="25">
        <f t="shared" si="0"/>
        <v>0.79999999999999993</v>
      </c>
    </row>
    <row r="25" spans="1:26" ht="31.15" customHeight="1" thickBot="1" x14ac:dyDescent="0.25">
      <c r="A25" s="417"/>
      <c r="B25" s="359" t="s">
        <v>31</v>
      </c>
      <c r="C25" s="234" t="s">
        <v>86</v>
      </c>
      <c r="D25" s="92" t="s">
        <v>192</v>
      </c>
      <c r="E25" s="16">
        <v>0.93</v>
      </c>
      <c r="F25" s="16">
        <v>0.93</v>
      </c>
      <c r="G25" s="5" t="s">
        <v>61</v>
      </c>
      <c r="H25" s="16">
        <v>1.04</v>
      </c>
      <c r="I25" s="16"/>
      <c r="J25" s="16"/>
      <c r="K25" s="16"/>
      <c r="L25" s="282">
        <v>0.93</v>
      </c>
      <c r="M25" s="283"/>
      <c r="N25" s="284"/>
      <c r="O25" s="282">
        <v>0.93</v>
      </c>
      <c r="P25" s="283"/>
      <c r="Q25" s="284"/>
      <c r="R25" s="282">
        <v>0.97</v>
      </c>
      <c r="S25" s="283"/>
      <c r="T25" s="284"/>
      <c r="U25" s="282"/>
      <c r="V25" s="283"/>
      <c r="W25" s="284"/>
      <c r="X25" s="16">
        <v>0.97</v>
      </c>
      <c r="Y25" s="25">
        <f t="shared" si="0"/>
        <v>1.043010752688172</v>
      </c>
    </row>
    <row r="26" spans="1:26" ht="31.15" customHeight="1" thickBot="1" x14ac:dyDescent="0.25">
      <c r="A26" s="417"/>
      <c r="B26" s="360"/>
      <c r="C26" s="234" t="s">
        <v>132</v>
      </c>
      <c r="D26" s="92" t="s">
        <v>193</v>
      </c>
      <c r="E26" s="16">
        <v>0.05</v>
      </c>
      <c r="F26" s="16">
        <v>0.06</v>
      </c>
      <c r="G26" s="5" t="s">
        <v>61</v>
      </c>
      <c r="H26" s="16">
        <v>0.02</v>
      </c>
      <c r="I26" s="16"/>
      <c r="J26" s="16"/>
      <c r="K26" s="16"/>
      <c r="L26" s="285">
        <v>0.05</v>
      </c>
      <c r="M26" s="286"/>
      <c r="N26" s="287"/>
      <c r="O26" s="285">
        <v>0.05</v>
      </c>
      <c r="P26" s="286"/>
      <c r="Q26" s="287"/>
      <c r="R26" s="285">
        <v>0.02</v>
      </c>
      <c r="S26" s="286"/>
      <c r="T26" s="287"/>
      <c r="U26" s="285"/>
      <c r="V26" s="286"/>
      <c r="W26" s="287"/>
      <c r="X26" s="16">
        <v>0.02</v>
      </c>
      <c r="Y26" s="25">
        <f t="shared" si="0"/>
        <v>0.39999999999999997</v>
      </c>
    </row>
    <row r="27" spans="1:26" ht="31.15" customHeight="1" thickBot="1" x14ac:dyDescent="0.25">
      <c r="A27" s="417"/>
      <c r="B27" s="360"/>
      <c r="C27" s="234" t="s">
        <v>133</v>
      </c>
      <c r="D27" s="92" t="s">
        <v>194</v>
      </c>
      <c r="E27" s="16">
        <v>0.11</v>
      </c>
      <c r="F27" s="16">
        <v>0.12</v>
      </c>
      <c r="G27" s="5" t="s">
        <v>61</v>
      </c>
      <c r="H27" s="16">
        <v>1</v>
      </c>
      <c r="I27" s="16"/>
      <c r="J27" s="16"/>
      <c r="K27" s="16"/>
      <c r="L27" s="285">
        <v>0.11</v>
      </c>
      <c r="M27" s="286"/>
      <c r="N27" s="287"/>
      <c r="O27" s="285">
        <v>0.1</v>
      </c>
      <c r="P27" s="286"/>
      <c r="Q27" s="287"/>
      <c r="R27" s="285">
        <v>0.11</v>
      </c>
      <c r="S27" s="286"/>
      <c r="T27" s="287"/>
      <c r="U27" s="285"/>
      <c r="V27" s="286"/>
      <c r="W27" s="287"/>
      <c r="X27" s="16">
        <v>0.11</v>
      </c>
      <c r="Y27" s="25">
        <f t="shared" si="0"/>
        <v>1</v>
      </c>
    </row>
    <row r="28" spans="1:26" ht="31.15" customHeight="1" thickBot="1" x14ac:dyDescent="0.25">
      <c r="A28" s="417"/>
      <c r="B28" s="398"/>
      <c r="C28" s="233" t="s">
        <v>134</v>
      </c>
      <c r="D28" s="95" t="s">
        <v>195</v>
      </c>
      <c r="E28" s="16">
        <v>0.08</v>
      </c>
      <c r="F28" s="16">
        <v>0.08</v>
      </c>
      <c r="G28" s="5" t="s">
        <v>61</v>
      </c>
      <c r="H28" s="16">
        <v>0.08</v>
      </c>
      <c r="I28" s="16"/>
      <c r="J28" s="16"/>
      <c r="K28" s="16"/>
      <c r="L28" s="285">
        <v>0.08</v>
      </c>
      <c r="M28" s="286"/>
      <c r="N28" s="287"/>
      <c r="O28" s="285">
        <v>0.08</v>
      </c>
      <c r="P28" s="286"/>
      <c r="Q28" s="287"/>
      <c r="R28" s="285">
        <v>0.08</v>
      </c>
      <c r="S28" s="286"/>
      <c r="T28" s="287"/>
      <c r="U28" s="285"/>
      <c r="V28" s="286"/>
      <c r="W28" s="287"/>
      <c r="X28" s="16">
        <v>0.08</v>
      </c>
      <c r="Y28" s="25">
        <f t="shared" si="0"/>
        <v>1</v>
      </c>
    </row>
    <row r="29" spans="1:26" ht="31.15" customHeight="1" x14ac:dyDescent="0.2">
      <c r="A29" s="417"/>
      <c r="B29" s="394" t="s">
        <v>32</v>
      </c>
      <c r="C29" s="234" t="s">
        <v>130</v>
      </c>
      <c r="D29" s="95" t="s">
        <v>196</v>
      </c>
      <c r="E29" s="5">
        <v>98.05</v>
      </c>
      <c r="F29" s="5">
        <v>98.01</v>
      </c>
      <c r="G29" s="5" t="s">
        <v>55</v>
      </c>
      <c r="H29" s="5"/>
      <c r="I29" s="5"/>
      <c r="J29" s="5"/>
      <c r="K29" s="5"/>
      <c r="L29" s="255"/>
      <c r="M29" s="256"/>
      <c r="N29" s="256"/>
      <c r="O29" s="256"/>
      <c r="P29" s="256"/>
      <c r="Q29" s="256"/>
      <c r="R29" s="256"/>
      <c r="S29" s="256"/>
      <c r="T29" s="256"/>
      <c r="U29" s="256"/>
      <c r="V29" s="256"/>
      <c r="W29" s="257"/>
      <c r="X29" s="51">
        <v>0</v>
      </c>
      <c r="Y29" s="25">
        <f t="shared" si="0"/>
        <v>0</v>
      </c>
    </row>
    <row r="30" spans="1:26" ht="31.15" customHeight="1" x14ac:dyDescent="0.2">
      <c r="A30" s="417"/>
      <c r="B30" s="395"/>
      <c r="C30" s="234" t="s">
        <v>131</v>
      </c>
      <c r="D30" s="61" t="s">
        <v>197</v>
      </c>
      <c r="E30" s="3">
        <v>0.82</v>
      </c>
      <c r="F30" s="3">
        <v>0.8</v>
      </c>
      <c r="G30" s="2" t="s">
        <v>55</v>
      </c>
      <c r="H30" s="3"/>
      <c r="I30" s="3"/>
      <c r="J30" s="3"/>
      <c r="K30" s="3"/>
      <c r="L30" s="285"/>
      <c r="M30" s="286"/>
      <c r="N30" s="286"/>
      <c r="O30" s="286"/>
      <c r="P30" s="286"/>
      <c r="Q30" s="286"/>
      <c r="R30" s="286"/>
      <c r="S30" s="286"/>
      <c r="T30" s="286"/>
      <c r="U30" s="286"/>
      <c r="V30" s="286"/>
      <c r="W30" s="287"/>
      <c r="X30" s="3"/>
      <c r="Y30" s="25">
        <f t="shared" si="0"/>
        <v>0</v>
      </c>
    </row>
    <row r="31" spans="1:26" ht="31.15" customHeight="1" thickBot="1" x14ac:dyDescent="0.25">
      <c r="A31" s="417"/>
      <c r="B31" s="395"/>
      <c r="C31" s="233" t="s">
        <v>57</v>
      </c>
      <c r="D31" s="43" t="s">
        <v>198</v>
      </c>
      <c r="E31" s="126">
        <v>0.93049999999999999</v>
      </c>
      <c r="F31" s="126">
        <v>0.93020000000000003</v>
      </c>
      <c r="G31" s="2" t="s">
        <v>55</v>
      </c>
      <c r="H31" s="3"/>
      <c r="I31" s="3"/>
      <c r="J31" s="3"/>
      <c r="K31" s="3"/>
      <c r="L31" s="285"/>
      <c r="M31" s="256"/>
      <c r="N31" s="256"/>
      <c r="O31" s="256"/>
      <c r="P31" s="256"/>
      <c r="Q31" s="256"/>
      <c r="R31" s="256"/>
      <c r="S31" s="256"/>
      <c r="T31" s="256"/>
      <c r="U31" s="256"/>
      <c r="V31" s="256"/>
      <c r="W31" s="257"/>
      <c r="X31" s="3"/>
      <c r="Y31" s="25">
        <f t="shared" si="0"/>
        <v>0</v>
      </c>
    </row>
    <row r="32" spans="1:26" ht="42.75" customHeight="1" x14ac:dyDescent="0.2">
      <c r="A32" s="417"/>
      <c r="B32" s="394" t="s">
        <v>33</v>
      </c>
      <c r="C32" s="234" t="s">
        <v>138</v>
      </c>
      <c r="D32" s="95" t="s">
        <v>200</v>
      </c>
      <c r="E32" s="16"/>
      <c r="F32" s="18">
        <v>0.9405</v>
      </c>
      <c r="G32" s="5" t="s">
        <v>61</v>
      </c>
      <c r="H32" s="16"/>
      <c r="I32" s="16"/>
      <c r="J32" s="16"/>
      <c r="K32" s="16"/>
      <c r="L32" s="282">
        <v>0.35</v>
      </c>
      <c r="M32" s="388"/>
      <c r="N32" s="389"/>
      <c r="O32" s="282">
        <v>0.49</v>
      </c>
      <c r="P32" s="388"/>
      <c r="Q32" s="389"/>
      <c r="R32" s="390"/>
      <c r="S32" s="283"/>
      <c r="T32" s="284"/>
      <c r="U32" s="390"/>
      <c r="V32" s="283"/>
      <c r="W32" s="284"/>
      <c r="X32" s="16">
        <v>0.49</v>
      </c>
      <c r="Y32" s="25" t="e">
        <f t="shared" si="0"/>
        <v>#DIV/0!</v>
      </c>
    </row>
    <row r="33" spans="1:25" ht="28.5" customHeight="1" thickBot="1" x14ac:dyDescent="0.25">
      <c r="A33" s="417"/>
      <c r="B33" s="395"/>
      <c r="C33" s="234" t="s">
        <v>315</v>
      </c>
      <c r="D33" s="43" t="s">
        <v>88</v>
      </c>
      <c r="E33" s="3">
        <v>0.93</v>
      </c>
      <c r="F33" s="10">
        <v>0.93</v>
      </c>
      <c r="G33" s="2" t="s">
        <v>61</v>
      </c>
      <c r="H33" s="3"/>
      <c r="I33" s="3"/>
      <c r="J33" s="3"/>
      <c r="K33" s="3"/>
      <c r="L33" s="391"/>
      <c r="M33" s="391"/>
      <c r="N33" s="391"/>
      <c r="O33" s="391"/>
      <c r="P33" s="391"/>
      <c r="Q33" s="391"/>
      <c r="R33" s="391">
        <v>40</v>
      </c>
      <c r="S33" s="391"/>
      <c r="T33" s="391"/>
      <c r="U33" s="391"/>
      <c r="V33" s="391"/>
      <c r="W33" s="391"/>
      <c r="X33" s="36">
        <v>40</v>
      </c>
      <c r="Y33" s="25">
        <f t="shared" si="0"/>
        <v>43.01075268817204</v>
      </c>
    </row>
    <row r="34" spans="1:25" ht="24.75" customHeight="1" x14ac:dyDescent="0.2">
      <c r="A34" s="417"/>
      <c r="B34" s="395"/>
      <c r="C34" s="233" t="s">
        <v>136</v>
      </c>
      <c r="D34" s="92" t="s">
        <v>201</v>
      </c>
      <c r="E34" s="16">
        <v>1</v>
      </c>
      <c r="F34" s="18">
        <v>1</v>
      </c>
      <c r="G34" s="5" t="s">
        <v>56</v>
      </c>
      <c r="H34" s="16">
        <v>1</v>
      </c>
      <c r="I34" s="16"/>
      <c r="J34" s="16"/>
      <c r="K34" s="16"/>
      <c r="L34" s="324">
        <v>1</v>
      </c>
      <c r="M34" s="396"/>
      <c r="N34" s="396"/>
      <c r="O34" s="396"/>
      <c r="P34" s="396"/>
      <c r="Q34" s="397"/>
      <c r="R34" s="273"/>
      <c r="S34" s="274"/>
      <c r="T34" s="274"/>
      <c r="U34" s="274"/>
      <c r="V34" s="274"/>
      <c r="W34" s="275"/>
      <c r="X34" s="16">
        <v>1</v>
      </c>
      <c r="Y34" s="25">
        <f t="shared" si="0"/>
        <v>1</v>
      </c>
    </row>
    <row r="35" spans="1:25" ht="50.25" customHeight="1" thickBot="1" x14ac:dyDescent="0.25">
      <c r="A35" s="417"/>
      <c r="B35" s="395"/>
      <c r="C35" s="61" t="s">
        <v>135</v>
      </c>
      <c r="D35" s="61" t="s">
        <v>199</v>
      </c>
      <c r="E35" s="3">
        <v>0.9</v>
      </c>
      <c r="F35" s="90">
        <v>0.89</v>
      </c>
      <c r="G35" s="2" t="s">
        <v>61</v>
      </c>
      <c r="H35" s="3"/>
      <c r="I35" s="2"/>
      <c r="J35" s="90">
        <v>0.52</v>
      </c>
      <c r="K35" s="2"/>
      <c r="L35" s="262">
        <v>0.09</v>
      </c>
      <c r="M35" s="263"/>
      <c r="N35" s="263"/>
      <c r="O35" s="262">
        <v>0.47</v>
      </c>
      <c r="P35" s="263"/>
      <c r="Q35" s="263"/>
      <c r="R35" s="279"/>
      <c r="S35" s="280"/>
      <c r="T35" s="280"/>
      <c r="U35" s="279"/>
      <c r="V35" s="280"/>
      <c r="W35" s="280"/>
      <c r="X35" s="3">
        <v>0.47</v>
      </c>
      <c r="Y35" s="25">
        <f t="shared" si="0"/>
        <v>0.52222222222222214</v>
      </c>
    </row>
    <row r="36" spans="1:25" ht="25.5" customHeight="1" x14ac:dyDescent="0.2">
      <c r="A36" s="417"/>
      <c r="B36" s="359" t="s">
        <v>34</v>
      </c>
      <c r="C36" s="226" t="s">
        <v>77</v>
      </c>
      <c r="D36" s="153" t="s">
        <v>203</v>
      </c>
      <c r="E36" s="146">
        <v>205000</v>
      </c>
      <c r="F36" s="146">
        <v>201990</v>
      </c>
      <c r="G36" s="146" t="s">
        <v>61</v>
      </c>
      <c r="H36" s="146"/>
      <c r="I36" s="146">
        <v>75</v>
      </c>
      <c r="J36" s="146"/>
      <c r="K36" s="146"/>
      <c r="L36" s="276">
        <v>25866</v>
      </c>
      <c r="M36" s="277"/>
      <c r="N36" s="278"/>
      <c r="O36" s="276">
        <v>56715</v>
      </c>
      <c r="P36" s="277"/>
      <c r="Q36" s="278"/>
      <c r="R36" s="276">
        <v>70521</v>
      </c>
      <c r="S36" s="277"/>
      <c r="T36" s="278"/>
      <c r="U36" s="276"/>
      <c r="V36" s="277"/>
      <c r="W36" s="278"/>
      <c r="X36" s="146">
        <f>L36+O36+R36+U36</f>
        <v>153102</v>
      </c>
      <c r="Y36" s="25">
        <f t="shared" si="0"/>
        <v>0.74683902439024386</v>
      </c>
    </row>
    <row r="37" spans="1:25" ht="31.5" customHeight="1" x14ac:dyDescent="0.2">
      <c r="A37" s="417"/>
      <c r="B37" s="360"/>
      <c r="C37" s="226" t="s">
        <v>333</v>
      </c>
      <c r="D37" s="140" t="s">
        <v>202</v>
      </c>
      <c r="E37" s="147">
        <v>1000</v>
      </c>
      <c r="F37" s="147">
        <v>4500</v>
      </c>
      <c r="G37" s="147" t="s">
        <v>61</v>
      </c>
      <c r="H37" s="147">
        <v>137</v>
      </c>
      <c r="I37" s="147"/>
      <c r="J37" s="147"/>
      <c r="K37" s="74"/>
      <c r="L37" s="308">
        <v>350</v>
      </c>
      <c r="M37" s="309"/>
      <c r="N37" s="310"/>
      <c r="O37" s="308">
        <v>800</v>
      </c>
      <c r="P37" s="309"/>
      <c r="Q37" s="310"/>
      <c r="R37" s="308">
        <v>1385</v>
      </c>
      <c r="S37" s="309"/>
      <c r="T37" s="310"/>
      <c r="U37" s="308"/>
      <c r="V37" s="309"/>
      <c r="W37" s="310"/>
      <c r="X37" s="147">
        <v>1385</v>
      </c>
      <c r="Y37" s="25">
        <f t="shared" si="0"/>
        <v>1.385</v>
      </c>
    </row>
    <row r="38" spans="1:25" s="37" customFormat="1" ht="31.15" customHeight="1" x14ac:dyDescent="0.2">
      <c r="A38" s="417"/>
      <c r="B38" s="360"/>
      <c r="C38" s="148" t="s">
        <v>78</v>
      </c>
      <c r="D38" s="140" t="s">
        <v>202</v>
      </c>
      <c r="E38" s="157">
        <v>100</v>
      </c>
      <c r="F38" s="156">
        <v>80</v>
      </c>
      <c r="G38" s="147" t="s">
        <v>56</v>
      </c>
      <c r="H38" s="155">
        <v>1.22</v>
      </c>
      <c r="I38" s="154"/>
      <c r="J38" s="154"/>
      <c r="K38" s="154"/>
      <c r="L38" s="384">
        <v>122</v>
      </c>
      <c r="M38" s="385"/>
      <c r="N38" s="385"/>
      <c r="O38" s="385"/>
      <c r="P38" s="385"/>
      <c r="Q38" s="386"/>
      <c r="R38" s="302"/>
      <c r="S38" s="303"/>
      <c r="T38" s="303"/>
      <c r="U38" s="303"/>
      <c r="V38" s="303"/>
      <c r="W38" s="304"/>
      <c r="X38" s="154">
        <v>122</v>
      </c>
      <c r="Y38" s="25">
        <f t="shared" si="0"/>
        <v>1.22</v>
      </c>
    </row>
    <row r="39" spans="1:25" s="37" customFormat="1" ht="31.15" customHeight="1" x14ac:dyDescent="0.2">
      <c r="A39" s="418"/>
      <c r="B39" s="236"/>
      <c r="C39" s="229" t="s">
        <v>316</v>
      </c>
      <c r="D39" s="140" t="s">
        <v>202</v>
      </c>
      <c r="E39" s="157">
        <v>100</v>
      </c>
      <c r="F39" s="156">
        <v>90</v>
      </c>
      <c r="G39" s="232" t="s">
        <v>61</v>
      </c>
      <c r="H39" s="155"/>
      <c r="I39" s="154"/>
      <c r="J39" s="154">
        <v>68</v>
      </c>
      <c r="K39" s="154"/>
      <c r="L39" s="387">
        <v>3</v>
      </c>
      <c r="M39" s="387"/>
      <c r="N39" s="387"/>
      <c r="O39" s="387">
        <v>57</v>
      </c>
      <c r="P39" s="387"/>
      <c r="Q39" s="387"/>
      <c r="R39" s="308">
        <v>68</v>
      </c>
      <c r="S39" s="309"/>
      <c r="T39" s="310"/>
      <c r="U39" s="314"/>
      <c r="V39" s="314"/>
      <c r="W39" s="314"/>
      <c r="X39" s="154">
        <v>68</v>
      </c>
      <c r="Y39" s="25">
        <f t="shared" si="0"/>
        <v>0.68</v>
      </c>
    </row>
    <row r="40" spans="1:25" s="37" customFormat="1" ht="31.15" customHeight="1" x14ac:dyDescent="0.2">
      <c r="A40" s="418"/>
      <c r="B40" s="236"/>
      <c r="C40" s="228" t="s">
        <v>334</v>
      </c>
      <c r="D40" s="140" t="s">
        <v>202</v>
      </c>
      <c r="E40" s="157">
        <v>130</v>
      </c>
      <c r="F40" s="156">
        <v>0</v>
      </c>
      <c r="G40" s="232" t="s">
        <v>55</v>
      </c>
      <c r="H40" s="155"/>
      <c r="I40" s="154"/>
      <c r="J40" s="154"/>
      <c r="K40" s="154"/>
      <c r="L40" s="381"/>
      <c r="M40" s="382"/>
      <c r="N40" s="382"/>
      <c r="O40" s="382"/>
      <c r="P40" s="382"/>
      <c r="Q40" s="382"/>
      <c r="R40" s="382"/>
      <c r="S40" s="382"/>
      <c r="T40" s="382"/>
      <c r="U40" s="382"/>
      <c r="V40" s="382"/>
      <c r="W40" s="383"/>
      <c r="X40" s="154"/>
      <c r="Y40" s="25">
        <f t="shared" si="0"/>
        <v>0</v>
      </c>
    </row>
    <row r="41" spans="1:25" ht="44.25" customHeight="1" x14ac:dyDescent="0.2">
      <c r="A41" s="418"/>
      <c r="B41" s="363" t="s">
        <v>35</v>
      </c>
      <c r="C41" s="237" t="s">
        <v>318</v>
      </c>
      <c r="D41" s="61" t="s">
        <v>319</v>
      </c>
      <c r="E41" s="36">
        <v>400</v>
      </c>
      <c r="F41" s="36">
        <v>312</v>
      </c>
      <c r="G41" s="2" t="s">
        <v>61</v>
      </c>
      <c r="H41" s="3">
        <v>1.18</v>
      </c>
      <c r="I41" s="3"/>
      <c r="J41" s="3"/>
      <c r="K41" s="3"/>
      <c r="L41" s="378">
        <v>0</v>
      </c>
      <c r="M41" s="379"/>
      <c r="N41" s="380"/>
      <c r="O41" s="378">
        <v>40</v>
      </c>
      <c r="P41" s="379"/>
      <c r="Q41" s="380"/>
      <c r="R41" s="378">
        <v>473</v>
      </c>
      <c r="S41" s="379"/>
      <c r="T41" s="380"/>
      <c r="U41" s="285"/>
      <c r="V41" s="256"/>
      <c r="W41" s="257"/>
      <c r="X41" s="36">
        <v>473</v>
      </c>
      <c r="Y41" s="25">
        <f t="shared" si="0"/>
        <v>1.1825000000000001</v>
      </c>
    </row>
    <row r="42" spans="1:25" ht="34.5" customHeight="1" x14ac:dyDescent="0.2">
      <c r="A42" s="418"/>
      <c r="B42" s="364"/>
      <c r="C42" s="237" t="s">
        <v>320</v>
      </c>
      <c r="D42" s="61" t="s">
        <v>321</v>
      </c>
      <c r="E42" s="36">
        <v>425</v>
      </c>
      <c r="F42" s="42"/>
      <c r="G42" s="245" t="s">
        <v>61</v>
      </c>
      <c r="H42" s="243">
        <v>1.1100000000000001</v>
      </c>
      <c r="I42" s="243"/>
      <c r="J42" s="243"/>
      <c r="K42" s="243"/>
      <c r="L42" s="378">
        <v>63</v>
      </c>
      <c r="M42" s="379"/>
      <c r="N42" s="380"/>
      <c r="O42" s="378">
        <v>126</v>
      </c>
      <c r="P42" s="379"/>
      <c r="Q42" s="380"/>
      <c r="R42" s="378">
        <v>472</v>
      </c>
      <c r="S42" s="379"/>
      <c r="T42" s="380"/>
      <c r="U42" s="285"/>
      <c r="V42" s="286"/>
      <c r="W42" s="287"/>
      <c r="X42" s="36">
        <v>472</v>
      </c>
      <c r="Y42" s="25">
        <f t="shared" si="0"/>
        <v>1.1105882352941177</v>
      </c>
    </row>
    <row r="43" spans="1:25" ht="31.15" customHeight="1" x14ac:dyDescent="0.2">
      <c r="A43" s="418"/>
      <c r="B43" s="364"/>
      <c r="C43" s="237" t="s">
        <v>140</v>
      </c>
      <c r="D43" s="43" t="s">
        <v>204</v>
      </c>
      <c r="E43" s="2">
        <v>105</v>
      </c>
      <c r="F43" s="2">
        <v>555</v>
      </c>
      <c r="G43" s="2" t="s">
        <v>61</v>
      </c>
      <c r="H43" s="93">
        <v>1.28</v>
      </c>
      <c r="I43" s="2"/>
      <c r="J43" s="2"/>
      <c r="K43" s="2"/>
      <c r="L43" s="255">
        <v>0</v>
      </c>
      <c r="M43" s="256"/>
      <c r="N43" s="257"/>
      <c r="O43" s="255">
        <v>102</v>
      </c>
      <c r="P43" s="256"/>
      <c r="Q43" s="257"/>
      <c r="R43" s="255">
        <v>134</v>
      </c>
      <c r="S43" s="256"/>
      <c r="T43" s="257"/>
      <c r="U43" s="255"/>
      <c r="V43" s="256"/>
      <c r="W43" s="257"/>
      <c r="X43" s="2">
        <v>134</v>
      </c>
      <c r="Y43" s="25">
        <f t="shared" si="0"/>
        <v>1.2761904761904761</v>
      </c>
    </row>
    <row r="44" spans="1:25" ht="31.15" customHeight="1" x14ac:dyDescent="0.2">
      <c r="A44" s="418"/>
      <c r="B44" s="364"/>
      <c r="C44" s="237" t="s">
        <v>141</v>
      </c>
      <c r="D44" s="97" t="s">
        <v>205</v>
      </c>
      <c r="E44" s="4">
        <v>1000</v>
      </c>
      <c r="F44" s="4">
        <v>0</v>
      </c>
      <c r="G44" s="94" t="s">
        <v>61</v>
      </c>
      <c r="H44" s="4"/>
      <c r="I44" s="4">
        <v>74</v>
      </c>
      <c r="J44" s="4"/>
      <c r="K44" s="4"/>
      <c r="L44" s="255">
        <v>250</v>
      </c>
      <c r="M44" s="256"/>
      <c r="N44" s="257"/>
      <c r="O44" s="255">
        <v>500</v>
      </c>
      <c r="P44" s="256"/>
      <c r="Q44" s="257"/>
      <c r="R44" s="255">
        <v>740</v>
      </c>
      <c r="S44" s="256"/>
      <c r="T44" s="257"/>
      <c r="U44" s="255"/>
      <c r="V44" s="256"/>
      <c r="W44" s="257"/>
      <c r="X44" s="4">
        <v>740</v>
      </c>
      <c r="Y44" s="25">
        <f t="shared" si="0"/>
        <v>0.74</v>
      </c>
    </row>
    <row r="45" spans="1:25" ht="31.15" customHeight="1" x14ac:dyDescent="0.2">
      <c r="A45" s="418"/>
      <c r="B45" s="364"/>
      <c r="C45" s="237" t="s">
        <v>142</v>
      </c>
      <c r="D45" s="97" t="s">
        <v>206</v>
      </c>
      <c r="E45" s="4">
        <v>200</v>
      </c>
      <c r="F45" s="4">
        <v>0</v>
      </c>
      <c r="G45" s="94" t="s">
        <v>55</v>
      </c>
      <c r="H45" s="4"/>
      <c r="I45" s="4"/>
      <c r="J45" s="4"/>
      <c r="K45" s="4"/>
      <c r="L45" s="255"/>
      <c r="M45" s="256"/>
      <c r="N45" s="256"/>
      <c r="O45" s="256"/>
      <c r="P45" s="256"/>
      <c r="Q45" s="256"/>
      <c r="R45" s="256"/>
      <c r="S45" s="256"/>
      <c r="T45" s="256"/>
      <c r="U45" s="256"/>
      <c r="V45" s="256"/>
      <c r="W45" s="257"/>
      <c r="X45" s="4">
        <v>0</v>
      </c>
      <c r="Y45" s="25">
        <f t="shared" si="0"/>
        <v>0</v>
      </c>
    </row>
    <row r="46" spans="1:25" ht="39.75" customHeight="1" x14ac:dyDescent="0.2">
      <c r="A46" s="418"/>
      <c r="B46" s="364"/>
      <c r="C46" s="237" t="s">
        <v>143</v>
      </c>
      <c r="D46" s="97" t="s">
        <v>207</v>
      </c>
      <c r="E46" s="4">
        <v>500</v>
      </c>
      <c r="F46" s="4">
        <v>0</v>
      </c>
      <c r="G46" s="2" t="s">
        <v>55</v>
      </c>
      <c r="H46" s="4"/>
      <c r="I46" s="4"/>
      <c r="J46" s="4"/>
      <c r="K46" s="4"/>
      <c r="L46" s="255"/>
      <c r="M46" s="256"/>
      <c r="N46" s="256"/>
      <c r="O46" s="256"/>
      <c r="P46" s="256"/>
      <c r="Q46" s="256"/>
      <c r="R46" s="256"/>
      <c r="S46" s="256"/>
      <c r="T46" s="256"/>
      <c r="U46" s="256"/>
      <c r="V46" s="256"/>
      <c r="W46" s="257"/>
      <c r="X46" s="4">
        <v>0</v>
      </c>
      <c r="Y46" s="25">
        <f t="shared" si="0"/>
        <v>0</v>
      </c>
    </row>
    <row r="47" spans="1:25" ht="29.25" customHeight="1" thickBot="1" x14ac:dyDescent="0.25">
      <c r="A47" s="418"/>
      <c r="B47" s="365"/>
      <c r="C47" s="237" t="s">
        <v>144</v>
      </c>
      <c r="D47" s="98" t="s">
        <v>208</v>
      </c>
      <c r="E47" s="7">
        <v>5200</v>
      </c>
      <c r="F47" s="7">
        <v>5098</v>
      </c>
      <c r="G47" s="2" t="s">
        <v>61</v>
      </c>
      <c r="H47" s="7"/>
      <c r="I47" s="7"/>
      <c r="J47" s="8">
        <v>0.64</v>
      </c>
      <c r="K47" s="7"/>
      <c r="L47" s="279">
        <v>1267</v>
      </c>
      <c r="M47" s="280"/>
      <c r="N47" s="281"/>
      <c r="O47" s="279">
        <v>2064</v>
      </c>
      <c r="P47" s="280"/>
      <c r="Q47" s="281"/>
      <c r="R47" s="279">
        <v>0</v>
      </c>
      <c r="S47" s="280"/>
      <c r="T47" s="281"/>
      <c r="U47" s="279"/>
      <c r="V47" s="280"/>
      <c r="W47" s="281"/>
      <c r="X47" s="7">
        <v>3331</v>
      </c>
      <c r="Y47" s="25">
        <f t="shared" si="0"/>
        <v>0.64057692307692304</v>
      </c>
    </row>
    <row r="48" spans="1:25" ht="46.9" customHeight="1" thickBot="1" x14ac:dyDescent="0.25">
      <c r="A48" s="417"/>
      <c r="B48" s="110" t="s">
        <v>36</v>
      </c>
      <c r="C48" s="234" t="s">
        <v>145</v>
      </c>
      <c r="D48" s="95" t="s">
        <v>209</v>
      </c>
      <c r="E48" s="16">
        <v>0.56999999999999995</v>
      </c>
      <c r="F48" s="18">
        <v>0.55000000000000004</v>
      </c>
      <c r="G48" s="5" t="s">
        <v>61</v>
      </c>
      <c r="H48" s="16"/>
      <c r="I48" s="16"/>
      <c r="J48" s="16">
        <v>0.68</v>
      </c>
      <c r="K48" s="16"/>
      <c r="L48" s="288">
        <v>0.28999999999999998</v>
      </c>
      <c r="M48" s="289"/>
      <c r="N48" s="290"/>
      <c r="O48" s="288">
        <v>0.3</v>
      </c>
      <c r="P48" s="289"/>
      <c r="Q48" s="290"/>
      <c r="R48" s="288">
        <v>0.39</v>
      </c>
      <c r="S48" s="289"/>
      <c r="T48" s="290"/>
      <c r="U48" s="288"/>
      <c r="V48" s="289"/>
      <c r="W48" s="290"/>
      <c r="X48" s="16">
        <v>0.39</v>
      </c>
      <c r="Y48" s="25">
        <f t="shared" si="0"/>
        <v>0.6842105263157896</v>
      </c>
    </row>
    <row r="49" spans="1:26" ht="31.15" customHeight="1" thickBot="1" x14ac:dyDescent="0.25">
      <c r="A49" s="417"/>
      <c r="B49" s="359" t="s">
        <v>37</v>
      </c>
      <c r="C49" s="234" t="s">
        <v>89</v>
      </c>
      <c r="D49" s="92" t="s">
        <v>211</v>
      </c>
      <c r="E49" s="16">
        <v>1</v>
      </c>
      <c r="F49" s="16">
        <v>0.9</v>
      </c>
      <c r="G49" s="5" t="s">
        <v>61</v>
      </c>
      <c r="H49" s="5"/>
      <c r="I49" s="5">
        <v>75</v>
      </c>
      <c r="J49" s="5"/>
      <c r="K49" s="5"/>
      <c r="L49" s="271">
        <v>0.25</v>
      </c>
      <c r="M49" s="271"/>
      <c r="N49" s="271"/>
      <c r="O49" s="271">
        <v>0.5</v>
      </c>
      <c r="P49" s="271"/>
      <c r="Q49" s="271"/>
      <c r="R49" s="271">
        <v>0.75</v>
      </c>
      <c r="S49" s="271"/>
      <c r="T49" s="271"/>
      <c r="U49" s="258"/>
      <c r="V49" s="258"/>
      <c r="W49" s="258"/>
      <c r="X49" s="16">
        <v>0.75</v>
      </c>
      <c r="Y49" s="17">
        <f t="shared" si="0"/>
        <v>0.75</v>
      </c>
    </row>
    <row r="50" spans="1:26" ht="37.15" customHeight="1" thickBot="1" x14ac:dyDescent="0.25">
      <c r="A50" s="417"/>
      <c r="B50" s="360"/>
      <c r="C50" s="234" t="s">
        <v>105</v>
      </c>
      <c r="D50" s="61" t="s">
        <v>210</v>
      </c>
      <c r="E50" s="3">
        <v>0.78</v>
      </c>
      <c r="F50" s="3">
        <v>0.76</v>
      </c>
      <c r="G50" s="5" t="s">
        <v>61</v>
      </c>
      <c r="H50" s="2">
        <v>95</v>
      </c>
      <c r="I50" s="2"/>
      <c r="J50" s="2"/>
      <c r="K50" s="2"/>
      <c r="L50" s="311">
        <v>0.25</v>
      </c>
      <c r="M50" s="361"/>
      <c r="N50" s="362"/>
      <c r="O50" s="285">
        <v>0.5</v>
      </c>
      <c r="P50" s="256"/>
      <c r="Q50" s="257"/>
      <c r="R50" s="255">
        <v>74</v>
      </c>
      <c r="S50" s="256"/>
      <c r="T50" s="257"/>
      <c r="U50" s="268"/>
      <c r="V50" s="256"/>
      <c r="W50" s="257"/>
      <c r="X50" s="93">
        <v>0.74</v>
      </c>
      <c r="Y50" s="25">
        <f t="shared" si="0"/>
        <v>0.94871794871794868</v>
      </c>
    </row>
    <row r="51" spans="1:26" ht="43.15" customHeight="1" thickBot="1" x14ac:dyDescent="0.25">
      <c r="A51" s="417"/>
      <c r="B51" s="360"/>
      <c r="C51" s="234" t="s">
        <v>106</v>
      </c>
      <c r="D51" s="61" t="s">
        <v>212</v>
      </c>
      <c r="E51" s="3">
        <v>0.86</v>
      </c>
      <c r="F51" s="3">
        <v>0.86</v>
      </c>
      <c r="G51" s="5" t="s">
        <v>61</v>
      </c>
      <c r="H51" s="3">
        <v>1</v>
      </c>
      <c r="I51" s="3"/>
      <c r="J51" s="3"/>
      <c r="K51" s="3"/>
      <c r="L51" s="285">
        <v>0.93</v>
      </c>
      <c r="M51" s="256"/>
      <c r="N51" s="257"/>
      <c r="O51" s="262">
        <v>0.89</v>
      </c>
      <c r="P51" s="280"/>
      <c r="Q51" s="281"/>
      <c r="R51" s="262">
        <v>0.94499999999999995</v>
      </c>
      <c r="S51" s="280"/>
      <c r="T51" s="281"/>
      <c r="U51" s="279"/>
      <c r="V51" s="280"/>
      <c r="W51" s="281"/>
      <c r="X51" s="3">
        <v>0.94</v>
      </c>
      <c r="Y51" s="25">
        <f t="shared" si="0"/>
        <v>1.0930232558139534</v>
      </c>
    </row>
    <row r="52" spans="1:26" ht="31.15" customHeight="1" x14ac:dyDescent="0.2">
      <c r="A52" s="252" t="s">
        <v>41</v>
      </c>
      <c r="B52" s="332" t="s">
        <v>39</v>
      </c>
      <c r="C52" s="234" t="s">
        <v>159</v>
      </c>
      <c r="D52" s="95" t="s">
        <v>213</v>
      </c>
      <c r="E52" s="51">
        <v>15000</v>
      </c>
      <c r="F52" s="16">
        <v>0</v>
      </c>
      <c r="G52" s="5" t="s">
        <v>61</v>
      </c>
      <c r="H52" s="5"/>
      <c r="I52" s="5"/>
      <c r="J52" s="238">
        <v>0.7</v>
      </c>
      <c r="K52" s="5"/>
      <c r="L52" s="334">
        <v>2899</v>
      </c>
      <c r="M52" s="335"/>
      <c r="N52" s="336"/>
      <c r="O52" s="334">
        <v>6649</v>
      </c>
      <c r="P52" s="335"/>
      <c r="Q52" s="336"/>
      <c r="R52" s="375">
        <v>10550</v>
      </c>
      <c r="S52" s="376"/>
      <c r="T52" s="377"/>
      <c r="U52" s="282"/>
      <c r="V52" s="283"/>
      <c r="W52" s="284"/>
      <c r="X52" s="51">
        <v>10550</v>
      </c>
      <c r="Y52" s="25">
        <f>X52/E52</f>
        <v>0.70333333333333337</v>
      </c>
    </row>
    <row r="53" spans="1:26" ht="31.15" customHeight="1" x14ac:dyDescent="0.2">
      <c r="A53" s="253"/>
      <c r="B53" s="333"/>
      <c r="C53" s="234" t="s">
        <v>160</v>
      </c>
      <c r="D53" s="99" t="s">
        <v>214</v>
      </c>
      <c r="E53" s="223">
        <v>0.9</v>
      </c>
      <c r="F53" s="30">
        <v>0.7</v>
      </c>
      <c r="G53" s="26" t="s">
        <v>61</v>
      </c>
      <c r="H53" s="223">
        <v>0.96</v>
      </c>
      <c r="I53" s="26"/>
      <c r="J53" s="26"/>
      <c r="K53" s="26"/>
      <c r="L53" s="356">
        <v>0.31</v>
      </c>
      <c r="M53" s="357"/>
      <c r="N53" s="358"/>
      <c r="O53" s="366">
        <v>0.83</v>
      </c>
      <c r="P53" s="367"/>
      <c r="Q53" s="368"/>
      <c r="R53" s="366">
        <v>0.86</v>
      </c>
      <c r="S53" s="367"/>
      <c r="T53" s="368"/>
      <c r="U53" s="285"/>
      <c r="V53" s="286"/>
      <c r="W53" s="287"/>
      <c r="X53" s="223">
        <v>0.86</v>
      </c>
      <c r="Y53" s="25">
        <f>X53/E53</f>
        <v>0.95555555555555549</v>
      </c>
    </row>
    <row r="54" spans="1:26" ht="37.15" customHeight="1" x14ac:dyDescent="0.2">
      <c r="A54" s="253"/>
      <c r="B54" s="333"/>
      <c r="C54" s="234" t="s">
        <v>161</v>
      </c>
      <c r="D54" s="61" t="s">
        <v>217</v>
      </c>
      <c r="E54" s="3">
        <v>0.65</v>
      </c>
      <c r="F54" s="3">
        <v>0.6</v>
      </c>
      <c r="G54" s="2" t="s">
        <v>61</v>
      </c>
      <c r="H54" s="2">
        <v>95</v>
      </c>
      <c r="I54" s="2"/>
      <c r="J54" s="2"/>
      <c r="K54" s="2"/>
      <c r="L54" s="265">
        <v>0.3624</v>
      </c>
      <c r="M54" s="266"/>
      <c r="N54" s="267"/>
      <c r="O54" s="265">
        <v>0.39269999999999999</v>
      </c>
      <c r="P54" s="266"/>
      <c r="Q54" s="267"/>
      <c r="R54" s="268">
        <v>0.61470000000000002</v>
      </c>
      <c r="S54" s="269"/>
      <c r="T54" s="270"/>
      <c r="U54" s="268"/>
      <c r="V54" s="269"/>
      <c r="W54" s="270"/>
      <c r="X54" s="48">
        <v>0.61470000000000002</v>
      </c>
      <c r="Y54" s="25">
        <f>X54/E54</f>
        <v>0.94569230769230772</v>
      </c>
    </row>
    <row r="55" spans="1:26" ht="31.15" customHeight="1" thickBot="1" x14ac:dyDescent="0.25">
      <c r="A55" s="253"/>
      <c r="B55" s="333"/>
      <c r="C55" s="234" t="s">
        <v>275</v>
      </c>
      <c r="D55" s="61" t="s">
        <v>216</v>
      </c>
      <c r="E55" s="3">
        <v>0.65</v>
      </c>
      <c r="F55" s="3">
        <v>0.6</v>
      </c>
      <c r="G55" s="2" t="s">
        <v>61</v>
      </c>
      <c r="H55" s="2">
        <v>134</v>
      </c>
      <c r="I55" s="2"/>
      <c r="J55" s="2"/>
      <c r="K55" s="2"/>
      <c r="L55" s="369">
        <v>0.25</v>
      </c>
      <c r="M55" s="370"/>
      <c r="N55" s="371"/>
      <c r="O55" s="372">
        <v>0.66</v>
      </c>
      <c r="P55" s="373"/>
      <c r="Q55" s="374"/>
      <c r="R55" s="268">
        <v>0.87</v>
      </c>
      <c r="S55" s="269"/>
      <c r="T55" s="270"/>
      <c r="U55" s="268"/>
      <c r="V55" s="269"/>
      <c r="W55" s="270"/>
      <c r="X55" s="96">
        <v>0.87</v>
      </c>
      <c r="Y55" s="19">
        <f>X55/E55</f>
        <v>1.3384615384615384</v>
      </c>
    </row>
    <row r="56" spans="1:26" ht="31.15" customHeight="1" thickBot="1" x14ac:dyDescent="0.25">
      <c r="A56" s="253"/>
      <c r="B56" s="333"/>
      <c r="C56" s="226" t="s">
        <v>90</v>
      </c>
      <c r="D56" s="43" t="s">
        <v>215</v>
      </c>
      <c r="E56" s="3">
        <v>0.15</v>
      </c>
      <c r="F56" s="2">
        <v>0</v>
      </c>
      <c r="G56" s="5" t="s">
        <v>61</v>
      </c>
      <c r="H56" s="2"/>
      <c r="I56" s="2"/>
      <c r="J56" s="2"/>
      <c r="K56" s="2">
        <v>0</v>
      </c>
      <c r="L56" s="271">
        <v>0</v>
      </c>
      <c r="M56" s="258"/>
      <c r="N56" s="258"/>
      <c r="O56" s="271">
        <v>0</v>
      </c>
      <c r="P56" s="258"/>
      <c r="Q56" s="258"/>
      <c r="R56" s="262"/>
      <c r="S56" s="280"/>
      <c r="T56" s="281"/>
      <c r="U56" s="262"/>
      <c r="V56" s="280"/>
      <c r="W56" s="281"/>
      <c r="X56" s="3">
        <v>0</v>
      </c>
      <c r="Y56" s="6">
        <f>X56/E56</f>
        <v>0</v>
      </c>
    </row>
    <row r="57" spans="1:26" ht="31.15" customHeight="1" x14ac:dyDescent="0.2">
      <c r="A57" s="253"/>
      <c r="B57" s="332" t="s">
        <v>40</v>
      </c>
      <c r="C57" s="337" t="s">
        <v>71</v>
      </c>
      <c r="D57" s="338"/>
      <c r="E57" s="339"/>
      <c r="F57" s="340"/>
      <c r="G57" s="340"/>
      <c r="H57" s="340"/>
      <c r="I57" s="340"/>
      <c r="J57" s="340"/>
      <c r="K57" s="340"/>
      <c r="L57" s="340"/>
      <c r="M57" s="340"/>
      <c r="N57" s="340"/>
      <c r="O57" s="340"/>
      <c r="P57" s="340"/>
      <c r="Q57" s="340"/>
      <c r="R57" s="340"/>
      <c r="S57" s="340"/>
      <c r="T57" s="340"/>
      <c r="U57" s="340"/>
      <c r="V57" s="340"/>
      <c r="W57" s="340"/>
      <c r="X57" s="340"/>
      <c r="Y57" s="341"/>
    </row>
    <row r="58" spans="1:26" ht="31.15" customHeight="1" x14ac:dyDescent="0.2">
      <c r="A58" s="253"/>
      <c r="B58" s="333"/>
      <c r="C58" s="234" t="s">
        <v>63</v>
      </c>
      <c r="D58" s="61" t="s">
        <v>234</v>
      </c>
      <c r="E58" s="3">
        <v>0.85</v>
      </c>
      <c r="F58" s="3">
        <v>0.85</v>
      </c>
      <c r="G58" s="2" t="s">
        <v>64</v>
      </c>
      <c r="H58" s="3">
        <v>0.94</v>
      </c>
      <c r="I58" s="3"/>
      <c r="J58" s="3"/>
      <c r="K58" s="3"/>
      <c r="L58" s="3">
        <v>0.05</v>
      </c>
      <c r="M58" s="3" t="s">
        <v>328</v>
      </c>
      <c r="N58" s="3">
        <v>0.25</v>
      </c>
      <c r="O58" s="3" t="s">
        <v>329</v>
      </c>
      <c r="P58" s="3" t="s">
        <v>330</v>
      </c>
      <c r="Q58" s="3">
        <v>0.54</v>
      </c>
      <c r="R58" s="50">
        <v>0.64</v>
      </c>
      <c r="S58" s="246" t="s">
        <v>332</v>
      </c>
      <c r="T58" s="246" t="s">
        <v>331</v>
      </c>
      <c r="U58" s="50"/>
      <c r="V58" s="50"/>
      <c r="W58" s="50"/>
      <c r="X58" s="246">
        <v>0.79700000000000004</v>
      </c>
      <c r="Y58" s="6">
        <f>X58/E58</f>
        <v>0.9376470588235295</v>
      </c>
      <c r="Z58" s="9">
        <v>11</v>
      </c>
    </row>
    <row r="59" spans="1:26" ht="31.15" customHeight="1" x14ac:dyDescent="0.2">
      <c r="A59" s="253"/>
      <c r="B59" s="333"/>
      <c r="C59" s="234" t="s">
        <v>65</v>
      </c>
      <c r="D59" s="61" t="s">
        <v>233</v>
      </c>
      <c r="E59" s="3">
        <v>1</v>
      </c>
      <c r="F59" s="3">
        <v>0.98</v>
      </c>
      <c r="G59" s="2" t="s">
        <v>61</v>
      </c>
      <c r="H59" s="3">
        <v>1</v>
      </c>
      <c r="I59" s="3"/>
      <c r="J59" s="3"/>
      <c r="K59" s="3"/>
      <c r="L59" s="285">
        <v>1</v>
      </c>
      <c r="M59" s="286"/>
      <c r="N59" s="287"/>
      <c r="O59" s="285">
        <v>1</v>
      </c>
      <c r="P59" s="286"/>
      <c r="Q59" s="287"/>
      <c r="R59" s="285">
        <v>1</v>
      </c>
      <c r="S59" s="286"/>
      <c r="T59" s="287"/>
      <c r="U59" s="255"/>
      <c r="V59" s="256"/>
      <c r="W59" s="257"/>
      <c r="X59" s="3">
        <v>1</v>
      </c>
      <c r="Y59" s="6">
        <v>1</v>
      </c>
    </row>
    <row r="60" spans="1:26" ht="31.15" customHeight="1" x14ac:dyDescent="0.2">
      <c r="A60" s="253"/>
      <c r="B60" s="333"/>
      <c r="C60" s="234" t="s">
        <v>66</v>
      </c>
      <c r="D60" s="43" t="s">
        <v>232</v>
      </c>
      <c r="E60" s="3">
        <v>0.85</v>
      </c>
      <c r="F60" s="3">
        <v>0.85</v>
      </c>
      <c r="G60" s="2" t="s">
        <v>61</v>
      </c>
      <c r="H60" s="3">
        <v>1</v>
      </c>
      <c r="I60" s="3"/>
      <c r="J60" s="3"/>
      <c r="K60" s="3"/>
      <c r="L60" s="271">
        <v>1</v>
      </c>
      <c r="M60" s="258"/>
      <c r="N60" s="258"/>
      <c r="O60" s="271">
        <v>1</v>
      </c>
      <c r="P60" s="258"/>
      <c r="Q60" s="258"/>
      <c r="R60" s="271">
        <v>1</v>
      </c>
      <c r="S60" s="258"/>
      <c r="T60" s="258"/>
      <c r="U60" s="271"/>
      <c r="V60" s="258"/>
      <c r="W60" s="258"/>
      <c r="X60" s="3">
        <v>1</v>
      </c>
      <c r="Y60" s="6">
        <f>X60/E60</f>
        <v>1.1764705882352942</v>
      </c>
    </row>
    <row r="61" spans="1:26" ht="31.15" customHeight="1" x14ac:dyDescent="0.2">
      <c r="A61" s="253"/>
      <c r="B61" s="333"/>
      <c r="C61" s="234" t="s">
        <v>67</v>
      </c>
      <c r="D61" s="43" t="s">
        <v>231</v>
      </c>
      <c r="E61" s="3">
        <v>1</v>
      </c>
      <c r="F61" s="3">
        <v>1</v>
      </c>
      <c r="G61" s="2" t="s">
        <v>64</v>
      </c>
      <c r="H61" s="3">
        <v>1</v>
      </c>
      <c r="I61" s="3"/>
      <c r="J61" s="3"/>
      <c r="K61" s="3"/>
      <c r="L61" s="108">
        <v>1</v>
      </c>
      <c r="M61" s="108">
        <v>1</v>
      </c>
      <c r="N61" s="108">
        <v>1</v>
      </c>
      <c r="O61" s="108">
        <v>1</v>
      </c>
      <c r="P61" s="108">
        <v>1</v>
      </c>
      <c r="Q61" s="108">
        <v>1</v>
      </c>
      <c r="R61" s="108">
        <v>1</v>
      </c>
      <c r="S61" s="108">
        <v>1</v>
      </c>
      <c r="T61" s="108">
        <v>1</v>
      </c>
      <c r="U61" s="108"/>
      <c r="V61" s="247"/>
      <c r="W61" s="247"/>
      <c r="X61" s="3">
        <v>1</v>
      </c>
      <c r="Y61" s="6">
        <f>X61/E61</f>
        <v>1</v>
      </c>
    </row>
    <row r="62" spans="1:26" ht="31.15" customHeight="1" x14ac:dyDescent="0.2">
      <c r="A62" s="253"/>
      <c r="B62" s="333"/>
      <c r="C62" s="234" t="s">
        <v>68</v>
      </c>
      <c r="D62" s="61" t="s">
        <v>230</v>
      </c>
      <c r="E62" s="3">
        <v>0.05</v>
      </c>
      <c r="F62" s="3">
        <v>0.05</v>
      </c>
      <c r="G62" s="2" t="s">
        <v>64</v>
      </c>
      <c r="H62" s="3">
        <v>1</v>
      </c>
      <c r="I62" s="3"/>
      <c r="J62" s="3"/>
      <c r="K62" s="3"/>
      <c r="L62" s="10">
        <v>8.6E-3</v>
      </c>
      <c r="M62" s="10">
        <v>5.1999999999999998E-3</v>
      </c>
      <c r="N62" s="10">
        <v>4.7999999999999996E-3</v>
      </c>
      <c r="O62" s="10">
        <v>8.3000000000000001E-3</v>
      </c>
      <c r="P62" s="168">
        <v>2.8E-3</v>
      </c>
      <c r="Q62" s="10">
        <v>3.5000000000000001E-3</v>
      </c>
      <c r="R62" s="168">
        <v>4.5999999999999999E-3</v>
      </c>
      <c r="S62" s="168">
        <v>4.1000000000000003E-3</v>
      </c>
      <c r="T62" s="168">
        <v>4.1000000000000003E-3</v>
      </c>
      <c r="U62" s="11"/>
      <c r="V62" s="11"/>
      <c r="W62" s="11"/>
      <c r="X62" s="168">
        <v>4.1000000000000003E-3</v>
      </c>
      <c r="Y62" s="6">
        <v>1</v>
      </c>
    </row>
    <row r="63" spans="1:26" ht="31.15" customHeight="1" x14ac:dyDescent="0.2">
      <c r="A63" s="253"/>
      <c r="B63" s="333"/>
      <c r="C63" s="233" t="s">
        <v>69</v>
      </c>
      <c r="D63" s="61" t="s">
        <v>225</v>
      </c>
      <c r="E63" s="3">
        <v>0.32</v>
      </c>
      <c r="F63" s="3">
        <v>0.41</v>
      </c>
      <c r="G63" s="2" t="s">
        <v>64</v>
      </c>
      <c r="H63" s="3">
        <v>1</v>
      </c>
      <c r="I63" s="3"/>
      <c r="J63" s="3"/>
      <c r="K63" s="3"/>
      <c r="L63" s="2" t="s">
        <v>226</v>
      </c>
      <c r="M63" s="10" t="s">
        <v>227</v>
      </c>
      <c r="N63" s="10" t="s">
        <v>227</v>
      </c>
      <c r="O63" s="3" t="s">
        <v>228</v>
      </c>
      <c r="P63" s="10" t="s">
        <v>229</v>
      </c>
      <c r="Q63" s="3" t="s">
        <v>229</v>
      </c>
      <c r="R63" s="50" t="s">
        <v>324</v>
      </c>
      <c r="S63" s="50" t="s">
        <v>325</v>
      </c>
      <c r="T63" s="50" t="s">
        <v>326</v>
      </c>
      <c r="U63" s="50"/>
      <c r="V63" s="50"/>
      <c r="W63" s="50"/>
      <c r="X63" s="11" t="s">
        <v>327</v>
      </c>
      <c r="Y63" s="6">
        <v>1</v>
      </c>
    </row>
    <row r="64" spans="1:26" ht="31.15" customHeight="1" x14ac:dyDescent="0.2">
      <c r="A64" s="253"/>
      <c r="B64" s="333"/>
      <c r="C64" s="234" t="s">
        <v>70</v>
      </c>
      <c r="D64" s="61" t="s">
        <v>218</v>
      </c>
      <c r="E64" s="2">
        <v>4</v>
      </c>
      <c r="F64" s="2">
        <v>4</v>
      </c>
      <c r="G64" s="2" t="s">
        <v>64</v>
      </c>
      <c r="H64" s="244">
        <v>1</v>
      </c>
      <c r="I64" s="2"/>
      <c r="J64" s="2"/>
      <c r="K64" s="2"/>
      <c r="L64" s="2" t="s">
        <v>219</v>
      </c>
      <c r="M64" s="2" t="s">
        <v>220</v>
      </c>
      <c r="N64" s="2" t="s">
        <v>221</v>
      </c>
      <c r="O64" s="2" t="s">
        <v>222</v>
      </c>
      <c r="P64" s="2" t="s">
        <v>223</v>
      </c>
      <c r="Q64" s="2" t="s">
        <v>224</v>
      </c>
      <c r="R64" s="49" t="s">
        <v>220</v>
      </c>
      <c r="S64" s="49" t="s">
        <v>322</v>
      </c>
      <c r="T64" s="49" t="s">
        <v>323</v>
      </c>
      <c r="U64" s="49"/>
      <c r="V64" s="49"/>
      <c r="W64" s="49"/>
      <c r="X64" s="2" t="s">
        <v>323</v>
      </c>
      <c r="Y64" s="6">
        <v>1</v>
      </c>
    </row>
    <row r="65" spans="1:26" ht="40.15" customHeight="1" x14ac:dyDescent="0.2">
      <c r="A65" s="253"/>
      <c r="B65" s="333"/>
      <c r="C65" s="345" t="s">
        <v>73</v>
      </c>
      <c r="D65" s="345"/>
      <c r="E65" s="348"/>
      <c r="F65" s="348"/>
      <c r="G65" s="348"/>
      <c r="H65" s="348"/>
      <c r="I65" s="348"/>
      <c r="J65" s="348"/>
      <c r="K65" s="348"/>
      <c r="L65" s="348"/>
      <c r="M65" s="348"/>
      <c r="N65" s="348"/>
      <c r="O65" s="348"/>
      <c r="P65" s="348"/>
      <c r="Q65" s="348"/>
      <c r="R65" s="348"/>
      <c r="S65" s="348"/>
      <c r="T65" s="348"/>
      <c r="U65" s="348"/>
      <c r="V65" s="348"/>
      <c r="W65" s="348"/>
      <c r="X65" s="348"/>
      <c r="Y65" s="349"/>
    </row>
    <row r="66" spans="1:26" ht="26.25" customHeight="1" x14ac:dyDescent="0.2">
      <c r="A66" s="253"/>
      <c r="B66" s="333"/>
      <c r="C66" s="160" t="s">
        <v>115</v>
      </c>
      <c r="D66" s="73" t="s">
        <v>276</v>
      </c>
      <c r="E66" s="3">
        <v>0.65</v>
      </c>
      <c r="F66" s="3">
        <v>0.57999999999999996</v>
      </c>
      <c r="G66" s="2" t="s">
        <v>116</v>
      </c>
      <c r="H66" s="3">
        <v>0.95</v>
      </c>
      <c r="I66" s="3"/>
      <c r="J66" s="3"/>
      <c r="K66" s="3"/>
      <c r="L66" s="271">
        <v>0.5</v>
      </c>
      <c r="M66" s="258"/>
      <c r="N66" s="258"/>
      <c r="O66" s="271">
        <v>0.57999999999999996</v>
      </c>
      <c r="P66" s="258"/>
      <c r="Q66" s="258"/>
      <c r="R66" s="271">
        <v>0.62</v>
      </c>
      <c r="S66" s="258"/>
      <c r="T66" s="258"/>
      <c r="U66" s="271"/>
      <c r="V66" s="258"/>
      <c r="W66" s="258"/>
      <c r="X66" s="3">
        <v>0.62</v>
      </c>
      <c r="Y66" s="6">
        <f>X66/E66</f>
        <v>0.95384615384615379</v>
      </c>
      <c r="Z66" s="9">
        <v>4</v>
      </c>
    </row>
    <row r="67" spans="1:26" ht="33" customHeight="1" x14ac:dyDescent="0.2">
      <c r="A67" s="253"/>
      <c r="B67" s="333"/>
      <c r="C67" s="160" t="s">
        <v>279</v>
      </c>
      <c r="D67" s="73" t="s">
        <v>280</v>
      </c>
      <c r="E67" s="11">
        <v>4.4999999999999998E-2</v>
      </c>
      <c r="F67" s="123">
        <v>4.2200000000000001E-2</v>
      </c>
      <c r="G67" s="75" t="s">
        <v>55</v>
      </c>
      <c r="H67" s="77">
        <v>0.96</v>
      </c>
      <c r="I67" s="77"/>
      <c r="J67" s="77"/>
      <c r="K67" s="77"/>
      <c r="L67" s="268">
        <v>4.3299999999999998E-2</v>
      </c>
      <c r="M67" s="269"/>
      <c r="N67" s="269"/>
      <c r="O67" s="269"/>
      <c r="P67" s="269"/>
      <c r="Q67" s="269"/>
      <c r="R67" s="269"/>
      <c r="S67" s="269"/>
      <c r="T67" s="269"/>
      <c r="U67" s="269"/>
      <c r="V67" s="269"/>
      <c r="W67" s="270"/>
      <c r="X67" s="123">
        <v>4.3299999999999998E-2</v>
      </c>
      <c r="Y67" s="6">
        <f>X67/E67</f>
        <v>0.9622222222222222</v>
      </c>
    </row>
    <row r="68" spans="1:26" ht="33" customHeight="1" x14ac:dyDescent="0.2">
      <c r="A68" s="253"/>
      <c r="B68" s="333"/>
      <c r="C68" s="160" t="s">
        <v>118</v>
      </c>
      <c r="D68" s="160" t="s">
        <v>278</v>
      </c>
      <c r="E68" s="127">
        <v>0.874</v>
      </c>
      <c r="F68" s="127">
        <v>0.85399999999999998</v>
      </c>
      <c r="G68" s="75" t="s">
        <v>55</v>
      </c>
      <c r="H68" s="77">
        <v>0.97699999999999998</v>
      </c>
      <c r="I68" s="77"/>
      <c r="J68" s="77"/>
      <c r="K68" s="77"/>
      <c r="L68" s="285"/>
      <c r="M68" s="286"/>
      <c r="N68" s="286"/>
      <c r="O68" s="286"/>
      <c r="P68" s="286"/>
      <c r="Q68" s="286"/>
      <c r="R68" s="286"/>
      <c r="S68" s="286"/>
      <c r="T68" s="286"/>
      <c r="U68" s="286"/>
      <c r="V68" s="286"/>
      <c r="W68" s="287"/>
      <c r="X68" s="127">
        <v>0.85399999999999998</v>
      </c>
      <c r="Y68" s="6">
        <f>X68/E68</f>
        <v>0.97711670480549195</v>
      </c>
    </row>
    <row r="69" spans="1:26" ht="29.25" customHeight="1" x14ac:dyDescent="0.2">
      <c r="A69" s="253"/>
      <c r="B69" s="333"/>
      <c r="C69" s="41" t="s">
        <v>119</v>
      </c>
      <c r="D69" s="41" t="s">
        <v>281</v>
      </c>
      <c r="E69" s="124">
        <v>0.7</v>
      </c>
      <c r="F69" s="124">
        <v>0.63</v>
      </c>
      <c r="G69" s="2" t="s">
        <v>61</v>
      </c>
      <c r="H69" s="2"/>
      <c r="I69" s="2">
        <v>80</v>
      </c>
      <c r="J69" s="124"/>
      <c r="K69" s="122"/>
      <c r="L69" s="258"/>
      <c r="M69" s="258"/>
      <c r="N69" s="258"/>
      <c r="O69" s="272">
        <v>0.47799999999999998</v>
      </c>
      <c r="P69" s="272"/>
      <c r="Q69" s="272"/>
      <c r="R69" s="258">
        <v>56</v>
      </c>
      <c r="S69" s="258"/>
      <c r="T69" s="258"/>
      <c r="U69" s="258"/>
      <c r="V69" s="258"/>
      <c r="W69" s="258"/>
      <c r="X69" s="248">
        <v>0.56000000000000005</v>
      </c>
      <c r="Y69" s="6">
        <f>X69/E69</f>
        <v>0.80000000000000016</v>
      </c>
    </row>
    <row r="70" spans="1:26" ht="31.15" customHeight="1" x14ac:dyDescent="0.2">
      <c r="A70" s="253"/>
      <c r="B70" s="333"/>
      <c r="C70" s="345" t="s">
        <v>72</v>
      </c>
      <c r="D70" s="346"/>
      <c r="E70" s="347"/>
      <c r="F70" s="348"/>
      <c r="G70" s="348"/>
      <c r="H70" s="348"/>
      <c r="I70" s="348"/>
      <c r="J70" s="348"/>
      <c r="K70" s="348"/>
      <c r="L70" s="348"/>
      <c r="M70" s="348"/>
      <c r="N70" s="348"/>
      <c r="O70" s="348"/>
      <c r="P70" s="348"/>
      <c r="Q70" s="348"/>
      <c r="R70" s="348"/>
      <c r="S70" s="348"/>
      <c r="T70" s="348"/>
      <c r="U70" s="348"/>
      <c r="V70" s="348"/>
      <c r="W70" s="348"/>
      <c r="X70" s="348"/>
      <c r="Y70" s="349"/>
    </row>
    <row r="71" spans="1:26" ht="31.15" customHeight="1" x14ac:dyDescent="0.2">
      <c r="A71" s="253"/>
      <c r="B71" s="333"/>
      <c r="C71" s="234" t="s">
        <v>172</v>
      </c>
      <c r="D71" s="61" t="s">
        <v>235</v>
      </c>
      <c r="E71" s="2">
        <v>1</v>
      </c>
      <c r="F71" s="2">
        <v>0</v>
      </c>
      <c r="G71" s="2" t="s">
        <v>56</v>
      </c>
      <c r="H71" s="2"/>
      <c r="I71" s="2"/>
      <c r="J71" s="2"/>
      <c r="K71" s="2">
        <v>0</v>
      </c>
      <c r="L71" s="255">
        <v>0</v>
      </c>
      <c r="M71" s="256"/>
      <c r="N71" s="256"/>
      <c r="O71" s="256"/>
      <c r="P71" s="256"/>
      <c r="Q71" s="257"/>
      <c r="R71" s="255"/>
      <c r="S71" s="256"/>
      <c r="T71" s="256"/>
      <c r="U71" s="256"/>
      <c r="V71" s="256"/>
      <c r="W71" s="257"/>
      <c r="X71" s="2">
        <v>0</v>
      </c>
      <c r="Y71" s="6">
        <f>X71/E71</f>
        <v>0</v>
      </c>
      <c r="Z71" s="9">
        <v>5</v>
      </c>
    </row>
    <row r="72" spans="1:26" ht="29.25" customHeight="1" x14ac:dyDescent="0.2">
      <c r="A72" s="253"/>
      <c r="B72" s="333"/>
      <c r="C72" s="234" t="s">
        <v>173</v>
      </c>
      <c r="D72" s="61" t="s">
        <v>235</v>
      </c>
      <c r="E72" s="2">
        <v>1</v>
      </c>
      <c r="F72" s="2">
        <v>0</v>
      </c>
      <c r="G72" s="2" t="s">
        <v>56</v>
      </c>
      <c r="H72" s="2"/>
      <c r="I72" s="2"/>
      <c r="J72" s="2"/>
      <c r="K72" s="2">
        <v>0</v>
      </c>
      <c r="L72" s="255">
        <v>0</v>
      </c>
      <c r="M72" s="256"/>
      <c r="N72" s="256"/>
      <c r="O72" s="256"/>
      <c r="P72" s="256"/>
      <c r="Q72" s="257"/>
      <c r="R72" s="255"/>
      <c r="S72" s="256"/>
      <c r="T72" s="256"/>
      <c r="U72" s="256"/>
      <c r="V72" s="256"/>
      <c r="W72" s="257"/>
      <c r="X72" s="2">
        <v>0</v>
      </c>
      <c r="Y72" s="6">
        <f>X72/E72</f>
        <v>0</v>
      </c>
    </row>
    <row r="73" spans="1:26" ht="31.15" customHeight="1" x14ac:dyDescent="0.2">
      <c r="A73" s="253"/>
      <c r="B73" s="333"/>
      <c r="C73" s="234" t="s">
        <v>174</v>
      </c>
      <c r="D73" s="61" t="s">
        <v>236</v>
      </c>
      <c r="E73" s="2">
        <v>1</v>
      </c>
      <c r="F73" s="2">
        <v>0</v>
      </c>
      <c r="G73" s="2" t="s">
        <v>56</v>
      </c>
      <c r="H73" s="2"/>
      <c r="I73" s="102"/>
      <c r="J73" s="101"/>
      <c r="K73" s="2">
        <v>0</v>
      </c>
      <c r="L73" s="255">
        <v>0</v>
      </c>
      <c r="M73" s="256"/>
      <c r="N73" s="256"/>
      <c r="O73" s="256"/>
      <c r="P73" s="256"/>
      <c r="Q73" s="257"/>
      <c r="R73" s="255"/>
      <c r="S73" s="256"/>
      <c r="T73" s="256"/>
      <c r="U73" s="256"/>
      <c r="V73" s="256"/>
      <c r="W73" s="257"/>
      <c r="X73" s="2">
        <v>0</v>
      </c>
      <c r="Y73" s="6">
        <f>X73/E73</f>
        <v>0</v>
      </c>
    </row>
    <row r="74" spans="1:26" ht="31.15" customHeight="1" x14ac:dyDescent="0.2">
      <c r="A74" s="253"/>
      <c r="B74" s="333"/>
      <c r="C74" s="234" t="s">
        <v>175</v>
      </c>
      <c r="D74" s="61" t="s">
        <v>237</v>
      </c>
      <c r="E74" s="36">
        <v>5467</v>
      </c>
      <c r="F74" s="36">
        <v>5467</v>
      </c>
      <c r="G74" s="2" t="s">
        <v>56</v>
      </c>
      <c r="H74" s="2"/>
      <c r="I74" s="2"/>
      <c r="J74" s="96">
        <v>0.55000000000000004</v>
      </c>
      <c r="K74" s="2"/>
      <c r="L74" s="353">
        <v>3000</v>
      </c>
      <c r="M74" s="354"/>
      <c r="N74" s="354"/>
      <c r="O74" s="354"/>
      <c r="P74" s="354"/>
      <c r="Q74" s="355"/>
      <c r="R74" s="285"/>
      <c r="S74" s="256"/>
      <c r="T74" s="256"/>
      <c r="U74" s="256"/>
      <c r="V74" s="256"/>
      <c r="W74" s="257"/>
      <c r="X74" s="36">
        <v>3000</v>
      </c>
      <c r="Y74" s="6">
        <f>X74/E74</f>
        <v>0.54874702762026706</v>
      </c>
    </row>
    <row r="75" spans="1:26" ht="39" customHeight="1" thickBot="1" x14ac:dyDescent="0.25">
      <c r="A75" s="253"/>
      <c r="B75" s="333"/>
      <c r="C75" s="234" t="s">
        <v>143</v>
      </c>
      <c r="D75" s="105" t="s">
        <v>202</v>
      </c>
      <c r="E75" s="103">
        <v>500</v>
      </c>
      <c r="F75" s="103">
        <v>0</v>
      </c>
      <c r="G75" s="14" t="s">
        <v>56</v>
      </c>
      <c r="H75" s="14"/>
      <c r="I75" s="14"/>
      <c r="J75" s="14"/>
      <c r="K75" s="14">
        <v>0</v>
      </c>
      <c r="L75" s="259"/>
      <c r="M75" s="260"/>
      <c r="N75" s="260"/>
      <c r="O75" s="260"/>
      <c r="P75" s="260"/>
      <c r="Q75" s="261"/>
      <c r="R75" s="262"/>
      <c r="S75" s="263"/>
      <c r="T75" s="263"/>
      <c r="U75" s="263"/>
      <c r="V75" s="263"/>
      <c r="W75" s="264"/>
      <c r="X75" s="13">
        <v>0</v>
      </c>
      <c r="Y75" s="6">
        <f>X75/E75</f>
        <v>0</v>
      </c>
    </row>
    <row r="76" spans="1:26" ht="31.15" customHeight="1" x14ac:dyDescent="0.2">
      <c r="A76" s="253"/>
      <c r="B76" s="23"/>
      <c r="C76" s="350" t="s">
        <v>107</v>
      </c>
      <c r="D76" s="351"/>
      <c r="E76" s="28"/>
      <c r="F76" s="28"/>
      <c r="G76" s="28"/>
      <c r="H76" s="28"/>
      <c r="I76" s="28"/>
      <c r="J76" s="28"/>
      <c r="K76" s="28"/>
      <c r="L76" s="28"/>
      <c r="M76" s="28"/>
      <c r="N76" s="28"/>
      <c r="O76" s="28"/>
      <c r="P76" s="28"/>
      <c r="Q76" s="28"/>
      <c r="R76" s="28"/>
      <c r="S76" s="28"/>
      <c r="T76" s="28"/>
      <c r="U76" s="28"/>
      <c r="V76" s="28"/>
      <c r="W76" s="28"/>
      <c r="X76" s="28"/>
      <c r="Y76" s="29"/>
    </row>
    <row r="77" spans="1:26" ht="40.5" customHeight="1" x14ac:dyDescent="0.2">
      <c r="A77" s="253"/>
      <c r="B77" s="23"/>
      <c r="C77" s="234" t="s">
        <v>169</v>
      </c>
      <c r="D77" s="104" t="s">
        <v>242</v>
      </c>
      <c r="E77" s="2">
        <v>0.28000000000000003</v>
      </c>
      <c r="F77" s="2">
        <v>0.28999999999999998</v>
      </c>
      <c r="G77" s="2" t="s">
        <v>56</v>
      </c>
      <c r="H77" s="3">
        <v>1</v>
      </c>
      <c r="I77" s="3"/>
      <c r="J77" s="3"/>
      <c r="K77" s="3"/>
      <c r="L77" s="258">
        <v>0.11</v>
      </c>
      <c r="M77" s="258"/>
      <c r="N77" s="258"/>
      <c r="O77" s="258"/>
      <c r="P77" s="258"/>
      <c r="Q77" s="258"/>
      <c r="R77" s="258"/>
      <c r="S77" s="258"/>
      <c r="T77" s="258"/>
      <c r="U77" s="258"/>
      <c r="V77" s="258"/>
      <c r="W77" s="258"/>
      <c r="X77" s="2">
        <v>0.11</v>
      </c>
      <c r="Y77" s="6">
        <v>1</v>
      </c>
      <c r="Z77" s="9">
        <v>5</v>
      </c>
    </row>
    <row r="78" spans="1:26" ht="31.15" customHeight="1" x14ac:dyDescent="0.2">
      <c r="A78" s="253"/>
      <c r="B78" s="23"/>
      <c r="C78" s="160" t="s">
        <v>87</v>
      </c>
      <c r="D78" s="104" t="s">
        <v>240</v>
      </c>
      <c r="E78" s="3">
        <v>0.85</v>
      </c>
      <c r="F78" s="3">
        <v>0.68</v>
      </c>
      <c r="G78" s="2" t="s">
        <v>61</v>
      </c>
      <c r="H78" s="3"/>
      <c r="I78" s="3"/>
      <c r="J78" s="3">
        <v>0.59</v>
      </c>
      <c r="K78" s="3"/>
      <c r="L78" s="255">
        <v>45</v>
      </c>
      <c r="M78" s="256"/>
      <c r="N78" s="257"/>
      <c r="O78" s="255">
        <v>45</v>
      </c>
      <c r="P78" s="256"/>
      <c r="Q78" s="257"/>
      <c r="R78" s="255">
        <v>50</v>
      </c>
      <c r="S78" s="256"/>
      <c r="T78" s="257"/>
      <c r="U78" s="255"/>
      <c r="V78" s="256"/>
      <c r="W78" s="257"/>
      <c r="X78" s="3">
        <v>0.5</v>
      </c>
      <c r="Y78" s="6">
        <f>X78/E78</f>
        <v>0.58823529411764708</v>
      </c>
    </row>
    <row r="79" spans="1:26" ht="42" customHeight="1" x14ac:dyDescent="0.2">
      <c r="A79" s="253"/>
      <c r="B79" s="23"/>
      <c r="C79" s="234" t="s">
        <v>79</v>
      </c>
      <c r="D79" s="61" t="s">
        <v>239</v>
      </c>
      <c r="E79" s="3">
        <v>0.93</v>
      </c>
      <c r="F79" s="3">
        <v>0.92</v>
      </c>
      <c r="G79" s="2" t="s">
        <v>61</v>
      </c>
      <c r="H79" s="3">
        <v>0.99</v>
      </c>
      <c r="I79" s="3"/>
      <c r="J79" s="3"/>
      <c r="K79" s="3"/>
      <c r="L79" s="255">
        <v>92</v>
      </c>
      <c r="M79" s="256"/>
      <c r="N79" s="257"/>
      <c r="O79" s="255">
        <v>92</v>
      </c>
      <c r="P79" s="256"/>
      <c r="Q79" s="257"/>
      <c r="R79" s="255">
        <v>92</v>
      </c>
      <c r="S79" s="256"/>
      <c r="T79" s="257"/>
      <c r="U79" s="255"/>
      <c r="V79" s="256"/>
      <c r="W79" s="257"/>
      <c r="X79" s="3">
        <v>0.92</v>
      </c>
      <c r="Y79" s="6">
        <f>X79/E79</f>
        <v>0.989247311827957</v>
      </c>
    </row>
    <row r="80" spans="1:26" ht="42" customHeight="1" x14ac:dyDescent="0.2">
      <c r="A80" s="253"/>
      <c r="B80" s="78"/>
      <c r="C80" s="234" t="s">
        <v>80</v>
      </c>
      <c r="D80" s="76" t="s">
        <v>238</v>
      </c>
      <c r="E80" s="77">
        <v>0.96</v>
      </c>
      <c r="F80" s="77">
        <v>0.95</v>
      </c>
      <c r="G80" s="75" t="s">
        <v>56</v>
      </c>
      <c r="H80" s="96">
        <v>0.99</v>
      </c>
      <c r="I80" s="100"/>
      <c r="J80" s="77"/>
      <c r="K80" s="77"/>
      <c r="L80" s="255">
        <v>95</v>
      </c>
      <c r="M80" s="256"/>
      <c r="N80" s="256"/>
      <c r="O80" s="256"/>
      <c r="P80" s="256"/>
      <c r="Q80" s="257"/>
      <c r="R80" s="255"/>
      <c r="S80" s="256"/>
      <c r="T80" s="256"/>
      <c r="U80" s="256"/>
      <c r="V80" s="256"/>
      <c r="W80" s="257"/>
      <c r="X80" s="77">
        <v>0.95</v>
      </c>
      <c r="Y80" s="6">
        <f>X80/E80</f>
        <v>0.98958333333333337</v>
      </c>
    </row>
    <row r="81" spans="1:26" ht="35.25" customHeight="1" x14ac:dyDescent="0.2">
      <c r="A81" s="253"/>
      <c r="B81" s="23"/>
      <c r="C81" s="234" t="s">
        <v>168</v>
      </c>
      <c r="D81" s="61" t="s">
        <v>241</v>
      </c>
      <c r="E81" s="3">
        <v>0.54</v>
      </c>
      <c r="F81" s="3">
        <v>0.53</v>
      </c>
      <c r="G81" s="2" t="s">
        <v>56</v>
      </c>
      <c r="H81" s="3">
        <v>0.98</v>
      </c>
      <c r="I81" s="3"/>
      <c r="J81" s="3"/>
      <c r="K81" s="3"/>
      <c r="L81" s="285">
        <v>0.53</v>
      </c>
      <c r="M81" s="256"/>
      <c r="N81" s="256"/>
      <c r="O81" s="256"/>
      <c r="P81" s="256"/>
      <c r="Q81" s="257"/>
      <c r="R81" s="285"/>
      <c r="S81" s="256"/>
      <c r="T81" s="256"/>
      <c r="U81" s="256"/>
      <c r="V81" s="256"/>
      <c r="W81" s="257"/>
      <c r="X81" s="3">
        <v>0.53</v>
      </c>
      <c r="Y81" s="6">
        <f>X81/E81</f>
        <v>0.98148148148148151</v>
      </c>
    </row>
    <row r="82" spans="1:26" ht="31.15" customHeight="1" x14ac:dyDescent="0.2">
      <c r="A82" s="253"/>
      <c r="B82" s="78"/>
      <c r="C82" s="352" t="s">
        <v>109</v>
      </c>
      <c r="D82" s="345"/>
      <c r="E82" s="31"/>
      <c r="F82" s="31"/>
      <c r="G82" s="31"/>
      <c r="H82" s="31"/>
      <c r="I82" s="31"/>
      <c r="J82" s="31"/>
      <c r="K82" s="31"/>
      <c r="L82" s="31"/>
      <c r="M82" s="31"/>
      <c r="N82" s="31"/>
      <c r="O82" s="31"/>
      <c r="P82" s="31"/>
      <c r="Q82" s="31"/>
      <c r="R82" s="31"/>
      <c r="S82" s="31"/>
      <c r="T82" s="31"/>
      <c r="U82" s="31"/>
      <c r="V82" s="31"/>
      <c r="W82" s="31"/>
      <c r="X82" s="31"/>
      <c r="Y82" s="32"/>
    </row>
    <row r="83" spans="1:26" ht="52.5" customHeight="1" x14ac:dyDescent="0.2">
      <c r="A83" s="253"/>
      <c r="B83" s="23"/>
      <c r="C83" s="140" t="s">
        <v>291</v>
      </c>
      <c r="D83" s="159" t="s">
        <v>283</v>
      </c>
      <c r="E83" s="128">
        <v>210</v>
      </c>
      <c r="F83" s="129">
        <v>245.3</v>
      </c>
      <c r="G83" s="129" t="s">
        <v>61</v>
      </c>
      <c r="H83" s="130">
        <v>1</v>
      </c>
      <c r="I83" s="131"/>
      <c r="J83" s="130"/>
      <c r="K83" s="130"/>
      <c r="L83" s="315">
        <v>205</v>
      </c>
      <c r="M83" s="315"/>
      <c r="N83" s="315"/>
      <c r="O83" s="314">
        <v>200</v>
      </c>
      <c r="P83" s="314"/>
      <c r="Q83" s="314"/>
      <c r="R83" s="314"/>
      <c r="S83" s="314"/>
      <c r="T83" s="314"/>
      <c r="U83" s="314"/>
      <c r="V83" s="314"/>
      <c r="W83" s="314"/>
      <c r="X83" s="129">
        <v>200</v>
      </c>
      <c r="Y83" s="6">
        <v>1</v>
      </c>
      <c r="Z83" s="9">
        <v>21</v>
      </c>
    </row>
    <row r="84" spans="1:26" ht="39.75" customHeight="1" x14ac:dyDescent="0.2">
      <c r="A84" s="253"/>
      <c r="B84" s="23"/>
      <c r="C84" s="140" t="s">
        <v>292</v>
      </c>
      <c r="D84" s="159" t="s">
        <v>282</v>
      </c>
      <c r="E84" s="128">
        <v>125234</v>
      </c>
      <c r="F84" s="128">
        <v>127790</v>
      </c>
      <c r="G84" s="133" t="s">
        <v>61</v>
      </c>
      <c r="H84" s="130">
        <v>1</v>
      </c>
      <c r="I84" s="131"/>
      <c r="J84" s="130"/>
      <c r="K84" s="130"/>
      <c r="L84" s="315">
        <v>120840</v>
      </c>
      <c r="M84" s="315"/>
      <c r="N84" s="315"/>
      <c r="O84" s="314">
        <v>112679</v>
      </c>
      <c r="P84" s="314"/>
      <c r="Q84" s="314"/>
      <c r="R84" s="308"/>
      <c r="S84" s="309"/>
      <c r="T84" s="310"/>
      <c r="U84" s="308"/>
      <c r="V84" s="309"/>
      <c r="W84" s="310"/>
      <c r="X84" s="129">
        <v>112679</v>
      </c>
      <c r="Y84" s="132">
        <v>1</v>
      </c>
    </row>
    <row r="85" spans="1:26" ht="120" customHeight="1" x14ac:dyDescent="0.2">
      <c r="A85" s="253"/>
      <c r="B85" s="23"/>
      <c r="C85" s="160" t="s">
        <v>110</v>
      </c>
      <c r="D85" s="161" t="s">
        <v>111</v>
      </c>
      <c r="E85" s="162"/>
      <c r="F85" s="163"/>
      <c r="G85" s="164" t="s">
        <v>56</v>
      </c>
      <c r="H85" s="162"/>
      <c r="I85" s="164"/>
      <c r="J85" s="165"/>
      <c r="K85" s="163"/>
      <c r="L85" s="316"/>
      <c r="M85" s="316"/>
      <c r="N85" s="316"/>
      <c r="O85" s="316"/>
      <c r="P85" s="316"/>
      <c r="Q85" s="316"/>
      <c r="R85" s="342"/>
      <c r="S85" s="343"/>
      <c r="T85" s="343"/>
      <c r="U85" s="343"/>
      <c r="V85" s="343"/>
      <c r="W85" s="344"/>
      <c r="X85" s="164"/>
      <c r="Y85" s="166"/>
    </row>
    <row r="86" spans="1:26" ht="46.5" customHeight="1" x14ac:dyDescent="0.2">
      <c r="A86" s="253"/>
      <c r="B86" s="78"/>
      <c r="C86" s="293" t="s">
        <v>243</v>
      </c>
      <c r="D86" s="294"/>
      <c r="E86" s="294"/>
      <c r="F86" s="294"/>
      <c r="G86" s="294"/>
      <c r="H86" s="294"/>
      <c r="I86" s="294"/>
      <c r="J86" s="294"/>
      <c r="K86" s="294"/>
      <c r="L86" s="294"/>
      <c r="M86" s="294"/>
      <c r="N86" s="294"/>
      <c r="O86" s="294"/>
      <c r="P86" s="294"/>
      <c r="Q86" s="294"/>
      <c r="R86" s="294"/>
      <c r="S86" s="294"/>
      <c r="T86" s="294"/>
      <c r="U86" s="294"/>
      <c r="V86" s="294"/>
      <c r="W86" s="294"/>
      <c r="X86" s="294"/>
      <c r="Y86" s="295"/>
    </row>
    <row r="87" spans="1:26" ht="46.5" customHeight="1" x14ac:dyDescent="0.2">
      <c r="A87" s="253"/>
      <c r="B87" s="78"/>
      <c r="C87" s="160" t="s">
        <v>163</v>
      </c>
      <c r="D87" s="109" t="s">
        <v>244</v>
      </c>
      <c r="E87" s="30">
        <v>0.95</v>
      </c>
      <c r="F87" s="33">
        <v>90</v>
      </c>
      <c r="G87" s="26" t="s">
        <v>61</v>
      </c>
      <c r="H87" s="30">
        <v>1.03</v>
      </c>
      <c r="I87" s="26"/>
      <c r="J87" s="34"/>
      <c r="K87" s="33"/>
      <c r="L87" s="255">
        <v>90</v>
      </c>
      <c r="M87" s="256"/>
      <c r="N87" s="257"/>
      <c r="O87" s="255">
        <v>90</v>
      </c>
      <c r="P87" s="256"/>
      <c r="Q87" s="257"/>
      <c r="R87" s="258">
        <v>98</v>
      </c>
      <c r="S87" s="258"/>
      <c r="T87" s="258"/>
      <c r="U87" s="256"/>
      <c r="V87" s="256"/>
      <c r="W87" s="257"/>
      <c r="X87" s="26">
        <v>98</v>
      </c>
      <c r="Y87" s="6">
        <v>1.03</v>
      </c>
    </row>
    <row r="88" spans="1:26" ht="46.5" customHeight="1" x14ac:dyDescent="0.2">
      <c r="A88" s="253"/>
      <c r="B88" s="78"/>
      <c r="C88" s="160" t="s">
        <v>165</v>
      </c>
      <c r="D88" s="109" t="s">
        <v>247</v>
      </c>
      <c r="E88" s="30">
        <v>0.95</v>
      </c>
      <c r="F88" s="33">
        <v>90</v>
      </c>
      <c r="G88" s="26" t="s">
        <v>61</v>
      </c>
      <c r="H88" s="106">
        <v>0.94</v>
      </c>
      <c r="I88" s="108"/>
      <c r="J88" s="34"/>
      <c r="K88" s="33"/>
      <c r="L88" s="255">
        <v>90</v>
      </c>
      <c r="M88" s="256"/>
      <c r="N88" s="256"/>
      <c r="O88" s="258">
        <v>90</v>
      </c>
      <c r="P88" s="258"/>
      <c r="Q88" s="258"/>
      <c r="R88" s="258"/>
      <c r="S88" s="258"/>
      <c r="T88" s="258"/>
      <c r="U88" s="256"/>
      <c r="V88" s="256"/>
      <c r="W88" s="257"/>
      <c r="X88" s="26">
        <v>90</v>
      </c>
      <c r="Y88" s="6">
        <v>0.94</v>
      </c>
    </row>
    <row r="89" spans="1:26" ht="39.75" customHeight="1" x14ac:dyDescent="0.2">
      <c r="A89" s="253"/>
      <c r="B89" s="78"/>
      <c r="C89" s="160" t="s">
        <v>166</v>
      </c>
      <c r="D89" s="109" t="s">
        <v>245</v>
      </c>
      <c r="E89" s="30">
        <v>1</v>
      </c>
      <c r="F89" s="33">
        <v>100</v>
      </c>
      <c r="G89" s="26" t="s">
        <v>56</v>
      </c>
      <c r="H89" s="30">
        <v>1</v>
      </c>
      <c r="I89" s="26"/>
      <c r="J89" s="34"/>
      <c r="K89" s="33"/>
      <c r="L89" s="255">
        <v>100</v>
      </c>
      <c r="M89" s="256"/>
      <c r="N89" s="256"/>
      <c r="O89" s="256"/>
      <c r="P89" s="256"/>
      <c r="Q89" s="257"/>
      <c r="R89" s="255"/>
      <c r="S89" s="256"/>
      <c r="T89" s="256"/>
      <c r="U89" s="256"/>
      <c r="V89" s="256"/>
      <c r="W89" s="257"/>
      <c r="X89" s="26">
        <v>100</v>
      </c>
      <c r="Y89" s="6">
        <v>1</v>
      </c>
    </row>
    <row r="90" spans="1:26" ht="39.75" customHeight="1" thickBot="1" x14ac:dyDescent="0.25">
      <c r="A90" s="254"/>
      <c r="B90" s="78"/>
      <c r="C90" s="160" t="s">
        <v>167</v>
      </c>
      <c r="D90" s="109" t="s">
        <v>246</v>
      </c>
      <c r="E90" s="30">
        <v>1</v>
      </c>
      <c r="F90" s="33">
        <v>100</v>
      </c>
      <c r="G90" s="26" t="s">
        <v>56</v>
      </c>
      <c r="H90" s="30"/>
      <c r="I90" s="26"/>
      <c r="J90" s="34"/>
      <c r="K90" s="33">
        <v>0</v>
      </c>
      <c r="L90" s="255">
        <v>0</v>
      </c>
      <c r="M90" s="256"/>
      <c r="N90" s="256"/>
      <c r="O90" s="256"/>
      <c r="P90" s="256"/>
      <c r="Q90" s="257"/>
      <c r="R90" s="255"/>
      <c r="S90" s="256"/>
      <c r="T90" s="256"/>
      <c r="U90" s="256"/>
      <c r="V90" s="256"/>
      <c r="W90" s="257"/>
      <c r="X90" s="26">
        <v>0</v>
      </c>
      <c r="Y90" s="6">
        <f t="shared" ref="Y90" si="1">X90/E90</f>
        <v>0</v>
      </c>
    </row>
    <row r="91" spans="1:26" ht="34.9" customHeight="1" thickBot="1" x14ac:dyDescent="0.25">
      <c r="A91" s="329" t="s">
        <v>48</v>
      </c>
      <c r="B91" s="318" t="s">
        <v>42</v>
      </c>
      <c r="C91" s="240" t="s">
        <v>151</v>
      </c>
      <c r="D91" s="95" t="s">
        <v>248</v>
      </c>
      <c r="E91" s="5">
        <v>80</v>
      </c>
      <c r="F91" s="5">
        <v>77</v>
      </c>
      <c r="G91" s="5" t="s">
        <v>61</v>
      </c>
      <c r="H91" s="5">
        <v>94</v>
      </c>
      <c r="I91" s="5"/>
      <c r="J91" s="5"/>
      <c r="K91" s="5"/>
      <c r="L91" s="324">
        <v>0.7</v>
      </c>
      <c r="M91" s="274"/>
      <c r="N91" s="275"/>
      <c r="O91" s="285">
        <v>0.75</v>
      </c>
      <c r="P91" s="256"/>
      <c r="Q91" s="257"/>
      <c r="R91" s="285">
        <v>0.7</v>
      </c>
      <c r="S91" s="256"/>
      <c r="T91" s="257"/>
      <c r="U91" s="285"/>
      <c r="V91" s="256"/>
      <c r="W91" s="257"/>
      <c r="X91" s="16">
        <v>0.7</v>
      </c>
      <c r="Y91" s="17">
        <v>0.94</v>
      </c>
    </row>
    <row r="92" spans="1:26" ht="37.9" customHeight="1" thickBot="1" x14ac:dyDescent="0.25">
      <c r="A92" s="329"/>
      <c r="B92" s="319"/>
      <c r="C92" s="237" t="s">
        <v>152</v>
      </c>
      <c r="D92" s="61" t="s">
        <v>249</v>
      </c>
      <c r="E92" s="231" t="s">
        <v>317</v>
      </c>
      <c r="F92" s="3" t="s">
        <v>317</v>
      </c>
      <c r="G92" s="5" t="s">
        <v>61</v>
      </c>
      <c r="H92" s="2">
        <v>99</v>
      </c>
      <c r="I92" s="3"/>
      <c r="J92" s="3"/>
      <c r="K92" s="2"/>
      <c r="L92" s="311">
        <v>0.97</v>
      </c>
      <c r="M92" s="312"/>
      <c r="N92" s="313"/>
      <c r="O92" s="262">
        <v>0.97</v>
      </c>
      <c r="P92" s="280"/>
      <c r="Q92" s="281"/>
      <c r="R92" s="285">
        <v>0.95</v>
      </c>
      <c r="S92" s="256"/>
      <c r="T92" s="257"/>
      <c r="U92" s="285"/>
      <c r="V92" s="256"/>
      <c r="W92" s="257"/>
      <c r="X92" s="3">
        <v>0.95</v>
      </c>
      <c r="Y92" s="24">
        <v>0.99</v>
      </c>
    </row>
    <row r="93" spans="1:26" ht="31.15" customHeight="1" x14ac:dyDescent="0.2">
      <c r="A93" s="329"/>
      <c r="B93" s="318" t="s">
        <v>43</v>
      </c>
      <c r="C93" s="240" t="s">
        <v>58</v>
      </c>
      <c r="D93" s="92" t="s">
        <v>251</v>
      </c>
      <c r="E93" s="5">
        <v>50</v>
      </c>
      <c r="F93" s="5">
        <v>90</v>
      </c>
      <c r="G93" s="5" t="s">
        <v>56</v>
      </c>
      <c r="H93" s="5"/>
      <c r="I93" s="5"/>
      <c r="J93" s="5"/>
      <c r="K93" s="5">
        <v>0</v>
      </c>
      <c r="L93" s="301">
        <v>0</v>
      </c>
      <c r="M93" s="283"/>
      <c r="N93" s="283"/>
      <c r="O93" s="283"/>
      <c r="P93" s="283"/>
      <c r="Q93" s="284"/>
      <c r="R93" s="301"/>
      <c r="S93" s="283"/>
      <c r="T93" s="283"/>
      <c r="U93" s="283"/>
      <c r="V93" s="283"/>
      <c r="W93" s="284"/>
      <c r="X93" s="5">
        <v>0</v>
      </c>
      <c r="Y93" s="6">
        <f>X93/E93</f>
        <v>0</v>
      </c>
    </row>
    <row r="94" spans="1:26" ht="31.15" customHeight="1" x14ac:dyDescent="0.2">
      <c r="A94" s="329"/>
      <c r="B94" s="331"/>
      <c r="C94" s="239" t="s">
        <v>153</v>
      </c>
      <c r="D94" s="99" t="s">
        <v>252</v>
      </c>
      <c r="E94" s="26">
        <v>100</v>
      </c>
      <c r="F94" s="26">
        <v>0</v>
      </c>
      <c r="G94" s="26" t="s">
        <v>61</v>
      </c>
      <c r="H94" s="26">
        <v>100</v>
      </c>
      <c r="I94" s="26"/>
      <c r="J94" s="26"/>
      <c r="K94" s="26"/>
      <c r="L94" s="258">
        <v>0</v>
      </c>
      <c r="M94" s="258"/>
      <c r="N94" s="258"/>
      <c r="O94" s="256">
        <v>100</v>
      </c>
      <c r="P94" s="256"/>
      <c r="Q94" s="257"/>
      <c r="R94" s="258">
        <v>100</v>
      </c>
      <c r="S94" s="258"/>
      <c r="T94" s="258"/>
      <c r="U94" s="256"/>
      <c r="V94" s="256"/>
      <c r="W94" s="257"/>
      <c r="X94" s="26">
        <v>100</v>
      </c>
      <c r="Y94" s="6">
        <f>X94/E94</f>
        <v>1</v>
      </c>
    </row>
    <row r="95" spans="1:26" ht="31.15" customHeight="1" thickBot="1" x14ac:dyDescent="0.25">
      <c r="A95" s="329"/>
      <c r="B95" s="319"/>
      <c r="C95" s="237" t="s">
        <v>59</v>
      </c>
      <c r="D95" s="43" t="s">
        <v>250</v>
      </c>
      <c r="E95" s="2">
        <v>4</v>
      </c>
      <c r="F95" s="2">
        <v>4</v>
      </c>
      <c r="G95" s="2" t="s">
        <v>56</v>
      </c>
      <c r="H95" s="2"/>
      <c r="I95" s="107">
        <v>0.75</v>
      </c>
      <c r="J95" s="2"/>
      <c r="K95" s="2"/>
      <c r="L95" s="255">
        <v>3</v>
      </c>
      <c r="M95" s="256"/>
      <c r="N95" s="256"/>
      <c r="O95" s="256"/>
      <c r="P95" s="256"/>
      <c r="Q95" s="257"/>
      <c r="R95" s="279"/>
      <c r="S95" s="280"/>
      <c r="T95" s="280"/>
      <c r="U95" s="280"/>
      <c r="V95" s="280"/>
      <c r="W95" s="281"/>
      <c r="X95" s="2">
        <v>3</v>
      </c>
      <c r="Y95" s="6">
        <v>0.75</v>
      </c>
    </row>
    <row r="96" spans="1:26" ht="37.15" customHeight="1" thickBot="1" x14ac:dyDescent="0.25">
      <c r="A96" s="329"/>
      <c r="B96" s="22" t="s">
        <v>44</v>
      </c>
      <c r="C96" s="241" t="s">
        <v>274</v>
      </c>
      <c r="D96" s="95" t="s">
        <v>253</v>
      </c>
      <c r="E96" s="16">
        <v>0.8</v>
      </c>
      <c r="F96" s="16">
        <v>0.8</v>
      </c>
      <c r="G96" s="5" t="s">
        <v>56</v>
      </c>
      <c r="H96" s="16"/>
      <c r="I96" s="16"/>
      <c r="J96" s="16">
        <v>0.5</v>
      </c>
      <c r="K96" s="16"/>
      <c r="L96" s="282">
        <v>0.4</v>
      </c>
      <c r="M96" s="283"/>
      <c r="N96" s="283"/>
      <c r="O96" s="283"/>
      <c r="P96" s="283"/>
      <c r="Q96" s="284"/>
      <c r="R96" s="282"/>
      <c r="S96" s="283"/>
      <c r="T96" s="283"/>
      <c r="U96" s="283"/>
      <c r="V96" s="283"/>
      <c r="W96" s="284"/>
      <c r="X96" s="16">
        <v>0.4</v>
      </c>
      <c r="Y96" s="6">
        <v>0.5</v>
      </c>
    </row>
    <row r="97" spans="1:25" ht="31.15" customHeight="1" thickBot="1" x14ac:dyDescent="0.25">
      <c r="A97" s="329"/>
      <c r="B97" s="38" t="s">
        <v>45</v>
      </c>
      <c r="C97" s="234" t="s">
        <v>112</v>
      </c>
      <c r="D97" s="92" t="s">
        <v>254</v>
      </c>
      <c r="E97" s="16">
        <v>0.57999999999999996</v>
      </c>
      <c r="F97" s="18">
        <v>0.56999999999999995</v>
      </c>
      <c r="G97" s="5" t="s">
        <v>56</v>
      </c>
      <c r="H97" s="16">
        <v>0.98</v>
      </c>
      <c r="I97" s="16"/>
      <c r="J97" s="16"/>
      <c r="K97" s="16"/>
      <c r="L97" s="317" t="s">
        <v>256</v>
      </c>
      <c r="M97" s="296"/>
      <c r="N97" s="296"/>
      <c r="O97" s="296"/>
      <c r="P97" s="296"/>
      <c r="Q97" s="297"/>
      <c r="R97" s="317"/>
      <c r="S97" s="296"/>
      <c r="T97" s="296"/>
      <c r="U97" s="296"/>
      <c r="V97" s="296"/>
      <c r="W97" s="297"/>
      <c r="X97" s="18" t="s">
        <v>255</v>
      </c>
      <c r="Y97" s="17">
        <v>0.98</v>
      </c>
    </row>
    <row r="98" spans="1:25" ht="46.15" customHeight="1" thickBot="1" x14ac:dyDescent="0.25">
      <c r="A98" s="329"/>
      <c r="B98" s="318" t="s">
        <v>46</v>
      </c>
      <c r="C98" s="239" t="s">
        <v>81</v>
      </c>
      <c r="D98" s="95" t="s">
        <v>257</v>
      </c>
      <c r="E98" s="16">
        <v>0.93</v>
      </c>
      <c r="F98" s="16">
        <v>0.93</v>
      </c>
      <c r="G98" s="5" t="s">
        <v>61</v>
      </c>
      <c r="H98" s="16">
        <v>1</v>
      </c>
      <c r="I98" s="16"/>
      <c r="J98" s="5"/>
      <c r="K98" s="16"/>
      <c r="L98" s="301">
        <v>80</v>
      </c>
      <c r="M98" s="283"/>
      <c r="N98" s="284"/>
      <c r="O98" s="301" t="s">
        <v>258</v>
      </c>
      <c r="P98" s="283"/>
      <c r="Q98" s="284"/>
      <c r="R98" s="301">
        <v>88.68</v>
      </c>
      <c r="S98" s="283"/>
      <c r="T98" s="284"/>
      <c r="U98" s="301"/>
      <c r="V98" s="283"/>
      <c r="W98" s="284"/>
      <c r="X98" s="16">
        <v>0.88680000000000003</v>
      </c>
      <c r="Y98" s="17">
        <v>1</v>
      </c>
    </row>
    <row r="99" spans="1:25" ht="36" customHeight="1" thickBot="1" x14ac:dyDescent="0.25">
      <c r="A99" s="329"/>
      <c r="B99" s="319"/>
      <c r="C99" s="237" t="s">
        <v>82</v>
      </c>
      <c r="D99" s="61" t="s">
        <v>259</v>
      </c>
      <c r="E99" s="3">
        <v>0.98</v>
      </c>
      <c r="F99" s="3">
        <v>0.98</v>
      </c>
      <c r="G99" s="2" t="s">
        <v>61</v>
      </c>
      <c r="H99" s="3"/>
      <c r="I99" s="3">
        <v>0.71</v>
      </c>
      <c r="J99" s="15"/>
      <c r="K99" s="15"/>
      <c r="L99" s="255">
        <v>98</v>
      </c>
      <c r="M99" s="256"/>
      <c r="N99" s="257"/>
      <c r="O99" s="255">
        <v>67</v>
      </c>
      <c r="P99" s="256"/>
      <c r="Q99" s="257"/>
      <c r="R99" s="255">
        <v>70</v>
      </c>
      <c r="S99" s="256"/>
      <c r="T99" s="257"/>
      <c r="U99" s="255"/>
      <c r="V99" s="256"/>
      <c r="W99" s="257"/>
      <c r="X99" s="3">
        <v>0.7</v>
      </c>
      <c r="Y99" s="17">
        <f t="shared" ref="Y99:Y107" si="2">X99/E99</f>
        <v>0.7142857142857143</v>
      </c>
    </row>
    <row r="100" spans="1:25" ht="31.15" customHeight="1" thickBot="1" x14ac:dyDescent="0.25">
      <c r="A100" s="329"/>
      <c r="B100" s="319"/>
      <c r="C100" s="237" t="s">
        <v>154</v>
      </c>
      <c r="D100" s="61" t="s">
        <v>260</v>
      </c>
      <c r="E100" s="3">
        <v>0.92</v>
      </c>
      <c r="F100" s="3">
        <v>0.92</v>
      </c>
      <c r="G100" s="2" t="s">
        <v>61</v>
      </c>
      <c r="H100" s="3">
        <v>1</v>
      </c>
      <c r="I100" s="3"/>
      <c r="J100" s="3"/>
      <c r="K100" s="3"/>
      <c r="L100" s="285">
        <v>0.92</v>
      </c>
      <c r="M100" s="256"/>
      <c r="N100" s="257"/>
      <c r="O100" s="285">
        <v>0.92</v>
      </c>
      <c r="P100" s="256"/>
      <c r="Q100" s="257"/>
      <c r="R100" s="285">
        <v>0.92</v>
      </c>
      <c r="S100" s="256"/>
      <c r="T100" s="257"/>
      <c r="U100" s="255"/>
      <c r="V100" s="256"/>
      <c r="W100" s="257"/>
      <c r="X100" s="3">
        <v>0.92</v>
      </c>
      <c r="Y100" s="17">
        <f t="shared" si="2"/>
        <v>1</v>
      </c>
    </row>
    <row r="101" spans="1:25" ht="31.15" customHeight="1" thickBot="1" x14ac:dyDescent="0.25">
      <c r="A101" s="329"/>
      <c r="B101" s="318" t="s">
        <v>47</v>
      </c>
      <c r="C101" s="240" t="s">
        <v>176</v>
      </c>
      <c r="D101" s="92" t="s">
        <v>265</v>
      </c>
      <c r="E101" s="16">
        <v>0.25</v>
      </c>
      <c r="F101" s="16">
        <v>0.25</v>
      </c>
      <c r="G101" s="2" t="s">
        <v>61</v>
      </c>
      <c r="H101" s="5">
        <v>212</v>
      </c>
      <c r="I101" s="5"/>
      <c r="J101" s="5"/>
      <c r="K101" s="5"/>
      <c r="L101" s="301">
        <v>43</v>
      </c>
      <c r="M101" s="283"/>
      <c r="N101" s="284"/>
      <c r="O101" s="282">
        <v>0.52</v>
      </c>
      <c r="P101" s="283"/>
      <c r="Q101" s="284"/>
      <c r="R101" s="282">
        <v>0.53</v>
      </c>
      <c r="S101" s="283"/>
      <c r="T101" s="284"/>
      <c r="U101" s="282"/>
      <c r="V101" s="283"/>
      <c r="W101" s="284"/>
      <c r="X101" s="16">
        <v>0.53</v>
      </c>
      <c r="Y101" s="17">
        <f t="shared" si="2"/>
        <v>2.12</v>
      </c>
    </row>
    <row r="102" spans="1:25" ht="31.15" customHeight="1" thickBot="1" x14ac:dyDescent="0.25">
      <c r="A102" s="329"/>
      <c r="B102" s="319"/>
      <c r="C102" s="237" t="s">
        <v>98</v>
      </c>
      <c r="D102" s="43" t="s">
        <v>261</v>
      </c>
      <c r="E102" s="3">
        <v>1.5</v>
      </c>
      <c r="F102" s="3">
        <v>1.5</v>
      </c>
      <c r="G102" s="2" t="s">
        <v>61</v>
      </c>
      <c r="H102" s="2">
        <v>466</v>
      </c>
      <c r="I102" s="3"/>
      <c r="J102" s="3"/>
      <c r="K102" s="2"/>
      <c r="L102" s="255">
        <v>2839</v>
      </c>
      <c r="M102" s="256"/>
      <c r="N102" s="257"/>
      <c r="O102" s="285">
        <v>13.21</v>
      </c>
      <c r="P102" s="256"/>
      <c r="Q102" s="257"/>
      <c r="R102" s="285">
        <v>6.99</v>
      </c>
      <c r="S102" s="256"/>
      <c r="T102" s="257"/>
      <c r="U102" s="285"/>
      <c r="V102" s="256"/>
      <c r="W102" s="257"/>
      <c r="X102" s="3">
        <v>6.99</v>
      </c>
      <c r="Y102" s="17">
        <f t="shared" si="2"/>
        <v>4.66</v>
      </c>
    </row>
    <row r="103" spans="1:25" ht="31.15" customHeight="1" thickBot="1" x14ac:dyDescent="0.25">
      <c r="A103" s="329"/>
      <c r="B103" s="319"/>
      <c r="C103" s="237" t="s">
        <v>99</v>
      </c>
      <c r="D103" s="43" t="s">
        <v>262</v>
      </c>
      <c r="E103" s="3">
        <v>0.48</v>
      </c>
      <c r="F103" s="3">
        <v>0.48</v>
      </c>
      <c r="G103" s="2" t="s">
        <v>61</v>
      </c>
      <c r="H103" s="2">
        <v>92</v>
      </c>
      <c r="I103" s="2"/>
      <c r="J103" s="2"/>
      <c r="K103" s="2"/>
      <c r="L103" s="255">
        <v>44</v>
      </c>
      <c r="M103" s="256"/>
      <c r="N103" s="257"/>
      <c r="O103" s="285">
        <v>0.38</v>
      </c>
      <c r="P103" s="256"/>
      <c r="Q103" s="257"/>
      <c r="R103" s="285">
        <v>0.44</v>
      </c>
      <c r="S103" s="256"/>
      <c r="T103" s="257"/>
      <c r="U103" s="285"/>
      <c r="V103" s="256"/>
      <c r="W103" s="257"/>
      <c r="X103" s="3">
        <v>0.44</v>
      </c>
      <c r="Y103" s="17">
        <f t="shared" si="2"/>
        <v>0.91666666666666674</v>
      </c>
    </row>
    <row r="104" spans="1:25" ht="31.15" customHeight="1" thickBot="1" x14ac:dyDescent="0.25">
      <c r="A104" s="329"/>
      <c r="B104" s="319"/>
      <c r="C104" s="237" t="s">
        <v>100</v>
      </c>
      <c r="D104" s="43" t="s">
        <v>263</v>
      </c>
      <c r="E104" s="3">
        <v>0.85</v>
      </c>
      <c r="F104" s="3">
        <v>0.85</v>
      </c>
      <c r="G104" s="2" t="s">
        <v>61</v>
      </c>
      <c r="H104" s="2"/>
      <c r="I104" s="2">
        <v>84</v>
      </c>
      <c r="J104" s="2"/>
      <c r="K104" s="2"/>
      <c r="L104" s="255">
        <v>50</v>
      </c>
      <c r="M104" s="256"/>
      <c r="N104" s="257"/>
      <c r="O104" s="285">
        <v>0.66</v>
      </c>
      <c r="P104" s="256"/>
      <c r="Q104" s="257"/>
      <c r="R104" s="285">
        <v>0.71</v>
      </c>
      <c r="S104" s="256"/>
      <c r="T104" s="257"/>
      <c r="U104" s="285"/>
      <c r="V104" s="256"/>
      <c r="W104" s="257"/>
      <c r="X104" s="3">
        <v>0.71</v>
      </c>
      <c r="Y104" s="17">
        <f t="shared" si="2"/>
        <v>0.83529411764705885</v>
      </c>
    </row>
    <row r="105" spans="1:25" ht="31.15" customHeight="1" thickBot="1" x14ac:dyDescent="0.25">
      <c r="A105" s="330"/>
      <c r="B105" s="328"/>
      <c r="C105" s="242" t="s">
        <v>101</v>
      </c>
      <c r="D105" s="112" t="s">
        <v>264</v>
      </c>
      <c r="E105" s="8">
        <v>0.81</v>
      </c>
      <c r="F105" s="8">
        <v>0.81</v>
      </c>
      <c r="G105" s="2" t="s">
        <v>61</v>
      </c>
      <c r="H105" s="7">
        <v>100</v>
      </c>
      <c r="I105" s="7"/>
      <c r="J105" s="7"/>
      <c r="K105" s="7"/>
      <c r="L105" s="279">
        <v>80</v>
      </c>
      <c r="M105" s="280"/>
      <c r="N105" s="281"/>
      <c r="O105" s="262">
        <v>0.81</v>
      </c>
      <c r="P105" s="280"/>
      <c r="Q105" s="281"/>
      <c r="R105" s="285">
        <v>0.81</v>
      </c>
      <c r="S105" s="256"/>
      <c r="T105" s="257"/>
      <c r="U105" s="285"/>
      <c r="V105" s="256"/>
      <c r="W105" s="257"/>
      <c r="X105" s="8">
        <v>0.81</v>
      </c>
      <c r="Y105" s="17">
        <f t="shared" si="2"/>
        <v>1</v>
      </c>
    </row>
    <row r="106" spans="1:25" ht="65.25" customHeight="1" thickBot="1" x14ac:dyDescent="0.25">
      <c r="A106" s="325" t="s">
        <v>52</v>
      </c>
      <c r="B106" s="21" t="s">
        <v>49</v>
      </c>
      <c r="C106" s="72" t="s">
        <v>108</v>
      </c>
      <c r="D106" s="104" t="s">
        <v>266</v>
      </c>
      <c r="E106" s="80">
        <v>1</v>
      </c>
      <c r="F106" s="3">
        <v>0.96</v>
      </c>
      <c r="G106" s="2" t="s">
        <v>61</v>
      </c>
      <c r="H106" s="3"/>
      <c r="I106" s="3"/>
      <c r="J106" s="3">
        <v>0.5</v>
      </c>
      <c r="K106" s="3"/>
      <c r="L106" s="320">
        <v>0.2</v>
      </c>
      <c r="M106" s="321"/>
      <c r="N106" s="322"/>
      <c r="O106" s="320">
        <v>0.5</v>
      </c>
      <c r="P106" s="321"/>
      <c r="Q106" s="322"/>
      <c r="R106" s="323"/>
      <c r="S106" s="280"/>
      <c r="T106" s="281"/>
      <c r="U106" s="323"/>
      <c r="V106" s="280"/>
      <c r="W106" s="281"/>
      <c r="X106" s="3">
        <v>0.5</v>
      </c>
      <c r="Y106" s="6">
        <f t="shared" si="2"/>
        <v>0.5</v>
      </c>
    </row>
    <row r="107" spans="1:25" ht="82.9" customHeight="1" thickBot="1" x14ac:dyDescent="0.25">
      <c r="A107" s="326"/>
      <c r="B107" s="21" t="s">
        <v>50</v>
      </c>
      <c r="C107" s="240" t="s">
        <v>155</v>
      </c>
      <c r="D107" s="95" t="s">
        <v>267</v>
      </c>
      <c r="E107" s="16">
        <v>0.9</v>
      </c>
      <c r="F107" s="16">
        <v>0.72</v>
      </c>
      <c r="G107" s="5" t="s">
        <v>61</v>
      </c>
      <c r="H107" s="16">
        <v>0.94</v>
      </c>
      <c r="I107" s="5"/>
      <c r="J107" s="5"/>
      <c r="K107" s="5"/>
      <c r="L107" s="288">
        <v>0.93</v>
      </c>
      <c r="M107" s="289"/>
      <c r="N107" s="290"/>
      <c r="O107" s="288">
        <v>0.87</v>
      </c>
      <c r="P107" s="289"/>
      <c r="Q107" s="290"/>
      <c r="R107" s="288">
        <v>0.85</v>
      </c>
      <c r="S107" s="289"/>
      <c r="T107" s="290"/>
      <c r="U107" s="282"/>
      <c r="V107" s="283"/>
      <c r="W107" s="284"/>
      <c r="X107" s="16">
        <v>0.85</v>
      </c>
      <c r="Y107" s="6">
        <f t="shared" si="2"/>
        <v>0.94444444444444442</v>
      </c>
    </row>
    <row r="108" spans="1:25" ht="64.150000000000006" customHeight="1" x14ac:dyDescent="0.2">
      <c r="A108" s="327"/>
      <c r="B108" s="81" t="s">
        <v>51</v>
      </c>
      <c r="C108" s="241" t="s">
        <v>60</v>
      </c>
      <c r="D108" s="113" t="s">
        <v>268</v>
      </c>
      <c r="E108" s="46">
        <v>0.9</v>
      </c>
      <c r="F108" s="46">
        <v>0.87</v>
      </c>
      <c r="G108" s="82" t="s">
        <v>61</v>
      </c>
      <c r="H108" s="47">
        <v>92</v>
      </c>
      <c r="I108" s="47"/>
      <c r="J108" s="47"/>
      <c r="K108" s="47"/>
      <c r="L108" s="271">
        <v>0.24</v>
      </c>
      <c r="M108" s="271"/>
      <c r="N108" s="271"/>
      <c r="O108" s="427">
        <v>0.35</v>
      </c>
      <c r="P108" s="427"/>
      <c r="Q108" s="427"/>
      <c r="R108" s="427">
        <v>0.83</v>
      </c>
      <c r="S108" s="427"/>
      <c r="T108" s="427"/>
      <c r="U108" s="301"/>
      <c r="V108" s="283"/>
      <c r="W108" s="284"/>
      <c r="X108" s="46">
        <v>0.83</v>
      </c>
      <c r="Y108" s="25">
        <f>X108/E108</f>
        <v>0.92222222222222217</v>
      </c>
    </row>
    <row r="109" spans="1:25" ht="47.25" customHeight="1" x14ac:dyDescent="0.2">
      <c r="A109" s="292" t="s">
        <v>53</v>
      </c>
      <c r="B109" s="291" t="s">
        <v>54</v>
      </c>
      <c r="C109" s="234" t="s">
        <v>74</v>
      </c>
      <c r="D109" s="61" t="s">
        <v>269</v>
      </c>
      <c r="E109" s="77">
        <v>0.96</v>
      </c>
      <c r="F109" s="77">
        <v>0.96</v>
      </c>
      <c r="G109" s="75" t="s">
        <v>56</v>
      </c>
      <c r="H109" s="77">
        <v>1.01</v>
      </c>
      <c r="I109" s="77"/>
      <c r="J109" s="77"/>
      <c r="K109" s="77"/>
      <c r="L109" s="285">
        <v>0.97</v>
      </c>
      <c r="M109" s="286"/>
      <c r="N109" s="286"/>
      <c r="O109" s="286"/>
      <c r="P109" s="286"/>
      <c r="Q109" s="287"/>
      <c r="R109" s="428"/>
      <c r="S109" s="429"/>
      <c r="T109" s="429"/>
      <c r="U109" s="429"/>
      <c r="V109" s="429"/>
      <c r="W109" s="430"/>
      <c r="X109" s="77">
        <v>0.97</v>
      </c>
      <c r="Y109" s="77">
        <f>X109/E109</f>
        <v>1.0104166666666667</v>
      </c>
    </row>
    <row r="110" spans="1:25" ht="42" customHeight="1" x14ac:dyDescent="0.2">
      <c r="A110" s="292"/>
      <c r="B110" s="291"/>
      <c r="C110" s="234" t="s">
        <v>156</v>
      </c>
      <c r="D110" s="61" t="s">
        <v>270</v>
      </c>
      <c r="E110" s="77">
        <v>1</v>
      </c>
      <c r="F110" s="77">
        <v>0.48</v>
      </c>
      <c r="G110" s="75" t="s">
        <v>56</v>
      </c>
      <c r="H110" s="77"/>
      <c r="I110" s="77"/>
      <c r="J110" s="77">
        <v>0.48</v>
      </c>
      <c r="K110" s="77"/>
      <c r="L110" s="271">
        <v>0.48</v>
      </c>
      <c r="M110" s="271"/>
      <c r="N110" s="271"/>
      <c r="O110" s="271"/>
      <c r="P110" s="271"/>
      <c r="Q110" s="271"/>
      <c r="R110" s="426"/>
      <c r="S110" s="426"/>
      <c r="T110" s="426"/>
      <c r="U110" s="426"/>
      <c r="V110" s="426"/>
      <c r="W110" s="426"/>
      <c r="X110" s="77">
        <v>0.48</v>
      </c>
      <c r="Y110" s="77">
        <f>X110/E110</f>
        <v>0.48</v>
      </c>
    </row>
    <row r="111" spans="1:25" ht="45" customHeight="1" x14ac:dyDescent="0.2">
      <c r="A111" s="292"/>
      <c r="B111" s="291"/>
      <c r="C111" s="234" t="s">
        <v>157</v>
      </c>
      <c r="D111" s="61" t="s">
        <v>271</v>
      </c>
      <c r="E111" s="77">
        <v>1</v>
      </c>
      <c r="F111" s="77">
        <v>0.1</v>
      </c>
      <c r="G111" s="75" t="s">
        <v>56</v>
      </c>
      <c r="H111" s="77"/>
      <c r="I111" s="77"/>
      <c r="J111" s="77">
        <v>0.52</v>
      </c>
      <c r="K111" s="77"/>
      <c r="L111" s="271">
        <v>0.52</v>
      </c>
      <c r="M111" s="271"/>
      <c r="N111" s="271"/>
      <c r="O111" s="271"/>
      <c r="P111" s="271"/>
      <c r="Q111" s="271"/>
      <c r="R111" s="426"/>
      <c r="S111" s="426"/>
      <c r="T111" s="426"/>
      <c r="U111" s="426"/>
      <c r="V111" s="426"/>
      <c r="W111" s="426"/>
      <c r="X111" s="77">
        <v>0.52</v>
      </c>
      <c r="Y111" s="77">
        <f>X111/E111</f>
        <v>0.52</v>
      </c>
    </row>
    <row r="112" spans="1:25" ht="54.75" customHeight="1" x14ac:dyDescent="0.2">
      <c r="A112" s="292"/>
      <c r="B112" s="291"/>
      <c r="C112" s="234" t="s">
        <v>158</v>
      </c>
      <c r="D112" s="61" t="s">
        <v>272</v>
      </c>
      <c r="E112" s="77">
        <v>1</v>
      </c>
      <c r="F112" s="77">
        <v>1</v>
      </c>
      <c r="G112" s="224" t="s">
        <v>61</v>
      </c>
      <c r="H112" s="77"/>
      <c r="I112" s="77">
        <v>0.74</v>
      </c>
      <c r="J112" s="77"/>
      <c r="K112" s="77"/>
      <c r="L112" s="271">
        <v>0.32</v>
      </c>
      <c r="M112" s="271"/>
      <c r="N112" s="271"/>
      <c r="O112" s="426">
        <v>47</v>
      </c>
      <c r="P112" s="426"/>
      <c r="Q112" s="426"/>
      <c r="R112" s="426">
        <v>74</v>
      </c>
      <c r="S112" s="426"/>
      <c r="T112" s="426"/>
      <c r="U112" s="426"/>
      <c r="V112" s="426"/>
      <c r="W112" s="426"/>
      <c r="X112" s="77">
        <v>0.74</v>
      </c>
      <c r="Y112" s="77">
        <f>X112/E112</f>
        <v>0.74</v>
      </c>
    </row>
    <row r="113" spans="24:26" ht="31.15" customHeight="1" x14ac:dyDescent="0.2">
      <c r="X113" s="9" t="s">
        <v>113</v>
      </c>
      <c r="Y113" s="39" t="e">
        <f>SUM(Y3:Y56)+SUM(Y58:Y64)+SUM(Y66:Y69)+SUM(Y71:Y75)+SUM(Y77:Y81)+SUM(Y83:Y109)</f>
        <v>#DIV/0!</v>
      </c>
      <c r="Z113" s="9">
        <f>SUM(Z1:Z108)</f>
        <v>46</v>
      </c>
    </row>
    <row r="114" spans="24:26" ht="31.15" customHeight="1" x14ac:dyDescent="0.2">
      <c r="X114" s="9" t="s">
        <v>114</v>
      </c>
      <c r="Y114" s="40" t="e">
        <f>Y113/Z113</f>
        <v>#DIV/0!</v>
      </c>
    </row>
  </sheetData>
  <autoFilter ref="A1:Y1">
    <filterColumn colId="7" showButton="0"/>
    <filterColumn colId="8" showButton="0"/>
    <filterColumn colId="9"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361">
    <mergeCell ref="L111:Q111"/>
    <mergeCell ref="R111:W111"/>
    <mergeCell ref="L112:N112"/>
    <mergeCell ref="O112:Q112"/>
    <mergeCell ref="R112:T112"/>
    <mergeCell ref="U112:W112"/>
    <mergeCell ref="U94:W94"/>
    <mergeCell ref="L108:N108"/>
    <mergeCell ref="O108:Q108"/>
    <mergeCell ref="R108:T108"/>
    <mergeCell ref="U108:W108"/>
    <mergeCell ref="L109:Q109"/>
    <mergeCell ref="R109:W109"/>
    <mergeCell ref="L110:Q110"/>
    <mergeCell ref="R110:W110"/>
    <mergeCell ref="L97:Q97"/>
    <mergeCell ref="L94:N94"/>
    <mergeCell ref="O94:Q94"/>
    <mergeCell ref="R94:T94"/>
    <mergeCell ref="U103:W103"/>
    <mergeCell ref="L95:Q95"/>
    <mergeCell ref="L96:Q96"/>
    <mergeCell ref="R96:W96"/>
    <mergeCell ref="R106:T106"/>
    <mergeCell ref="R15:T15"/>
    <mergeCell ref="U15:W15"/>
    <mergeCell ref="R9:T9"/>
    <mergeCell ref="U9:W9"/>
    <mergeCell ref="L10:N10"/>
    <mergeCell ref="O10:Q10"/>
    <mergeCell ref="R10:T10"/>
    <mergeCell ref="U10:W10"/>
    <mergeCell ref="R14:W14"/>
    <mergeCell ref="L24:N24"/>
    <mergeCell ref="L23:N23"/>
    <mergeCell ref="Y1:Y2"/>
    <mergeCell ref="A1:A2"/>
    <mergeCell ref="B1:B2"/>
    <mergeCell ref="C1:C2"/>
    <mergeCell ref="D1:D2"/>
    <mergeCell ref="E1:E2"/>
    <mergeCell ref="F1:F2"/>
    <mergeCell ref="A3:A51"/>
    <mergeCell ref="B3:B5"/>
    <mergeCell ref="L3:N3"/>
    <mergeCell ref="O3:Q3"/>
    <mergeCell ref="R3:T3"/>
    <mergeCell ref="U3:W3"/>
    <mergeCell ref="L4:O4"/>
    <mergeCell ref="P4:S4"/>
    <mergeCell ref="T4:W4"/>
    <mergeCell ref="L5:N5"/>
    <mergeCell ref="L6:N6"/>
    <mergeCell ref="O6:Q6"/>
    <mergeCell ref="R6:T6"/>
    <mergeCell ref="U6:W6"/>
    <mergeCell ref="O5:Q5"/>
    <mergeCell ref="R16:W16"/>
    <mergeCell ref="G1:G2"/>
    <mergeCell ref="H1:K1"/>
    <mergeCell ref="B21:B24"/>
    <mergeCell ref="L21:N21"/>
    <mergeCell ref="L22:N22"/>
    <mergeCell ref="O42:Q42"/>
    <mergeCell ref="B6:B8"/>
    <mergeCell ref="B11:B16"/>
    <mergeCell ref="B9:B10"/>
    <mergeCell ref="L9:N9"/>
    <mergeCell ref="O9:Q9"/>
    <mergeCell ref="O17:Q17"/>
    <mergeCell ref="O18:Q18"/>
    <mergeCell ref="O19:Q19"/>
    <mergeCell ref="L37:N37"/>
    <mergeCell ref="L1:W1"/>
    <mergeCell ref="R5:T5"/>
    <mergeCell ref="U5:W5"/>
    <mergeCell ref="O27:Q27"/>
    <mergeCell ref="L33:N33"/>
    <mergeCell ref="O33:Q33"/>
    <mergeCell ref="L26:N26"/>
    <mergeCell ref="U21:W21"/>
    <mergeCell ref="X1:X2"/>
    <mergeCell ref="B32:B35"/>
    <mergeCell ref="L34:Q34"/>
    <mergeCell ref="O26:Q26"/>
    <mergeCell ref="O23:Q23"/>
    <mergeCell ref="O21:Q21"/>
    <mergeCell ref="L17:N17"/>
    <mergeCell ref="L18:N18"/>
    <mergeCell ref="L19:N19"/>
    <mergeCell ref="L20:N20"/>
    <mergeCell ref="B25:B28"/>
    <mergeCell ref="B29:B31"/>
    <mergeCell ref="R22:T22"/>
    <mergeCell ref="L15:Q15"/>
    <mergeCell ref="L16:Q16"/>
    <mergeCell ref="O20:Q20"/>
    <mergeCell ref="B17:B20"/>
    <mergeCell ref="L14:Q14"/>
    <mergeCell ref="R21:T21"/>
    <mergeCell ref="L25:N25"/>
    <mergeCell ref="O25:Q25"/>
    <mergeCell ref="O35:Q35"/>
    <mergeCell ref="L30:W30"/>
    <mergeCell ref="O32:Q32"/>
    <mergeCell ref="B36:B38"/>
    <mergeCell ref="O37:Q37"/>
    <mergeCell ref="L38:Q38"/>
    <mergeCell ref="L42:N42"/>
    <mergeCell ref="R35:T35"/>
    <mergeCell ref="U35:W35"/>
    <mergeCell ref="R27:T27"/>
    <mergeCell ref="L29:W29"/>
    <mergeCell ref="L31:W31"/>
    <mergeCell ref="O39:Q39"/>
    <mergeCell ref="L32:N32"/>
    <mergeCell ref="U32:W32"/>
    <mergeCell ref="L36:N36"/>
    <mergeCell ref="O36:Q36"/>
    <mergeCell ref="R32:T32"/>
    <mergeCell ref="R33:T33"/>
    <mergeCell ref="U33:W33"/>
    <mergeCell ref="L35:N35"/>
    <mergeCell ref="O28:Q28"/>
    <mergeCell ref="L28:N28"/>
    <mergeCell ref="L27:N27"/>
    <mergeCell ref="L39:N39"/>
    <mergeCell ref="R39:T39"/>
    <mergeCell ref="U39:W39"/>
    <mergeCell ref="R37:T37"/>
    <mergeCell ref="U37:W37"/>
    <mergeCell ref="L44:N44"/>
    <mergeCell ref="L41:N41"/>
    <mergeCell ref="L43:N43"/>
    <mergeCell ref="U49:W49"/>
    <mergeCell ref="U44:W44"/>
    <mergeCell ref="L45:W45"/>
    <mergeCell ref="O47:Q47"/>
    <mergeCell ref="L46:W46"/>
    <mergeCell ref="L40:W40"/>
    <mergeCell ref="O43:Q43"/>
    <mergeCell ref="O41:Q41"/>
    <mergeCell ref="R41:T41"/>
    <mergeCell ref="R42:T42"/>
    <mergeCell ref="U42:W42"/>
    <mergeCell ref="O44:Q44"/>
    <mergeCell ref="R44:T44"/>
    <mergeCell ref="U47:W47"/>
    <mergeCell ref="R56:T56"/>
    <mergeCell ref="U56:W56"/>
    <mergeCell ref="L49:N49"/>
    <mergeCell ref="B49:B51"/>
    <mergeCell ref="L50:N50"/>
    <mergeCell ref="L51:N51"/>
    <mergeCell ref="O50:Q50"/>
    <mergeCell ref="O51:Q51"/>
    <mergeCell ref="B41:B47"/>
    <mergeCell ref="R53:T53"/>
    <mergeCell ref="O49:Q49"/>
    <mergeCell ref="R49:T49"/>
    <mergeCell ref="L55:N55"/>
    <mergeCell ref="O55:Q55"/>
    <mergeCell ref="R55:T55"/>
    <mergeCell ref="O52:Q52"/>
    <mergeCell ref="O53:Q53"/>
    <mergeCell ref="R52:T52"/>
    <mergeCell ref="U52:W52"/>
    <mergeCell ref="R47:T47"/>
    <mergeCell ref="L59:N59"/>
    <mergeCell ref="O59:Q59"/>
    <mergeCell ref="R59:T59"/>
    <mergeCell ref="B93:B95"/>
    <mergeCell ref="L93:Q93"/>
    <mergeCell ref="B52:B56"/>
    <mergeCell ref="L52:N52"/>
    <mergeCell ref="L56:N56"/>
    <mergeCell ref="B57:B75"/>
    <mergeCell ref="C57:D57"/>
    <mergeCell ref="E57:Y57"/>
    <mergeCell ref="R85:W85"/>
    <mergeCell ref="O91:Q91"/>
    <mergeCell ref="O92:Q92"/>
    <mergeCell ref="C70:D70"/>
    <mergeCell ref="E70:Y70"/>
    <mergeCell ref="C65:D65"/>
    <mergeCell ref="E65:Y65"/>
    <mergeCell ref="C76:D76"/>
    <mergeCell ref="C82:D82"/>
    <mergeCell ref="L74:Q74"/>
    <mergeCell ref="L53:N53"/>
    <mergeCell ref="U59:W59"/>
    <mergeCell ref="U53:W53"/>
    <mergeCell ref="A106:A108"/>
    <mergeCell ref="O100:Q100"/>
    <mergeCell ref="R100:T100"/>
    <mergeCell ref="U100:W100"/>
    <mergeCell ref="B101:B105"/>
    <mergeCell ref="L101:N101"/>
    <mergeCell ref="O101:Q101"/>
    <mergeCell ref="L102:N102"/>
    <mergeCell ref="O102:Q102"/>
    <mergeCell ref="L103:N103"/>
    <mergeCell ref="O103:Q103"/>
    <mergeCell ref="B98:B100"/>
    <mergeCell ref="L98:N98"/>
    <mergeCell ref="O98:Q98"/>
    <mergeCell ref="R98:T98"/>
    <mergeCell ref="O106:Q106"/>
    <mergeCell ref="R101:T101"/>
    <mergeCell ref="U101:W101"/>
    <mergeCell ref="R102:T102"/>
    <mergeCell ref="R103:T103"/>
    <mergeCell ref="U102:W102"/>
    <mergeCell ref="A91:A105"/>
    <mergeCell ref="L60:N60"/>
    <mergeCell ref="B91:B92"/>
    <mergeCell ref="L107:N107"/>
    <mergeCell ref="O107:Q107"/>
    <mergeCell ref="R107:T107"/>
    <mergeCell ref="U107:W107"/>
    <mergeCell ref="L104:N104"/>
    <mergeCell ref="O104:Q104"/>
    <mergeCell ref="L105:N105"/>
    <mergeCell ref="O105:Q105"/>
    <mergeCell ref="R104:T104"/>
    <mergeCell ref="R105:T105"/>
    <mergeCell ref="L100:N100"/>
    <mergeCell ref="L106:N106"/>
    <mergeCell ref="U106:W106"/>
    <mergeCell ref="L91:N91"/>
    <mergeCell ref="U104:W104"/>
    <mergeCell ref="U105:W105"/>
    <mergeCell ref="R74:W74"/>
    <mergeCell ref="U98:W98"/>
    <mergeCell ref="R95:W95"/>
    <mergeCell ref="R91:T91"/>
    <mergeCell ref="U91:W91"/>
    <mergeCell ref="R92:T92"/>
    <mergeCell ref="U92:W92"/>
    <mergeCell ref="R93:W93"/>
    <mergeCell ref="U83:W83"/>
    <mergeCell ref="U78:W78"/>
    <mergeCell ref="R97:W97"/>
    <mergeCell ref="L99:N99"/>
    <mergeCell ref="O99:Q99"/>
    <mergeCell ref="R99:T99"/>
    <mergeCell ref="U99:W99"/>
    <mergeCell ref="L92:N92"/>
    <mergeCell ref="R90:W90"/>
    <mergeCell ref="U84:W84"/>
    <mergeCell ref="O83:Q83"/>
    <mergeCell ref="R83:T83"/>
    <mergeCell ref="L87:N87"/>
    <mergeCell ref="O87:Q87"/>
    <mergeCell ref="R87:T87"/>
    <mergeCell ref="U87:W87"/>
    <mergeCell ref="L83:N83"/>
    <mergeCell ref="L84:N84"/>
    <mergeCell ref="O84:Q84"/>
    <mergeCell ref="L85:Q85"/>
    <mergeCell ref="R84:T84"/>
    <mergeCell ref="O24:Q24"/>
    <mergeCell ref="R38:W38"/>
    <mergeCell ref="R19:T19"/>
    <mergeCell ref="R20:T20"/>
    <mergeCell ref="L90:Q90"/>
    <mergeCell ref="L79:N79"/>
    <mergeCell ref="O79:Q79"/>
    <mergeCell ref="R79:T79"/>
    <mergeCell ref="U79:W79"/>
    <mergeCell ref="L81:Q81"/>
    <mergeCell ref="R81:W81"/>
    <mergeCell ref="U19:W19"/>
    <mergeCell ref="U20:W20"/>
    <mergeCell ref="R36:T36"/>
    <mergeCell ref="U36:W36"/>
    <mergeCell ref="R50:T50"/>
    <mergeCell ref="U50:W50"/>
    <mergeCell ref="R51:T51"/>
    <mergeCell ref="R48:T48"/>
    <mergeCell ref="U48:W48"/>
    <mergeCell ref="U66:W66"/>
    <mergeCell ref="L67:W67"/>
    <mergeCell ref="L71:Q71"/>
    <mergeCell ref="U60:W60"/>
    <mergeCell ref="L47:N47"/>
    <mergeCell ref="L48:N48"/>
    <mergeCell ref="O48:Q48"/>
    <mergeCell ref="O56:Q56"/>
    <mergeCell ref="L68:W68"/>
    <mergeCell ref="B109:B112"/>
    <mergeCell ref="A109:A112"/>
    <mergeCell ref="C86:Y86"/>
    <mergeCell ref="L7:O7"/>
    <mergeCell ref="P7:S7"/>
    <mergeCell ref="T7:W7"/>
    <mergeCell ref="L8:W8"/>
    <mergeCell ref="L11:Q11"/>
    <mergeCell ref="R11:W11"/>
    <mergeCell ref="L12:W12"/>
    <mergeCell ref="U51:W51"/>
    <mergeCell ref="L13:N13"/>
    <mergeCell ref="O13:Q13"/>
    <mergeCell ref="R13:T13"/>
    <mergeCell ref="U13:W13"/>
    <mergeCell ref="U41:W41"/>
    <mergeCell ref="R43:T43"/>
    <mergeCell ref="U43:W43"/>
    <mergeCell ref="O22:Q22"/>
    <mergeCell ref="R34:W34"/>
    <mergeCell ref="U17:W17"/>
    <mergeCell ref="U24:W24"/>
    <mergeCell ref="U22:W22"/>
    <mergeCell ref="R24:T24"/>
    <mergeCell ref="U23:W23"/>
    <mergeCell ref="R25:T25"/>
    <mergeCell ref="U25:W25"/>
    <mergeCell ref="U27:W27"/>
    <mergeCell ref="R28:T28"/>
    <mergeCell ref="U28:W28"/>
    <mergeCell ref="U26:W26"/>
    <mergeCell ref="R26:T26"/>
    <mergeCell ref="R23:T23"/>
    <mergeCell ref="U18:W18"/>
    <mergeCell ref="R17:T17"/>
    <mergeCell ref="R18:T18"/>
    <mergeCell ref="O54:Q54"/>
    <mergeCell ref="R54:T54"/>
    <mergeCell ref="U54:W54"/>
    <mergeCell ref="R60:T60"/>
    <mergeCell ref="O60:Q60"/>
    <mergeCell ref="L66:N66"/>
    <mergeCell ref="O66:Q66"/>
    <mergeCell ref="R66:T66"/>
    <mergeCell ref="L69:N69"/>
    <mergeCell ref="O69:Q69"/>
    <mergeCell ref="U55:W55"/>
    <mergeCell ref="A52:A90"/>
    <mergeCell ref="L89:Q89"/>
    <mergeCell ref="R89:W89"/>
    <mergeCell ref="O88:Q88"/>
    <mergeCell ref="L88:N88"/>
    <mergeCell ref="R88:T88"/>
    <mergeCell ref="U88:W88"/>
    <mergeCell ref="L73:Q73"/>
    <mergeCell ref="R73:W73"/>
    <mergeCell ref="L75:Q75"/>
    <mergeCell ref="R75:W75"/>
    <mergeCell ref="L80:Q80"/>
    <mergeCell ref="R80:W80"/>
    <mergeCell ref="L77:Q77"/>
    <mergeCell ref="R77:W77"/>
    <mergeCell ref="L78:N78"/>
    <mergeCell ref="O78:Q78"/>
    <mergeCell ref="R78:T78"/>
    <mergeCell ref="R71:W71"/>
    <mergeCell ref="L72:Q72"/>
    <mergeCell ref="R72:W72"/>
    <mergeCell ref="R69:T69"/>
    <mergeCell ref="U69:W69"/>
    <mergeCell ref="L54:N54"/>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topLeftCell="A42" zoomScale="60" zoomScaleNormal="60" workbookViewId="0">
      <selection activeCell="D52" sqref="D52"/>
    </sheetView>
  </sheetViews>
  <sheetFormatPr baseColWidth="10" defaultRowHeight="25.15" customHeight="1" x14ac:dyDescent="0.2"/>
  <cols>
    <col min="1" max="1" width="14.875" customWidth="1"/>
    <col min="2" max="2" width="16.25" customWidth="1"/>
    <col min="3" max="3" width="59.125" customWidth="1"/>
    <col min="4" max="4" width="14.375" customWidth="1"/>
    <col min="5" max="5" width="24.125" style="44" customWidth="1"/>
    <col min="6" max="6" width="19.75" customWidth="1"/>
    <col min="7" max="7" width="12.125" customWidth="1"/>
  </cols>
  <sheetData>
    <row r="1" spans="1:7" ht="42.6" customHeight="1" x14ac:dyDescent="0.2">
      <c r="A1" s="1" t="s">
        <v>0</v>
      </c>
      <c r="B1" s="1" t="s">
        <v>1</v>
      </c>
      <c r="C1" s="1" t="s">
        <v>2</v>
      </c>
      <c r="D1" s="1" t="s">
        <v>126</v>
      </c>
      <c r="E1" s="1" t="s">
        <v>3</v>
      </c>
      <c r="F1" s="1" t="s">
        <v>284</v>
      </c>
      <c r="G1" s="134" t="s">
        <v>4</v>
      </c>
    </row>
    <row r="2" spans="1:7" ht="25.15" customHeight="1" x14ac:dyDescent="0.2">
      <c r="A2" s="462" t="s">
        <v>38</v>
      </c>
      <c r="B2" s="447" t="s">
        <v>25</v>
      </c>
      <c r="C2" s="43" t="s">
        <v>83</v>
      </c>
      <c r="D2" s="3">
        <v>0.9</v>
      </c>
      <c r="E2" s="3">
        <v>0.51</v>
      </c>
      <c r="F2" s="125">
        <f t="shared" ref="F2:F71" si="0">IF(D2=0,0,E2/D2)</f>
        <v>0.56666666666666665</v>
      </c>
      <c r="G2" s="135"/>
    </row>
    <row r="3" spans="1:7" ht="25.15" customHeight="1" x14ac:dyDescent="0.2">
      <c r="A3" s="462"/>
      <c r="B3" s="447"/>
      <c r="C3" s="61" t="s">
        <v>84</v>
      </c>
      <c r="D3" s="3">
        <v>0.85</v>
      </c>
      <c r="E3" s="3">
        <v>0.83</v>
      </c>
      <c r="F3" s="125">
        <f t="shared" si="0"/>
        <v>0.97647058823529409</v>
      </c>
      <c r="G3" s="135"/>
    </row>
    <row r="4" spans="1:7" ht="25.15" customHeight="1" x14ac:dyDescent="0.2">
      <c r="A4" s="462"/>
      <c r="B4" s="447"/>
      <c r="C4" s="43" t="s">
        <v>85</v>
      </c>
      <c r="D4" s="3">
        <v>0.85</v>
      </c>
      <c r="E4" s="3">
        <v>0.85</v>
      </c>
      <c r="F4" s="125">
        <f t="shared" si="0"/>
        <v>1</v>
      </c>
      <c r="G4" s="135"/>
    </row>
    <row r="5" spans="1:7" ht="32.25" customHeight="1" x14ac:dyDescent="0.2">
      <c r="A5" s="462"/>
      <c r="B5" s="363" t="s">
        <v>26</v>
      </c>
      <c r="C5" s="61" t="s">
        <v>62</v>
      </c>
      <c r="D5" s="3">
        <v>0.76</v>
      </c>
      <c r="E5" s="3">
        <v>0.75</v>
      </c>
      <c r="F5" s="125">
        <f t="shared" si="0"/>
        <v>0.98684210526315785</v>
      </c>
      <c r="G5" s="135"/>
    </row>
    <row r="6" spans="1:7" ht="30" customHeight="1" x14ac:dyDescent="0.2">
      <c r="A6" s="462"/>
      <c r="B6" s="364"/>
      <c r="C6" s="61" t="s">
        <v>127</v>
      </c>
      <c r="D6" s="53">
        <v>0.77</v>
      </c>
      <c r="E6" s="53">
        <v>0.79</v>
      </c>
      <c r="F6" s="125">
        <f t="shared" si="0"/>
        <v>1.025974025974026</v>
      </c>
      <c r="G6" s="135"/>
    </row>
    <row r="7" spans="1:7" ht="32.25" customHeight="1" x14ac:dyDescent="0.2">
      <c r="A7" s="462"/>
      <c r="B7" s="365"/>
      <c r="C7" s="115" t="s">
        <v>128</v>
      </c>
      <c r="D7" s="117"/>
      <c r="E7" s="117"/>
      <c r="F7" s="125">
        <f t="shared" si="0"/>
        <v>0</v>
      </c>
      <c r="G7" s="135" t="s">
        <v>55</v>
      </c>
    </row>
    <row r="8" spans="1:7" ht="32.25" customHeight="1" x14ac:dyDescent="0.2">
      <c r="A8" s="462"/>
      <c r="B8" s="447" t="s">
        <v>27</v>
      </c>
      <c r="C8" s="115" t="s">
        <v>171</v>
      </c>
      <c r="D8" s="116">
        <v>180000</v>
      </c>
      <c r="E8" s="171">
        <v>86.81</v>
      </c>
      <c r="F8" s="125">
        <f t="shared" si="0"/>
        <v>4.8227777777777782E-4</v>
      </c>
      <c r="G8" s="135"/>
    </row>
    <row r="9" spans="1:7" ht="32.25" customHeight="1" x14ac:dyDescent="0.2">
      <c r="A9" s="462"/>
      <c r="B9" s="447"/>
      <c r="C9" s="115" t="s">
        <v>170</v>
      </c>
      <c r="D9" s="116">
        <v>20</v>
      </c>
      <c r="E9" s="116">
        <v>0</v>
      </c>
      <c r="F9" s="125">
        <f t="shared" si="0"/>
        <v>0</v>
      </c>
      <c r="G9" s="135"/>
    </row>
    <row r="10" spans="1:7" ht="25.15" customHeight="1" x14ac:dyDescent="0.2">
      <c r="A10" s="462"/>
      <c r="B10" s="447" t="s">
        <v>28</v>
      </c>
      <c r="C10" s="43" t="s">
        <v>102</v>
      </c>
      <c r="D10" s="2">
        <v>1000</v>
      </c>
      <c r="E10" s="2">
        <v>525</v>
      </c>
      <c r="F10" s="125">
        <f t="shared" si="0"/>
        <v>0.52500000000000002</v>
      </c>
      <c r="G10" s="135"/>
    </row>
    <row r="11" spans="1:7" ht="25.15" customHeight="1" x14ac:dyDescent="0.2">
      <c r="A11" s="462"/>
      <c r="B11" s="447"/>
      <c r="C11" s="61" t="s">
        <v>146</v>
      </c>
      <c r="D11" s="62">
        <v>1</v>
      </c>
      <c r="E11" s="62">
        <v>0</v>
      </c>
      <c r="F11" s="125">
        <f t="shared" si="0"/>
        <v>0</v>
      </c>
      <c r="G11" s="135"/>
    </row>
    <row r="12" spans="1:7" ht="25.15" customHeight="1" x14ac:dyDescent="0.2">
      <c r="A12" s="462"/>
      <c r="B12" s="447"/>
      <c r="C12" s="43" t="s">
        <v>103</v>
      </c>
      <c r="D12" s="2">
        <v>5</v>
      </c>
      <c r="E12" s="2">
        <v>3</v>
      </c>
      <c r="F12" s="125">
        <f t="shared" si="0"/>
        <v>0.6</v>
      </c>
      <c r="G12" s="135"/>
    </row>
    <row r="13" spans="1:7" ht="25.15" customHeight="1" x14ac:dyDescent="0.2">
      <c r="A13" s="462"/>
      <c r="B13" s="447"/>
      <c r="C13" s="61" t="s">
        <v>147</v>
      </c>
      <c r="D13" s="36">
        <v>6</v>
      </c>
      <c r="E13" s="62"/>
      <c r="F13" s="125">
        <f t="shared" si="0"/>
        <v>0</v>
      </c>
      <c r="G13" s="135"/>
    </row>
    <row r="14" spans="1:7" ht="25.15" customHeight="1" x14ac:dyDescent="0.2">
      <c r="A14" s="462"/>
      <c r="B14" s="447"/>
      <c r="C14" s="61" t="s">
        <v>148</v>
      </c>
      <c r="D14" s="36">
        <v>750</v>
      </c>
      <c r="E14" s="67">
        <v>49</v>
      </c>
      <c r="F14" s="125">
        <f t="shared" si="0"/>
        <v>6.5333333333333327E-2</v>
      </c>
      <c r="G14" s="135"/>
    </row>
    <row r="15" spans="1:7" ht="25.15" customHeight="1" thickBot="1" x14ac:dyDescent="0.25">
      <c r="A15" s="462"/>
      <c r="B15" s="447"/>
      <c r="C15" s="43" t="s">
        <v>104</v>
      </c>
      <c r="D15" s="3">
        <v>1</v>
      </c>
      <c r="E15" s="3">
        <v>1</v>
      </c>
      <c r="F15" s="125">
        <f t="shared" si="0"/>
        <v>1</v>
      </c>
      <c r="G15" s="135"/>
    </row>
    <row r="16" spans="1:7" ht="25.15" customHeight="1" x14ac:dyDescent="0.2">
      <c r="A16" s="462"/>
      <c r="B16" s="447" t="s">
        <v>29</v>
      </c>
      <c r="C16" s="145" t="s">
        <v>91</v>
      </c>
      <c r="D16" s="143">
        <v>300</v>
      </c>
      <c r="E16" s="146">
        <v>300</v>
      </c>
      <c r="F16" s="125">
        <f t="shared" si="0"/>
        <v>1</v>
      </c>
      <c r="G16" s="135"/>
    </row>
    <row r="17" spans="1:7" ht="25.15" customHeight="1" x14ac:dyDescent="0.2">
      <c r="A17" s="462"/>
      <c r="B17" s="447"/>
      <c r="C17" s="142" t="s">
        <v>92</v>
      </c>
      <c r="D17" s="148">
        <v>3075</v>
      </c>
      <c r="E17" s="147">
        <v>350</v>
      </c>
      <c r="F17" s="125">
        <f t="shared" si="0"/>
        <v>0.11382113821138211</v>
      </c>
      <c r="G17" s="135"/>
    </row>
    <row r="18" spans="1:7" ht="66" customHeight="1" x14ac:dyDescent="0.2">
      <c r="A18" s="462"/>
      <c r="B18" s="447"/>
      <c r="C18" s="142" t="s">
        <v>93</v>
      </c>
      <c r="D18" s="149">
        <v>0.95</v>
      </c>
      <c r="E18" s="74">
        <v>0.76</v>
      </c>
      <c r="F18" s="125">
        <f t="shared" si="0"/>
        <v>0.8</v>
      </c>
      <c r="G18" s="135"/>
    </row>
    <row r="19" spans="1:7" ht="25.15" customHeight="1" x14ac:dyDescent="0.2">
      <c r="A19" s="462"/>
      <c r="B19" s="447"/>
      <c r="C19" s="142" t="s">
        <v>94</v>
      </c>
      <c r="D19" s="148">
        <v>1640</v>
      </c>
      <c r="E19" s="147">
        <v>830</v>
      </c>
      <c r="F19" s="125">
        <f t="shared" si="0"/>
        <v>0.50609756097560976</v>
      </c>
      <c r="G19" s="135"/>
    </row>
    <row r="20" spans="1:7" ht="25.15" customHeight="1" x14ac:dyDescent="0.2">
      <c r="A20" s="462"/>
      <c r="B20" s="447" t="s">
        <v>30</v>
      </c>
      <c r="C20" s="43" t="s">
        <v>95</v>
      </c>
      <c r="D20" s="2">
        <v>2500</v>
      </c>
      <c r="E20" s="2">
        <v>2386.9</v>
      </c>
      <c r="F20" s="125">
        <f t="shared" si="0"/>
        <v>0.95476000000000005</v>
      </c>
      <c r="G20" s="135"/>
    </row>
    <row r="21" spans="1:7" ht="42" customHeight="1" x14ac:dyDescent="0.2">
      <c r="A21" s="462"/>
      <c r="B21" s="447"/>
      <c r="C21" s="64" t="s">
        <v>125</v>
      </c>
      <c r="D21" s="2">
        <v>20</v>
      </c>
      <c r="E21" s="2">
        <v>10</v>
      </c>
      <c r="F21" s="125">
        <f t="shared" si="0"/>
        <v>0.5</v>
      </c>
      <c r="G21" s="135"/>
    </row>
    <row r="22" spans="1:7" ht="25.15" customHeight="1" x14ac:dyDescent="0.2">
      <c r="A22" s="462"/>
      <c r="B22" s="447"/>
      <c r="C22" s="43" t="s">
        <v>129</v>
      </c>
      <c r="D22" s="60">
        <v>1550</v>
      </c>
      <c r="E22" s="60">
        <v>1818</v>
      </c>
      <c r="F22" s="125">
        <f t="shared" si="0"/>
        <v>1.1729032258064516</v>
      </c>
      <c r="G22" s="135"/>
    </row>
    <row r="23" spans="1:7" ht="25.15" customHeight="1" x14ac:dyDescent="0.2">
      <c r="A23" s="462"/>
      <c r="B23" s="447"/>
      <c r="C23" s="61" t="s">
        <v>97</v>
      </c>
      <c r="D23" s="3">
        <v>0.1</v>
      </c>
      <c r="E23" s="66">
        <v>0.08</v>
      </c>
      <c r="F23" s="125">
        <f t="shared" si="0"/>
        <v>0.79999999999999993</v>
      </c>
      <c r="G23" s="135"/>
    </row>
    <row r="24" spans="1:7" ht="25.15" customHeight="1" x14ac:dyDescent="0.2">
      <c r="A24" s="462"/>
      <c r="B24" s="447" t="s">
        <v>31</v>
      </c>
      <c r="C24" s="61" t="s">
        <v>86</v>
      </c>
      <c r="D24" s="3">
        <v>0.93</v>
      </c>
      <c r="E24" s="3">
        <v>0.97</v>
      </c>
      <c r="F24" s="125">
        <f t="shared" si="0"/>
        <v>1.043010752688172</v>
      </c>
      <c r="G24" s="135"/>
    </row>
    <row r="25" spans="1:7" ht="25.15" customHeight="1" x14ac:dyDescent="0.2">
      <c r="A25" s="462"/>
      <c r="B25" s="447"/>
      <c r="C25" s="61" t="s">
        <v>132</v>
      </c>
      <c r="D25" s="3">
        <v>-0.05</v>
      </c>
      <c r="E25" s="3">
        <v>-0.02</v>
      </c>
      <c r="F25" s="125">
        <f t="shared" si="0"/>
        <v>0.39999999999999997</v>
      </c>
      <c r="G25" s="135"/>
    </row>
    <row r="26" spans="1:7" ht="25.15" customHeight="1" x14ac:dyDescent="0.2">
      <c r="A26" s="462"/>
      <c r="B26" s="447"/>
      <c r="C26" s="61" t="s">
        <v>133</v>
      </c>
      <c r="D26" s="59">
        <v>0.11</v>
      </c>
      <c r="E26" s="59">
        <v>0.11</v>
      </c>
      <c r="F26" s="250">
        <f t="shared" si="0"/>
        <v>1</v>
      </c>
      <c r="G26" s="135"/>
    </row>
    <row r="27" spans="1:7" ht="25.15" customHeight="1" x14ac:dyDescent="0.2">
      <c r="A27" s="462"/>
      <c r="B27" s="447"/>
      <c r="C27" s="43" t="s">
        <v>134</v>
      </c>
      <c r="D27" s="3">
        <v>0.08</v>
      </c>
      <c r="E27" s="3">
        <v>0.08</v>
      </c>
      <c r="F27" s="250">
        <f t="shared" si="0"/>
        <v>1</v>
      </c>
      <c r="G27" s="135"/>
    </row>
    <row r="28" spans="1:7" ht="25.15" customHeight="1" x14ac:dyDescent="0.2">
      <c r="A28" s="462"/>
      <c r="B28" s="448" t="s">
        <v>32</v>
      </c>
      <c r="C28" s="61" t="s">
        <v>130</v>
      </c>
      <c r="D28" s="2">
        <v>98</v>
      </c>
      <c r="E28" s="3">
        <v>0</v>
      </c>
      <c r="F28" s="125">
        <f t="shared" si="0"/>
        <v>0</v>
      </c>
      <c r="G28" s="135" t="s">
        <v>55</v>
      </c>
    </row>
    <row r="29" spans="1:7" ht="25.15" customHeight="1" x14ac:dyDescent="0.2">
      <c r="A29" s="462"/>
      <c r="B29" s="448"/>
      <c r="C29" s="61" t="s">
        <v>131</v>
      </c>
      <c r="D29" s="3">
        <v>0.82</v>
      </c>
      <c r="E29" s="3">
        <v>0</v>
      </c>
      <c r="F29" s="125">
        <f t="shared" si="0"/>
        <v>0</v>
      </c>
      <c r="G29" s="135" t="s">
        <v>55</v>
      </c>
    </row>
    <row r="30" spans="1:7" ht="25.15" customHeight="1" x14ac:dyDescent="0.2">
      <c r="A30" s="462"/>
      <c r="B30" s="448"/>
      <c r="C30" s="43" t="s">
        <v>57</v>
      </c>
      <c r="D30" s="3">
        <v>0.92</v>
      </c>
      <c r="E30" s="3">
        <v>0</v>
      </c>
      <c r="F30" s="125">
        <f t="shared" si="0"/>
        <v>0</v>
      </c>
      <c r="G30" s="135" t="s">
        <v>55</v>
      </c>
    </row>
    <row r="31" spans="1:7" ht="25.15" customHeight="1" x14ac:dyDescent="0.2">
      <c r="A31" s="462"/>
      <c r="B31" s="455" t="s">
        <v>33</v>
      </c>
      <c r="C31" s="61" t="s">
        <v>138</v>
      </c>
      <c r="D31" s="3">
        <v>0.94</v>
      </c>
      <c r="E31" s="3">
        <v>0.49</v>
      </c>
      <c r="F31" s="125">
        <f t="shared" si="0"/>
        <v>0.52127659574468088</v>
      </c>
      <c r="G31" s="135"/>
    </row>
    <row r="32" spans="1:7" ht="25.15" customHeight="1" x14ac:dyDescent="0.2">
      <c r="A32" s="462"/>
      <c r="B32" s="455"/>
      <c r="C32" s="61" t="s">
        <v>137</v>
      </c>
      <c r="D32" s="3">
        <v>0.93</v>
      </c>
      <c r="E32" s="3">
        <v>0.4</v>
      </c>
      <c r="F32" s="250">
        <f t="shared" si="0"/>
        <v>0.43010752688172044</v>
      </c>
      <c r="G32" s="135" t="s">
        <v>55</v>
      </c>
    </row>
    <row r="33" spans="1:7" ht="25.15" customHeight="1" x14ac:dyDescent="0.2">
      <c r="A33" s="462"/>
      <c r="B33" s="455"/>
      <c r="C33" s="43" t="s">
        <v>136</v>
      </c>
      <c r="D33" s="3">
        <v>1</v>
      </c>
      <c r="E33" s="3">
        <v>1</v>
      </c>
      <c r="F33" s="125">
        <f t="shared" si="0"/>
        <v>1</v>
      </c>
      <c r="G33" s="135"/>
    </row>
    <row r="34" spans="1:7" ht="60.75" customHeight="1" x14ac:dyDescent="0.2">
      <c r="A34" s="462"/>
      <c r="B34" s="455"/>
      <c r="C34" s="61" t="s">
        <v>135</v>
      </c>
      <c r="D34" s="3">
        <v>0.9</v>
      </c>
      <c r="E34" s="3">
        <v>0.47</v>
      </c>
      <c r="F34" s="125">
        <f t="shared" si="0"/>
        <v>0.52222222222222214</v>
      </c>
      <c r="G34" s="135"/>
    </row>
    <row r="35" spans="1:7" ht="33" customHeight="1" x14ac:dyDescent="0.2">
      <c r="A35" s="462"/>
      <c r="B35" s="463" t="s">
        <v>149</v>
      </c>
      <c r="C35" s="73" t="s">
        <v>77</v>
      </c>
      <c r="D35" s="158">
        <v>205000</v>
      </c>
      <c r="E35" s="158">
        <v>70521</v>
      </c>
      <c r="F35" s="125">
        <f t="shared" si="0"/>
        <v>0.34400487804878049</v>
      </c>
      <c r="G35" s="135"/>
    </row>
    <row r="36" spans="1:7" ht="54" customHeight="1" x14ac:dyDescent="0.2">
      <c r="A36" s="462"/>
      <c r="B36" s="464"/>
      <c r="C36" s="61" t="s">
        <v>139</v>
      </c>
      <c r="D36" s="12">
        <v>1000</v>
      </c>
      <c r="E36" s="12">
        <v>1385</v>
      </c>
      <c r="F36" s="125">
        <f t="shared" si="0"/>
        <v>1.385</v>
      </c>
      <c r="G36" s="135"/>
    </row>
    <row r="37" spans="1:7" ht="25.15" customHeight="1" x14ac:dyDescent="0.2">
      <c r="A37" s="462"/>
      <c r="B37" s="464"/>
      <c r="C37" s="43" t="s">
        <v>78</v>
      </c>
      <c r="D37" s="2">
        <v>100</v>
      </c>
      <c r="E37" s="2">
        <v>122</v>
      </c>
      <c r="F37" s="125">
        <f t="shared" si="0"/>
        <v>1.22</v>
      </c>
      <c r="G37" s="135"/>
    </row>
    <row r="38" spans="1:7" ht="25.15" customHeight="1" x14ac:dyDescent="0.2">
      <c r="A38" s="462"/>
      <c r="B38" s="464"/>
      <c r="C38" s="251" t="s">
        <v>316</v>
      </c>
      <c r="D38" s="249">
        <v>100</v>
      </c>
      <c r="E38" s="249">
        <v>68</v>
      </c>
      <c r="F38" s="125">
        <f t="shared" si="0"/>
        <v>0.68</v>
      </c>
      <c r="G38" s="135"/>
    </row>
    <row r="39" spans="1:7" ht="25.15" customHeight="1" x14ac:dyDescent="0.2">
      <c r="A39" s="462"/>
      <c r="B39" s="465"/>
      <c r="C39" s="142" t="s">
        <v>334</v>
      </c>
      <c r="D39" s="249">
        <v>130</v>
      </c>
      <c r="E39" s="249"/>
      <c r="F39" s="125"/>
      <c r="G39" s="135" t="s">
        <v>55</v>
      </c>
    </row>
    <row r="40" spans="1:7" ht="48" customHeight="1" x14ac:dyDescent="0.2">
      <c r="A40" s="462"/>
      <c r="B40" s="447" t="s">
        <v>150</v>
      </c>
      <c r="C40" s="61" t="s">
        <v>320</v>
      </c>
      <c r="D40" s="36">
        <v>425</v>
      </c>
      <c r="E40" s="36">
        <v>472</v>
      </c>
      <c r="F40" s="125">
        <f t="shared" si="0"/>
        <v>1.1105882352941177</v>
      </c>
      <c r="G40" s="135"/>
    </row>
    <row r="41" spans="1:7" ht="38.25" customHeight="1" x14ac:dyDescent="0.2">
      <c r="A41" s="462"/>
      <c r="B41" s="447"/>
      <c r="C41" s="61" t="s">
        <v>140</v>
      </c>
      <c r="D41" s="63">
        <v>1.05</v>
      </c>
      <c r="E41" s="63">
        <v>1.34</v>
      </c>
      <c r="F41" s="125">
        <f t="shared" si="0"/>
        <v>1.2761904761904763</v>
      </c>
      <c r="G41" s="135"/>
    </row>
    <row r="42" spans="1:7" ht="38.25" customHeight="1" x14ac:dyDescent="0.2">
      <c r="A42" s="462"/>
      <c r="B42" s="447"/>
      <c r="C42" s="61" t="s">
        <v>141</v>
      </c>
      <c r="D42" s="36">
        <v>1000</v>
      </c>
      <c r="E42" s="36">
        <v>740</v>
      </c>
      <c r="F42" s="125">
        <f t="shared" si="0"/>
        <v>0.74</v>
      </c>
      <c r="G42" s="135"/>
    </row>
    <row r="43" spans="1:7" ht="38.25" customHeight="1" x14ac:dyDescent="0.2">
      <c r="A43" s="462"/>
      <c r="B43" s="447"/>
      <c r="C43" s="61" t="s">
        <v>142</v>
      </c>
      <c r="D43" s="36">
        <v>200</v>
      </c>
      <c r="E43" s="42">
        <v>0</v>
      </c>
      <c r="F43" s="125">
        <f t="shared" si="0"/>
        <v>0</v>
      </c>
      <c r="G43" s="135" t="s">
        <v>55</v>
      </c>
    </row>
    <row r="44" spans="1:7" ht="38.25" customHeight="1" x14ac:dyDescent="0.2">
      <c r="A44" s="462"/>
      <c r="B44" s="447"/>
      <c r="C44" s="61" t="s">
        <v>143</v>
      </c>
      <c r="D44" s="36">
        <v>500</v>
      </c>
      <c r="E44" s="36">
        <v>0</v>
      </c>
      <c r="F44" s="125">
        <f t="shared" si="0"/>
        <v>0</v>
      </c>
      <c r="G44" s="135" t="s">
        <v>55</v>
      </c>
    </row>
    <row r="45" spans="1:7" ht="38.25" customHeight="1" x14ac:dyDescent="0.2">
      <c r="A45" s="462"/>
      <c r="B45" s="447"/>
      <c r="C45" s="61" t="s">
        <v>144</v>
      </c>
      <c r="D45" s="36">
        <v>5200</v>
      </c>
      <c r="E45" s="36">
        <v>3331</v>
      </c>
      <c r="F45" s="125">
        <f t="shared" si="0"/>
        <v>0.64057692307692304</v>
      </c>
      <c r="G45" s="135"/>
    </row>
    <row r="46" spans="1:7" ht="34.5" customHeight="1" x14ac:dyDescent="0.2">
      <c r="A46" s="462"/>
      <c r="B46" s="65" t="s">
        <v>36</v>
      </c>
      <c r="C46" s="61" t="s">
        <v>145</v>
      </c>
      <c r="D46" s="62">
        <v>57</v>
      </c>
      <c r="E46" s="62">
        <v>39</v>
      </c>
      <c r="F46" s="125">
        <f t="shared" si="0"/>
        <v>0.68421052631578949</v>
      </c>
      <c r="G46" s="135"/>
    </row>
    <row r="47" spans="1:7" ht="37.5" customHeight="1" x14ac:dyDescent="0.2">
      <c r="A47" s="462"/>
      <c r="B47" s="447" t="s">
        <v>37</v>
      </c>
      <c r="C47" s="61" t="s">
        <v>89</v>
      </c>
      <c r="D47" s="3">
        <v>0.9</v>
      </c>
      <c r="E47" s="3">
        <v>0.75</v>
      </c>
      <c r="F47" s="125">
        <f t="shared" si="0"/>
        <v>0.83333333333333326</v>
      </c>
      <c r="G47" s="135"/>
    </row>
    <row r="48" spans="1:7" ht="33.75" customHeight="1" x14ac:dyDescent="0.2">
      <c r="A48" s="462"/>
      <c r="B48" s="447"/>
      <c r="C48" s="61" t="s">
        <v>105</v>
      </c>
      <c r="D48" s="3">
        <v>0.9</v>
      </c>
      <c r="E48" s="3">
        <v>0.74</v>
      </c>
      <c r="F48" s="125">
        <f t="shared" si="0"/>
        <v>0.82222222222222219</v>
      </c>
      <c r="G48" s="135"/>
    </row>
    <row r="49" spans="1:7" ht="32.25" customHeight="1" thickBot="1" x14ac:dyDescent="0.25">
      <c r="A49" s="462"/>
      <c r="B49" s="447"/>
      <c r="C49" s="61" t="s">
        <v>106</v>
      </c>
      <c r="D49" s="3">
        <v>0.86</v>
      </c>
      <c r="E49" s="3">
        <v>0.94</v>
      </c>
      <c r="F49" s="125">
        <f t="shared" si="0"/>
        <v>1.0930232558139534</v>
      </c>
      <c r="G49" s="135"/>
    </row>
    <row r="50" spans="1:7" ht="30" customHeight="1" x14ac:dyDescent="0.2">
      <c r="A50" s="456" t="s">
        <v>48</v>
      </c>
      <c r="B50" s="318" t="s">
        <v>42</v>
      </c>
      <c r="C50" s="69" t="s">
        <v>151</v>
      </c>
      <c r="D50" s="5">
        <v>80</v>
      </c>
      <c r="E50" s="51">
        <v>75</v>
      </c>
      <c r="F50" s="125">
        <f t="shared" si="0"/>
        <v>0.9375</v>
      </c>
      <c r="G50" s="135"/>
    </row>
    <row r="51" spans="1:7" ht="30" customHeight="1" thickBot="1" x14ac:dyDescent="0.25">
      <c r="A51" s="456"/>
      <c r="B51" s="319"/>
      <c r="C51" s="58" t="s">
        <v>152</v>
      </c>
      <c r="D51" s="68">
        <v>97.6</v>
      </c>
      <c r="E51" s="36">
        <v>97</v>
      </c>
      <c r="F51" s="125">
        <f t="shared" si="0"/>
        <v>0.99385245901639352</v>
      </c>
      <c r="G51" s="135"/>
    </row>
    <row r="52" spans="1:7" ht="33" customHeight="1" x14ac:dyDescent="0.2">
      <c r="A52" s="456"/>
      <c r="B52" s="318" t="s">
        <v>43</v>
      </c>
      <c r="C52" s="69" t="s">
        <v>58</v>
      </c>
      <c r="D52" s="5">
        <v>50</v>
      </c>
      <c r="E52" s="5">
        <v>0</v>
      </c>
      <c r="F52" s="125">
        <f t="shared" si="0"/>
        <v>0</v>
      </c>
      <c r="G52" s="135"/>
    </row>
    <row r="53" spans="1:7" ht="32.25" customHeight="1" x14ac:dyDescent="0.2">
      <c r="A53" s="456"/>
      <c r="B53" s="331"/>
      <c r="C53" s="70" t="s">
        <v>153</v>
      </c>
      <c r="D53" s="26">
        <v>100</v>
      </c>
      <c r="E53" s="26">
        <v>100</v>
      </c>
      <c r="F53" s="125">
        <f t="shared" si="0"/>
        <v>1</v>
      </c>
      <c r="G53" s="135"/>
    </row>
    <row r="54" spans="1:7" ht="35.25" customHeight="1" thickBot="1" x14ac:dyDescent="0.25">
      <c r="A54" s="456"/>
      <c r="B54" s="319"/>
      <c r="C54" s="58" t="s">
        <v>59</v>
      </c>
      <c r="D54" s="2">
        <v>4</v>
      </c>
      <c r="E54" s="2">
        <v>3</v>
      </c>
      <c r="F54" s="125">
        <f t="shared" si="0"/>
        <v>0.75</v>
      </c>
      <c r="G54" s="135"/>
    </row>
    <row r="55" spans="1:7" ht="32.25" customHeight="1" thickBot="1" x14ac:dyDescent="0.25">
      <c r="A55" s="456"/>
      <c r="B55" s="35" t="s">
        <v>44</v>
      </c>
      <c r="C55" s="71" t="s">
        <v>273</v>
      </c>
      <c r="D55" s="16">
        <v>0.8</v>
      </c>
      <c r="E55" s="16">
        <v>0.4</v>
      </c>
      <c r="F55" s="125">
        <f t="shared" si="0"/>
        <v>0.5</v>
      </c>
      <c r="G55" s="135"/>
    </row>
    <row r="56" spans="1:7" ht="39.75" customHeight="1" thickBot="1" x14ac:dyDescent="0.25">
      <c r="A56" s="456"/>
      <c r="B56" s="45" t="s">
        <v>45</v>
      </c>
      <c r="C56" s="61" t="s">
        <v>112</v>
      </c>
      <c r="D56" s="16">
        <v>0.57999999999999996</v>
      </c>
      <c r="E56" s="18">
        <v>0.56999999999999995</v>
      </c>
      <c r="F56" s="125">
        <f t="shared" si="0"/>
        <v>0.98275862068965514</v>
      </c>
      <c r="G56" s="135"/>
    </row>
    <row r="57" spans="1:7" ht="25.15" customHeight="1" x14ac:dyDescent="0.2">
      <c r="A57" s="456"/>
      <c r="B57" s="318" t="s">
        <v>46</v>
      </c>
      <c r="C57" s="70" t="s">
        <v>81</v>
      </c>
      <c r="D57" s="16">
        <v>0.93</v>
      </c>
      <c r="E57" s="16">
        <v>0.88680000000000003</v>
      </c>
      <c r="F57" s="125">
        <f t="shared" si="0"/>
        <v>0.95354838709677414</v>
      </c>
      <c r="G57" s="135"/>
    </row>
    <row r="58" spans="1:7" ht="25.15" customHeight="1" x14ac:dyDescent="0.2">
      <c r="A58" s="456"/>
      <c r="B58" s="319"/>
      <c r="C58" s="58" t="s">
        <v>82</v>
      </c>
      <c r="D58" s="3">
        <v>0.98</v>
      </c>
      <c r="E58" s="3">
        <v>0.7</v>
      </c>
      <c r="F58" s="125">
        <f t="shared" si="0"/>
        <v>0.7142857142857143</v>
      </c>
      <c r="G58" s="135"/>
    </row>
    <row r="59" spans="1:7" ht="25.15" customHeight="1" thickBot="1" x14ac:dyDescent="0.25">
      <c r="A59" s="456"/>
      <c r="B59" s="319"/>
      <c r="C59" s="58" t="s">
        <v>154</v>
      </c>
      <c r="D59" s="3">
        <v>0.92</v>
      </c>
      <c r="E59" s="80">
        <v>0.92</v>
      </c>
      <c r="F59" s="125">
        <f t="shared" si="0"/>
        <v>1</v>
      </c>
      <c r="G59" s="135"/>
    </row>
    <row r="60" spans="1:7" ht="25.15" customHeight="1" x14ac:dyDescent="0.2">
      <c r="A60" s="456"/>
      <c r="B60" s="318" t="s">
        <v>47</v>
      </c>
      <c r="C60" s="69" t="s">
        <v>176</v>
      </c>
      <c r="D60" s="16">
        <v>0.25</v>
      </c>
      <c r="E60" s="121">
        <v>0.53</v>
      </c>
      <c r="F60" s="125">
        <f t="shared" si="0"/>
        <v>2.12</v>
      </c>
      <c r="G60" s="135"/>
    </row>
    <row r="61" spans="1:7" ht="25.15" customHeight="1" x14ac:dyDescent="0.2">
      <c r="A61" s="456"/>
      <c r="B61" s="319"/>
      <c r="C61" s="58" t="s">
        <v>98</v>
      </c>
      <c r="D61" s="3">
        <v>1.5</v>
      </c>
      <c r="E61" s="3">
        <v>6.99</v>
      </c>
      <c r="F61" s="125">
        <f t="shared" si="0"/>
        <v>4.66</v>
      </c>
      <c r="G61" s="135"/>
    </row>
    <row r="62" spans="1:7" ht="25.15" customHeight="1" x14ac:dyDescent="0.2">
      <c r="A62" s="456"/>
      <c r="B62" s="319"/>
      <c r="C62" s="58" t="s">
        <v>99</v>
      </c>
      <c r="D62" s="3">
        <v>0.48</v>
      </c>
      <c r="E62" s="3">
        <v>0.44</v>
      </c>
      <c r="F62" s="125">
        <f t="shared" si="0"/>
        <v>0.91666666666666674</v>
      </c>
      <c r="G62" s="135"/>
    </row>
    <row r="63" spans="1:7" ht="25.15" customHeight="1" x14ac:dyDescent="0.2">
      <c r="A63" s="456"/>
      <c r="B63" s="319"/>
      <c r="C63" s="58" t="s">
        <v>100</v>
      </c>
      <c r="D63" s="3">
        <v>0.8</v>
      </c>
      <c r="E63" s="3">
        <v>0.71</v>
      </c>
      <c r="F63" s="125">
        <f t="shared" si="0"/>
        <v>0.88749999999999996</v>
      </c>
      <c r="G63" s="135"/>
    </row>
    <row r="64" spans="1:7" ht="25.15" customHeight="1" thickBot="1" x14ac:dyDescent="0.25">
      <c r="A64" s="457"/>
      <c r="B64" s="458"/>
      <c r="C64" s="172" t="s">
        <v>101</v>
      </c>
      <c r="D64" s="27">
        <v>0.81</v>
      </c>
      <c r="E64" s="27">
        <v>0.81</v>
      </c>
      <c r="F64" s="173">
        <f t="shared" si="0"/>
        <v>1</v>
      </c>
      <c r="G64" s="135"/>
    </row>
    <row r="65" spans="1:7" ht="58.5" customHeight="1" thickBot="1" x14ac:dyDescent="0.25">
      <c r="A65" s="449" t="s">
        <v>52</v>
      </c>
      <c r="B65" s="21" t="s">
        <v>49</v>
      </c>
      <c r="C65" s="174" t="s">
        <v>108</v>
      </c>
      <c r="D65" s="16">
        <v>1</v>
      </c>
      <c r="E65" s="16">
        <v>0.5</v>
      </c>
      <c r="F65" s="175">
        <f t="shared" si="0"/>
        <v>0.5</v>
      </c>
      <c r="G65" s="135"/>
    </row>
    <row r="66" spans="1:7" ht="50.25" customHeight="1" thickBot="1" x14ac:dyDescent="0.25">
      <c r="A66" s="450"/>
      <c r="B66" s="21" t="s">
        <v>50</v>
      </c>
      <c r="C66" s="69" t="s">
        <v>155</v>
      </c>
      <c r="D66" s="16">
        <v>0.9</v>
      </c>
      <c r="E66" s="16">
        <v>0.85</v>
      </c>
      <c r="F66" s="125">
        <f t="shared" si="0"/>
        <v>0.94444444444444442</v>
      </c>
      <c r="G66" s="135"/>
    </row>
    <row r="67" spans="1:7" ht="30.75" customHeight="1" thickBot="1" x14ac:dyDescent="0.25">
      <c r="A67" s="451"/>
      <c r="B67" s="176" t="s">
        <v>51</v>
      </c>
      <c r="C67" s="177" t="s">
        <v>60</v>
      </c>
      <c r="D67" s="178">
        <v>0.9</v>
      </c>
      <c r="E67" s="178">
        <v>0.83</v>
      </c>
      <c r="F67" s="179">
        <f t="shared" si="0"/>
        <v>0.92222222222222217</v>
      </c>
      <c r="G67" s="135"/>
    </row>
    <row r="68" spans="1:7" ht="25.15" customHeight="1" thickBot="1" x14ac:dyDescent="0.25">
      <c r="A68" s="459" t="s">
        <v>53</v>
      </c>
      <c r="B68" s="444" t="s">
        <v>54</v>
      </c>
      <c r="C68" s="95" t="s">
        <v>74</v>
      </c>
      <c r="D68" s="16">
        <v>0.96</v>
      </c>
      <c r="E68" s="46">
        <v>0.97</v>
      </c>
      <c r="F68" s="175">
        <f t="shared" si="0"/>
        <v>1.0104166666666667</v>
      </c>
      <c r="G68" s="136"/>
    </row>
    <row r="69" spans="1:7" ht="25.15" customHeight="1" thickBot="1" x14ac:dyDescent="0.25">
      <c r="A69" s="460"/>
      <c r="B69" s="445"/>
      <c r="C69" s="61" t="s">
        <v>156</v>
      </c>
      <c r="D69" s="167">
        <v>1</v>
      </c>
      <c r="E69" s="46">
        <v>0.48</v>
      </c>
      <c r="F69" s="125">
        <f t="shared" si="0"/>
        <v>0.48</v>
      </c>
      <c r="G69" s="136"/>
    </row>
    <row r="70" spans="1:7" ht="25.15" customHeight="1" thickBot="1" x14ac:dyDescent="0.25">
      <c r="A70" s="460"/>
      <c r="B70" s="445"/>
      <c r="C70" s="61" t="s">
        <v>157</v>
      </c>
      <c r="D70" s="167">
        <v>1</v>
      </c>
      <c r="E70" s="46">
        <v>0.52</v>
      </c>
      <c r="F70" s="125">
        <f t="shared" si="0"/>
        <v>0.52</v>
      </c>
      <c r="G70" s="136"/>
    </row>
    <row r="71" spans="1:7" ht="25.15" customHeight="1" thickBot="1" x14ac:dyDescent="0.25">
      <c r="A71" s="461"/>
      <c r="B71" s="446"/>
      <c r="C71" s="98" t="s">
        <v>158</v>
      </c>
      <c r="D71" s="8">
        <v>1</v>
      </c>
      <c r="E71" s="178">
        <v>0.74</v>
      </c>
      <c r="F71" s="179">
        <f t="shared" si="0"/>
        <v>0.74</v>
      </c>
      <c r="G71" s="136"/>
    </row>
    <row r="72" spans="1:7" ht="25.15" customHeight="1" x14ac:dyDescent="0.2">
      <c r="A72" s="438" t="s">
        <v>41</v>
      </c>
      <c r="B72" s="452" t="s">
        <v>39</v>
      </c>
      <c r="C72" s="95" t="s">
        <v>159</v>
      </c>
      <c r="D72" s="16">
        <v>1</v>
      </c>
      <c r="E72" s="16">
        <v>1</v>
      </c>
      <c r="F72" s="175">
        <f t="shared" ref="F72:F110" si="1">IF(D72=0,0,E72/D72)</f>
        <v>1</v>
      </c>
      <c r="G72" s="135"/>
    </row>
    <row r="73" spans="1:7" ht="25.15" customHeight="1" x14ac:dyDescent="0.2">
      <c r="A73" s="438"/>
      <c r="B73" s="453"/>
      <c r="C73" s="61" t="s">
        <v>160</v>
      </c>
      <c r="D73" s="167">
        <v>0.9</v>
      </c>
      <c r="E73" s="168">
        <v>0.86</v>
      </c>
      <c r="F73" s="125">
        <f t="shared" si="1"/>
        <v>0.95555555555555549</v>
      </c>
      <c r="G73" s="135"/>
    </row>
    <row r="74" spans="1:7" ht="33" customHeight="1" x14ac:dyDescent="0.2">
      <c r="A74" s="438"/>
      <c r="B74" s="453"/>
      <c r="C74" s="61" t="s">
        <v>161</v>
      </c>
      <c r="D74" s="167">
        <v>0.65</v>
      </c>
      <c r="E74" s="168">
        <v>0.61470000000000002</v>
      </c>
      <c r="F74" s="125">
        <f t="shared" si="1"/>
        <v>0.94569230769230772</v>
      </c>
      <c r="G74" s="135"/>
    </row>
    <row r="75" spans="1:7" ht="30.75" customHeight="1" x14ac:dyDescent="0.2">
      <c r="A75" s="438"/>
      <c r="B75" s="453"/>
      <c r="C75" s="61" t="s">
        <v>162</v>
      </c>
      <c r="D75" s="167">
        <v>0.6</v>
      </c>
      <c r="E75" s="168">
        <v>0.87</v>
      </c>
      <c r="F75" s="125">
        <f t="shared" si="1"/>
        <v>1.45</v>
      </c>
      <c r="G75" s="135"/>
    </row>
    <row r="76" spans="1:7" ht="38.25" customHeight="1" thickBot="1" x14ac:dyDescent="0.25">
      <c r="A76" s="438"/>
      <c r="B76" s="454"/>
      <c r="C76" s="98" t="s">
        <v>90</v>
      </c>
      <c r="D76" s="8">
        <v>0.15</v>
      </c>
      <c r="E76" s="8">
        <v>0</v>
      </c>
      <c r="F76" s="179">
        <f t="shared" si="1"/>
        <v>0</v>
      </c>
      <c r="G76" s="137" t="s">
        <v>277</v>
      </c>
    </row>
    <row r="77" spans="1:7" ht="25.15" customHeight="1" thickBot="1" x14ac:dyDescent="0.25">
      <c r="A77" s="439"/>
      <c r="B77" s="441" t="s">
        <v>40</v>
      </c>
      <c r="C77" s="431" t="s">
        <v>71</v>
      </c>
      <c r="D77" s="432"/>
      <c r="E77" s="432"/>
      <c r="F77" s="432"/>
      <c r="G77" s="433"/>
    </row>
    <row r="78" spans="1:7" ht="25.15" customHeight="1" x14ac:dyDescent="0.2">
      <c r="A78" s="439"/>
      <c r="B78" s="442"/>
      <c r="C78" s="180" t="s">
        <v>63</v>
      </c>
      <c r="D78" s="16">
        <v>0.85</v>
      </c>
      <c r="E78" s="16">
        <v>0.79700000000000004</v>
      </c>
      <c r="F78" s="175">
        <f t="shared" si="1"/>
        <v>0.9376470588235295</v>
      </c>
      <c r="G78" s="135"/>
    </row>
    <row r="79" spans="1:7" ht="25.15" customHeight="1" x14ac:dyDescent="0.2">
      <c r="A79" s="439"/>
      <c r="B79" s="442"/>
      <c r="C79" s="181" t="s">
        <v>65</v>
      </c>
      <c r="D79" s="167">
        <v>1</v>
      </c>
      <c r="E79" s="167">
        <v>1</v>
      </c>
      <c r="F79" s="125">
        <f t="shared" si="1"/>
        <v>1</v>
      </c>
      <c r="G79" s="135"/>
    </row>
    <row r="80" spans="1:7" ht="25.15" customHeight="1" x14ac:dyDescent="0.2">
      <c r="A80" s="439"/>
      <c r="B80" s="442"/>
      <c r="C80" s="181" t="s">
        <v>66</v>
      </c>
      <c r="D80" s="167">
        <v>0.85</v>
      </c>
      <c r="E80" s="167">
        <v>1</v>
      </c>
      <c r="F80" s="125">
        <f t="shared" si="1"/>
        <v>1.1764705882352942</v>
      </c>
      <c r="G80" s="135"/>
    </row>
    <row r="81" spans="1:7" ht="25.15" customHeight="1" x14ac:dyDescent="0.2">
      <c r="A81" s="439"/>
      <c r="B81" s="442"/>
      <c r="C81" s="181" t="s">
        <v>67</v>
      </c>
      <c r="D81" s="167">
        <v>1</v>
      </c>
      <c r="E81" s="120">
        <v>1</v>
      </c>
      <c r="F81" s="125">
        <f t="shared" si="1"/>
        <v>1</v>
      </c>
      <c r="G81" s="135"/>
    </row>
    <row r="82" spans="1:7" ht="29.25" customHeight="1" x14ac:dyDescent="0.2">
      <c r="A82" s="439"/>
      <c r="B82" s="442"/>
      <c r="C82" s="181" t="s">
        <v>68</v>
      </c>
      <c r="D82" s="167">
        <v>0.05</v>
      </c>
      <c r="E82" s="170">
        <v>4.1000000000000003E-3</v>
      </c>
      <c r="F82" s="125">
        <f t="shared" si="1"/>
        <v>8.2000000000000003E-2</v>
      </c>
      <c r="G82" s="135"/>
    </row>
    <row r="83" spans="1:7" ht="25.15" customHeight="1" x14ac:dyDescent="0.2">
      <c r="A83" s="439"/>
      <c r="B83" s="442"/>
      <c r="C83" s="182" t="s">
        <v>69</v>
      </c>
      <c r="D83" s="169">
        <v>32</v>
      </c>
      <c r="E83" s="169">
        <v>0.81</v>
      </c>
      <c r="F83" s="125">
        <f t="shared" si="1"/>
        <v>2.5312500000000002E-2</v>
      </c>
      <c r="G83" s="135"/>
    </row>
    <row r="84" spans="1:7" ht="25.15" customHeight="1" thickBot="1" x14ac:dyDescent="0.25">
      <c r="A84" s="439"/>
      <c r="B84" s="442"/>
      <c r="C84" s="183" t="s">
        <v>70</v>
      </c>
      <c r="D84" s="7">
        <v>4</v>
      </c>
      <c r="E84" s="7">
        <v>0.19</v>
      </c>
      <c r="F84" s="179">
        <f t="shared" si="1"/>
        <v>4.7500000000000001E-2</v>
      </c>
      <c r="G84" s="135"/>
    </row>
    <row r="85" spans="1:7" ht="25.15" customHeight="1" thickBot="1" x14ac:dyDescent="0.25">
      <c r="A85" s="439"/>
      <c r="B85" s="441"/>
      <c r="C85" s="431" t="s">
        <v>73</v>
      </c>
      <c r="D85" s="432"/>
      <c r="E85" s="432"/>
      <c r="F85" s="432"/>
      <c r="G85" s="433"/>
    </row>
    <row r="86" spans="1:7" ht="25.15" customHeight="1" x14ac:dyDescent="0.2">
      <c r="A86" s="439"/>
      <c r="B86" s="442"/>
      <c r="C86" s="184" t="s">
        <v>115</v>
      </c>
      <c r="D86" s="16">
        <v>0.65</v>
      </c>
      <c r="E86" s="16">
        <v>0.62</v>
      </c>
      <c r="F86" s="175">
        <f t="shared" si="1"/>
        <v>0.95384615384615379</v>
      </c>
      <c r="G86" s="135"/>
    </row>
    <row r="87" spans="1:7" ht="25.15" customHeight="1" x14ac:dyDescent="0.2">
      <c r="A87" s="439"/>
      <c r="B87" s="442"/>
      <c r="C87" s="185" t="s">
        <v>117</v>
      </c>
      <c r="D87" s="169">
        <v>4.3</v>
      </c>
      <c r="E87" s="169">
        <v>4.3</v>
      </c>
      <c r="F87" s="125">
        <f t="shared" si="1"/>
        <v>1</v>
      </c>
      <c r="G87" s="135"/>
    </row>
    <row r="88" spans="1:7" ht="25.15" customHeight="1" x14ac:dyDescent="0.2">
      <c r="A88" s="439"/>
      <c r="B88" s="442"/>
      <c r="C88" s="186" t="s">
        <v>118</v>
      </c>
      <c r="D88" s="170">
        <v>0.874</v>
      </c>
      <c r="E88" s="170">
        <v>0.85399999999999998</v>
      </c>
      <c r="F88" s="125">
        <f t="shared" si="1"/>
        <v>0.97711670480549195</v>
      </c>
      <c r="G88" s="135"/>
    </row>
    <row r="89" spans="1:7" ht="25.15" customHeight="1" thickBot="1" x14ac:dyDescent="0.25">
      <c r="A89" s="439"/>
      <c r="B89" s="442"/>
      <c r="C89" s="187" t="s">
        <v>119</v>
      </c>
      <c r="D89" s="8">
        <v>0.7</v>
      </c>
      <c r="E89" s="188">
        <v>0.56000000000000005</v>
      </c>
      <c r="F89" s="189">
        <f t="shared" si="1"/>
        <v>0.80000000000000016</v>
      </c>
      <c r="G89" s="135"/>
    </row>
    <row r="90" spans="1:7" ht="25.15" customHeight="1" thickBot="1" x14ac:dyDescent="0.25">
      <c r="A90" s="439"/>
      <c r="B90" s="441"/>
      <c r="C90" s="431" t="s">
        <v>72</v>
      </c>
      <c r="D90" s="432"/>
      <c r="E90" s="432"/>
      <c r="F90" s="432"/>
      <c r="G90" s="433"/>
    </row>
    <row r="91" spans="1:7" ht="25.15" customHeight="1" x14ac:dyDescent="0.2">
      <c r="A91" s="439"/>
      <c r="B91" s="442"/>
      <c r="C91" s="180" t="s">
        <v>172</v>
      </c>
      <c r="D91" s="5">
        <v>1</v>
      </c>
      <c r="E91" s="5">
        <v>0</v>
      </c>
      <c r="F91" s="175">
        <f t="shared" si="1"/>
        <v>0</v>
      </c>
      <c r="G91" s="135" t="s">
        <v>335</v>
      </c>
    </row>
    <row r="92" spans="1:7" ht="25.15" customHeight="1" x14ac:dyDescent="0.2">
      <c r="A92" s="439"/>
      <c r="B92" s="442"/>
      <c r="C92" s="181" t="s">
        <v>173</v>
      </c>
      <c r="D92" s="169">
        <v>1</v>
      </c>
      <c r="E92" s="169">
        <v>0</v>
      </c>
      <c r="F92" s="125">
        <f t="shared" si="1"/>
        <v>0</v>
      </c>
      <c r="G92" s="135" t="s">
        <v>335</v>
      </c>
    </row>
    <row r="93" spans="1:7" ht="25.15" customHeight="1" x14ac:dyDescent="0.2">
      <c r="A93" s="439"/>
      <c r="B93" s="442"/>
      <c r="C93" s="181" t="s">
        <v>174</v>
      </c>
      <c r="D93" s="169">
        <v>1</v>
      </c>
      <c r="E93" s="169">
        <v>0</v>
      </c>
      <c r="F93" s="125">
        <f t="shared" si="1"/>
        <v>0</v>
      </c>
      <c r="G93" s="135" t="s">
        <v>335</v>
      </c>
    </row>
    <row r="94" spans="1:7" ht="32.25" customHeight="1" x14ac:dyDescent="0.2">
      <c r="A94" s="439"/>
      <c r="B94" s="442"/>
      <c r="C94" s="181" t="s">
        <v>175</v>
      </c>
      <c r="D94" s="36">
        <v>5467</v>
      </c>
      <c r="E94" s="36">
        <v>3000</v>
      </c>
      <c r="F94" s="125">
        <f t="shared" si="1"/>
        <v>0.54874702762026706</v>
      </c>
      <c r="G94" s="135" t="s">
        <v>335</v>
      </c>
    </row>
    <row r="95" spans="1:7" ht="52.5" customHeight="1" thickBot="1" x14ac:dyDescent="0.25">
      <c r="A95" s="439"/>
      <c r="B95" s="442"/>
      <c r="C95" s="183" t="s">
        <v>143</v>
      </c>
      <c r="D95" s="8">
        <v>5</v>
      </c>
      <c r="E95" s="8">
        <v>0</v>
      </c>
      <c r="F95" s="179">
        <f t="shared" si="1"/>
        <v>0</v>
      </c>
      <c r="G95" s="138" t="s">
        <v>335</v>
      </c>
    </row>
    <row r="96" spans="1:7" ht="25.15" customHeight="1" thickBot="1" x14ac:dyDescent="0.25">
      <c r="A96" s="439"/>
      <c r="B96" s="441"/>
      <c r="C96" s="431" t="s">
        <v>107</v>
      </c>
      <c r="D96" s="432"/>
      <c r="E96" s="432"/>
      <c r="F96" s="432"/>
      <c r="G96" s="433"/>
    </row>
    <row r="97" spans="1:7" ht="25.15" customHeight="1" thickBot="1" x14ac:dyDescent="0.25">
      <c r="A97" s="439"/>
      <c r="B97" s="442"/>
      <c r="C97" s="180" t="s">
        <v>169</v>
      </c>
      <c r="D97" s="5">
        <v>0.28000000000000003</v>
      </c>
      <c r="E97" s="5">
        <v>0.11</v>
      </c>
      <c r="F97" s="179">
        <f t="shared" si="1"/>
        <v>0.39285714285714285</v>
      </c>
      <c r="G97" s="135"/>
    </row>
    <row r="98" spans="1:7" ht="25.15" customHeight="1" thickBot="1" x14ac:dyDescent="0.25">
      <c r="A98" s="439"/>
      <c r="B98" s="442"/>
      <c r="C98" s="186" t="s">
        <v>87</v>
      </c>
      <c r="D98" s="167">
        <v>0.85</v>
      </c>
      <c r="E98" s="167">
        <v>0.5</v>
      </c>
      <c r="F98" s="179">
        <f t="shared" si="1"/>
        <v>0.58823529411764708</v>
      </c>
      <c r="G98" s="135"/>
    </row>
    <row r="99" spans="1:7" ht="25.15" customHeight="1" thickBot="1" x14ac:dyDescent="0.25">
      <c r="A99" s="439"/>
      <c r="B99" s="442"/>
      <c r="C99" s="181" t="s">
        <v>79</v>
      </c>
      <c r="D99" s="167">
        <v>0.92</v>
      </c>
      <c r="E99" s="167">
        <v>0.92</v>
      </c>
      <c r="F99" s="179">
        <f t="shared" si="1"/>
        <v>1</v>
      </c>
      <c r="G99" s="135"/>
    </row>
    <row r="100" spans="1:7" ht="25.15" customHeight="1" thickBot="1" x14ac:dyDescent="0.25">
      <c r="A100" s="439"/>
      <c r="B100" s="442"/>
      <c r="C100" s="181" t="s">
        <v>80</v>
      </c>
      <c r="D100" s="167">
        <v>0.96</v>
      </c>
      <c r="E100" s="167">
        <v>0.95</v>
      </c>
      <c r="F100" s="179">
        <f t="shared" si="1"/>
        <v>0.98958333333333337</v>
      </c>
      <c r="G100" s="141"/>
    </row>
    <row r="101" spans="1:7" ht="25.15" customHeight="1" thickBot="1" x14ac:dyDescent="0.25">
      <c r="A101" s="439"/>
      <c r="B101" s="442"/>
      <c r="C101" s="183" t="s">
        <v>168</v>
      </c>
      <c r="D101" s="8">
        <v>0.54</v>
      </c>
      <c r="E101" s="8">
        <v>0.53</v>
      </c>
      <c r="F101" s="179">
        <f t="shared" si="1"/>
        <v>0.98148148148148151</v>
      </c>
      <c r="G101" s="135"/>
    </row>
    <row r="102" spans="1:7" ht="25.15" customHeight="1" thickBot="1" x14ac:dyDescent="0.25">
      <c r="A102" s="439"/>
      <c r="B102" s="441"/>
      <c r="C102" s="436" t="s">
        <v>109</v>
      </c>
      <c r="D102" s="437"/>
      <c r="E102" s="437"/>
      <c r="F102" s="437"/>
      <c r="G102" s="346"/>
    </row>
    <row r="103" spans="1:7" ht="32.25" customHeight="1" x14ac:dyDescent="0.2">
      <c r="A103" s="439"/>
      <c r="B103" s="442"/>
      <c r="C103" s="191" t="s">
        <v>285</v>
      </c>
      <c r="D103" s="192">
        <v>210</v>
      </c>
      <c r="E103" s="192">
        <v>200</v>
      </c>
      <c r="F103" s="193">
        <f t="shared" si="1"/>
        <v>0.95238095238095233</v>
      </c>
      <c r="G103" s="135"/>
    </row>
    <row r="104" spans="1:7" ht="52.5" customHeight="1" thickBot="1" x14ac:dyDescent="0.25">
      <c r="A104" s="439"/>
      <c r="B104" s="442"/>
      <c r="C104" s="194" t="s">
        <v>286</v>
      </c>
      <c r="D104" s="195">
        <v>125234</v>
      </c>
      <c r="E104" s="196">
        <v>112679</v>
      </c>
      <c r="F104" s="179">
        <f t="shared" si="1"/>
        <v>0.89974767235734709</v>
      </c>
      <c r="G104" s="135"/>
    </row>
    <row r="105" spans="1:7" ht="25.15" customHeight="1" x14ac:dyDescent="0.2">
      <c r="A105" s="439"/>
      <c r="B105" s="441"/>
      <c r="C105" s="190" t="s">
        <v>110</v>
      </c>
      <c r="D105" s="118"/>
      <c r="E105" s="119"/>
      <c r="F105" s="200">
        <f t="shared" si="1"/>
        <v>0</v>
      </c>
      <c r="G105" s="135"/>
    </row>
    <row r="106" spans="1:7" ht="25.15" customHeight="1" thickBot="1" x14ac:dyDescent="0.25">
      <c r="A106" s="439"/>
      <c r="B106" s="441"/>
      <c r="C106" s="434" t="s">
        <v>164</v>
      </c>
      <c r="D106" s="435"/>
      <c r="E106" s="435"/>
      <c r="F106" s="435"/>
      <c r="G106" s="433"/>
    </row>
    <row r="107" spans="1:7" ht="47.25" customHeight="1" x14ac:dyDescent="0.2">
      <c r="A107" s="439"/>
      <c r="B107" s="442"/>
      <c r="C107" s="184" t="s">
        <v>163</v>
      </c>
      <c r="D107" s="16">
        <v>0.95</v>
      </c>
      <c r="E107" s="16">
        <v>0.98</v>
      </c>
      <c r="F107" s="175">
        <f t="shared" si="1"/>
        <v>1.0315789473684212</v>
      </c>
      <c r="G107" s="135"/>
    </row>
    <row r="108" spans="1:7" ht="31.5" customHeight="1" x14ac:dyDescent="0.2">
      <c r="A108" s="439"/>
      <c r="B108" s="442"/>
      <c r="C108" s="186" t="s">
        <v>165</v>
      </c>
      <c r="D108" s="74">
        <v>0.95</v>
      </c>
      <c r="E108" s="167">
        <v>0.9</v>
      </c>
      <c r="F108" s="125">
        <f t="shared" si="1"/>
        <v>0.94736842105263164</v>
      </c>
      <c r="G108" s="135"/>
    </row>
    <row r="109" spans="1:7" ht="25.15" customHeight="1" x14ac:dyDescent="0.2">
      <c r="A109" s="439"/>
      <c r="B109" s="442"/>
      <c r="C109" s="186" t="s">
        <v>166</v>
      </c>
      <c r="D109" s="74">
        <v>1</v>
      </c>
      <c r="E109" s="167">
        <v>1</v>
      </c>
      <c r="F109" s="125">
        <f t="shared" si="1"/>
        <v>1</v>
      </c>
      <c r="G109" s="135"/>
    </row>
    <row r="110" spans="1:7" ht="36.75" customHeight="1" thickBot="1" x14ac:dyDescent="0.25">
      <c r="A110" s="440"/>
      <c r="B110" s="443"/>
      <c r="C110" s="197" t="s">
        <v>167</v>
      </c>
      <c r="D110" s="198">
        <v>1</v>
      </c>
      <c r="E110" s="8">
        <v>0</v>
      </c>
      <c r="F110" s="199">
        <f t="shared" si="1"/>
        <v>0</v>
      </c>
      <c r="G110" s="139"/>
    </row>
  </sheetData>
  <mergeCells count="30">
    <mergeCell ref="A2:A49"/>
    <mergeCell ref="B2:B4"/>
    <mergeCell ref="B8:B9"/>
    <mergeCell ref="B10:B15"/>
    <mergeCell ref="B16:B19"/>
    <mergeCell ref="B5:B7"/>
    <mergeCell ref="B20:B23"/>
    <mergeCell ref="B35:B39"/>
    <mergeCell ref="A72:A110"/>
    <mergeCell ref="B77:B110"/>
    <mergeCell ref="B68:B71"/>
    <mergeCell ref="B24:B27"/>
    <mergeCell ref="B28:B30"/>
    <mergeCell ref="A65:A67"/>
    <mergeCell ref="B72:B76"/>
    <mergeCell ref="B31:B34"/>
    <mergeCell ref="B40:B45"/>
    <mergeCell ref="B47:B49"/>
    <mergeCell ref="A50:A64"/>
    <mergeCell ref="B50:B51"/>
    <mergeCell ref="B52:B54"/>
    <mergeCell ref="B57:B59"/>
    <mergeCell ref="B60:B64"/>
    <mergeCell ref="A68:A71"/>
    <mergeCell ref="C77:G77"/>
    <mergeCell ref="C85:G85"/>
    <mergeCell ref="C90:G90"/>
    <mergeCell ref="C96:G96"/>
    <mergeCell ref="C106:G106"/>
    <mergeCell ref="C102:G102"/>
  </mergeCells>
  <conditionalFormatting sqref="F2">
    <cfRule type="cellIs" dxfId="31" priority="35" operator="between">
      <formula>0</formula>
      <formula>0.4</formula>
    </cfRule>
    <cfRule type="cellIs" dxfId="30" priority="36" operator="between">
      <formula>0.4</formula>
      <formula>0.7</formula>
    </cfRule>
    <cfRule type="cellIs" dxfId="29" priority="37" operator="between">
      <formula>0.7</formula>
      <formula>0.9</formula>
    </cfRule>
    <cfRule type="cellIs" dxfId="28" priority="38" operator="between">
      <formula>0.9</formula>
      <formula>"&gt;1"</formula>
    </cfRule>
  </conditionalFormatting>
  <conditionalFormatting sqref="F3:F76">
    <cfRule type="cellIs" dxfId="27" priority="31" operator="between">
      <formula>0</formula>
      <formula>0.4</formula>
    </cfRule>
    <cfRule type="cellIs" dxfId="26" priority="32" operator="between">
      <formula>0.4</formula>
      <formula>0.7</formula>
    </cfRule>
    <cfRule type="cellIs" dxfId="25" priority="33" operator="between">
      <formula>0.7</formula>
      <formula>0.9</formula>
    </cfRule>
    <cfRule type="cellIs" dxfId="24" priority="34" operator="between">
      <formula>0.9</formula>
      <formula>"&gt;1"</formula>
    </cfRule>
  </conditionalFormatting>
  <conditionalFormatting sqref="F78:F84">
    <cfRule type="cellIs" dxfId="23" priority="27" operator="between">
      <formula>0</formula>
      <formula>0.4</formula>
    </cfRule>
    <cfRule type="cellIs" dxfId="22" priority="28" operator="between">
      <formula>0.4</formula>
      <formula>0.7</formula>
    </cfRule>
    <cfRule type="cellIs" dxfId="21" priority="29" operator="between">
      <formula>0.7</formula>
      <formula>0.9</formula>
    </cfRule>
    <cfRule type="cellIs" dxfId="20" priority="30" operator="between">
      <formula>0.9</formula>
      <formula>"&gt;1"</formula>
    </cfRule>
  </conditionalFormatting>
  <conditionalFormatting sqref="F86:F89">
    <cfRule type="cellIs" dxfId="19" priority="23" operator="between">
      <formula>0</formula>
      <formula>0.4</formula>
    </cfRule>
    <cfRule type="cellIs" dxfId="18" priority="24" operator="between">
      <formula>0.4</formula>
      <formula>0.7</formula>
    </cfRule>
    <cfRule type="cellIs" dxfId="17" priority="25" operator="between">
      <formula>0.7</formula>
      <formula>0.9</formula>
    </cfRule>
    <cfRule type="cellIs" dxfId="16" priority="26" operator="between">
      <formula>0.9</formula>
      <formula>"&gt;1"</formula>
    </cfRule>
  </conditionalFormatting>
  <conditionalFormatting sqref="F91:F95">
    <cfRule type="cellIs" dxfId="15" priority="19" operator="between">
      <formula>0</formula>
      <formula>0.4</formula>
    </cfRule>
    <cfRule type="cellIs" dxfId="14" priority="20" operator="between">
      <formula>0.4</formula>
      <formula>0.7</formula>
    </cfRule>
    <cfRule type="cellIs" dxfId="13" priority="21" operator="between">
      <formula>0.7</formula>
      <formula>0.9</formula>
    </cfRule>
    <cfRule type="cellIs" dxfId="12" priority="22" operator="between">
      <formula>0.9</formula>
      <formula>"&gt;1"</formula>
    </cfRule>
  </conditionalFormatting>
  <conditionalFormatting sqref="F103:F105">
    <cfRule type="cellIs" dxfId="11" priority="11" operator="between">
      <formula>0.28</formula>
      <formula>0.2</formula>
    </cfRule>
    <cfRule type="cellIs" dxfId="10" priority="12" operator="between">
      <formula>0.19</formula>
      <formula>0.17</formula>
    </cfRule>
    <cfRule type="cellIs" dxfId="9" priority="13" operator="between">
      <formula>0.16</formula>
      <formula>0.13</formula>
    </cfRule>
    <cfRule type="cellIs" dxfId="8" priority="14" operator="between">
      <formula>0.13</formula>
      <formula>"&lt;0.131"</formula>
    </cfRule>
  </conditionalFormatting>
  <conditionalFormatting sqref="F107:F110">
    <cfRule type="cellIs" dxfId="7" priority="7" operator="between">
      <formula>0.28</formula>
      <formula>0.2</formula>
    </cfRule>
    <cfRule type="cellIs" dxfId="6" priority="8" operator="between">
      <formula>0.19</formula>
      <formula>0.17</formula>
    </cfRule>
    <cfRule type="cellIs" dxfId="5" priority="9" operator="between">
      <formula>0.16</formula>
      <formula>0.13</formula>
    </cfRule>
    <cfRule type="cellIs" dxfId="4" priority="10" operator="between">
      <formula>0.13</formula>
      <formula>"&lt;0.131"</formula>
    </cfRule>
  </conditionalFormatting>
  <conditionalFormatting sqref="F97:F101">
    <cfRule type="cellIs" dxfId="3" priority="1" operator="between">
      <formula>0</formula>
      <formula>0.4</formula>
    </cfRule>
    <cfRule type="cellIs" dxfId="2" priority="2" operator="between">
      <formula>0.4</formula>
      <formula>0.7</formula>
    </cfRule>
    <cfRule type="cellIs" dxfId="1" priority="3" operator="between">
      <formula>0.7</formula>
      <formula>0.9</formula>
    </cfRule>
    <cfRule type="cellIs" dxfId="0" priority="4" operator="between">
      <formula>0.9</formula>
      <formula>"&gt;1"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96"/>
  <sheetViews>
    <sheetView showGridLines="0" workbookViewId="0">
      <selection activeCell="K29" sqref="K29"/>
    </sheetView>
  </sheetViews>
  <sheetFormatPr baseColWidth="10" defaultRowHeight="14.25" x14ac:dyDescent="0.2"/>
  <cols>
    <col min="1" max="1" width="7.375" customWidth="1"/>
    <col min="2" max="2" width="13.875" customWidth="1"/>
    <col min="3" max="3" width="11.375" customWidth="1"/>
  </cols>
  <sheetData>
    <row r="3" spans="2:3" ht="29.25" customHeight="1" x14ac:dyDescent="0.2">
      <c r="B3" s="466" t="s">
        <v>293</v>
      </c>
      <c r="C3" s="466"/>
    </row>
    <row r="4" spans="2:3" ht="26.25" customHeight="1" x14ac:dyDescent="0.2">
      <c r="B4" s="202" t="s">
        <v>295</v>
      </c>
      <c r="C4" s="202" t="s">
        <v>294</v>
      </c>
    </row>
    <row r="5" spans="2:3" x14ac:dyDescent="0.2">
      <c r="B5" s="201" t="s">
        <v>296</v>
      </c>
      <c r="C5" s="201">
        <v>46</v>
      </c>
    </row>
    <row r="6" spans="2:3" x14ac:dyDescent="0.2">
      <c r="B6" s="201" t="s">
        <v>297</v>
      </c>
      <c r="C6" s="201">
        <v>13</v>
      </c>
    </row>
    <row r="7" spans="2:3" x14ac:dyDescent="0.2">
      <c r="B7" s="201" t="s">
        <v>298</v>
      </c>
      <c r="C7" s="201">
        <v>3</v>
      </c>
    </row>
    <row r="8" spans="2:3" x14ac:dyDescent="0.2">
      <c r="B8" s="201" t="s">
        <v>299</v>
      </c>
      <c r="C8" s="201">
        <v>4</v>
      </c>
    </row>
    <row r="9" spans="2:3" x14ac:dyDescent="0.2">
      <c r="B9" s="201" t="s">
        <v>300</v>
      </c>
      <c r="C9" s="201">
        <v>33</v>
      </c>
    </row>
    <row r="10" spans="2:3" x14ac:dyDescent="0.2">
      <c r="B10" s="205" t="s">
        <v>301</v>
      </c>
      <c r="C10" s="206">
        <f>SUM(C5:C9)</f>
        <v>99</v>
      </c>
    </row>
    <row r="11" spans="2:3" x14ac:dyDescent="0.2">
      <c r="B11" s="203"/>
      <c r="C11" s="204"/>
    </row>
    <row r="12" spans="2:3" x14ac:dyDescent="0.2">
      <c r="B12" s="203"/>
      <c r="C12" s="204"/>
    </row>
    <row r="13" spans="2:3" x14ac:dyDescent="0.2">
      <c r="B13" s="203"/>
      <c r="C13" s="204"/>
    </row>
    <row r="14" spans="2:3" ht="15" thickBot="1" x14ac:dyDescent="0.25">
      <c r="B14" s="207"/>
      <c r="C14" s="207"/>
    </row>
    <row r="15" spans="2:3" x14ac:dyDescent="0.2">
      <c r="B15" s="469" t="s">
        <v>307</v>
      </c>
      <c r="C15" s="470"/>
    </row>
    <row r="16" spans="2:3" x14ac:dyDescent="0.2">
      <c r="B16" s="209" t="s">
        <v>310</v>
      </c>
      <c r="C16" s="210">
        <v>0.65</v>
      </c>
    </row>
    <row r="17" spans="2:3" x14ac:dyDescent="0.2">
      <c r="B17" s="209" t="s">
        <v>309</v>
      </c>
      <c r="C17" s="210">
        <v>0.62</v>
      </c>
    </row>
    <row r="18" spans="2:3" ht="15" thickBot="1" x14ac:dyDescent="0.25">
      <c r="B18" s="211" t="s">
        <v>308</v>
      </c>
      <c r="C18" s="212">
        <f>C17/C16</f>
        <v>0.95384615384615379</v>
      </c>
    </row>
    <row r="24" spans="2:3" ht="15" thickBot="1" x14ac:dyDescent="0.25"/>
    <row r="25" spans="2:3" x14ac:dyDescent="0.2">
      <c r="B25" s="467" t="s">
        <v>306</v>
      </c>
      <c r="C25" s="468"/>
    </row>
    <row r="26" spans="2:3" x14ac:dyDescent="0.2">
      <c r="B26" s="213" t="s">
        <v>302</v>
      </c>
      <c r="C26" s="214">
        <v>17</v>
      </c>
    </row>
    <row r="27" spans="2:3" x14ac:dyDescent="0.2">
      <c r="B27" s="213" t="s">
        <v>303</v>
      </c>
      <c r="C27" s="214">
        <v>5</v>
      </c>
    </row>
    <row r="28" spans="2:3" x14ac:dyDescent="0.2">
      <c r="B28" s="213" t="s">
        <v>304</v>
      </c>
      <c r="C28" s="214">
        <v>11</v>
      </c>
    </row>
    <row r="29" spans="2:3" x14ac:dyDescent="0.2">
      <c r="B29" s="213" t="s">
        <v>305</v>
      </c>
      <c r="C29" s="214">
        <v>5</v>
      </c>
    </row>
    <row r="30" spans="2:3" x14ac:dyDescent="0.2">
      <c r="B30" s="213" t="s">
        <v>189</v>
      </c>
      <c r="C30" s="214">
        <v>0</v>
      </c>
    </row>
    <row r="31" spans="2:3" x14ac:dyDescent="0.2">
      <c r="B31" s="209" t="s">
        <v>55</v>
      </c>
      <c r="C31" s="215">
        <v>8</v>
      </c>
    </row>
    <row r="32" spans="2:3" ht="15" thickBot="1" x14ac:dyDescent="0.25">
      <c r="B32" s="216" t="s">
        <v>301</v>
      </c>
      <c r="C32" s="217">
        <v>46</v>
      </c>
    </row>
    <row r="33" spans="2:3" x14ac:dyDescent="0.2">
      <c r="B33" s="220"/>
      <c r="C33" s="220"/>
    </row>
    <row r="34" spans="2:3" x14ac:dyDescent="0.2">
      <c r="B34" s="220"/>
      <c r="C34" s="220"/>
    </row>
    <row r="35" spans="2:3" x14ac:dyDescent="0.2">
      <c r="B35" s="220"/>
      <c r="C35" s="220"/>
    </row>
    <row r="36" spans="2:3" x14ac:dyDescent="0.2">
      <c r="B36" s="220"/>
      <c r="C36" s="220"/>
    </row>
    <row r="38" spans="2:3" ht="15" thickBot="1" x14ac:dyDescent="0.25"/>
    <row r="39" spans="2:3" x14ac:dyDescent="0.2">
      <c r="B39" s="467" t="s">
        <v>314</v>
      </c>
      <c r="C39" s="468"/>
    </row>
    <row r="40" spans="2:3" x14ac:dyDescent="0.2">
      <c r="B40" s="213" t="s">
        <v>302</v>
      </c>
      <c r="C40" s="214">
        <v>10</v>
      </c>
    </row>
    <row r="41" spans="2:3" x14ac:dyDescent="0.2">
      <c r="B41" s="213" t="s">
        <v>303</v>
      </c>
      <c r="C41" s="214">
        <v>3</v>
      </c>
    </row>
    <row r="42" spans="2:3" x14ac:dyDescent="0.2">
      <c r="B42" s="213" t="s">
        <v>304</v>
      </c>
      <c r="C42" s="214">
        <v>1</v>
      </c>
    </row>
    <row r="43" spans="2:3" x14ac:dyDescent="0.2">
      <c r="B43" s="213" t="s">
        <v>305</v>
      </c>
      <c r="C43" s="214">
        <v>1</v>
      </c>
    </row>
    <row r="44" spans="2:3" x14ac:dyDescent="0.2">
      <c r="B44" s="213" t="s">
        <v>189</v>
      </c>
      <c r="C44" s="214">
        <v>0</v>
      </c>
    </row>
    <row r="45" spans="2:3" ht="15" thickBot="1" x14ac:dyDescent="0.25">
      <c r="B45" s="218" t="s">
        <v>301</v>
      </c>
      <c r="C45" s="219">
        <v>15</v>
      </c>
    </row>
    <row r="46" spans="2:3" x14ac:dyDescent="0.2">
      <c r="B46" s="208"/>
      <c r="C46" s="208"/>
    </row>
    <row r="47" spans="2:3" x14ac:dyDescent="0.2">
      <c r="B47" s="208"/>
      <c r="C47" s="208"/>
    </row>
    <row r="55" spans="2:3" ht="15" thickBot="1" x14ac:dyDescent="0.25"/>
    <row r="56" spans="2:3" x14ac:dyDescent="0.2">
      <c r="B56" s="467" t="s">
        <v>311</v>
      </c>
      <c r="C56" s="468"/>
    </row>
    <row r="57" spans="2:3" x14ac:dyDescent="0.2">
      <c r="B57" s="213" t="s">
        <v>302</v>
      </c>
      <c r="C57" s="214">
        <v>2</v>
      </c>
    </row>
    <row r="58" spans="2:3" x14ac:dyDescent="0.2">
      <c r="B58" s="213" t="s">
        <v>303</v>
      </c>
      <c r="C58" s="214">
        <v>0</v>
      </c>
    </row>
    <row r="59" spans="2:3" x14ac:dyDescent="0.2">
      <c r="B59" s="213" t="s">
        <v>304</v>
      </c>
      <c r="C59" s="214">
        <v>1</v>
      </c>
    </row>
    <row r="60" spans="2:3" x14ac:dyDescent="0.2">
      <c r="B60" s="213" t="s">
        <v>305</v>
      </c>
      <c r="C60" s="214">
        <v>0</v>
      </c>
    </row>
    <row r="61" spans="2:3" ht="15" thickBot="1" x14ac:dyDescent="0.25">
      <c r="B61" s="218" t="s">
        <v>301</v>
      </c>
      <c r="C61" s="219">
        <v>3</v>
      </c>
    </row>
    <row r="62" spans="2:3" x14ac:dyDescent="0.2">
      <c r="B62" s="208"/>
      <c r="C62" s="208"/>
    </row>
    <row r="63" spans="2:3" x14ac:dyDescent="0.2">
      <c r="B63" s="208"/>
      <c r="C63" s="208"/>
    </row>
    <row r="64" spans="2:3" x14ac:dyDescent="0.2">
      <c r="B64" s="208"/>
      <c r="C64" s="208"/>
    </row>
    <row r="65" spans="2:3" x14ac:dyDescent="0.2">
      <c r="B65" s="208"/>
      <c r="C65" s="208"/>
    </row>
    <row r="66" spans="2:3" x14ac:dyDescent="0.2">
      <c r="B66" s="208"/>
      <c r="C66" s="208"/>
    </row>
    <row r="67" spans="2:3" x14ac:dyDescent="0.2">
      <c r="B67" s="208"/>
      <c r="C67" s="208"/>
    </row>
    <row r="68" spans="2:3" x14ac:dyDescent="0.2">
      <c r="B68" s="208"/>
      <c r="C68" s="208"/>
    </row>
    <row r="69" spans="2:3" x14ac:dyDescent="0.2">
      <c r="B69" s="208"/>
      <c r="C69" s="208"/>
    </row>
    <row r="71" spans="2:3" ht="15" thickBot="1" x14ac:dyDescent="0.25"/>
    <row r="72" spans="2:3" x14ac:dyDescent="0.2">
      <c r="B72" s="467" t="s">
        <v>312</v>
      </c>
      <c r="C72" s="468"/>
    </row>
    <row r="73" spans="2:3" x14ac:dyDescent="0.2">
      <c r="B73" s="213" t="s">
        <v>302</v>
      </c>
      <c r="C73" s="214">
        <v>1</v>
      </c>
    </row>
    <row r="74" spans="2:3" x14ac:dyDescent="0.2">
      <c r="B74" s="213" t="s">
        <v>303</v>
      </c>
      <c r="C74" s="214">
        <v>1</v>
      </c>
    </row>
    <row r="75" spans="2:3" x14ac:dyDescent="0.2">
      <c r="B75" s="213" t="s">
        <v>304</v>
      </c>
      <c r="C75" s="214">
        <v>2</v>
      </c>
    </row>
    <row r="76" spans="2:3" x14ac:dyDescent="0.2">
      <c r="B76" s="213" t="s">
        <v>305</v>
      </c>
      <c r="C76" s="214">
        <v>0</v>
      </c>
    </row>
    <row r="77" spans="2:3" ht="15" thickBot="1" x14ac:dyDescent="0.25">
      <c r="B77" s="218" t="s">
        <v>301</v>
      </c>
      <c r="C77" s="219">
        <v>4</v>
      </c>
    </row>
    <row r="78" spans="2:3" x14ac:dyDescent="0.2">
      <c r="B78" s="221"/>
      <c r="C78" s="221"/>
    </row>
    <row r="79" spans="2:3" x14ac:dyDescent="0.2">
      <c r="B79" s="221"/>
      <c r="C79" s="221"/>
    </row>
    <row r="80" spans="2:3" x14ac:dyDescent="0.2">
      <c r="B80" s="221"/>
      <c r="C80" s="221"/>
    </row>
    <row r="81" spans="2:3" x14ac:dyDescent="0.2">
      <c r="B81" s="221"/>
      <c r="C81" s="221"/>
    </row>
    <row r="82" spans="2:3" x14ac:dyDescent="0.2">
      <c r="B82" s="221"/>
      <c r="C82" s="221"/>
    </row>
    <row r="83" spans="2:3" x14ac:dyDescent="0.2">
      <c r="B83" s="221"/>
      <c r="C83" s="221"/>
    </row>
    <row r="84" spans="2:3" x14ac:dyDescent="0.2">
      <c r="B84" s="221"/>
      <c r="C84" s="221"/>
    </row>
    <row r="85" spans="2:3" x14ac:dyDescent="0.2">
      <c r="B85" s="221"/>
      <c r="C85" s="221"/>
    </row>
    <row r="89" spans="2:3" ht="15" thickBot="1" x14ac:dyDescent="0.25"/>
    <row r="90" spans="2:3" x14ac:dyDescent="0.2">
      <c r="B90" s="467" t="s">
        <v>313</v>
      </c>
      <c r="C90" s="468"/>
    </row>
    <row r="91" spans="2:3" x14ac:dyDescent="0.2">
      <c r="B91" s="213" t="s">
        <v>302</v>
      </c>
      <c r="C91" s="214">
        <v>21</v>
      </c>
    </row>
    <row r="92" spans="2:3" x14ac:dyDescent="0.2">
      <c r="B92" s="213" t="s">
        <v>303</v>
      </c>
      <c r="C92" s="214">
        <v>1</v>
      </c>
    </row>
    <row r="93" spans="2:3" x14ac:dyDescent="0.2">
      <c r="B93" s="213" t="s">
        <v>304</v>
      </c>
      <c r="C93" s="214">
        <v>2</v>
      </c>
    </row>
    <row r="94" spans="2:3" x14ac:dyDescent="0.2">
      <c r="B94" s="213" t="s">
        <v>305</v>
      </c>
      <c r="C94" s="214">
        <v>4</v>
      </c>
    </row>
    <row r="95" spans="2:3" x14ac:dyDescent="0.2">
      <c r="B95" s="213" t="s">
        <v>335</v>
      </c>
      <c r="C95" s="214">
        <v>5</v>
      </c>
    </row>
    <row r="96" spans="2:3" ht="15" thickBot="1" x14ac:dyDescent="0.25">
      <c r="B96" s="218" t="s">
        <v>301</v>
      </c>
      <c r="C96" s="219">
        <v>33</v>
      </c>
    </row>
  </sheetData>
  <mergeCells count="7">
    <mergeCell ref="B3:C3"/>
    <mergeCell ref="B72:C72"/>
    <mergeCell ref="B90:C90"/>
    <mergeCell ref="B15:C15"/>
    <mergeCell ref="B25:C25"/>
    <mergeCell ref="B39:C39"/>
    <mergeCell ref="B56:C5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vt:lpstr>
      <vt:lpstr>Resumen</vt:lpstr>
      <vt:lpstr>Comp. Ind.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Duvan</dc:creator>
  <cp:lastModifiedBy>Sandy Poveda Vargas</cp:lastModifiedBy>
  <dcterms:created xsi:type="dcterms:W3CDTF">2023-04-30T19:53:44Z</dcterms:created>
  <dcterms:modified xsi:type="dcterms:W3CDTF">2024-11-05T13:55:02Z</dcterms:modified>
</cp:coreProperties>
</file>