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y Poveda Vargas\Desktop\"/>
    </mc:Choice>
  </mc:AlternateContent>
  <bookViews>
    <workbookView xWindow="0" yWindow="0" windowWidth="15345" windowHeight="3975"/>
  </bookViews>
  <sheets>
    <sheet name="Seguimiento" sheetId="4" r:id="rId1"/>
    <sheet name="Resumen" sheetId="5" r:id="rId2"/>
    <sheet name="Comp. Ind." sheetId="8" r:id="rId3"/>
  </sheets>
  <definedNames>
    <definedName name="_xlnm._FilterDatabase" localSheetId="0" hidden="1">Seguimiento!$A$1:$Y$1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8" i="5" l="1"/>
  <c r="F99" i="5"/>
  <c r="F100" i="5"/>
  <c r="F101" i="5"/>
  <c r="F97" i="5"/>
  <c r="F38" i="5"/>
  <c r="Y69" i="4"/>
  <c r="Y68" i="4"/>
  <c r="Y67" i="4"/>
  <c r="Y42" i="4" l="1"/>
  <c r="Y102" i="4" l="1"/>
  <c r="Y101" i="4"/>
  <c r="Y94" i="4" l="1"/>
  <c r="Y51" i="4"/>
  <c r="Y40" i="4" l="1"/>
  <c r="Y39" i="4"/>
  <c r="Y25" i="4" l="1"/>
  <c r="Y5" i="4" l="1"/>
  <c r="X36" i="4" l="1"/>
  <c r="Y53" i="4" l="1"/>
  <c r="X22" i="4"/>
  <c r="X23" i="4"/>
  <c r="X21" i="4"/>
  <c r="C18" i="8" l="1"/>
  <c r="C10" i="8" l="1"/>
  <c r="F5" i="5" l="1"/>
  <c r="Y54" i="4" l="1"/>
  <c r="Y52" i="4"/>
  <c r="Y50" i="4"/>
  <c r="Y48" i="4"/>
  <c r="Y47" i="4"/>
  <c r="Y45" i="4"/>
  <c r="Y44" i="4"/>
  <c r="Y43" i="4"/>
  <c r="Y41" i="4"/>
  <c r="Y38" i="4"/>
  <c r="Y37" i="4"/>
  <c r="Y19" i="4"/>
  <c r="Y3" i="4"/>
  <c r="Y4" i="4"/>
  <c r="Y6" i="4"/>
  <c r="Y7" i="4"/>
  <c r="Y8" i="4"/>
  <c r="Y9" i="4"/>
  <c r="Y10" i="4"/>
  <c r="Y11" i="4"/>
  <c r="Y12" i="4"/>
  <c r="Y13" i="4"/>
  <c r="Y14" i="4"/>
  <c r="Y15" i="4"/>
  <c r="Y16" i="4"/>
  <c r="Y17" i="4"/>
  <c r="Y18" i="4"/>
  <c r="Y20" i="4"/>
  <c r="Y21" i="4"/>
  <c r="Y22" i="4"/>
  <c r="Y23" i="4"/>
  <c r="Y24" i="4"/>
  <c r="Y26" i="4"/>
  <c r="Y27" i="4"/>
  <c r="Y28" i="4"/>
  <c r="Y30" i="4"/>
  <c r="Y29" i="4"/>
  <c r="Y31" i="4"/>
  <c r="Y32" i="4"/>
  <c r="Y33" i="4"/>
  <c r="Y34" i="4"/>
  <c r="Y35" i="4"/>
  <c r="Y36" i="4"/>
  <c r="F110" i="5" l="1"/>
  <c r="F109" i="5"/>
  <c r="F108" i="5"/>
  <c r="F107" i="5"/>
  <c r="F105" i="5"/>
  <c r="F104" i="5"/>
  <c r="F103" i="5"/>
  <c r="F95" i="5"/>
  <c r="F94" i="5"/>
  <c r="F93" i="5"/>
  <c r="F92" i="5"/>
  <c r="F91" i="5"/>
  <c r="F89" i="5"/>
  <c r="F88" i="5"/>
  <c r="F87" i="5"/>
  <c r="F86" i="5"/>
  <c r="F79" i="5"/>
  <c r="F80" i="5"/>
  <c r="F81" i="5"/>
  <c r="F82" i="5"/>
  <c r="F83" i="5"/>
  <c r="F84" i="5"/>
  <c r="F78" i="5"/>
  <c r="F74" i="5"/>
  <c r="F75" i="5"/>
  <c r="F76" i="5"/>
  <c r="F71" i="5"/>
  <c r="F72" i="5"/>
  <c r="F73"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 r="F20" i="5"/>
  <c r="F19" i="5"/>
  <c r="F16" i="5"/>
  <c r="F17" i="5"/>
  <c r="F18" i="5"/>
  <c r="F15" i="5"/>
  <c r="F14" i="5"/>
  <c r="F13" i="5"/>
  <c r="F12" i="5"/>
  <c r="F11" i="5"/>
  <c r="F10" i="5"/>
  <c r="F9" i="5"/>
  <c r="F8" i="5"/>
  <c r="F7" i="5"/>
  <c r="F6" i="5"/>
  <c r="F4" i="5"/>
  <c r="F3" i="5"/>
  <c r="F2" i="5"/>
  <c r="Y112" i="4" l="1"/>
  <c r="Y111" i="4"/>
  <c r="Y110" i="4"/>
  <c r="Y107" i="4" l="1"/>
  <c r="Y99" i="4" l="1"/>
  <c r="Y90" i="4" l="1"/>
  <c r="Y80" i="4" l="1"/>
  <c r="Y109" i="4" l="1"/>
  <c r="Y106" i="4"/>
  <c r="Y104" i="4"/>
  <c r="Y105" i="4"/>
  <c r="Y103" i="4"/>
  <c r="Y66" i="4" l="1"/>
  <c r="Z113" i="4"/>
  <c r="Y108" i="4"/>
  <c r="Y100" i="4"/>
  <c r="Y93" i="4"/>
  <c r="Y78" i="4" l="1"/>
  <c r="Y79" i="4"/>
  <c r="Y81" i="4"/>
  <c r="Y72" i="4"/>
  <c r="Y73" i="4"/>
  <c r="Y74" i="4"/>
  <c r="Y75" i="4"/>
  <c r="Y71" i="4"/>
  <c r="Y61" i="4"/>
  <c r="Y60" i="4"/>
  <c r="Y58" i="4"/>
  <c r="Y56" i="4" l="1"/>
  <c r="Y55" i="4"/>
  <c r="Y49" i="4"/>
  <c r="Y46" i="4"/>
  <c r="Y113" i="4" l="1"/>
  <c r="Y114" i="4" s="1"/>
</calcChain>
</file>

<file path=xl/sharedStrings.xml><?xml version="1.0" encoding="utf-8"?>
<sst xmlns="http://schemas.openxmlformats.org/spreadsheetml/2006/main" count="615" uniqueCount="336">
  <si>
    <t xml:space="preserve">TIPO DE PROCESO </t>
  </si>
  <si>
    <t>PROCESO</t>
  </si>
  <si>
    <t xml:space="preserve">NOMBRE DEL INDICADOR </t>
  </si>
  <si>
    <t xml:space="preserve">ESTADO ACTUAL DEL INDICADOR </t>
  </si>
  <si>
    <t xml:space="preserve">ESTADO </t>
  </si>
  <si>
    <t>FORMULA</t>
  </si>
  <si>
    <t>META</t>
  </si>
  <si>
    <t xml:space="preserve">PERIODICIDAD DE MEDICION </t>
  </si>
  <si>
    <t>LINEA BASE</t>
  </si>
  <si>
    <t xml:space="preserve">RANGOS DE EVALUACION </t>
  </si>
  <si>
    <t xml:space="preserve">PERIODOS DE MEDICION </t>
  </si>
  <si>
    <t>ENE</t>
  </si>
  <si>
    <t>FEB</t>
  </si>
  <si>
    <t>MAR</t>
  </si>
  <si>
    <t>ABR</t>
  </si>
  <si>
    <t>MAY</t>
  </si>
  <si>
    <t>JUN</t>
  </si>
  <si>
    <t>JUL</t>
  </si>
  <si>
    <t>AGO</t>
  </si>
  <si>
    <t>SEP</t>
  </si>
  <si>
    <t>OCT</t>
  </si>
  <si>
    <t>NOV</t>
  </si>
  <si>
    <t>DIC</t>
  </si>
  <si>
    <t xml:space="preserve">ESTADO ACTUAL </t>
  </si>
  <si>
    <t>% DE CUMPLIMIENTO</t>
  </si>
  <si>
    <t>GESTIÓN DEL SERVICIO Y ATENCIÓN AL CIUDADANO</t>
  </si>
  <si>
    <t>GESTIÓN DE INNOVACIÓN Y TIC</t>
  </si>
  <si>
    <t>GESTION DE INFRAESTRUCTURA Y OBRAS PUBLICAS</t>
  </si>
  <si>
    <t>GESTIÓN AMBIENTAL</t>
  </si>
  <si>
    <t>GESTION SOCIAL Y COMUNITARIA</t>
  </si>
  <si>
    <t xml:space="preserve">GESTION DE LA GOBERNABILIDAD </t>
  </si>
  <si>
    <t xml:space="preserve">GESTION DEL TRANSITO Y LA MOVILIDAD </t>
  </si>
  <si>
    <t xml:space="preserve">GESTION EDUCATIVA </t>
  </si>
  <si>
    <t>GESTION SALUD</t>
  </si>
  <si>
    <t xml:space="preserve">GESTION ARTISTICA Y CULTURAL </t>
  </si>
  <si>
    <t>GESTIÓN DEL DESARROLLO ECONÓMICO Y LA COMPETITIVIDAD</t>
  </si>
  <si>
    <t xml:space="preserve">GESTION CATASTRAL </t>
  </si>
  <si>
    <t xml:space="preserve">GESTION DE LA PARTICIPACION CIUDADANA </t>
  </si>
  <si>
    <t xml:space="preserve">     PROCESOS    MISIONALES </t>
  </si>
  <si>
    <t xml:space="preserve">PLANEACION ESTRATEGICA Y TERRITORIAL </t>
  </si>
  <si>
    <t>SISTEMA INTEGRADO DE GESTION Y MIPG</t>
  </si>
  <si>
    <t>PROCESOS ESTRATEGICOS</t>
  </si>
  <si>
    <t xml:space="preserve">GESTION JURIDICA Y MEJORA NORMATIVA </t>
  </si>
  <si>
    <t xml:space="preserve">GESTION DE RECURSOS FISICOS </t>
  </si>
  <si>
    <t xml:space="preserve">GESTION CONTTRACTUAL </t>
  </si>
  <si>
    <t xml:space="preserve">GESTION DOCUMENTAL </t>
  </si>
  <si>
    <t>GESTION DE INFRAESTRUCTURA TECNOLOGICA</t>
  </si>
  <si>
    <t>GESTION DE HACIENDA PUBLICA</t>
  </si>
  <si>
    <t xml:space="preserve">    PROCESOS DE APOYO </t>
  </si>
  <si>
    <t xml:space="preserve">GESTION DE LA INFORMACION Y LA COMUNICACIÓN </t>
  </si>
  <si>
    <t>GESTION Y CONTROL DISCIPLINARIO</t>
  </si>
  <si>
    <t xml:space="preserve">GESTION HUMANA </t>
  </si>
  <si>
    <t xml:space="preserve">   PROCESOS TRANSVERSALES</t>
  </si>
  <si>
    <t xml:space="preserve">PROCESO DE EVALUACION </t>
  </si>
  <si>
    <t xml:space="preserve">GESTION DE EVALUACION Y SEGUIMIENTO </t>
  </si>
  <si>
    <t>Anual</t>
  </si>
  <si>
    <t>Semestral</t>
  </si>
  <si>
    <t xml:space="preserve">Tasa Cobertura neta global </t>
  </si>
  <si>
    <t>Número de bienes fiscales y de uso público identificados y legalizados</t>
  </si>
  <si>
    <t>Numero de Tomas Fisicas Realizadas a las dependencias de la Administracion Central</t>
  </si>
  <si>
    <t>Cumplimiento Plan Estratégico de Talento Humano</t>
  </si>
  <si>
    <t>Trimestral</t>
  </si>
  <si>
    <t>Porcentaje de cumplimiento del plan de acción de la política pública de ciencia, tecnología e innovación y TIC</t>
  </si>
  <si>
    <t xml:space="preserve">Porcentaje Cumplimiento plan de trabajo </t>
  </si>
  <si>
    <t>Mensual</t>
  </si>
  <si>
    <t xml:space="preserve">Evaluacion cumplimiento legal </t>
  </si>
  <si>
    <t xml:space="preserve">Inspecciones de seguridad </t>
  </si>
  <si>
    <t xml:space="preserve">Gestion del COPASST </t>
  </si>
  <si>
    <t>Ausentismo por causa medica (Incapacidades laborales y comunes)</t>
  </si>
  <si>
    <t xml:space="preserve">Indice de severidad de accidente de trabajo </t>
  </si>
  <si>
    <t>Indice de frecuencia de accidentes de trabajo</t>
  </si>
  <si>
    <t>SST</t>
  </si>
  <si>
    <t>NTS</t>
  </si>
  <si>
    <t>CALIDAD</t>
  </si>
  <si>
    <t xml:space="preserve">Porcentaje de nivel de madurez del Sistema de Control Interno </t>
  </si>
  <si>
    <t xml:space="preserve">No. M2 de malla vial construidos, mejorados, mantenidos o rehabilitados </t>
  </si>
  <si>
    <t xml:space="preserve">No. De Equipamientos construidos, mejorados y/o adecuados </t>
  </si>
  <si>
    <t>Número de usuarios atendidos en la Red de bibliotecas Públicas Municipales</t>
  </si>
  <si>
    <t>Estimulos otorgados</t>
  </si>
  <si>
    <t>%Implementación Modelo MSPI</t>
  </si>
  <si>
    <t>% cubrimiento del sgsi en activos de información</t>
  </si>
  <si>
    <t>Oportunidad del soporte técnico</t>
  </si>
  <si>
    <t>Cumplimiento del plan de mantenimiento de infraestructura tecnológica</t>
  </si>
  <si>
    <t>Oportunidad de Respuesta a PQRS</t>
  </si>
  <si>
    <t>Satisfacción del ciudadano frente a los servicios y la atención prestada  por la entidad</t>
  </si>
  <si>
    <t>Oportunidad de Respuesta a Reclamos</t>
  </si>
  <si>
    <t>Porcentaje de cumplimiento en la respuesta de aprobación de tramites RNA y RNC</t>
  </si>
  <si>
    <t>% Cumplimiento plan de capacitación y sensibilización del SGSI</t>
  </si>
  <si>
    <t xml:space="preserve">Porcentaje promedio de ejecución técnica y financiera del Plan de intervenciones colectivas. </t>
  </si>
  <si>
    <t>Porcentaje de cumplimiento de la estrategia de participación ciudadana .</t>
  </si>
  <si>
    <t>Porcentaje cumplimiento de las metas del plan de desarrollo</t>
  </si>
  <si>
    <t>Numero de  adultos mayores beneficiados con atención integral en los centros día/vida.</t>
  </si>
  <si>
    <t xml:space="preserve">Numero  de población atendida con complemento nutricional. Discriminado por  grupo poblacional y componente    </t>
  </si>
  <si>
    <t>Porcentaje de avance en las acciones ejecutadas en el marco del plan de accion de cada uno de los grupos objeto de intervención. (NNA, Jóvenes, mujer, discapacidad, LGTBI, Etnias, Adultos Mayores, Pobreza extrema y Habitante de Calle)</t>
  </si>
  <si>
    <t>Numero de victimas atendidas con la ayuda humanitaria inmediata.</t>
  </si>
  <si>
    <t>M2 de espacio publico recuperados</t>
  </si>
  <si>
    <t>SUMATORIA DE MT2 RECUPERADOS</t>
  </si>
  <si>
    <t xml:space="preserve">Porcentaje Implementación del Plan Integral de Convivencia y Seguridad Ciudadana  (PICSC) </t>
  </si>
  <si>
    <t xml:space="preserve">Sostenibilidad de la deuda </t>
  </si>
  <si>
    <t xml:space="preserve"> Autofinanciamiento del municipio dentro de los parametros de la lay 617 </t>
  </si>
  <si>
    <t xml:space="preserve">Tasa de magnitud de la inversion </t>
  </si>
  <si>
    <t>Capacidad de ahorro</t>
  </si>
  <si>
    <t>Estudiantes capacitados en temas ambientales</t>
  </si>
  <si>
    <t>Acueductos Rurales y Comunitarios Optimizados</t>
  </si>
  <si>
    <t xml:space="preserve">Eventos de emergencia atendidos </t>
  </si>
  <si>
    <t xml:space="preserve">Porcentaje del cumplimiento del plan de Acción de la Política Publica de Libertad Religiosa . </t>
  </si>
  <si>
    <t xml:space="preserve">Porcentaje  de respuesta a los requerimiento  de las Organizaciones de Accion Comunal . </t>
  </si>
  <si>
    <t>SGSI</t>
  </si>
  <si>
    <t xml:space="preserve">Porcentaje de cumplimiento del plan anual de comunicaciones  </t>
  </si>
  <si>
    <t>SGA</t>
  </si>
  <si>
    <t>SEGUIMIENTO A LA GENERACIÓN DE RESIDUOS APROVECHABLES DE LAS SEDES CERTIFICADAS DE LA ADMINISTRACIÓN MUNICIPAL</t>
  </si>
  <si>
    <t>RA.A=Residuos Aprovechables generados en el semestre anterior(Kg)
RA.TA=Residuos Aprovechables generados en el semestre actual(Kg)
DRA= Diferencia de residuos aprovechables
Formula 
                  RA.A-RA.TA=DRA
                  DRA*100/RA.A=%Aumento de residuos  aprovechables generados</t>
  </si>
  <si>
    <t>Porcentaje de Cumplimiento de la implementación y Fortalecimiento del Sistema de gestión (Modelo de Gestión Documental de Archivo MGDA</t>
  </si>
  <si>
    <t>SUMATORIA</t>
  </si>
  <si>
    <t xml:space="preserve">PROMEDIO </t>
  </si>
  <si>
    <t>Porcentaje de cumplimiento de los indicadores de los 23 procesos del SIGAMI</t>
  </si>
  <si>
    <t xml:space="preserve">Trimestral </t>
  </si>
  <si>
    <t>Nivel de competencia o evaluación de los auditores</t>
  </si>
  <si>
    <t>Índice de desempeño institucional</t>
  </si>
  <si>
    <t>indice de reduccion de incumplimiento de los requisitos legales</t>
  </si>
  <si>
    <t>Cuatrimestral</t>
  </si>
  <si>
    <t>SOBRESALIENTE &gt;= 91% - 100%</t>
  </si>
  <si>
    <t>SATISFACTORIO Entre 71% - 90%</t>
  </si>
  <si>
    <t>MEDIO
Entre 41% - 70%</t>
  </si>
  <si>
    <t>BAJO &lt;= 40%</t>
  </si>
  <si>
    <t>Número de espacios generados para la atención, orientación, control y vigilancia de la protección del consumidor.</t>
  </si>
  <si>
    <t>META %-#</t>
  </si>
  <si>
    <t>Porcentaje de satisfacción de los usuarios capacitadodos en los Centros de Experiencia Digital</t>
  </si>
  <si>
    <t>Índice de gobierno digital en el componente de TIC para la sociedad</t>
  </si>
  <si>
    <t>Numero de animales atendidos en el coso Municipal (CAPA)</t>
  </si>
  <si>
    <t>Porcentaje de Docentes con proceso de Evaluacion Anual de Desempeño</t>
  </si>
  <si>
    <t>Porcentaje de Cumplimiento  del  Plan  Territorial de Formación Docente</t>
  </si>
  <si>
    <t>Porcentaje de reducción de víctimas fatales por hechos de tránsito en el Municipio</t>
  </si>
  <si>
    <t>Porcentaje de reducción de accidentes de tránsito</t>
  </si>
  <si>
    <t xml:space="preserve"> Porcentaje de Acciones de éxito de las acciones de tutela</t>
  </si>
  <si>
    <t>Porcentaje de cumplimiento de las visitas de inspeccion y vigilancia de los atributos de calidad a los prestadores de servicios de salud del municipio de Ibagué.</t>
  </si>
  <si>
    <t>Porcentaje de aseguramiento de la población</t>
  </si>
  <si>
    <t xml:space="preserve">Poorcentaje de ejecución del plan de intervenciones colectivas </t>
  </si>
  <si>
    <t xml:space="preserve">Porcentaje de ejecución financiera de los recursos de inversión </t>
  </si>
  <si>
    <t>Número de personas capaitadas en servicio de educación informal en áreas artisticas y culturales.  (NUEVO)</t>
  </si>
  <si>
    <t>Kilometros de vía terciaria mejorada,  por la Secretaria de Agricultura y Desarrollo Rural, en el municipio de Ibagué (Agricultura)</t>
  </si>
  <si>
    <t>Población beneficiada con la ruta de empleabilidad del municipio de Ibagué.</t>
  </si>
  <si>
    <t>Número de emprendedores vinculados a la ruta de la formalización empresarial en el municipio de Ibagué.</t>
  </si>
  <si>
    <t>Unidades productivas fortalecidas a través de asesoría y /o asistencia técnica en el municipio de Ibagué.</t>
  </si>
  <si>
    <t>Población turística extranjera visitante al Municipio de Ibagué.</t>
  </si>
  <si>
    <t>Porcentaje de satisfacción del usuario con respecto a sus solicitudes catastrales</t>
  </si>
  <si>
    <t>Pilotos con acciones de mitigación y adaptación al cambio climático desarrollados</t>
  </si>
  <si>
    <t xml:space="preserve">Microcuencas intervenidas con acciones de recuperación </t>
  </si>
  <si>
    <t>Numero de personas capacitadas en temas relacionados con gestión del riesgo</t>
  </si>
  <si>
    <t>GESTION ARTISTICA Y CULTURAL</t>
  </si>
  <si>
    <t>GESTION DEL DESARROLLO Y LA COMPETIVIDAD</t>
  </si>
  <si>
    <t xml:space="preserve">Porcentaje de eficacia en las actuaciones realizadas en softcon, respecto de las demandas que ingresan  </t>
  </si>
  <si>
    <t>Porcentaje de Resoluciones de adopción de fallo registradas en plataforma Softcon y en Pisami</t>
  </si>
  <si>
    <t>Porcentajes de reclamaciones tramitadas en un tiempo menor 3 dias habiles.</t>
  </si>
  <si>
    <t>Porcentaje de Implementación Modelo MPSI</t>
  </si>
  <si>
    <t>Porcentaje de quejas e informes tramitados dentro de los términos legales</t>
  </si>
  <si>
    <t>Índice de informes socializados en Comité de Coordinación de Control Interno</t>
  </si>
  <si>
    <t>Ïndice de   seguimiento   a planes de mejoramiento.</t>
  </si>
  <si>
    <t xml:space="preserve">Índice de cumplimiento del plan anual de auditoria </t>
  </si>
  <si>
    <t>Porcentaje de eficiencia en la atención a los solicitudes del usuario</t>
  </si>
  <si>
    <t>Porcentaje de eficacia en la aplicación de la encuesta SISBEN</t>
  </si>
  <si>
    <t>Porcentaje de solicitudes que tienen términos de respuestas atendidos oportunamente.</t>
  </si>
  <si>
    <t>Poercentaje de respuesta de los trámites dentro de los términos establecidos.</t>
  </si>
  <si>
    <t>Porcentaje de cumplimiento del plan de trabajo del sistema de Gestion Anti Soborno de la alcaldia municipal de ibague</t>
  </si>
  <si>
    <t>SGAS</t>
  </si>
  <si>
    <t xml:space="preserve">Porcentaje de cumplimiento de los requisitos legales aplicables al Sistema de Gestión Antisoborno </t>
  </si>
  <si>
    <t>Porcentaje de riesgos mitigados</t>
  </si>
  <si>
    <t>Porcentaje de cumplimiento del cronograma de socialización del código de integridad y buen gobierno</t>
  </si>
  <si>
    <t xml:space="preserve">Porcentaje en la implementación de controles </t>
  </si>
  <si>
    <t>Tasa de incidentes de Seguridad</t>
  </si>
  <si>
    <t>Construcción, mejoramiento y/o adecuación de salones comunales para la integración social, cultural y deportiva</t>
  </si>
  <si>
    <t>Construir, mejorar y/o rehabilitar la malla vial de la ciudad de Ibagué.</t>
  </si>
  <si>
    <t>Campañas de sensibilización y capacitación</t>
  </si>
  <si>
    <t>Salvaguardia del patrimonio cultural del área certificada</t>
  </si>
  <si>
    <t>Disminuir Kg CO2 de la huella de carbono IN SITU</t>
  </si>
  <si>
    <t>Identificar amenazas de especies claves (amenzadas; endémicas) de Fauna Y flora</t>
  </si>
  <si>
    <t xml:space="preserve">Importancia de los recursos propios </t>
  </si>
  <si>
    <t>(A/B)*100 (A = Sumatoria de número de usuarios encuestados o atendidos con rango de satisfacción excelente o bueno en el periodo; B = sumatoria de número de usuarios encuestados o atendidos en el periodo)</t>
  </si>
  <si>
    <t>(A/B)*100 (A = Número de PQRSD contestados en los tiempos establecidos en el periodo; B = Número de PQRSD recibidos en el periodo)</t>
  </si>
  <si>
    <t>(A/B)*100 (A =  Número Reclamos contestados en los tiempos establecidos en el periodo; B = Número de Reclamos recibidos en el periodo)</t>
  </si>
  <si>
    <t>(A/B)*100 (A= Numero de actividades desarrolladas; B = Número de actividades programadas)</t>
  </si>
  <si>
    <t>(A/B)*100  (A= Numero de actividades realizadas (capacitaciones); B = Número de encuestas)</t>
  </si>
  <si>
    <t xml:space="preserve"> = Numero de estudiantes capacitados</t>
  </si>
  <si>
    <t>Sumatoria de A   A= Número de proyectos implementados</t>
  </si>
  <si>
    <t xml:space="preserve"> Sumatoria de A   A= Número de acueductos optimizados</t>
  </si>
  <si>
    <t>Sumatoria de A   A= Número de nmicrocuencas intervenidas</t>
  </si>
  <si>
    <t>Sumatoria de A, A= Número de personas capacitadas</t>
  </si>
  <si>
    <t>(A/B)*100 (A= Número de solicitudes de emergencias atendidas; B= Número de solicitudes de emergencias recibidas)</t>
  </si>
  <si>
    <t>Sumatoria de A; (sumatoria ciudadanos atendidos, orientados, sensibilizados, capacitados, controlados y vigilados en materia de protección al consumidor de bienes y servicios)</t>
  </si>
  <si>
    <t>Nuevo</t>
  </si>
  <si>
    <t>A (A= sumatoria de animales atendidos)</t>
  </si>
  <si>
    <t>(A/B)*100(Total de estrategias implementadas  / total de estrategias establecidas en el plan) * 100</t>
  </si>
  <si>
    <t>(A/B)*100 (A: Cantidad de Trámites Aprobados B: Cantidad de Trámites Recibidos)</t>
  </si>
  <si>
    <t>(A/B)*100 (A: No. de victimas en periodo actual; B: No. de victimas del período anterior)</t>
  </si>
  <si>
    <t>(A/B)*100 (A: No. de accidentes actual; B: No. de accidentes del período anterior)</t>
  </si>
  <si>
    <t>(A/B)*100 (A: No. de acciones de éxito de las acciones de tutela  actual; B: No. de acciones de éxito de las acciones de tutela del período anterior)</t>
  </si>
  <si>
    <t>(A/B)*100 (A:  Número de Docentes evaluados en plataforma Humano WEB; B : Planta Docente del decreto 1278)</t>
  </si>
  <si>
    <t>(A / B)*100 (A= Numero de Actividades Ejecutadas en el Plan Territorial de Formación Docente; B = Numero de Actividades Proyectadas en el Plan Territorial de Formación Docente</t>
  </si>
  <si>
    <t>(A / B)*100 (A= Matricula todos grados de 5 a 16 años; B= Población  en Ibagué de 5 a 16 años)</t>
  </si>
  <si>
    <t>Total de prestadores habilitados en el REPS 
________________________________ * 100
Total de prestadores visitados en el periodo</t>
  </si>
  <si>
    <t>Recursos de inversión ejecutados
 ________________________________ * 100
Presupuesto proyectado</t>
  </si>
  <si>
    <t>Porcentaje  de ( PA / PD)</t>
  </si>
  <si>
    <t>Sumatoria de A</t>
  </si>
  <si>
    <t>Sumatoria de  A</t>
  </si>
  <si>
    <t xml:space="preserve">Sumatoria de A (A. Kilómetros de vía terciaria Mejorada) </t>
  </si>
  <si>
    <t xml:space="preserve">Sumatoria de A (Personas beneficiadas) </t>
  </si>
  <si>
    <t>Sumatoria de A; (A= Número de emprendedores vinculados a la ruta de la formalizacion empresarial)</t>
  </si>
  <si>
    <t>Sumatoria de A; (A= Número de unidades productivas fortalecidas)</t>
  </si>
  <si>
    <t>Sumatoria de A (A= Número de turistas internacionales que llegan a la ciudad de visita turística)</t>
  </si>
  <si>
    <t xml:space="preserve">(A/B)*100; (A= Número de tramites, productos y solicitudes respondidas dentro de los terminos de Ley; B= Número de tramites radicados) </t>
  </si>
  <si>
    <t>(a/b)*100  (a= Numero de Actividades realizadas; b= Número de Actividades programadas en el plan de Accion)</t>
  </si>
  <si>
    <t>(a/b)*100 (a = Numero de Actividades realizadas; b= Numero de actividades programadas)</t>
  </si>
  <si>
    <t>(a/b)*100 (a=Número de respuestas oportunas en el término establecidos por PISAMI; b= Número de requerimientos o solicitudes radicadas en PISAMI)</t>
  </si>
  <si>
    <t xml:space="preserve">(A-B)/C)*100 ( A= Total de solicitudes; B=  Tramites realizados; C= Total de solicitudes de encuesta)                                                                                                                                                                       </t>
  </si>
  <si>
    <t>(A/B)*100  (A= Eencuestas realizadas; B= Total solicitud de encuestas)</t>
  </si>
  <si>
    <t>(A/B)-C*100 (indicador de producto, linea base, avance fisico, avance financiero)</t>
  </si>
  <si>
    <t>(A/ (B-C))*100  (A= Número solicitudes con respuesta dentro de términos; B= Numero de solicitudes radicadas;                                                                                                                                                   C= Número solicitudes sin respuesta dentro de términos)</t>
  </si>
  <si>
    <t>(A/ (B-C))*100  (A: Número solicitudes con respuesta dentro de términos; B: Numero de solicitudes radicadas; C: Número solicitudes sin respuesta dentro de términos)</t>
  </si>
  <si>
    <t>(A/B)*100  (A= No. Total de accidentes de trabajo que se presentaron en un periodo; B= No. Trabajadores en el mismo periodo)</t>
  </si>
  <si>
    <t>1,26</t>
  </si>
  <si>
    <t>0,15</t>
  </si>
  <si>
    <t>0,4</t>
  </si>
  <si>
    <t>0,29</t>
  </si>
  <si>
    <t>0,09</t>
  </si>
  <si>
    <t>0,14</t>
  </si>
  <si>
    <t xml:space="preserve">((A+B)/C)*100  (A= Número de días de incapacidad por AT; B= número de días cargados en el periodo; C= N° de trabajadores ) </t>
  </si>
  <si>
    <t>1,8</t>
  </si>
  <si>
    <t>1,5%</t>
  </si>
  <si>
    <t>0,35%</t>
  </si>
  <si>
    <t>0,36%</t>
  </si>
  <si>
    <t xml:space="preserve">(A/B)*100   (A= Número de días de ausencia por incapacidad laboral o común en el mes B= Número de días de trabajo programados en el mes ) </t>
  </si>
  <si>
    <t xml:space="preserve"> (A/B)*100   (A= Número de inspecciones realizadas; B= Número de   inspecciones  programadas )</t>
  </si>
  <si>
    <t>(A/B)*100  (Número de inspecciones realizadas/ No de   inspecciones  programadas )</t>
  </si>
  <si>
    <t>Sumatoria de A (A= requisitos legales que cumplen)</t>
  </si>
  <si>
    <t xml:space="preserve"> ( A/B)*100  (A= Número de actividades realizadas en el plan de trabajo; B=No de actividades programadas en el plan de trabajo  )</t>
  </si>
  <si>
    <t xml:space="preserve">Sumatoria  de A  </t>
  </si>
  <si>
    <t>Em.GEI ( kg CO2 e ) = DA *FE</t>
  </si>
  <si>
    <t xml:space="preserve">Scob = ∑ ∑SpA, ∑SpE                                                                                                                                                                                             
Stot = ∑ Scob1, Scob2, Scob3, …  </t>
  </si>
  <si>
    <r>
      <rPr>
        <sz val="11"/>
        <color rgb="FFFF0000"/>
        <rFont val="Tw Cen MT"/>
        <family val="2"/>
        <scheme val="minor"/>
      </rPr>
      <t>AC=(ACRC*100)/ACR</t>
    </r>
    <r>
      <rPr>
        <sz val="11"/>
        <color theme="1"/>
        <rFont val="Tw Cen MT"/>
        <family val="2"/>
        <scheme val="minor"/>
      </rPr>
      <t xml:space="preserve">
</t>
    </r>
  </si>
  <si>
    <t>IMSPI= (%PHVA*100)/%AE</t>
  </si>
  <si>
    <t>PC='SUMA(%A1..%An)/NAP</t>
  </si>
  <si>
    <t>IC=Promedio (%CE)</t>
  </si>
  <si>
    <t>TIS= (IS*100)/US</t>
  </si>
  <si>
    <t xml:space="preserve">                                                                                                                                                                                                 SGAS</t>
  </si>
  <si>
    <t>(A/B)*100  (A=Actividades Programadas: Son actividades que se plantean dentro del cronograma de los requisitos de la ISO 37000; B=Actividades Ejecutadas: Son las que actividades que se realizan conforme al plan de trabajo)</t>
  </si>
  <si>
    <t>(A/B)*100  (A=Numeros Riesgos que tiene controles: Son los riesgos que se pueden controlar de acuerdo a la Norma ISO 37001 10/8/2024; B=Total de Riesgos Iedntificados: Son la cantidad de riesgos de Soborno identificados acorde con la Norma ISO 37001)</t>
  </si>
  <si>
    <t xml:space="preserve">(A/B)*100   (A=Socializaciones Realizadas o Implementadas: Numero de Reuniones a ralizadas o a  implementar de acuerdo al codigo de integridad y bien gobierno; B=Total de Socializaciones Programadas: Total de las reuniones realizadass ) </t>
  </si>
  <si>
    <t>(A/B)*100    (A=Numeros Requisitos Legales Cumplidos: Son los requisitos legales cumplidos durante el periodo a evaluar acorde con la Norma ISO 37001; B=Numero de Requisitos Legales indetificados: Son los requisitos legales que se detallan dentro de la Norma ISO 37001)</t>
  </si>
  <si>
    <t>(a/b)*100   (A= número de procesos con actuaciones registradas en la plataforma softcon 
B= número total de procesos registrado en la plataforma por durante el trimestre)</t>
  </si>
  <si>
    <t xml:space="preserve"> (a/b)*100  (A= número total de resoluciones de adopción registradas en el Softcon  
B= número total de resoluciones de adopción numeradas en el Pisami en el periodo )</t>
  </si>
  <si>
    <t>Sumatoria de A (A= Tomas Fisicas Realizadas)</t>
  </si>
  <si>
    <t xml:space="preserve"> Sumatira de A  (A=Predios Identificados Y legalizados</t>
  </si>
  <si>
    <t xml:space="preserve"> (a/b) *100  (A= Reclamaciones recibidas; B= Reclamaciones tramitadas)</t>
  </si>
  <si>
    <t xml:space="preserve"> (a/b) *100  ( A=# TOTAL DE PROCESOS CREADOS EN LA PLATAFORMA SECOP II; B=# DE PROCESOS RADICADOS PARA GESTIONAR)</t>
  </si>
  <si>
    <t xml:space="preserve">  (a/b)*100  (a= Productos Ejecutados MGDA;  b= Productos Programados)</t>
  </si>
  <si>
    <t>57,04%</t>
  </si>
  <si>
    <t>57,04</t>
  </si>
  <si>
    <t xml:space="preserve">IE=SAO*100)/SMC    ( IE= Indice de Eficiencia;  SAO= No. de servicios atendidos dentro del tiempo establecido; SMC= No. de servicios de mantenimiento correctivo a medir) </t>
  </si>
  <si>
    <t>99,7</t>
  </si>
  <si>
    <t>IC=SUMA(%A1..%An)*100/NAP  (IC= Indicador de Cumplimiento; %A1..%An= Porcentaje de ejecución actividades realizadas durante el periodo evaluado; NAP= Número de Actividades Programadas para el periodo a evaluar)</t>
  </si>
  <si>
    <t>IMSPI= (%PHVA*100)/%AE  (IMSPI= Implementación Modelo de Seguridad y Privacidad de la información; %PHVA=porcentaje del avance del PHVA; % AE= % del avance esperado)</t>
  </si>
  <si>
    <t>((a/(b+c))*100  (A=Super Avit primario, B=intereses, C=amortizaciones)</t>
  </si>
  <si>
    <t xml:space="preserve"> (a/b)*100 (a = Gastos de funcionamiento, B= Ingresos corrientes de libre destinación)</t>
  </si>
  <si>
    <t>(a/b)*100  (a= Inversion total, b=Gastos Totales)</t>
  </si>
  <si>
    <t>(a/b)*100  (a= Ahorro corriente, b= Ingreso corriente)</t>
  </si>
  <si>
    <t xml:space="preserve"> ((a+b)/c)*100  ((Ingresos tributarios,  b= No tributarios, c= Ingresos totales)</t>
  </si>
  <si>
    <t xml:space="preserve">(AR/AP)*100  (AR= Numero de actividades realizadas (plan de acción; AP= numero de actividades programadas (plan de acción)  </t>
  </si>
  <si>
    <t>((A+B)/C)*100  (A: Quejas resueltas, B: Informes resueltos, C: Quejas e informes radicados)</t>
  </si>
  <si>
    <t xml:space="preserve"> ((a/b)+ (c/d))*100  (a y b = Cumplimiento del plan de capacitaciones=(a= #capacitaciones ejecutadas; b= #capacitaciones programadas) y c y d= Cumplimiento plan actividades de bienestar e incentivos=(#actividades ejecutadas/#actividades programadas))</t>
  </si>
  <si>
    <t>%  del nivel de madurez del SCI = ( # criterios por componente del MECI  presentes y funcionando  / # total de criterios del MECI por componente que deben estar presente y funcionando) X  100%</t>
  </si>
  <si>
    <t xml:space="preserve">Índice de informes socializados en Comité de Coordinación de Control Interno:  Número de informes socializados en Comité de Coordinación de Control Interno  / Número de informes programados a realizar en el plan anual de auditoria) x 100% </t>
  </si>
  <si>
    <t>% de  cumplimiento  de   seguimiento   a planes de mejoramiento = (Número de seguimientos a  planes de mejoramiento realizados /  número de seguimientos a planes de mejoramiento programados en el plan anual de auditoria) x 100%</t>
  </si>
  <si>
    <t xml:space="preserve">Índice de cumplimiento del plan anual de auditoria  = (Número de  actividades realizadas  a  la fecha de corte del trimestre evaluado/ Número de actividades programadas a realizar  en el Plan a anual de auditoria de la vigencia evaluada ) x 100% </t>
  </si>
  <si>
    <t>Porcentaje de procesos creados en la plataforma SECOP II</t>
  </si>
  <si>
    <t>Porcentaje de procesos creados en la plataforma  SECOP II</t>
  </si>
  <si>
    <t>Porcentaje de respuesta de los trámites dentro de los términos establecidos.</t>
  </si>
  <si>
    <t>(A/B)*100  (A=No. Indicadores ubicados en rango de evaluación SSATISFACTORIO, B= Total de Indicadores medidos durante el periodo ) x 100</t>
  </si>
  <si>
    <t>Inicia 3 trimestre</t>
  </si>
  <si>
    <t>Promedio desempeño de las 19 políticas y site dimensiones de MIPG</t>
  </si>
  <si>
    <t>Nivel de Competencia y Habilidades de los auditores</t>
  </si>
  <si>
    <t>Promedio Evaluación de Competencias y habilidades auditores</t>
  </si>
  <si>
    <t>Porcentaje cumplimiento requisitos legles</t>
  </si>
  <si>
    <t xml:space="preserve"> CE.A-CE.TA=DCE          (CE.A=Consumo promedio de energía en el trimestre anterior(Kw), CE.TA=Consumo promedio de energía en el trimestre actual(Kw). DCE= Diferencia de consumos)
</t>
  </si>
  <si>
    <t>a-b=c     (a=Consumo promedio de agua en el trimestre anterior(m3), b=Consumo promedio de agua en el trimestre actual(m3), c= Diferencia de consumos(m3)</t>
  </si>
  <si>
    <t>% CUMPLIMiENTO Y ESTADO</t>
  </si>
  <si>
    <t xml:space="preserve"> Consumo de agua de las sedes certificadas de la administración municipal</t>
  </si>
  <si>
    <t>Consumo de energía de las sedes certificadas de la adm inistraci+on municipal</t>
  </si>
  <si>
    <t>Sunatoria de A  (A= Numero de personas que recibieron por primera vez y  efectivamente el  beneficio)</t>
  </si>
  <si>
    <t xml:space="preserve">Sumatoria de A (A=Numero total personas beneficiadas con el programa de complemento nutricional en el suministro del soporte nutricional) </t>
  </si>
  <si>
    <t xml:space="preserve">(A/B)*100 (A= Número de acciones ejecutadas del plan de acción, B= Total de las acciones programadas en el plan de acción.) </t>
  </si>
  <si>
    <t>Sumatoria de A (A= numero de victimas  atendidas con la ayuda humanitaria inmediata)</t>
  </si>
  <si>
    <t>Consumo de agua de las sedes certificadas de la administración municipal</t>
  </si>
  <si>
    <t>Consumo de energía de las sedes certificads de la administración municipal</t>
  </si>
  <si>
    <t>Total Indicadores por tipo de Proceso</t>
  </si>
  <si>
    <t>Número de Indicadores</t>
  </si>
  <si>
    <t>Tipo de Proceso</t>
  </si>
  <si>
    <t>Misionales</t>
  </si>
  <si>
    <t>De Apoyo</t>
  </si>
  <si>
    <t>Transversales</t>
  </si>
  <si>
    <t>De Evaluación</t>
  </si>
  <si>
    <t>Estratégicos</t>
  </si>
  <si>
    <t>Total</t>
  </si>
  <si>
    <t>Sobresaliente</t>
  </si>
  <si>
    <t>Saisfactorio</t>
  </si>
  <si>
    <t xml:space="preserve">Medio </t>
  </si>
  <si>
    <t xml:space="preserve">Bajo </t>
  </si>
  <si>
    <t>Processos Misionales</t>
  </si>
  <si>
    <t>Comportamiento</t>
  </si>
  <si>
    <t>Cumplimiento</t>
  </si>
  <si>
    <t>Estado actual</t>
  </si>
  <si>
    <t>Meta 2024</t>
  </si>
  <si>
    <t>Procesos Transversales</t>
  </si>
  <si>
    <t>Procesos de Evaluación</t>
  </si>
  <si>
    <t>Procesos Estratégicos</t>
  </si>
  <si>
    <t>Procesos de Apoyo</t>
  </si>
  <si>
    <t xml:space="preserve">Ejecución técnica del plan de intervenciones colectivas </t>
  </si>
  <si>
    <t>Eventos de promoción de actividades culturales realizadas</t>
  </si>
  <si>
    <t>97,65%</t>
  </si>
  <si>
    <t>Número de productores agropecuarios apoyados con recursos financieros, insumos, equipos, animales y/o material vegetal, para el desarrollo de proyectos productivos ofertados por la Secretaría de Agricultura y Desarrollo Rural</t>
  </si>
  <si>
    <t>A+B+C+D   (A= Número de productores agropecuarios apoyados con recursos financieros, B= Número de productores agropecuarios apoyados con insumos, C= Número de productores agropecuarios apoyados con equipos, D= Número de productores agropecuarios apoyados con animales y/o material vegetal)</t>
  </si>
  <si>
    <t>Número de productores agropecuarios beneficiados con la prestación de servicios de asistencia técnica y extensión agropecuaria</t>
  </si>
  <si>
    <t>Sumatoria A  (A= Número de productores agropecuarios beneficiados con la prestación de servicios de asistencia técnica y extensión agropecuaria)</t>
  </si>
  <si>
    <t>0,35</t>
  </si>
  <si>
    <t>0,19</t>
  </si>
  <si>
    <t>0,58</t>
  </si>
  <si>
    <t>1,62</t>
  </si>
  <si>
    <t>0,81</t>
  </si>
  <si>
    <t>0,81%</t>
  </si>
  <si>
    <t>14,6%</t>
  </si>
  <si>
    <t>33,9%</t>
  </si>
  <si>
    <t>43,8%</t>
  </si>
  <si>
    <t>79,7%</t>
  </si>
  <si>
    <t>73,2%</t>
  </si>
  <si>
    <t xml:space="preserve">Número de personas capaitadas en servicio de educación informal en áreas artisticas y culturales. </t>
  </si>
  <si>
    <t xml:space="preserve">Número de personas capacitadas en servicio de educación formal en áreas artisticas y culturales.  </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</si>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</sst>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000000000000000%"/>
  </numFmts>
  <fonts count="17" x14ac:knownFonts="1">
    <font>
      <sz val="11"/>
      <color theme="1"/>
      <name val="Tw Cen MT"/>
      <family val="2"/>
      <scheme val="minor"/>
    </font>
    <font>
      <b/>
      <sz val="11"/>
      <color theme="0"/>
      <name val="Tw Cen MT"/>
      <family val="2"/>
      <scheme val="minor"/>
    </font>
    <font>
      <b/>
      <sz val="14"/>
      <color theme="0"/>
      <name val="Tw Cen MT"/>
      <family val="2"/>
      <scheme val="minor"/>
    </font>
    <font>
      <sz val="14"/>
      <color theme="0"/>
      <name val="Tw Cen MT"/>
      <family val="2"/>
      <scheme val="minor"/>
    </font>
    <font>
      <sz val="11"/>
      <name val="Tw Cen MT"/>
      <family val="2"/>
      <scheme val="minor"/>
    </font>
    <font>
      <b/>
      <sz val="14"/>
      <name val="Tw Cen MT"/>
      <family val="2"/>
      <scheme val="minor"/>
    </font>
    <font>
      <b/>
      <sz val="18"/>
      <color theme="1"/>
      <name val="Tw Cen MT"/>
      <family val="2"/>
      <scheme val="minor"/>
    </font>
    <font>
      <sz val="11"/>
      <color theme="1"/>
      <name val="Tw Cen MT"/>
      <family val="2"/>
      <scheme val="minor"/>
    </font>
    <font>
      <b/>
      <sz val="11"/>
      <color theme="1"/>
      <name val="Tw Cen MT"/>
      <family val="2"/>
      <scheme val="minor"/>
    </font>
    <font>
      <sz val="11"/>
      <color rgb="FFFF0000"/>
      <name val="Tw Cen MT"/>
      <family val="2"/>
      <scheme val="minor"/>
    </font>
    <font>
      <sz val="10"/>
      <name val="Arial"/>
      <family val="2"/>
    </font>
    <font>
      <b/>
      <sz val="12"/>
      <color theme="1"/>
      <name val="Tw Cen MT"/>
      <family val="2"/>
      <scheme val="minor"/>
    </font>
    <font>
      <b/>
      <sz val="11"/>
      <name val="Tw Cen MT"/>
      <family val="2"/>
      <scheme val="minor"/>
    </font>
    <font>
      <sz val="11"/>
      <color rgb="FFFF5050"/>
      <name val="Tw Cen MT"/>
      <family val="2"/>
      <scheme val="minor"/>
    </font>
    <font>
      <sz val="11"/>
      <color theme="1"/>
      <name val="Arial"/>
      <family val="2"/>
    </font>
    <font>
      <sz val="10"/>
      <color theme="1"/>
      <name val="Arial"/>
      <family val="2"/>
    </font>
    <font>
      <b/>
      <sz val="10"/>
      <color theme="1"/>
      <name val="Arial"/>
      <family val="2"/>
    </font>
  </fonts>
  <fills count="21">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92D05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471">
    <xf numFmtId="0" fontId="0" fillId="0" borderId="0" xfId="0"/>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9" fontId="0" fillId="0" borderId="12" xfId="0" applyNumberFormat="1" applyBorder="1" applyAlignment="1">
      <alignment horizontal="center" vertical="center"/>
    </xf>
    <xf numFmtId="0" fontId="0" fillId="0" borderId="13" xfId="0" applyBorder="1" applyAlignment="1">
      <alignment horizontal="center" vertical="center"/>
    </xf>
    <xf numFmtId="9" fontId="0" fillId="0" borderId="13" xfId="0" applyNumberFormat="1" applyBorder="1" applyAlignment="1">
      <alignment horizontal="center" vertical="center"/>
    </xf>
    <xf numFmtId="0" fontId="0" fillId="13" borderId="0" xfId="0" applyFill="1"/>
    <xf numFmtId="10"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13" borderId="13" xfId="0" applyNumberFormat="1" applyFill="1" applyBorder="1" applyAlignment="1">
      <alignment horizontal="center" vertical="center"/>
    </xf>
    <xf numFmtId="0" fontId="0" fillId="13" borderId="13" xfId="0" applyFill="1" applyBorder="1" applyAlignment="1">
      <alignment horizontal="center" vertical="center"/>
    </xf>
    <xf numFmtId="9" fontId="0" fillId="0" borderId="1" xfId="2" applyFont="1" applyBorder="1" applyAlignment="1">
      <alignment horizontal="center" vertical="center"/>
    </xf>
    <xf numFmtId="9" fontId="0" fillId="0" borderId="7" xfId="0" applyNumberFormat="1" applyBorder="1" applyAlignment="1">
      <alignment horizontal="center" vertical="center"/>
    </xf>
    <xf numFmtId="9" fontId="0" fillId="0" borderId="11" xfId="0" applyNumberFormat="1" applyBorder="1" applyAlignment="1">
      <alignment horizontal="center" vertical="center"/>
    </xf>
    <xf numFmtId="10" fontId="0" fillId="0" borderId="7" xfId="0" applyNumberFormat="1" applyBorder="1" applyAlignment="1">
      <alignment horizontal="center" vertical="center"/>
    </xf>
    <xf numFmtId="9" fontId="0" fillId="0" borderId="12" xfId="2" applyFont="1" applyBorder="1" applyAlignment="1">
      <alignment horizontal="center" vertical="center"/>
    </xf>
    <xf numFmtId="0" fontId="3" fillId="2" borderId="2" xfId="0" applyFont="1" applyFill="1" applyBorder="1" applyAlignment="1">
      <alignment horizontal="center"/>
    </xf>
    <xf numFmtId="0" fontId="0" fillId="10" borderId="15" xfId="0" applyFill="1" applyBorder="1" applyAlignment="1">
      <alignment horizontal="center" vertical="center" wrapText="1"/>
    </xf>
    <xf numFmtId="0" fontId="0" fillId="9" borderId="15" xfId="0" applyFill="1" applyBorder="1" applyAlignment="1">
      <alignment horizontal="center" vertical="center"/>
    </xf>
    <xf numFmtId="0" fontId="0" fillId="7" borderId="18" xfId="0" applyFill="1" applyBorder="1" applyAlignment="1">
      <alignment horizontal="center" vertical="center" wrapText="1"/>
    </xf>
    <xf numFmtId="10" fontId="0" fillId="0" borderId="12" xfId="0" applyNumberFormat="1" applyBorder="1" applyAlignment="1">
      <alignment horizontal="center" vertical="center"/>
    </xf>
    <xf numFmtId="9" fontId="0" fillId="0" borderId="30" xfId="0" applyNumberFormat="1" applyBorder="1" applyAlignment="1">
      <alignment horizontal="center" vertical="center"/>
    </xf>
    <xf numFmtId="0" fontId="0" fillId="0" borderId="3" xfId="0" applyBorder="1" applyAlignment="1">
      <alignment horizontal="center" vertical="center"/>
    </xf>
    <xf numFmtId="9" fontId="0" fillId="0" borderId="2" xfId="0" applyNumberFormat="1" applyBorder="1" applyAlignment="1">
      <alignment horizontal="center" vertical="center"/>
    </xf>
    <xf numFmtId="0" fontId="8" fillId="10" borderId="9" xfId="0" applyFont="1" applyFill="1" applyBorder="1" applyAlignment="1">
      <alignment vertical="center" wrapText="1"/>
    </xf>
    <xf numFmtId="0" fontId="8" fillId="10" borderId="25" xfId="0" applyFont="1" applyFill="1" applyBorder="1" applyAlignment="1">
      <alignment vertical="center" wrapText="1"/>
    </xf>
    <xf numFmtId="9" fontId="0" fillId="0" borderId="3" xfId="0" applyNumberFormat="1" applyBorder="1" applyAlignment="1">
      <alignment horizontal="center" vertical="center"/>
    </xf>
    <xf numFmtId="0" fontId="0" fillId="10" borderId="6" xfId="0" applyFill="1" applyBorder="1" applyAlignment="1">
      <alignment vertical="center"/>
    </xf>
    <xf numFmtId="0" fontId="0" fillId="10" borderId="26" xfId="0" applyFill="1" applyBorder="1" applyAlignment="1">
      <alignment vertical="center"/>
    </xf>
    <xf numFmtId="1" fontId="0" fillId="0" borderId="3" xfId="0" applyNumberFormat="1" applyBorder="1" applyAlignment="1">
      <alignment horizontal="center" vertical="center"/>
    </xf>
    <xf numFmtId="166" fontId="0" fillId="0" borderId="3" xfId="0" applyNumberFormat="1" applyBorder="1" applyAlignment="1">
      <alignment horizontal="center" vertical="center"/>
    </xf>
    <xf numFmtId="0" fontId="0" fillId="9" borderId="15" xfId="0" applyFill="1" applyBorder="1" applyAlignment="1">
      <alignment horizontal="center" vertical="center" wrapText="1"/>
    </xf>
    <xf numFmtId="1" fontId="0" fillId="0" borderId="1" xfId="0" applyNumberFormat="1" applyBorder="1" applyAlignment="1">
      <alignment horizontal="center" vertical="center"/>
    </xf>
    <xf numFmtId="0" fontId="0" fillId="13" borderId="0" xfId="0" applyFill="1" applyAlignment="1">
      <alignment horizontal="center" vertical="center"/>
    </xf>
    <xf numFmtId="0" fontId="0" fillId="9" borderId="32" xfId="0" applyFill="1" applyBorder="1" applyAlignment="1">
      <alignment horizontal="center" vertical="center"/>
    </xf>
    <xf numFmtId="9" fontId="0" fillId="13" borderId="0" xfId="0" applyNumberFormat="1" applyFill="1"/>
    <xf numFmtId="9" fontId="0" fillId="13" borderId="0" xfId="2" applyFont="1" applyFill="1"/>
    <xf numFmtId="0" fontId="0" fillId="13" borderId="1" xfId="0" applyFill="1" applyBorder="1" applyAlignment="1">
      <alignment horizontal="center" vertical="center" wrapText="1"/>
    </xf>
    <xf numFmtId="2" fontId="0" fillId="0" borderId="1" xfId="0" applyNumberFormat="1" applyBorder="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0" fillId="9" borderId="32" xfId="0" applyFill="1" applyBorder="1" applyAlignment="1">
      <alignment horizontal="center" vertical="center" wrapText="1"/>
    </xf>
    <xf numFmtId="9" fontId="0" fillId="0" borderId="39" xfId="0" applyNumberFormat="1" applyBorder="1" applyAlignment="1">
      <alignment horizontal="center" vertical="center"/>
    </xf>
    <xf numFmtId="0" fontId="0" fillId="0" borderId="39" xfId="0"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 fontId="0" fillId="0" borderId="7"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5" fillId="16"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14" borderId="31" xfId="0" applyFont="1" applyFill="1" applyBorder="1" applyAlignment="1">
      <alignment horizontal="center" vertical="center" wrapText="1"/>
    </xf>
    <xf numFmtId="0" fontId="9" fillId="0" borderId="5" xfId="0" applyFont="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9" fillId="0" borderId="1" xfId="0" applyFont="1" applyBorder="1" applyAlignment="1">
      <alignment vertical="center" wrapText="1"/>
    </xf>
    <xf numFmtId="0" fontId="0" fillId="5" borderId="2" xfId="0" applyFill="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166" fontId="0" fillId="0" borderId="1" xfId="0" applyNumberFormat="1" applyBorder="1" applyAlignment="1">
      <alignment horizontal="center" vertical="center"/>
    </xf>
    <xf numFmtId="0" fontId="9" fillId="0" borderId="10"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 xfId="0" applyFont="1" applyBorder="1" applyAlignment="1">
      <alignment horizontal="center" vertical="center" wrapText="1"/>
    </xf>
    <xf numFmtId="0" fontId="9" fillId="13" borderId="1" xfId="0" applyFont="1"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0" fillId="7" borderId="18" xfId="0" applyFill="1" applyBorder="1" applyAlignment="1">
      <alignment horizontal="center" vertical="center" wrapText="1"/>
    </xf>
    <xf numFmtId="9" fontId="0" fillId="0" borderId="1" xfId="0" applyNumberFormat="1" applyBorder="1" applyAlignment="1">
      <alignment horizontal="center" vertical="center"/>
    </xf>
    <xf numFmtId="9" fontId="4" fillId="0" borderId="1" xfId="0" applyNumberFormat="1" applyFont="1" applyBorder="1" applyAlignment="1">
      <alignment horizontal="center" vertical="center"/>
    </xf>
    <xf numFmtId="0" fontId="0" fillId="10" borderId="21" xfId="0" applyFill="1" applyBorder="1" applyAlignment="1">
      <alignment horizontal="center" vertical="center"/>
    </xf>
    <xf numFmtId="0" fontId="4" fillId="0" borderId="39" xfId="0" applyFont="1" applyBorder="1" applyAlignment="1">
      <alignment horizontal="center" vertical="center"/>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 xfId="0" quotePrefix="1" applyFont="1" applyBorder="1" applyAlignment="1">
      <alignment horizontal="center" vertical="center"/>
    </xf>
    <xf numFmtId="9" fontId="0" fillId="15" borderId="7" xfId="0" applyNumberFormat="1" applyFill="1" applyBorder="1" applyAlignment="1">
      <alignment horizontal="center" vertical="center"/>
    </xf>
    <xf numFmtId="0" fontId="0" fillId="15" borderId="7" xfId="0" applyFill="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9" fontId="0" fillId="0" borderId="1" xfId="0" applyNumberFormat="1" applyBorder="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9" fillId="0" borderId="7" xfId="0" applyFont="1" applyBorder="1" applyAlignment="1">
      <alignment horizontal="center" vertical="center" wrapText="1"/>
    </xf>
    <xf numFmtId="9" fontId="0" fillId="0" borderId="1" xfId="0" applyNumberForma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9" fillId="0" borderId="3" xfId="0" applyFont="1" applyBorder="1" applyAlignment="1">
      <alignment horizontal="center" vertical="center"/>
    </xf>
    <xf numFmtId="9" fontId="0" fillId="0" borderId="5" xfId="0" applyNumberFormat="1" applyBorder="1" applyAlignment="1">
      <alignment vertical="center"/>
    </xf>
    <xf numFmtId="0" fontId="0" fillId="0" borderId="5" xfId="0" applyBorder="1" applyAlignment="1">
      <alignment vertical="center" wrapText="1"/>
    </xf>
    <xf numFmtId="0" fontId="0" fillId="0" borderId="1" xfId="0" applyBorder="1" applyAlignment="1">
      <alignment vertical="center" wrapText="1"/>
    </xf>
    <xf numFmtId="1" fontId="0" fillId="13" borderId="13" xfId="0" applyNumberFormat="1" applyFill="1" applyBorder="1" applyAlignment="1">
      <alignment horizontal="center" vertical="center"/>
    </xf>
    <xf numFmtId="0" fontId="9" fillId="0" borderId="1" xfId="0" quotePrefix="1" applyFont="1" applyBorder="1" applyAlignment="1">
      <alignment horizontal="center" vertical="center" wrapText="1"/>
    </xf>
    <xf numFmtId="0" fontId="9" fillId="13" borderId="13" xfId="0" applyFont="1" applyFill="1" applyBorder="1" applyAlignment="1">
      <alignment horizontal="center" vertical="center"/>
    </xf>
    <xf numFmtId="9" fontId="0" fillId="0" borderId="4" xfId="0" applyNumberFormat="1" applyBorder="1" applyAlignment="1">
      <alignment horizontal="center" vertical="center"/>
    </xf>
    <xf numFmtId="9" fontId="0" fillId="0" borderId="1" xfId="0" applyNumberFormat="1" applyBorder="1" applyAlignment="1">
      <alignment horizontal="center" vertical="center"/>
    </xf>
    <xf numFmtId="9" fontId="0" fillId="0" borderId="1" xfId="0" applyNumberFormat="1" applyBorder="1" applyAlignment="1">
      <alignment vertical="center"/>
    </xf>
    <xf numFmtId="0" fontId="9" fillId="13" borderId="3" xfId="0" quotePrefix="1" applyFont="1" applyFill="1" applyBorder="1" applyAlignment="1">
      <alignment horizontal="center" vertical="center" wrapText="1"/>
    </xf>
    <xf numFmtId="0" fontId="0" fillId="5" borderId="18" xfId="0" applyFill="1" applyBorder="1" applyAlignment="1">
      <alignment horizontal="center" vertical="center"/>
    </xf>
    <xf numFmtId="0" fontId="0" fillId="15" borderId="1" xfId="0" applyFill="1" applyBorder="1" applyAlignment="1">
      <alignment horizontal="center" vertical="center"/>
    </xf>
    <xf numFmtId="0" fontId="9" fillId="0" borderId="13" xfId="0" applyFont="1" applyBorder="1" applyAlignment="1">
      <alignment horizontal="center" vertical="center"/>
    </xf>
    <xf numFmtId="0" fontId="9" fillId="0" borderId="39" xfId="0" applyFont="1" applyBorder="1" applyAlignment="1">
      <alignment horizontal="center" vertical="center" wrapText="1"/>
    </xf>
    <xf numFmtId="165" fontId="0" fillId="15" borderId="7" xfId="1" applyNumberFormat="1" applyFont="1" applyFill="1" applyBorder="1" applyAlignment="1">
      <alignment horizontal="center" vertical="center"/>
    </xf>
    <xf numFmtId="0" fontId="9" fillId="15" borderId="1" xfId="0" applyFont="1" applyFill="1" applyBorder="1" applyAlignment="1">
      <alignment horizontal="center" vertical="center" wrapText="1"/>
    </xf>
    <xf numFmtId="0" fontId="0" fillId="16" borderId="1" xfId="0" applyFill="1" applyBorder="1" applyAlignment="1">
      <alignment horizontal="center" vertical="center"/>
    </xf>
    <xf numFmtId="9" fontId="0" fillId="16" borderId="1" xfId="0" applyNumberFormat="1" applyFill="1" applyBorder="1" applyAlignment="1">
      <alignment horizontal="center" vertical="center"/>
    </xf>
    <xf numFmtId="9" fontId="0" fillId="16" borderId="3" xfId="0" applyNumberFormat="1" applyFill="1" applyBorder="1" applyAlignment="1">
      <alignment horizontal="center" vertical="center"/>
    </xf>
    <xf numFmtId="0" fontId="0" fillId="16" borderId="3" xfId="0" applyFill="1" applyBorder="1" applyAlignment="1">
      <alignment horizontal="center" vertical="center"/>
    </xf>
    <xf numFmtId="9" fontId="0" fillId="0" borderId="1" xfId="2" applyNumberFormat="1" applyFont="1" applyBorder="1" applyAlignment="1">
      <alignment horizontal="center" vertical="center"/>
    </xf>
    <xf numFmtId="9" fontId="4" fillId="0" borderId="7" xfId="0" applyNumberFormat="1" applyFont="1" applyBorder="1" applyAlignment="1">
      <alignment horizontal="center" vertical="center"/>
    </xf>
    <xf numFmtId="0" fontId="0" fillId="0" borderId="1" xfId="0" applyBorder="1" applyAlignment="1">
      <alignment horizontal="center" vertical="center"/>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164" fontId="4" fillId="0" borderId="12" xfId="0" applyNumberFormat="1" applyFont="1" applyFill="1" applyBorder="1" applyAlignment="1">
      <alignment horizontal="center" vertical="center"/>
    </xf>
    <xf numFmtId="10" fontId="0" fillId="0" borderId="1" xfId="0" applyNumberFormat="1" applyBorder="1" applyAlignment="1">
      <alignment horizontal="center" vertical="center"/>
    </xf>
    <xf numFmtId="164" fontId="0" fillId="0" borderId="1" xfId="0" applyNumberFormat="1" applyBorder="1" applyAlignment="1">
      <alignment horizontal="center" vertical="center"/>
    </xf>
    <xf numFmtId="1" fontId="0" fillId="0" borderId="3" xfId="0" applyNumberFormat="1" applyFill="1" applyBorder="1" applyAlignment="1">
      <alignment horizontal="center" vertical="center"/>
    </xf>
    <xf numFmtId="0" fontId="0" fillId="0" borderId="3" xfId="0" applyFill="1" applyBorder="1" applyAlignment="1">
      <alignment horizontal="center" vertical="center"/>
    </xf>
    <xf numFmtId="9" fontId="0" fillId="0" borderId="3" xfId="0" applyNumberFormat="1" applyFill="1" applyBorder="1" applyAlignment="1">
      <alignment horizontal="center" vertical="center"/>
    </xf>
    <xf numFmtId="164" fontId="0" fillId="0" borderId="3" xfId="0" applyNumberFormat="1" applyFill="1" applyBorder="1" applyAlignment="1">
      <alignment horizontal="center" vertical="center"/>
    </xf>
    <xf numFmtId="9" fontId="0" fillId="0" borderId="35" xfId="0" applyNumberFormat="1" applyFill="1" applyBorder="1" applyAlignment="1">
      <alignment horizontal="center" vertical="center"/>
    </xf>
    <xf numFmtId="2" fontId="0" fillId="0" borderId="3" xfId="0" applyNumberForma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xf numFmtId="0" fontId="0" fillId="0" borderId="2" xfId="0" applyFill="1" applyBorder="1"/>
    <xf numFmtId="0" fontId="4" fillId="0" borderId="1" xfId="0" applyFont="1" applyFill="1" applyBorder="1" applyAlignment="1">
      <alignment wrapText="1"/>
    </xf>
    <xf numFmtId="0" fontId="0" fillId="0" borderId="5" xfId="0" applyFill="1" applyBorder="1"/>
    <xf numFmtId="0" fontId="9" fillId="0" borderId="1" xfId="0" applyFont="1" applyFill="1" applyBorder="1"/>
    <xf numFmtId="0" fontId="9" fillId="0" borderId="1" xfId="0" applyFont="1" applyFill="1" applyBorder="1" applyAlignment="1">
      <alignment horizontal="center" vertical="center" wrapText="1"/>
    </xf>
    <xf numFmtId="167" fontId="0" fillId="0" borderId="1" xfId="0" applyNumberFormat="1" applyFill="1" applyBorder="1"/>
    <xf numFmtId="0" fontId="9"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0" fillId="0" borderId="30" xfId="0" applyNumberFormat="1" applyBorder="1" applyAlignment="1">
      <alignment horizontal="center" vertical="center"/>
    </xf>
    <xf numFmtId="164" fontId="0" fillId="0" borderId="30" xfId="0" applyNumberFormat="1" applyFill="1" applyBorder="1" applyAlignment="1">
      <alignment horizontal="center" vertical="center"/>
    </xf>
    <xf numFmtId="0" fontId="9" fillId="0" borderId="7" xfId="0" applyFont="1" applyFill="1" applyBorder="1" applyAlignment="1">
      <alignment horizontal="center" vertical="center" wrapText="1"/>
    </xf>
    <xf numFmtId="165" fontId="0" fillId="0" borderId="1" xfId="1" applyNumberFormat="1" applyFont="1" applyFill="1" applyBorder="1" applyAlignment="1">
      <alignment horizontal="center" vertical="center"/>
    </xf>
    <xf numFmtId="9" fontId="0" fillId="0" borderId="1" xfId="1" applyNumberFormat="1" applyFont="1" applyFill="1" applyBorder="1" applyAlignment="1">
      <alignment horizontal="center" vertical="center"/>
    </xf>
    <xf numFmtId="165" fontId="0" fillId="0" borderId="1" xfId="1" applyNumberFormat="1" applyFont="1" applyFill="1" applyBorder="1" applyAlignment="1">
      <alignment horizontal="left" vertical="center"/>
    </xf>
    <xf numFmtId="165" fontId="0" fillId="0" borderId="1" xfId="1" applyNumberFormat="1" applyFont="1" applyFill="1" applyBorder="1" applyAlignment="1">
      <alignment horizontal="center" vertical="center" wrapText="1"/>
    </xf>
    <xf numFmtId="1" fontId="0" fillId="13" borderId="1" xfId="1" applyNumberFormat="1" applyFont="1" applyFill="1" applyBorder="1" applyAlignment="1">
      <alignment horizontal="center" vertical="center"/>
    </xf>
    <xf numFmtId="0" fontId="9" fillId="0" borderId="3" xfId="0" quotePrefix="1" applyFont="1" applyFill="1" applyBorder="1" applyAlignment="1">
      <alignment horizontal="center" vertical="center" wrapText="1"/>
    </xf>
    <xf numFmtId="0" fontId="4" fillId="13" borderId="1" xfId="0" applyFont="1" applyFill="1" applyBorder="1" applyAlignment="1">
      <alignment horizontal="center" vertical="center" wrapText="1"/>
    </xf>
    <xf numFmtId="0" fontId="0" fillId="13" borderId="3" xfId="0" quotePrefix="1" applyFill="1" applyBorder="1" applyAlignment="1">
      <alignment horizontal="center" vertical="center" wrapText="1"/>
    </xf>
    <xf numFmtId="9" fontId="0" fillId="13" borderId="3" xfId="0" applyNumberFormat="1" applyFill="1" applyBorder="1" applyAlignment="1">
      <alignment horizontal="center" vertical="center"/>
    </xf>
    <xf numFmtId="1" fontId="0" fillId="13" borderId="3" xfId="0" applyNumberFormat="1" applyFill="1" applyBorder="1" applyAlignment="1">
      <alignment horizontal="center" vertical="center"/>
    </xf>
    <xf numFmtId="0" fontId="0" fillId="13" borderId="3" xfId="0" applyFill="1" applyBorder="1" applyAlignment="1">
      <alignment horizontal="center" vertical="center"/>
    </xf>
    <xf numFmtId="166" fontId="0" fillId="13" borderId="3" xfId="0" applyNumberFormat="1" applyFill="1" applyBorder="1" applyAlignment="1">
      <alignment horizontal="center" vertical="center"/>
    </xf>
    <xf numFmtId="9" fontId="0" fillId="13" borderId="35" xfId="0" applyNumberFormat="1" applyFill="1" applyBorder="1" applyAlignment="1">
      <alignment horizontal="center" vertical="center"/>
    </xf>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65" fontId="0" fillId="16" borderId="1" xfId="1" applyNumberFormat="1" applyFont="1" applyFill="1" applyBorder="1" applyAlignment="1">
      <alignment horizontal="left" vertical="center"/>
    </xf>
    <xf numFmtId="0" fontId="9" fillId="0" borderId="14" xfId="0" applyFont="1" applyBorder="1" applyAlignment="1">
      <alignment horizontal="center" vertical="center" wrapText="1"/>
    </xf>
    <xf numFmtId="164" fontId="4" fillId="0" borderId="30" xfId="0" applyNumberFormat="1" applyFont="1" applyFill="1" applyBorder="1" applyAlignment="1">
      <alignment horizontal="center" vertical="center"/>
    </xf>
    <xf numFmtId="0" fontId="9" fillId="0" borderId="9" xfId="0" applyFont="1" applyBorder="1" applyAlignment="1">
      <alignment horizontal="center" vertical="center" wrapText="1"/>
    </xf>
    <xf numFmtId="164" fontId="4" fillId="0" borderId="11" xfId="0" applyNumberFormat="1" applyFont="1" applyFill="1" applyBorder="1" applyAlignment="1">
      <alignment horizontal="center" vertical="center"/>
    </xf>
    <xf numFmtId="0" fontId="0" fillId="10" borderId="50" xfId="0" applyFill="1" applyBorder="1" applyAlignment="1">
      <alignment horizontal="center" vertical="center" wrapText="1"/>
    </xf>
    <xf numFmtId="0" fontId="9" fillId="0" borderId="27" xfId="0" applyFont="1" applyBorder="1" applyAlignment="1">
      <alignment horizontal="center" vertical="center" wrapText="1"/>
    </xf>
    <xf numFmtId="9" fontId="0" fillId="0" borderId="51" xfId="0" applyNumberFormat="1" applyBorder="1" applyAlignment="1">
      <alignment horizontal="center" vertical="center"/>
    </xf>
    <xf numFmtId="164" fontId="4" fillId="0" borderId="52" xfId="0" applyNumberFormat="1" applyFont="1" applyFill="1" applyBorder="1" applyAlignment="1">
      <alignment horizontal="center" vertical="center"/>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6" xfId="0" applyFont="1" applyBorder="1" applyAlignment="1">
      <alignment horizontal="center" vertical="center"/>
    </xf>
    <xf numFmtId="0" fontId="9" fillId="0" borderId="57" xfId="0" applyFont="1" applyBorder="1" applyAlignment="1">
      <alignment horizontal="center" vertical="center" wrapText="1"/>
    </xf>
    <xf numFmtId="0" fontId="9" fillId="13" borderId="55" xfId="0" applyFont="1" applyFill="1" applyBorder="1" applyAlignment="1">
      <alignment horizontal="center" vertical="center" wrapText="1"/>
    </xf>
    <xf numFmtId="0" fontId="0" fillId="13" borderId="56" xfId="0" applyFill="1" applyBorder="1" applyAlignment="1">
      <alignment horizontal="center" vertical="center" wrapText="1"/>
    </xf>
    <xf numFmtId="0" fontId="9" fillId="13" borderId="56" xfId="0" applyFont="1" applyFill="1" applyBorder="1" applyAlignment="1">
      <alignment horizontal="center" vertical="center" wrapText="1"/>
    </xf>
    <xf numFmtId="0" fontId="0" fillId="13" borderId="57" xfId="0" applyFill="1" applyBorder="1" applyAlignment="1">
      <alignment horizontal="center" vertical="center" wrapText="1"/>
    </xf>
    <xf numFmtId="10" fontId="0" fillId="0" borderId="13" xfId="0" applyNumberFormat="1" applyBorder="1" applyAlignment="1">
      <alignment horizontal="center" vertical="center"/>
    </xf>
    <xf numFmtId="9" fontId="4" fillId="0" borderId="52" xfId="0" applyNumberFormat="1" applyFont="1" applyFill="1" applyBorder="1" applyAlignment="1">
      <alignment horizontal="center" vertical="center"/>
    </xf>
    <xf numFmtId="0" fontId="0" fillId="16" borderId="3" xfId="0" applyFill="1" applyBorder="1" applyAlignment="1">
      <alignment horizontal="center" vertical="center" wrapText="1"/>
    </xf>
    <xf numFmtId="0" fontId="9" fillId="0" borderId="55" xfId="0" applyFont="1" applyFill="1" applyBorder="1" applyAlignment="1">
      <alignment horizontal="center" vertical="center" wrapText="1"/>
    </xf>
    <xf numFmtId="1" fontId="0" fillId="0" borderId="7" xfId="0" applyNumberFormat="1" applyFill="1" applyBorder="1" applyAlignment="1">
      <alignment horizontal="center" vertical="center"/>
    </xf>
    <xf numFmtId="2" fontId="4" fillId="0" borderId="11" xfId="0" applyNumberFormat="1" applyFont="1" applyFill="1" applyBorder="1" applyAlignment="1">
      <alignment horizontal="center" vertical="center"/>
    </xf>
    <xf numFmtId="0" fontId="9" fillId="0" borderId="57" xfId="0" applyFont="1" applyFill="1" applyBorder="1" applyAlignment="1">
      <alignment horizontal="center" vertical="center" wrapText="1"/>
    </xf>
    <xf numFmtId="1" fontId="0" fillId="0" borderId="58" xfId="0" applyNumberFormat="1" applyFill="1" applyBorder="1" applyAlignment="1">
      <alignment horizontal="center" vertical="center"/>
    </xf>
    <xf numFmtId="0" fontId="0" fillId="0" borderId="58" xfId="0" applyFill="1" applyBorder="1" applyAlignment="1">
      <alignment horizontal="center" vertical="center"/>
    </xf>
    <xf numFmtId="0" fontId="9" fillId="13" borderId="57" xfId="0" applyFont="1" applyFill="1" applyBorder="1" applyAlignment="1">
      <alignment horizontal="center" vertical="center" wrapText="1"/>
    </xf>
    <xf numFmtId="9" fontId="0" fillId="0" borderId="13" xfId="0" applyNumberFormat="1" applyBorder="1" applyAlignment="1">
      <alignment horizontal="center"/>
    </xf>
    <xf numFmtId="164" fontId="4" fillId="16" borderId="52" xfId="0" applyNumberFormat="1" applyFont="1" applyFill="1" applyBorder="1" applyAlignment="1">
      <alignment horizontal="center" vertical="center"/>
    </xf>
    <xf numFmtId="164" fontId="4" fillId="16" borderId="35" xfId="0" applyNumberFormat="1" applyFont="1" applyFill="1" applyBorder="1" applyAlignment="1">
      <alignment horizontal="center" vertical="center"/>
    </xf>
    <xf numFmtId="0" fontId="15" fillId="7" borderId="1" xfId="0" applyFont="1" applyFill="1" applyBorder="1"/>
    <xf numFmtId="0" fontId="16" fillId="18" borderId="1" xfId="0" applyFont="1" applyFill="1" applyBorder="1" applyAlignment="1">
      <alignment horizontal="center" vertical="center" wrapText="1"/>
    </xf>
    <xf numFmtId="0" fontId="16" fillId="13" borderId="0" xfId="0" applyFont="1" applyFill="1" applyBorder="1"/>
    <xf numFmtId="0" fontId="8" fillId="13" borderId="0" xfId="0" applyFont="1" applyFill="1" applyBorder="1"/>
    <xf numFmtId="0" fontId="16" fillId="7" borderId="2" xfId="0" applyFont="1" applyFill="1" applyBorder="1"/>
    <xf numFmtId="0" fontId="8" fillId="7" borderId="2" xfId="0" applyFont="1" applyFill="1" applyBorder="1"/>
    <xf numFmtId="0" fontId="0" fillId="0" borderId="0" xfId="0" applyBorder="1"/>
    <xf numFmtId="0" fontId="8" fillId="0" borderId="0" xfId="0" applyFont="1" applyFill="1" applyBorder="1" applyAlignment="1"/>
    <xf numFmtId="0" fontId="0" fillId="19" borderId="56" xfId="0" applyFill="1" applyBorder="1"/>
    <xf numFmtId="9" fontId="0" fillId="19" borderId="12" xfId="2" applyFont="1" applyFill="1" applyBorder="1"/>
    <xf numFmtId="0" fontId="8" fillId="19" borderId="57" xfId="0" applyFont="1" applyFill="1" applyBorder="1"/>
    <xf numFmtId="10" fontId="8" fillId="19" borderId="52" xfId="2" applyNumberFormat="1" applyFont="1" applyFill="1" applyBorder="1"/>
    <xf numFmtId="0" fontId="0" fillId="19" borderId="56" xfId="0" applyFill="1" applyBorder="1" applyAlignment="1"/>
    <xf numFmtId="0" fontId="0" fillId="19" borderId="12" xfId="0" applyFill="1" applyBorder="1" applyAlignment="1"/>
    <xf numFmtId="0" fontId="0" fillId="19" borderId="12" xfId="0" applyFill="1" applyBorder="1"/>
    <xf numFmtId="0" fontId="8" fillId="19" borderId="60" xfId="0" applyFont="1" applyFill="1" applyBorder="1"/>
    <xf numFmtId="0" fontId="8" fillId="19" borderId="61" xfId="0" applyFont="1" applyFill="1" applyBorder="1"/>
    <xf numFmtId="0" fontId="8" fillId="19" borderId="60" xfId="0" applyFont="1" applyFill="1" applyBorder="1" applyAlignment="1"/>
    <xf numFmtId="0" fontId="8" fillId="19" borderId="61" xfId="0" applyFont="1" applyFill="1" applyBorder="1" applyAlignment="1"/>
    <xf numFmtId="0" fontId="8" fillId="19" borderId="0" xfId="0" applyFont="1" applyFill="1" applyBorder="1"/>
    <xf numFmtId="0" fontId="8" fillId="19" borderId="0" xfId="0" applyFont="1" applyFill="1" applyBorder="1" applyAlignment="1"/>
    <xf numFmtId="0" fontId="0" fillId="0" borderId="1" xfId="0" applyFill="1" applyBorder="1" applyAlignment="1">
      <alignment horizontal="center" vertical="center"/>
    </xf>
    <xf numFmtId="9" fontId="0" fillId="0" borderId="3" xfId="2" applyFont="1" applyBorder="1" applyAlignment="1">
      <alignment horizontal="center" vertical="center"/>
    </xf>
    <xf numFmtId="0" fontId="0" fillId="20" borderId="1" xfId="0" applyFill="1" applyBorder="1" applyAlignment="1">
      <alignment horizontal="center" vertical="center"/>
    </xf>
    <xf numFmtId="164" fontId="0" fillId="0" borderId="7" xfId="0" applyNumberFormat="1" applyBorder="1" applyAlignment="1">
      <alignment horizontal="center" vertical="center"/>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9" fontId="0" fillId="0" borderId="1" xfId="2" applyFont="1" applyBorder="1" applyAlignment="1">
      <alignment horizontal="center" vertical="center"/>
    </xf>
    <xf numFmtId="9"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5" borderId="0" xfId="0" applyFill="1" applyBorder="1" applyAlignment="1">
      <alignment horizontal="center" vertical="center" wrapText="1"/>
    </xf>
    <xf numFmtId="0" fontId="4" fillId="0" borderId="5" xfId="0" applyFont="1" applyBorder="1" applyAlignment="1">
      <alignment horizontal="center" vertical="center" wrapText="1"/>
    </xf>
    <xf numFmtId="9" fontId="0" fillId="0" borderId="7" xfId="2" applyFont="1" applyBorder="1" applyAlignment="1">
      <alignment horizontal="center" vertical="center"/>
    </xf>
    <xf numFmtId="0" fontId="4" fillId="0" borderId="3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0" xfId="0" applyFont="1" applyBorder="1" applyAlignment="1">
      <alignment horizontal="center" vertical="center" wrapText="1"/>
    </xf>
    <xf numFmtId="9" fontId="0" fillId="0" borderId="1" xfId="0" applyNumberFormat="1" applyBorder="1" applyAlignment="1">
      <alignment horizontal="center" vertical="center"/>
    </xf>
    <xf numFmtId="9" fontId="0" fillId="0" borderId="1" xfId="2"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9" fontId="4" fillId="0" borderId="12"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6" fillId="3" borderId="17" xfId="0" applyFont="1" applyFill="1" applyBorder="1" applyAlignment="1">
      <alignment horizontal="center" vertical="center" textRotation="255" wrapText="1"/>
    </xf>
    <xf numFmtId="0" fontId="6" fillId="3" borderId="18" xfId="0" applyFont="1" applyFill="1" applyBorder="1" applyAlignment="1">
      <alignment horizontal="center" vertical="center" textRotation="255" wrapText="1"/>
    </xf>
    <xf numFmtId="0" fontId="6" fillId="3" borderId="41" xfId="0" applyFont="1" applyFill="1" applyBorder="1" applyAlignment="1">
      <alignment horizontal="center" vertical="center" textRotation="255"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9" fontId="0" fillId="13" borderId="23" xfId="0" applyNumberFormat="1" applyFill="1" applyBorder="1" applyAlignment="1">
      <alignment horizontal="center" vertical="center"/>
    </xf>
    <xf numFmtId="9" fontId="0" fillId="13" borderId="24" xfId="0" applyNumberFormat="1" applyFill="1" applyBorder="1" applyAlignment="1">
      <alignment horizontal="center" vertical="center"/>
    </xf>
    <xf numFmtId="9" fontId="0" fillId="13" borderId="20" xfId="0" applyNumberFormat="1" applyFill="1" applyBorder="1" applyAlignment="1">
      <alignment horizontal="center" vertical="center"/>
    </xf>
    <xf numFmtId="9" fontId="0" fillId="0" borderId="23" xfId="0" applyNumberFormat="1" applyBorder="1" applyAlignment="1">
      <alignment horizontal="center" vertical="center"/>
    </xf>
    <xf numFmtId="9" fontId="0" fillId="0" borderId="24" xfId="0" applyNumberFormat="1" applyBorder="1" applyAlignment="1">
      <alignment horizontal="center" vertical="center"/>
    </xf>
    <xf numFmtId="9" fontId="0" fillId="0" borderId="20" xfId="0" applyNumberFormat="1" applyBorder="1" applyAlignment="1">
      <alignment horizontal="center" vertical="center"/>
    </xf>
    <xf numFmtId="10" fontId="10" fillId="0" borderId="4" xfId="2" applyNumberFormat="1" applyFont="1" applyBorder="1" applyAlignment="1">
      <alignment horizontal="center" vertical="center" wrapText="1"/>
    </xf>
    <xf numFmtId="10" fontId="10" fillId="0" borderId="6" xfId="2" applyNumberFormat="1" applyFont="1" applyBorder="1" applyAlignment="1">
      <alignment horizontal="center" vertical="center" wrapText="1"/>
    </xf>
    <xf numFmtId="10" fontId="10" fillId="0" borderId="5" xfId="2" applyNumberFormat="1" applyFont="1" applyBorder="1" applyAlignment="1">
      <alignment horizontal="center" vertical="center" wrapText="1"/>
    </xf>
    <xf numFmtId="10" fontId="0" fillId="0" borderId="4" xfId="0" applyNumberFormat="1" applyBorder="1" applyAlignment="1">
      <alignment horizontal="center" vertical="center"/>
    </xf>
    <xf numFmtId="10" fontId="0" fillId="0" borderId="6" xfId="0" applyNumberFormat="1" applyBorder="1" applyAlignment="1">
      <alignment horizontal="center" vertical="center"/>
    </xf>
    <xf numFmtId="10" fontId="0" fillId="0" borderId="5" xfId="0" applyNumberFormat="1"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9"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9" fontId="0" fillId="0" borderId="4" xfId="0" applyNumberFormat="1" applyBorder="1" applyAlignment="1">
      <alignment horizontal="center" vertical="center"/>
    </xf>
    <xf numFmtId="9" fontId="0" fillId="0" borderId="6" xfId="0" applyNumberFormat="1" applyBorder="1" applyAlignment="1">
      <alignment horizontal="center" vertical="center"/>
    </xf>
    <xf numFmtId="9" fontId="0" fillId="0" borderId="5" xfId="0" applyNumberFormat="1" applyBorder="1" applyAlignment="1">
      <alignment horizontal="center" vertical="center"/>
    </xf>
    <xf numFmtId="9" fontId="0" fillId="0" borderId="45" xfId="0" applyNumberFormat="1"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12" borderId="1" xfId="0" applyFill="1" applyBorder="1" applyAlignment="1">
      <alignment horizontal="center" vertical="center" wrapText="1"/>
    </xf>
    <xf numFmtId="0" fontId="1" fillId="11" borderId="1" xfId="0" applyFont="1" applyFill="1" applyBorder="1" applyAlignment="1">
      <alignment horizontal="center" vertical="center" wrapText="1"/>
    </xf>
    <xf numFmtId="0" fontId="12" fillId="4" borderId="3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0" fillId="0" borderId="29" xfId="0" applyBorder="1" applyAlignment="1">
      <alignment horizontal="center" vertical="center"/>
    </xf>
    <xf numFmtId="0" fontId="0" fillId="0" borderId="27" xfId="0" applyBorder="1" applyAlignment="1">
      <alignment horizontal="center" vertical="center"/>
    </xf>
    <xf numFmtId="9" fontId="0" fillId="15" borderId="46" xfId="0" applyNumberFormat="1" applyFill="1" applyBorder="1" applyAlignment="1">
      <alignment horizontal="center" vertical="center"/>
    </xf>
    <xf numFmtId="9" fontId="0" fillId="15" borderId="47" xfId="0" applyNumberFormat="1" applyFill="1" applyBorder="1" applyAlignment="1">
      <alignment horizontal="center" vertical="center"/>
    </xf>
    <xf numFmtId="9" fontId="0" fillId="15" borderId="48" xfId="0" applyNumberFormat="1" applyFill="1" applyBorder="1" applyAlignment="1">
      <alignment horizontal="center" vertical="center"/>
    </xf>
    <xf numFmtId="0" fontId="0" fillId="0" borderId="8" xfId="0" applyBorder="1" applyAlignment="1">
      <alignment horizontal="center" vertical="center"/>
    </xf>
    <xf numFmtId="0" fontId="0" fillId="0" borderId="31" xfId="0" applyFill="1" applyBorder="1" applyAlignment="1">
      <alignment horizontal="center" vertical="center"/>
    </xf>
    <xf numFmtId="0" fontId="0" fillId="0" borderId="59" xfId="0" applyFill="1" applyBorder="1" applyAlignment="1">
      <alignment horizontal="center" vertical="center"/>
    </xf>
    <xf numFmtId="0" fontId="0" fillId="0" borderId="14" xfId="0" applyFill="1" applyBorder="1" applyAlignment="1">
      <alignment horizontal="center" vertical="center"/>
    </xf>
    <xf numFmtId="9" fontId="0" fillId="0" borderId="4" xfId="0" applyNumberFormat="1"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9" fontId="0" fillId="0" borderId="4" xfId="0" applyNumberForma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13" borderId="1" xfId="0" applyFill="1" applyBorder="1" applyAlignment="1">
      <alignment horizontal="center" vertical="center"/>
    </xf>
    <xf numFmtId="0" fontId="0" fillId="0" borderId="28" xfId="0" applyBorder="1" applyAlignment="1">
      <alignment horizontal="center" vertical="center"/>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9" fontId="0" fillId="0" borderId="28" xfId="0" applyNumberFormat="1" applyBorder="1" applyAlignment="1">
      <alignment horizontal="center" vertical="center"/>
    </xf>
    <xf numFmtId="9" fontId="0" fillId="0" borderId="29" xfId="0" applyNumberFormat="1" applyBorder="1" applyAlignment="1">
      <alignment horizontal="center" vertical="center"/>
    </xf>
    <xf numFmtId="9" fontId="0" fillId="0" borderId="27" xfId="0" applyNumberFormat="1" applyBorder="1" applyAlignment="1">
      <alignment horizontal="center" vertical="center"/>
    </xf>
    <xf numFmtId="10" fontId="0" fillId="0" borderId="23" xfId="0" applyNumberFormat="1" applyBorder="1" applyAlignment="1">
      <alignment horizontal="center" vertical="center"/>
    </xf>
    <xf numFmtId="9" fontId="0" fillId="0" borderId="37" xfId="0" applyNumberFormat="1" applyBorder="1" applyAlignment="1">
      <alignment horizontal="center" vertical="center"/>
    </xf>
    <xf numFmtId="0" fontId="6" fillId="4" borderId="15" xfId="0" applyFont="1" applyFill="1" applyBorder="1" applyAlignment="1">
      <alignment horizontal="center" vertical="center" textRotation="255" wrapText="1"/>
    </xf>
    <xf numFmtId="0" fontId="6" fillId="4" borderId="16" xfId="0" applyFont="1" applyFill="1" applyBorder="1" applyAlignment="1">
      <alignment horizontal="center" vertical="center" textRotation="255" wrapText="1"/>
    </xf>
    <xf numFmtId="0" fontId="6" fillId="4" borderId="17" xfId="0" applyFont="1" applyFill="1" applyBorder="1" applyAlignment="1">
      <alignment horizontal="center" vertical="center" textRotation="255" wrapText="1"/>
    </xf>
    <xf numFmtId="0" fontId="0" fillId="9" borderId="19" xfId="0" applyFill="1" applyBorder="1" applyAlignment="1">
      <alignment horizontal="center" vertical="center" wrapText="1"/>
    </xf>
    <xf numFmtId="0" fontId="6" fillId="8" borderId="16" xfId="0" applyFont="1" applyFill="1" applyBorder="1" applyAlignment="1">
      <alignment horizontal="center" vertical="top" textRotation="255"/>
    </xf>
    <xf numFmtId="0" fontId="6" fillId="8" borderId="17" xfId="0" applyFont="1" applyFill="1" applyBorder="1" applyAlignment="1">
      <alignment horizontal="center" vertical="top" textRotation="255"/>
    </xf>
    <xf numFmtId="0" fontId="0" fillId="9" borderId="41"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8" xfId="0" applyFill="1" applyBorder="1" applyAlignment="1">
      <alignment horizontal="center" vertical="center" wrapText="1"/>
    </xf>
    <xf numFmtId="1" fontId="0" fillId="0" borderId="8" xfId="2" applyNumberFormat="1" applyFont="1" applyBorder="1" applyAlignment="1">
      <alignment horizontal="center" vertical="center"/>
    </xf>
    <xf numFmtId="1" fontId="0" fillId="0" borderId="9" xfId="2" applyNumberFormat="1" applyFont="1" applyBorder="1" applyAlignment="1">
      <alignment horizontal="center" vertical="center"/>
    </xf>
    <xf numFmtId="1" fontId="0" fillId="0" borderId="10" xfId="2" applyNumberFormat="1" applyFont="1" applyBorder="1" applyAlignment="1">
      <alignment horizontal="center" vertical="center"/>
    </xf>
    <xf numFmtId="0" fontId="8" fillId="10" borderId="9" xfId="0" applyFont="1" applyFill="1" applyBorder="1" applyAlignment="1">
      <alignment horizontal="center" vertical="center"/>
    </xf>
    <xf numFmtId="0" fontId="8" fillId="10" borderId="10" xfId="0" applyFont="1" applyFill="1" applyBorder="1" applyAlignment="1">
      <alignment horizontal="center" vertical="center"/>
    </xf>
    <xf numFmtId="0" fontId="0" fillId="10" borderId="8" xfId="0" applyFill="1" applyBorder="1" applyAlignment="1">
      <alignment horizontal="center"/>
    </xf>
    <xf numFmtId="0" fontId="0" fillId="10" borderId="9" xfId="0" applyFill="1" applyBorder="1" applyAlignment="1">
      <alignment horizontal="center"/>
    </xf>
    <xf numFmtId="0" fontId="0" fillId="10" borderId="25" xfId="0" applyFill="1" applyBorder="1" applyAlignment="1">
      <alignment horizontal="center"/>
    </xf>
    <xf numFmtId="0" fontId="0" fillId="13" borderId="4" xfId="0" applyFill="1" applyBorder="1" applyAlignment="1">
      <alignment horizontal="center" vertical="center"/>
    </xf>
    <xf numFmtId="0" fontId="0" fillId="13" borderId="6" xfId="0" applyFill="1" applyBorder="1" applyAlignment="1">
      <alignment horizontal="center" vertical="center"/>
    </xf>
    <xf numFmtId="0" fontId="0" fillId="13" borderId="5" xfId="0" applyFill="1" applyBorder="1" applyAlignment="1">
      <alignment horizontal="center" vertical="center"/>
    </xf>
    <xf numFmtId="0" fontId="8" fillId="10" borderId="6" xfId="0" applyFont="1" applyFill="1" applyBorder="1" applyAlignment="1">
      <alignment horizontal="center" vertical="center"/>
    </xf>
    <xf numFmtId="0" fontId="8" fillId="10" borderId="5" xfId="0" applyFont="1" applyFill="1" applyBorder="1" applyAlignment="1">
      <alignment horizontal="center" vertical="center"/>
    </xf>
    <xf numFmtId="0" fontId="0" fillId="10" borderId="4" xfId="0" applyFill="1" applyBorder="1" applyAlignment="1">
      <alignment horizontal="center" vertical="center"/>
    </xf>
    <xf numFmtId="0" fontId="0" fillId="10" borderId="6" xfId="0" applyFill="1" applyBorder="1" applyAlignment="1">
      <alignment horizontal="center" vertical="center"/>
    </xf>
    <xf numFmtId="0" fontId="0" fillId="10" borderId="26" xfId="0" applyFill="1" applyBorder="1" applyAlignment="1">
      <alignment horizontal="center" vertical="center"/>
    </xf>
    <xf numFmtId="0" fontId="8" fillId="10" borderId="32"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36" xfId="0" applyFont="1" applyFill="1" applyBorder="1" applyAlignment="1">
      <alignment horizontal="center" vertical="center"/>
    </xf>
    <xf numFmtId="1" fontId="0" fillId="0" borderId="4"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5" xfId="0" applyNumberFormat="1" applyBorder="1" applyAlignment="1">
      <alignment horizontal="center" vertical="center" wrapText="1"/>
    </xf>
    <xf numFmtId="9" fontId="0" fillId="0" borderId="43" xfId="2" applyFont="1" applyBorder="1" applyAlignment="1">
      <alignment horizontal="center" vertical="center"/>
    </xf>
    <xf numFmtId="9" fontId="0" fillId="0" borderId="0" xfId="2" applyFont="1" applyBorder="1" applyAlignment="1">
      <alignment horizontal="center" vertical="center"/>
    </xf>
    <xf numFmtId="9" fontId="0" fillId="0" borderId="44" xfId="2" applyFont="1" applyBorder="1" applyAlignment="1">
      <alignment horizontal="center" vertical="center"/>
    </xf>
    <xf numFmtId="0" fontId="0" fillId="5" borderId="21" xfId="0" applyFill="1" applyBorder="1" applyAlignment="1">
      <alignment horizontal="center" vertical="center" wrapText="1"/>
    </xf>
    <xf numFmtId="0" fontId="0" fillId="5" borderId="18" xfId="0" applyFill="1" applyBorder="1" applyAlignment="1">
      <alignment horizontal="center" vertical="center" wrapText="1"/>
    </xf>
    <xf numFmtId="9" fontId="0" fillId="0" borderId="6" xfId="0" applyNumberFormat="1" applyBorder="1" applyAlignment="1">
      <alignment horizontal="center" vertical="center" wrapText="1"/>
    </xf>
    <xf numFmtId="9" fontId="0" fillId="0" borderId="5" xfId="0" applyNumberFormat="1" applyBorder="1" applyAlignment="1">
      <alignment horizontal="center" vertical="center" wrapText="1"/>
    </xf>
    <xf numFmtId="0" fontId="0" fillId="5" borderId="2" xfId="0" applyFill="1" applyBorder="1" applyAlignment="1">
      <alignment horizontal="center" vertical="center" wrapText="1"/>
    </xf>
    <xf numFmtId="0" fontId="0" fillId="5" borderId="40" xfId="0" applyFill="1" applyBorder="1" applyAlignment="1">
      <alignment horizontal="center" vertical="center" wrapText="1"/>
    </xf>
    <xf numFmtId="0" fontId="0" fillId="5" borderId="3" xfId="0" applyFill="1" applyBorder="1" applyAlignment="1">
      <alignment horizontal="center" vertical="center" wrapText="1"/>
    </xf>
    <xf numFmtId="9" fontId="0" fillId="0" borderId="4" xfId="2" applyFont="1" applyBorder="1" applyAlignment="1">
      <alignment horizontal="center" vertical="center"/>
    </xf>
    <xf numFmtId="9" fontId="0" fillId="0" borderId="6" xfId="2" applyFont="1" applyBorder="1" applyAlignment="1">
      <alignment horizontal="center" vertical="center"/>
    </xf>
    <xf numFmtId="9" fontId="0" fillId="0" borderId="5" xfId="2" applyFont="1" applyBorder="1" applyAlignment="1">
      <alignment horizontal="center" vertical="center"/>
    </xf>
    <xf numFmtId="9" fontId="10" fillId="0" borderId="37" xfId="2" applyNumberFormat="1" applyFont="1" applyBorder="1" applyAlignment="1">
      <alignment horizontal="center" vertical="center" wrapText="1"/>
    </xf>
    <xf numFmtId="9" fontId="10" fillId="0" borderId="33" xfId="2" applyNumberFormat="1" applyFont="1" applyBorder="1" applyAlignment="1">
      <alignment horizontal="center" vertical="center" wrapText="1"/>
    </xf>
    <xf numFmtId="9" fontId="10" fillId="0" borderId="34" xfId="2" applyNumberFormat="1" applyFont="1" applyBorder="1" applyAlignment="1">
      <alignment horizontal="center" vertical="center" wrapText="1"/>
    </xf>
    <xf numFmtId="9" fontId="10" fillId="0" borderId="4" xfId="2" applyNumberFormat="1" applyFont="1" applyBorder="1" applyAlignment="1">
      <alignment horizontal="center" vertical="center" wrapText="1"/>
    </xf>
    <xf numFmtId="9" fontId="10" fillId="0" borderId="6" xfId="2" applyNumberFormat="1" applyFont="1" applyBorder="1" applyAlignment="1">
      <alignment horizontal="center" vertical="center" wrapText="1"/>
    </xf>
    <xf numFmtId="9" fontId="10" fillId="0" borderId="5" xfId="2" applyNumberFormat="1" applyFont="1" applyBorder="1" applyAlignment="1">
      <alignment horizontal="center" vertical="center" wrapText="1"/>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1" fontId="0" fillId="0" borderId="4" xfId="0" applyNumberFormat="1" applyBorder="1" applyAlignment="1">
      <alignment horizontal="center" vertical="center"/>
    </xf>
    <xf numFmtId="1" fontId="0" fillId="0" borderId="6" xfId="0" applyNumberFormat="1" applyBorder="1" applyAlignment="1">
      <alignment horizontal="center" vertical="center"/>
    </xf>
    <xf numFmtId="1" fontId="0" fillId="0" borderId="5" xfId="0" applyNumberFormat="1" applyBorder="1" applyAlignment="1">
      <alignment horizontal="center" vertical="center"/>
    </xf>
    <xf numFmtId="1" fontId="0" fillId="0" borderId="4" xfId="0" applyNumberFormat="1" applyFill="1" applyBorder="1" applyAlignment="1">
      <alignment horizontal="center" vertical="center"/>
    </xf>
    <xf numFmtId="1" fontId="0" fillId="0" borderId="6" xfId="0" applyNumberFormat="1" applyFill="1" applyBorder="1" applyAlignment="1">
      <alignment horizontal="center" vertical="center"/>
    </xf>
    <xf numFmtId="1" fontId="0" fillId="0" borderId="5" xfId="0" applyNumberFormat="1" applyFill="1" applyBorder="1" applyAlignment="1">
      <alignment horizontal="center" vertical="center"/>
    </xf>
    <xf numFmtId="1" fontId="0" fillId="0" borderId="31" xfId="0" applyNumberFormat="1" applyFill="1" applyBorder="1" applyAlignment="1">
      <alignment horizontal="center" vertical="center"/>
    </xf>
    <xf numFmtId="1" fontId="0" fillId="0" borderId="59" xfId="0" applyNumberFormat="1" applyFill="1" applyBorder="1" applyAlignment="1">
      <alignment horizontal="center" vertical="center"/>
    </xf>
    <xf numFmtId="1" fontId="0" fillId="0" borderId="14" xfId="0" applyNumberFormat="1" applyFill="1" applyBorder="1" applyAlignment="1">
      <alignment horizontal="center" vertical="center"/>
    </xf>
    <xf numFmtId="1" fontId="0" fillId="0" borderId="1" xfId="0" applyNumberFormat="1" applyFill="1" applyBorder="1" applyAlignment="1">
      <alignment horizontal="center" vertical="center"/>
    </xf>
    <xf numFmtId="9" fontId="0" fillId="0" borderId="9" xfId="0" applyNumberFormat="1" applyBorder="1" applyAlignment="1">
      <alignment horizontal="center" vertical="center"/>
    </xf>
    <xf numFmtId="9" fontId="0" fillId="0" borderId="10" xfId="0" applyNumberFormat="1" applyBorder="1" applyAlignment="1">
      <alignment horizontal="center" vertical="center"/>
    </xf>
    <xf numFmtId="10" fontId="0" fillId="0" borderId="8" xfId="0" applyNumberFormat="1" applyBorder="1" applyAlignment="1">
      <alignment horizontal="center" vertical="center"/>
    </xf>
    <xf numFmtId="1" fontId="0" fillId="0" borderId="1"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5" borderId="21" xfId="0" applyFill="1" applyBorder="1" applyAlignment="1">
      <alignment horizontal="center" vertical="center"/>
    </xf>
    <xf numFmtId="0" fontId="0" fillId="5" borderId="18" xfId="0" applyFill="1" applyBorder="1" applyAlignment="1">
      <alignment horizontal="center" vertical="center"/>
    </xf>
    <xf numFmtId="9" fontId="0" fillId="0" borderId="33" xfId="0" applyNumberFormat="1" applyBorder="1" applyAlignment="1">
      <alignment horizontal="center" vertical="center"/>
    </xf>
    <xf numFmtId="9" fontId="0" fillId="0" borderId="34" xfId="0" applyNumberFormat="1" applyBorder="1" applyAlignment="1">
      <alignment horizontal="center" vertical="center"/>
    </xf>
    <xf numFmtId="0" fontId="0" fillId="5" borderId="22"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8"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xf>
    <xf numFmtId="0" fontId="3" fillId="2" borderId="1" xfId="0" applyFont="1" applyFill="1" applyBorder="1" applyAlignment="1">
      <alignment horizontal="center"/>
    </xf>
    <xf numFmtId="3" fontId="0" fillId="15" borderId="8" xfId="0" applyNumberFormat="1" applyFill="1" applyBorder="1" applyAlignment="1">
      <alignment horizontal="center" vertical="center"/>
    </xf>
    <xf numFmtId="0" fontId="0" fillId="15" borderId="9" xfId="0" applyFill="1" applyBorder="1" applyAlignment="1">
      <alignment horizontal="center" vertical="center"/>
    </xf>
    <xf numFmtId="0" fontId="0" fillId="15" borderId="10" xfId="0" applyFill="1" applyBorder="1" applyAlignment="1">
      <alignment horizontal="center" vertical="center"/>
    </xf>
    <xf numFmtId="164" fontId="0" fillId="0" borderId="4" xfId="0" applyNumberFormat="1" applyBorder="1" applyAlignment="1">
      <alignment horizontal="center" vertical="center"/>
    </xf>
    <xf numFmtId="164" fontId="0" fillId="0" borderId="6" xfId="0" applyNumberFormat="1" applyBorder="1" applyAlignment="1">
      <alignment horizontal="center" vertical="center"/>
    </xf>
    <xf numFmtId="164" fontId="0" fillId="0" borderId="5" xfId="0" applyNumberFormat="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6" borderId="17" xfId="0" applyFont="1" applyFill="1" applyBorder="1" applyAlignment="1">
      <alignment horizontal="center" vertical="top" textRotation="255"/>
    </xf>
    <xf numFmtId="0" fontId="6" fillId="6" borderId="18" xfId="0" applyFont="1" applyFill="1" applyBorder="1" applyAlignment="1">
      <alignment horizontal="center" vertical="top" textRotation="255"/>
    </xf>
    <xf numFmtId="0" fontId="6" fillId="6" borderId="49" xfId="0" applyFont="1" applyFill="1" applyBorder="1" applyAlignment="1">
      <alignment horizontal="center" vertical="top" textRotation="255"/>
    </xf>
    <xf numFmtId="164" fontId="0" fillId="0" borderId="45" xfId="0" applyNumberFormat="1" applyBorder="1" applyAlignment="1">
      <alignment horizontal="center" vertical="center"/>
    </xf>
    <xf numFmtId="164" fontId="0" fillId="0" borderId="42"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10" xfId="0" applyNumberFormat="1" applyBorder="1" applyAlignment="1">
      <alignment horizontal="center" vertical="center"/>
    </xf>
    <xf numFmtId="0" fontId="0" fillId="15" borderId="4" xfId="0" applyFill="1" applyBorder="1" applyAlignment="1">
      <alignment horizontal="center" vertical="center"/>
    </xf>
    <xf numFmtId="0" fontId="0" fillId="15" borderId="6" xfId="0" applyFill="1" applyBorder="1" applyAlignment="1">
      <alignment horizontal="center" vertical="center"/>
    </xf>
    <xf numFmtId="0" fontId="0" fillId="15" borderId="5" xfId="0" applyFill="1" applyBorder="1" applyAlignment="1">
      <alignment horizontal="center" vertical="center"/>
    </xf>
    <xf numFmtId="0" fontId="0" fillId="0" borderId="1" xfId="0" applyNumberFormat="1" applyBorder="1" applyAlignment="1">
      <alignment horizontal="center" vertical="center"/>
    </xf>
    <xf numFmtId="9" fontId="0" fillId="0" borderId="1" xfId="2" applyFont="1" applyBorder="1" applyAlignment="1">
      <alignment horizontal="center" vertical="center"/>
    </xf>
    <xf numFmtId="0" fontId="0" fillId="0" borderId="4" xfId="0" applyNumberFormat="1" applyBorder="1" applyAlignment="1">
      <alignment horizontal="center" vertical="center"/>
    </xf>
    <xf numFmtId="0" fontId="0" fillId="0" borderId="6" xfId="0" applyNumberFormat="1" applyBorder="1" applyAlignment="1">
      <alignment horizontal="center" vertical="center"/>
    </xf>
    <xf numFmtId="0" fontId="0" fillId="0" borderId="5" xfId="0" applyNumberFormat="1" applyBorder="1" applyAlignment="1">
      <alignment horizontal="center" vertical="center"/>
    </xf>
    <xf numFmtId="0" fontId="8" fillId="10" borderId="43" xfId="0" applyFont="1" applyFill="1" applyBorder="1" applyAlignment="1">
      <alignment horizontal="center" vertical="center" wrapText="1"/>
    </xf>
    <xf numFmtId="0" fontId="8" fillId="10" borderId="0"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31"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43" xfId="0" applyFont="1" applyFill="1" applyBorder="1" applyAlignment="1">
      <alignment horizontal="center" vertical="center"/>
    </xf>
    <xf numFmtId="0" fontId="8" fillId="10" borderId="0" xfId="0" applyFont="1" applyFill="1" applyBorder="1" applyAlignment="1">
      <alignment horizontal="center" vertical="center"/>
    </xf>
    <xf numFmtId="0" fontId="6" fillId="3" borderId="43" xfId="0" applyFont="1" applyFill="1" applyBorder="1" applyAlignment="1">
      <alignment horizontal="center" vertical="center" textRotation="255" wrapText="1"/>
    </xf>
    <xf numFmtId="0" fontId="6" fillId="3" borderId="40" xfId="0" applyFont="1" applyFill="1" applyBorder="1" applyAlignment="1">
      <alignment horizontal="center" vertical="center" textRotation="255" wrapText="1"/>
    </xf>
    <xf numFmtId="0" fontId="6" fillId="3" borderId="3" xfId="0" applyFont="1" applyFill="1" applyBorder="1" applyAlignment="1">
      <alignment horizontal="center" vertical="center" textRotation="255" wrapText="1"/>
    </xf>
    <xf numFmtId="0" fontId="0" fillId="7" borderId="40" xfId="0" applyFill="1" applyBorder="1" applyAlignment="1">
      <alignment horizontal="center" vertical="center" wrapText="1"/>
    </xf>
    <xf numFmtId="0" fontId="0" fillId="7" borderId="43" xfId="0" applyFill="1" applyBorder="1" applyAlignment="1">
      <alignment horizontal="center" vertical="center" wrapText="1"/>
    </xf>
    <xf numFmtId="0" fontId="0" fillId="7" borderId="37" xfId="0" applyFill="1" applyBorder="1" applyAlignment="1">
      <alignment horizontal="center" vertical="center" wrapText="1"/>
    </xf>
    <xf numFmtId="0" fontId="0" fillId="12" borderId="42"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47" xfId="0" applyFill="1" applyBorder="1" applyAlignment="1">
      <alignment horizontal="center" vertical="center" wrapText="1"/>
    </xf>
    <xf numFmtId="0" fontId="0" fillId="5" borderId="1" xfId="0" applyFill="1" applyBorder="1" applyAlignment="1">
      <alignment horizontal="center" vertical="center" wrapText="1"/>
    </xf>
    <xf numFmtId="0" fontId="0" fillId="15" borderId="1" xfId="0" applyFill="1" applyBorder="1" applyAlignment="1">
      <alignment horizontal="center" vertical="center" wrapText="1"/>
    </xf>
    <xf numFmtId="0" fontId="8" fillId="4" borderId="15" xfId="0" applyFont="1" applyFill="1" applyBorder="1" applyAlignment="1">
      <alignment horizontal="center" vertical="center" textRotation="255" wrapText="1"/>
    </xf>
    <xf numFmtId="0" fontId="8" fillId="4" borderId="16" xfId="0" applyFont="1" applyFill="1" applyBorder="1" applyAlignment="1">
      <alignment horizontal="center" vertical="center" textRotation="255" wrapText="1"/>
    </xf>
    <xf numFmtId="0" fontId="8" fillId="4" borderId="19" xfId="0" applyFont="1" applyFill="1" applyBorder="1" applyAlignment="1">
      <alignment horizontal="center" vertical="center" textRotation="255" wrapText="1"/>
    </xf>
    <xf numFmtId="0" fontId="0" fillId="7" borderId="55" xfId="0" applyFill="1" applyBorder="1" applyAlignment="1">
      <alignment horizontal="center" vertical="center" wrapText="1"/>
    </xf>
    <xf numFmtId="0" fontId="0" fillId="7" borderId="56" xfId="0" applyFill="1" applyBorder="1" applyAlignment="1">
      <alignment horizontal="center" vertical="center" wrapText="1"/>
    </xf>
    <xf numFmtId="0" fontId="0" fillId="7" borderId="57" xfId="0" applyFill="1" applyBorder="1" applyAlignment="1">
      <alignment horizontal="center" vertical="center" wrapText="1"/>
    </xf>
    <xf numFmtId="0" fontId="0" fillId="15" borderId="1" xfId="0" applyFill="1" applyBorder="1" applyAlignment="1">
      <alignment horizontal="center" vertical="center"/>
    </xf>
    <xf numFmtId="0" fontId="8" fillId="8" borderId="16" xfId="0" applyFont="1" applyFill="1" applyBorder="1" applyAlignment="1">
      <alignment horizontal="center" vertical="top" textRotation="255" wrapText="1"/>
    </xf>
    <xf numFmtId="0" fontId="8" fillId="8" borderId="17" xfId="0" applyFont="1" applyFill="1" applyBorder="1" applyAlignment="1">
      <alignment horizontal="center" vertical="top" textRotation="255" wrapText="1"/>
    </xf>
    <xf numFmtId="0" fontId="0" fillId="9" borderId="17" xfId="0" applyFill="1" applyBorder="1" applyAlignment="1">
      <alignment horizontal="center" vertical="center" wrapText="1"/>
    </xf>
    <xf numFmtId="0" fontId="1" fillId="11" borderId="53" xfId="0" applyFont="1" applyFill="1" applyBorder="1" applyAlignment="1">
      <alignment horizontal="center" vertical="center" wrapText="1"/>
    </xf>
    <xf numFmtId="0" fontId="1" fillId="11" borderId="49" xfId="0" applyFont="1" applyFill="1" applyBorder="1" applyAlignment="1">
      <alignment horizontal="center" vertical="center" wrapText="1"/>
    </xf>
    <xf numFmtId="0" fontId="1" fillId="11" borderId="54" xfId="0" applyFont="1" applyFill="1" applyBorder="1" applyAlignment="1">
      <alignment horizontal="center" vertical="center" wrapText="1"/>
    </xf>
    <xf numFmtId="0" fontId="11" fillId="6" borderId="1" xfId="0" applyFont="1" applyFill="1" applyBorder="1" applyAlignment="1">
      <alignment horizontal="center" vertical="top" textRotation="255"/>
    </xf>
    <xf numFmtId="0" fontId="0" fillId="15" borderId="2" xfId="0" applyFill="1" applyBorder="1" applyAlignment="1">
      <alignment horizontal="center" vertical="center" wrapText="1"/>
    </xf>
    <xf numFmtId="0" fontId="0" fillId="15" borderId="40" xfId="0" applyFill="1" applyBorder="1" applyAlignment="1">
      <alignment horizontal="center" vertical="center" wrapText="1"/>
    </xf>
    <xf numFmtId="0" fontId="0" fillId="15" borderId="3" xfId="0" applyFill="1" applyBorder="1" applyAlignment="1">
      <alignment horizontal="center" vertical="center" wrapText="1"/>
    </xf>
    <xf numFmtId="0" fontId="14" fillId="0" borderId="0" xfId="0" applyFont="1" applyAlignment="1">
      <alignment horizontal="center" wrapText="1"/>
    </xf>
    <xf numFmtId="0" fontId="8" fillId="6" borderId="55" xfId="0" applyFont="1" applyFill="1" applyBorder="1" applyAlignment="1">
      <alignment horizontal="center"/>
    </xf>
    <xf numFmtId="0" fontId="8" fillId="6" borderId="11" xfId="0" applyFont="1" applyFill="1" applyBorder="1" applyAlignment="1">
      <alignment horizontal="center"/>
    </xf>
    <xf numFmtId="0" fontId="8" fillId="17" borderId="55" xfId="0" applyFont="1" applyFill="1" applyBorder="1" applyAlignment="1">
      <alignment horizontal="center"/>
    </xf>
    <xf numFmtId="0" fontId="8" fillId="17" borderId="11" xfId="0" applyFont="1" applyFill="1" applyBorder="1" applyAlignment="1">
      <alignment horizontal="center"/>
    </xf>
  </cellXfs>
  <cellStyles count="3">
    <cellStyle name="Millares" xfId="1" builtinId="3"/>
    <cellStyle name="Normal" xfId="0" builtinId="0"/>
    <cellStyle name="Porcentaje" xfId="2" builtinId="5"/>
  </cellStyles>
  <dxfs count="32">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505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s-CO" sz="1200">
                <a:latin typeface="Arial" panose="020B0604020202020204" pitchFamily="34" charset="0"/>
                <a:cs typeface="Arial" panose="020B0604020202020204" pitchFamily="34" charset="0"/>
              </a:rPr>
              <a:t>Comportamiento</a:t>
            </a:r>
            <a:r>
              <a:rPr lang="es-CO" sz="1200" baseline="0">
                <a:latin typeface="Arial" panose="020B0604020202020204" pitchFamily="34" charset="0"/>
                <a:cs typeface="Arial" panose="020B0604020202020204" pitchFamily="34" charset="0"/>
              </a:rPr>
              <a:t> Indicadores a 31 de julio</a:t>
            </a:r>
            <a:endParaRPr lang="es-CO" sz="1200">
              <a:latin typeface="Arial" panose="020B0604020202020204" pitchFamily="34" charset="0"/>
              <a:cs typeface="Arial" panose="020B0604020202020204" pitchFamily="34" charset="0"/>
            </a:endParaRPr>
          </a:p>
        </c:rich>
      </c:tx>
      <c:layout>
        <c:manualLayout>
          <c:xMode val="edge"/>
          <c:yMode val="edge"/>
          <c:x val="0.13480424607498476"/>
          <c:y val="3.7914673077994759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5102182320667862"/>
          <c:y val="0.22743278711782652"/>
          <c:w val="0.80328762642987384"/>
          <c:h val="0.5794431439313328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1-468E-4933-9D56-5D494B56DC7C}"/>
              </c:ext>
            </c:extLst>
          </c:dPt>
          <c:dPt>
            <c:idx val="2"/>
            <c:invertIfNegative val="0"/>
            <c:bubble3D val="0"/>
            <c:spPr>
              <a:solidFill>
                <a:srgbClr val="00B0F0"/>
              </a:solidFill>
              <a:ln>
                <a:noFill/>
              </a:ln>
              <a:effectLst/>
            </c:spPr>
            <c:extLst>
              <c:ext xmlns:c16="http://schemas.microsoft.com/office/drawing/2014/chart" uri="{C3380CC4-5D6E-409C-BE32-E72D297353CC}">
                <c16:uniqueId val="{00000003-468E-4933-9D56-5D494B56DC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 Ind.'!$B$16:$B$18</c:f>
              <c:strCache>
                <c:ptCount val="3"/>
                <c:pt idx="0">
                  <c:v>Meta 2024</c:v>
                </c:pt>
                <c:pt idx="1">
                  <c:v>Estado actual</c:v>
                </c:pt>
                <c:pt idx="2">
                  <c:v>Cumplimiento</c:v>
                </c:pt>
              </c:strCache>
            </c:strRef>
          </c:cat>
          <c:val>
            <c:numRef>
              <c:f>'Comp. Ind.'!$C$16:$C$18</c:f>
              <c:numCache>
                <c:formatCode>0%</c:formatCode>
                <c:ptCount val="3"/>
                <c:pt idx="0">
                  <c:v>0.65</c:v>
                </c:pt>
                <c:pt idx="1">
                  <c:v>0.62</c:v>
                </c:pt>
                <c:pt idx="2" formatCode="0.00%">
                  <c:v>0.95384615384615379</c:v>
                </c:pt>
              </c:numCache>
            </c:numRef>
          </c:val>
          <c:extLst>
            <c:ext xmlns:c16="http://schemas.microsoft.com/office/drawing/2014/chart" uri="{C3380CC4-5D6E-409C-BE32-E72D297353CC}">
              <c16:uniqueId val="{00000000-9BB4-4059-910B-330D7EFCE9F0}"/>
            </c:ext>
          </c:extLst>
        </c:ser>
        <c:dLbls>
          <c:showLegendKey val="0"/>
          <c:showVal val="0"/>
          <c:showCatName val="0"/>
          <c:showSerName val="0"/>
          <c:showPercent val="0"/>
          <c:showBubbleSize val="0"/>
        </c:dLbls>
        <c:gapWidth val="80"/>
        <c:overlap val="-33"/>
        <c:axId val="746429887"/>
        <c:axId val="746432383"/>
      </c:barChart>
      <c:catAx>
        <c:axId val="746429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6432383"/>
        <c:crosses val="autoZero"/>
        <c:auto val="1"/>
        <c:lblAlgn val="ctr"/>
        <c:lblOffset val="100"/>
        <c:noMultiLvlLbl val="0"/>
      </c:catAx>
      <c:valAx>
        <c:axId val="746432383"/>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6429887"/>
        <c:crosses val="autoZero"/>
        <c:crossBetween val="between"/>
        <c:majorUnit val="0.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Indicadores Misionales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8522480144527391E-2"/>
          <c:y val="0.18501325355436232"/>
          <c:w val="0.87338228176023447"/>
          <c:h val="0.5365724113615593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4-5EDE-441F-8651-2FA6A7D789FC}"/>
              </c:ext>
            </c:extLst>
          </c:dPt>
          <c:dPt>
            <c:idx val="2"/>
            <c:invertIfNegative val="0"/>
            <c:bubble3D val="0"/>
            <c:spPr>
              <a:solidFill>
                <a:srgbClr val="FFFF66"/>
              </a:solidFill>
              <a:ln>
                <a:noFill/>
              </a:ln>
              <a:effectLst/>
            </c:spPr>
            <c:extLst>
              <c:ext xmlns:c16="http://schemas.microsoft.com/office/drawing/2014/chart" uri="{C3380CC4-5D6E-409C-BE32-E72D297353CC}">
                <c16:uniqueId val="{00000007-5EDE-441F-8651-2FA6A7D789FC}"/>
              </c:ext>
            </c:extLst>
          </c:dPt>
          <c:dPt>
            <c:idx val="3"/>
            <c:invertIfNegative val="0"/>
            <c:bubble3D val="0"/>
            <c:spPr>
              <a:solidFill>
                <a:srgbClr val="FF5050"/>
              </a:solidFill>
              <a:ln>
                <a:noFill/>
              </a:ln>
              <a:effectLst/>
            </c:spPr>
            <c:extLst>
              <c:ext xmlns:c16="http://schemas.microsoft.com/office/drawing/2014/chart" uri="{C3380CC4-5D6E-409C-BE32-E72D297353CC}">
                <c16:uniqueId val="{00000009-5EDE-441F-8651-2FA6A7D789FC}"/>
              </c:ext>
            </c:extLst>
          </c:dPt>
          <c:dPt>
            <c:idx val="4"/>
            <c:invertIfNegative val="0"/>
            <c:bubble3D val="0"/>
            <c:spPr>
              <a:solidFill>
                <a:schemeClr val="tx1">
                  <a:lumMod val="95000"/>
                  <a:lumOff val="5000"/>
                </a:schemeClr>
              </a:solidFill>
              <a:ln>
                <a:noFill/>
              </a:ln>
              <a:effectLst/>
            </c:spPr>
            <c:extLst>
              <c:ext xmlns:c16="http://schemas.microsoft.com/office/drawing/2014/chart" uri="{C3380CC4-5D6E-409C-BE32-E72D297353CC}">
                <c16:uniqueId val="{0000000D-5EDE-441F-8651-2FA6A7D789FC}"/>
              </c:ext>
            </c:extLst>
          </c:dPt>
          <c:dPt>
            <c:idx val="5"/>
            <c:invertIfNegative val="0"/>
            <c:bubble3D val="0"/>
            <c:spPr>
              <a:solidFill>
                <a:schemeClr val="accent4">
                  <a:lumMod val="75000"/>
                </a:schemeClr>
              </a:solidFill>
              <a:ln>
                <a:noFill/>
              </a:ln>
              <a:effectLst/>
            </c:spPr>
            <c:extLst>
              <c:ext xmlns:c16="http://schemas.microsoft.com/office/drawing/2014/chart" uri="{C3380CC4-5D6E-409C-BE32-E72D297353CC}">
                <c16:uniqueId val="{0000000B-5EDE-441F-8651-2FA6A7D789FC}"/>
              </c:ext>
            </c:extLst>
          </c:dPt>
          <c:dLbls>
            <c:dLbl>
              <c:idx val="4"/>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EDE-441F-8651-2FA6A7D789FC}"/>
                </c:ext>
              </c:extLst>
            </c:dLbl>
            <c:dLbl>
              <c:idx val="5"/>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EDE-441F-8651-2FA6A7D789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'Comp. Ind.'!$B$26:$B$32</c:f>
              <c:strCache>
                <c:ptCount val="7"/>
                <c:pt idx="0">
                  <c:v>Sobresaliente</c:v>
                </c:pt>
                <c:pt idx="1">
                  <c:v>Saisfactorio</c:v>
                </c:pt>
                <c:pt idx="2">
                  <c:v>Medio </c:v>
                </c:pt>
                <c:pt idx="3">
                  <c:v>Bajo </c:v>
                </c:pt>
                <c:pt idx="4">
                  <c:v>Nuevo</c:v>
                </c:pt>
                <c:pt idx="5">
                  <c:v>Anual</c:v>
                </c:pt>
                <c:pt idx="6">
                  <c:v>Total</c:v>
                </c:pt>
              </c:strCache>
            </c:strRef>
          </c:cat>
          <c:val>
            <c:numRef>
              <c:f>'Comp. Ind.'!$C$26:$C$31</c:f>
              <c:numCache>
                <c:formatCode>General</c:formatCode>
                <c:ptCount val="6"/>
                <c:pt idx="0">
                  <c:v>17</c:v>
                </c:pt>
                <c:pt idx="1">
                  <c:v>5</c:v>
                </c:pt>
                <c:pt idx="2">
                  <c:v>11</c:v>
                </c:pt>
                <c:pt idx="3">
                  <c:v>5</c:v>
                </c:pt>
                <c:pt idx="4">
                  <c:v>0</c:v>
                </c:pt>
                <c:pt idx="5">
                  <c:v>8</c:v>
                </c:pt>
              </c:numCache>
            </c:numRef>
          </c:val>
          <c:extLst>
            <c:ext xmlns:c16="http://schemas.microsoft.com/office/drawing/2014/chart" uri="{C3380CC4-5D6E-409C-BE32-E72D297353CC}">
              <c16:uniqueId val="{00000000-7048-41E3-A145-DE6C8F9B34EA}"/>
            </c:ext>
          </c:extLst>
        </c:ser>
        <c:dLbls>
          <c:showLegendKey val="0"/>
          <c:showVal val="0"/>
          <c:showCatName val="0"/>
          <c:showSerName val="0"/>
          <c:showPercent val="0"/>
          <c:showBubbleSize val="0"/>
        </c:dLbls>
        <c:gapWidth val="42"/>
        <c:overlap val="-27"/>
        <c:axId val="742900767"/>
        <c:axId val="742901183"/>
      </c:barChart>
      <c:catAx>
        <c:axId val="742900767"/>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s-CO" sz="1400" b="0"/>
                  <a:t>Total</a:t>
                </a:r>
                <a:r>
                  <a:rPr lang="es-CO" sz="1400" b="0" baseline="0"/>
                  <a:t> Indicadores 46</a:t>
                </a:r>
                <a:endParaRPr lang="es-CO" sz="1400" b="0"/>
              </a:p>
            </c:rich>
          </c:tx>
          <c:layout>
            <c:manualLayout>
              <c:xMode val="edge"/>
              <c:yMode val="edge"/>
              <c:x val="0.2725019581232978"/>
              <c:y val="0.8831455690104332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901183"/>
        <c:crosses val="autoZero"/>
        <c:auto val="1"/>
        <c:lblAlgn val="ctr"/>
        <c:lblOffset val="100"/>
        <c:noMultiLvlLbl val="0"/>
      </c:catAx>
      <c:valAx>
        <c:axId val="7429011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900767"/>
        <c:crosses val="autoZero"/>
        <c:crossBetween val="between"/>
        <c:majorUnit val="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Indicadores</a:t>
            </a:r>
            <a:r>
              <a:rPr lang="es-CO" baseline="0"/>
              <a:t> de Apoyo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5-5EC5-4E32-8635-808B735A6F78}"/>
              </c:ext>
            </c:extLst>
          </c:dPt>
          <c:dPt>
            <c:idx val="2"/>
            <c:invertIfNegative val="0"/>
            <c:bubble3D val="0"/>
            <c:spPr>
              <a:solidFill>
                <a:srgbClr val="FFFF00"/>
              </a:solidFill>
              <a:ln>
                <a:noFill/>
              </a:ln>
              <a:effectLst/>
            </c:spPr>
            <c:extLst>
              <c:ext xmlns:c16="http://schemas.microsoft.com/office/drawing/2014/chart" uri="{C3380CC4-5D6E-409C-BE32-E72D297353CC}">
                <c16:uniqueId val="{00000007-5EC5-4E32-8635-808B735A6F78}"/>
              </c:ext>
            </c:extLst>
          </c:dPt>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9-5EC5-4E32-8635-808B735A6F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 Ind.'!$B$40:$B$44</c:f>
              <c:strCache>
                <c:ptCount val="5"/>
                <c:pt idx="0">
                  <c:v>Sobresaliente</c:v>
                </c:pt>
                <c:pt idx="1">
                  <c:v>Saisfactorio</c:v>
                </c:pt>
                <c:pt idx="2">
                  <c:v>Medio </c:v>
                </c:pt>
                <c:pt idx="3">
                  <c:v>Bajo </c:v>
                </c:pt>
                <c:pt idx="4">
                  <c:v>Nuevo</c:v>
                </c:pt>
              </c:strCache>
            </c:strRef>
          </c:cat>
          <c:val>
            <c:numRef>
              <c:f>'Comp. Ind.'!$C$40:$C$44</c:f>
              <c:numCache>
                <c:formatCode>General</c:formatCode>
                <c:ptCount val="5"/>
                <c:pt idx="0">
                  <c:v>10</c:v>
                </c:pt>
                <c:pt idx="1">
                  <c:v>3</c:v>
                </c:pt>
                <c:pt idx="2">
                  <c:v>1</c:v>
                </c:pt>
                <c:pt idx="3">
                  <c:v>1</c:v>
                </c:pt>
                <c:pt idx="4">
                  <c:v>0</c:v>
                </c:pt>
              </c:numCache>
            </c:numRef>
          </c:val>
          <c:extLst>
            <c:ext xmlns:c16="http://schemas.microsoft.com/office/drawing/2014/chart" uri="{C3380CC4-5D6E-409C-BE32-E72D297353CC}">
              <c16:uniqueId val="{00000000-5EC5-4E32-8635-808B735A6F78}"/>
            </c:ext>
          </c:extLst>
        </c:ser>
        <c:dLbls>
          <c:showLegendKey val="0"/>
          <c:showVal val="0"/>
          <c:showCatName val="0"/>
          <c:showSerName val="0"/>
          <c:showPercent val="0"/>
          <c:showBubbleSize val="0"/>
        </c:dLbls>
        <c:gapWidth val="30"/>
        <c:overlap val="-27"/>
        <c:axId val="1979135120"/>
        <c:axId val="1979133456"/>
      </c:barChart>
      <c:catAx>
        <c:axId val="1979135120"/>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s-CO" sz="1400"/>
                  <a:t>Total Indicadores 15</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9133456"/>
        <c:crosses val="autoZero"/>
        <c:auto val="1"/>
        <c:lblAlgn val="ctr"/>
        <c:lblOffset val="100"/>
        <c:noMultiLvlLbl val="0"/>
      </c:catAx>
      <c:valAx>
        <c:axId val="1979133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9135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Indicadores Transversales</a:t>
            </a:r>
          </a:p>
        </c:rich>
      </c:tx>
      <c:layout>
        <c:manualLayout>
          <c:xMode val="edge"/>
          <c:yMode val="edge"/>
          <c:x val="0.21675043059490273"/>
          <c:y val="3.17460317460317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7.2289054777243747E-2"/>
          <c:y val="0.15194771287575959"/>
          <c:w val="0.87229968981150086"/>
          <c:h val="0.5870785158730413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7-B085-4BDE-A69B-6994FBD5D503}"/>
              </c:ext>
            </c:extLst>
          </c:dPt>
          <c:dPt>
            <c:idx val="2"/>
            <c:invertIfNegative val="0"/>
            <c:bubble3D val="0"/>
            <c:spPr>
              <a:solidFill>
                <a:srgbClr val="FFFF66"/>
              </a:solidFill>
              <a:ln>
                <a:noFill/>
              </a:ln>
              <a:effectLst/>
            </c:spPr>
            <c:extLst>
              <c:ext xmlns:c16="http://schemas.microsoft.com/office/drawing/2014/chart" uri="{C3380CC4-5D6E-409C-BE32-E72D297353CC}">
                <c16:uniqueId val="{00000005-B085-4BDE-A69B-6994FBD5D503}"/>
              </c:ext>
            </c:extLst>
          </c:dPt>
          <c:dPt>
            <c:idx val="3"/>
            <c:invertIfNegative val="0"/>
            <c:bubble3D val="0"/>
            <c:spPr>
              <a:solidFill>
                <a:srgbClr val="FF5050"/>
              </a:solidFill>
              <a:ln>
                <a:noFill/>
              </a:ln>
              <a:effectLst/>
            </c:spPr>
            <c:extLst>
              <c:ext xmlns:c16="http://schemas.microsoft.com/office/drawing/2014/chart" uri="{C3380CC4-5D6E-409C-BE32-E72D297353CC}">
                <c16:uniqueId val="{00000004-B085-4BDE-A69B-6994FBD5D5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 Ind.'!$B$57:$B$60</c:f>
              <c:strCache>
                <c:ptCount val="4"/>
                <c:pt idx="0">
                  <c:v>Sobresaliente</c:v>
                </c:pt>
                <c:pt idx="1">
                  <c:v>Saisfactorio</c:v>
                </c:pt>
                <c:pt idx="2">
                  <c:v>Medio </c:v>
                </c:pt>
                <c:pt idx="3">
                  <c:v>Bajo </c:v>
                </c:pt>
              </c:strCache>
            </c:strRef>
          </c:cat>
          <c:val>
            <c:numRef>
              <c:f>'Comp. Ind.'!$C$57:$C$60</c:f>
              <c:numCache>
                <c:formatCode>General</c:formatCode>
                <c:ptCount val="4"/>
                <c:pt idx="0">
                  <c:v>2</c:v>
                </c:pt>
                <c:pt idx="1">
                  <c:v>0</c:v>
                </c:pt>
                <c:pt idx="2">
                  <c:v>1</c:v>
                </c:pt>
                <c:pt idx="3">
                  <c:v>0</c:v>
                </c:pt>
              </c:numCache>
            </c:numRef>
          </c:val>
          <c:extLst>
            <c:ext xmlns:c16="http://schemas.microsoft.com/office/drawing/2014/chart" uri="{C3380CC4-5D6E-409C-BE32-E72D297353CC}">
              <c16:uniqueId val="{00000000-B085-4BDE-A69B-6994FBD5D503}"/>
            </c:ext>
          </c:extLst>
        </c:ser>
        <c:dLbls>
          <c:showLegendKey val="0"/>
          <c:showVal val="0"/>
          <c:showCatName val="0"/>
          <c:showSerName val="0"/>
          <c:showPercent val="0"/>
          <c:showBubbleSize val="0"/>
        </c:dLbls>
        <c:gapWidth val="30"/>
        <c:overlap val="-27"/>
        <c:axId val="2106438560"/>
        <c:axId val="2106446048"/>
      </c:barChart>
      <c:catAx>
        <c:axId val="2106438560"/>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 Total</a:t>
                </a:r>
                <a:r>
                  <a:rPr lang="en-US" sz="1400" baseline="0"/>
                  <a:t> Indicadores 3</a:t>
                </a:r>
              </a:p>
              <a:p>
                <a:pPr>
                  <a:defRPr sz="1400"/>
                </a:pPr>
                <a:endParaRPr lang="en-US" sz="1400"/>
              </a:p>
            </c:rich>
          </c:tx>
          <c:layout>
            <c:manualLayout>
              <c:xMode val="edge"/>
              <c:yMode val="edge"/>
              <c:x val="0.30126645647536415"/>
              <c:y val="0.8041521369654478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06446048"/>
        <c:crosses val="autoZero"/>
        <c:auto val="1"/>
        <c:lblAlgn val="ctr"/>
        <c:lblOffset val="100"/>
        <c:noMultiLvlLbl val="0"/>
      </c:catAx>
      <c:valAx>
        <c:axId val="2106446048"/>
        <c:scaling>
          <c:orientation val="minMax"/>
          <c:max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06438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Indicadores</a:t>
            </a:r>
            <a:r>
              <a:rPr lang="es-CO" baseline="0"/>
              <a:t> de Evaluación</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2">
                <a:lumMod val="40000"/>
                <a:lumOff val="60000"/>
              </a:schemeClr>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9DA8-40AD-87C7-2FC9467E3AE9}"/>
              </c:ext>
            </c:extLst>
          </c:dPt>
          <c:dPt>
            <c:idx val="2"/>
            <c:invertIfNegative val="0"/>
            <c:bubble3D val="0"/>
            <c:spPr>
              <a:solidFill>
                <a:srgbClr val="FFFF00"/>
              </a:solidFill>
              <a:ln>
                <a:noFill/>
              </a:ln>
              <a:effectLst/>
            </c:spPr>
            <c:extLst>
              <c:ext xmlns:c16="http://schemas.microsoft.com/office/drawing/2014/chart" uri="{C3380CC4-5D6E-409C-BE32-E72D297353CC}">
                <c16:uniqueId val="{00000001-9DA8-40AD-87C7-2FC9467E3A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 Ind.'!$B$73:$B$76</c:f>
              <c:strCache>
                <c:ptCount val="4"/>
                <c:pt idx="0">
                  <c:v>Sobresaliente</c:v>
                </c:pt>
                <c:pt idx="1">
                  <c:v>Saisfactorio</c:v>
                </c:pt>
                <c:pt idx="2">
                  <c:v>Medio </c:v>
                </c:pt>
                <c:pt idx="3">
                  <c:v>Bajo </c:v>
                </c:pt>
              </c:strCache>
            </c:strRef>
          </c:cat>
          <c:val>
            <c:numRef>
              <c:f>'Comp. Ind.'!$C$73:$C$76</c:f>
              <c:numCache>
                <c:formatCode>General</c:formatCode>
                <c:ptCount val="4"/>
                <c:pt idx="0">
                  <c:v>1</c:v>
                </c:pt>
                <c:pt idx="1">
                  <c:v>1</c:v>
                </c:pt>
                <c:pt idx="2">
                  <c:v>2</c:v>
                </c:pt>
                <c:pt idx="3">
                  <c:v>0</c:v>
                </c:pt>
              </c:numCache>
            </c:numRef>
          </c:val>
          <c:extLst>
            <c:ext xmlns:c16="http://schemas.microsoft.com/office/drawing/2014/chart" uri="{C3380CC4-5D6E-409C-BE32-E72D297353CC}">
              <c16:uniqueId val="{00000000-9DA8-40AD-87C7-2FC9467E3AE9}"/>
            </c:ext>
          </c:extLst>
        </c:ser>
        <c:dLbls>
          <c:showLegendKey val="0"/>
          <c:showVal val="0"/>
          <c:showCatName val="0"/>
          <c:showSerName val="0"/>
          <c:showPercent val="0"/>
          <c:showBubbleSize val="0"/>
        </c:dLbls>
        <c:gapWidth val="30"/>
        <c:overlap val="-27"/>
        <c:axId val="2119969696"/>
        <c:axId val="2119975104"/>
      </c:barChart>
      <c:catAx>
        <c:axId val="2119969696"/>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Total</a:t>
                </a:r>
                <a:r>
                  <a:rPr lang="en-US" sz="1400" baseline="0"/>
                  <a:t> Indicadores 4</a:t>
                </a:r>
                <a:endParaRPr lang="en-US" sz="1400"/>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975104"/>
        <c:crosses val="autoZero"/>
        <c:auto val="1"/>
        <c:lblAlgn val="ctr"/>
        <c:lblOffset val="100"/>
        <c:noMultiLvlLbl val="0"/>
      </c:catAx>
      <c:valAx>
        <c:axId val="2119975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9696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Indicadores Estratégicos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7-14D7-4FAA-9CE9-8594E6F278DC}"/>
              </c:ext>
            </c:extLst>
          </c:dPt>
          <c:dPt>
            <c:idx val="2"/>
            <c:invertIfNegative val="0"/>
            <c:bubble3D val="0"/>
            <c:spPr>
              <a:solidFill>
                <a:srgbClr val="FFFF00"/>
              </a:solidFill>
              <a:ln>
                <a:noFill/>
              </a:ln>
              <a:effectLst/>
            </c:spPr>
            <c:extLst>
              <c:ext xmlns:c16="http://schemas.microsoft.com/office/drawing/2014/chart" uri="{C3380CC4-5D6E-409C-BE32-E72D297353CC}">
                <c16:uniqueId val="{00000006-14D7-4FAA-9CE9-8594E6F278DC}"/>
              </c:ext>
            </c:extLst>
          </c:dPt>
          <c:dPt>
            <c:idx val="3"/>
            <c:invertIfNegative val="0"/>
            <c:bubble3D val="0"/>
            <c:spPr>
              <a:solidFill>
                <a:srgbClr val="FF5050"/>
              </a:solidFill>
              <a:ln>
                <a:noFill/>
              </a:ln>
              <a:effectLst/>
            </c:spPr>
            <c:extLst>
              <c:ext xmlns:c16="http://schemas.microsoft.com/office/drawing/2014/chart" uri="{C3380CC4-5D6E-409C-BE32-E72D297353CC}">
                <c16:uniqueId val="{00000004-14D7-4FAA-9CE9-8594E6F278DC}"/>
              </c:ext>
            </c:extLst>
          </c:dPt>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3-14D7-4FAA-9CE9-8594E6F278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 Ind.'!$B$91:$B$95</c:f>
              <c:strCache>
                <c:ptCount val="5"/>
                <c:pt idx="0">
                  <c:v>Sobresaliente</c:v>
                </c:pt>
                <c:pt idx="1">
                  <c:v>Saisfactorio</c:v>
                </c:pt>
                <c:pt idx="2">
                  <c:v>Medio </c:v>
                </c:pt>
                <c:pt idx="3">
                  <c:v>Bajo </c:v>
                </c:pt>
                <c:pt idx="4">
                  <c:v>anual</c:v>
                </c:pt>
              </c:strCache>
            </c:strRef>
          </c:cat>
          <c:val>
            <c:numRef>
              <c:f>'Comp. Ind.'!$C$91:$C$95</c:f>
              <c:numCache>
                <c:formatCode>General</c:formatCode>
                <c:ptCount val="5"/>
                <c:pt idx="0">
                  <c:v>21</c:v>
                </c:pt>
                <c:pt idx="1">
                  <c:v>1</c:v>
                </c:pt>
                <c:pt idx="2">
                  <c:v>2</c:v>
                </c:pt>
                <c:pt idx="3">
                  <c:v>4</c:v>
                </c:pt>
                <c:pt idx="4">
                  <c:v>5</c:v>
                </c:pt>
              </c:numCache>
            </c:numRef>
          </c:val>
          <c:extLst>
            <c:ext xmlns:c16="http://schemas.microsoft.com/office/drawing/2014/chart" uri="{C3380CC4-5D6E-409C-BE32-E72D297353CC}">
              <c16:uniqueId val="{00000000-14D7-4FAA-9CE9-8594E6F278DC}"/>
            </c:ext>
          </c:extLst>
        </c:ser>
        <c:dLbls>
          <c:showLegendKey val="0"/>
          <c:showVal val="0"/>
          <c:showCatName val="0"/>
          <c:showSerName val="0"/>
          <c:showPercent val="0"/>
          <c:showBubbleSize val="0"/>
        </c:dLbls>
        <c:gapWidth val="30"/>
        <c:overlap val="-27"/>
        <c:axId val="2103187264"/>
        <c:axId val="2103188928"/>
      </c:barChart>
      <c:catAx>
        <c:axId val="21031872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Total Indicadores 33</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03188928"/>
        <c:crosses val="autoZero"/>
        <c:auto val="1"/>
        <c:lblAlgn val="ctr"/>
        <c:lblOffset val="100"/>
        <c:noMultiLvlLbl val="0"/>
      </c:catAx>
      <c:valAx>
        <c:axId val="210318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03187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 Indicadores</a:t>
            </a:r>
          </a:p>
        </c:rich>
      </c:tx>
      <c:layout>
        <c:manualLayout>
          <c:xMode val="edge"/>
          <c:yMode val="edge"/>
          <c:x val="0.36004205836791575"/>
          <c:y val="3.718578688386801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6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0710882920840182"/>
          <c:y val="0.20531416519250306"/>
          <c:w val="0.69190522232688512"/>
          <c:h val="0.70744123702928552"/>
        </c:manualLayout>
      </c:layout>
      <c:pie3DChart>
        <c:varyColors val="1"/>
        <c:ser>
          <c:idx val="0"/>
          <c:order val="0"/>
          <c:tx>
            <c:strRef>
              <c:f>'Comp. Ind.'!$C$4</c:f>
              <c:strCache>
                <c:ptCount val="1"/>
                <c:pt idx="0">
                  <c:v>Número de Indicadores</c:v>
                </c:pt>
              </c:strCache>
            </c:strRef>
          </c:tx>
          <c:spPr>
            <a:scene3d>
              <a:camera prst="orthographicFront"/>
              <a:lightRig rig="threePt" dir="t"/>
            </a:scene3d>
            <a:sp3d>
              <a:bevelT/>
              <a:contourClr>
                <a:srgbClr val="000000"/>
              </a:contourClr>
            </a:sp3d>
          </c:spPr>
          <c:dPt>
            <c:idx val="0"/>
            <c:bubble3D val="0"/>
            <c:spPr>
              <a:solidFill>
                <a:schemeClr val="accent1"/>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1-4E5E-427D-BBE8-0FFFA5F0C9DB}"/>
              </c:ext>
            </c:extLst>
          </c:dPt>
          <c:dPt>
            <c:idx val="1"/>
            <c:bubble3D val="0"/>
            <c:spPr>
              <a:solidFill>
                <a:schemeClr val="accent2"/>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3-0B4C-45A0-BF37-D49E42AE4969}"/>
              </c:ext>
            </c:extLst>
          </c:dPt>
          <c:dPt>
            <c:idx val="2"/>
            <c:bubble3D val="0"/>
            <c:spPr>
              <a:solidFill>
                <a:schemeClr val="accent3"/>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5-0B4C-45A0-BF37-D49E42AE4969}"/>
              </c:ext>
            </c:extLst>
          </c:dPt>
          <c:dPt>
            <c:idx val="3"/>
            <c:bubble3D val="0"/>
            <c:spPr>
              <a:solidFill>
                <a:schemeClr val="accent4"/>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7-0B4C-45A0-BF37-D49E42AE4969}"/>
              </c:ext>
            </c:extLst>
          </c:dPt>
          <c:dPt>
            <c:idx val="4"/>
            <c:bubble3D val="0"/>
            <c:spPr>
              <a:solidFill>
                <a:schemeClr val="accent5"/>
              </a:solidFill>
              <a:ln w="25400">
                <a:solidFill>
                  <a:schemeClr val="lt1"/>
                </a:solidFill>
              </a:ln>
              <a:effectLst/>
              <a:scene3d>
                <a:camera prst="orthographicFront"/>
                <a:lightRig rig="threePt" dir="t"/>
              </a:scene3d>
              <a:sp3d contourW="25400">
                <a:bevelT/>
                <a:contourClr>
                  <a:schemeClr val="lt1"/>
                </a:contourClr>
              </a:sp3d>
            </c:spPr>
            <c:extLst>
              <c:ext xmlns:c16="http://schemas.microsoft.com/office/drawing/2014/chart" uri="{C3380CC4-5D6E-409C-BE32-E72D297353CC}">
                <c16:uniqueId val="{00000009-0B4C-45A0-BF37-D49E42AE49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'Comp. Ind.'!$B$5:$B$9</c:f>
              <c:strCache>
                <c:ptCount val="5"/>
                <c:pt idx="0">
                  <c:v>Misionales</c:v>
                </c:pt>
                <c:pt idx="1">
                  <c:v>De Apoyo</c:v>
                </c:pt>
                <c:pt idx="2">
                  <c:v>Transversales</c:v>
                </c:pt>
                <c:pt idx="3">
                  <c:v>De Evaluación</c:v>
                </c:pt>
                <c:pt idx="4">
                  <c:v>Estratégicos</c:v>
                </c:pt>
              </c:strCache>
            </c:strRef>
          </c:cat>
          <c:val>
            <c:numRef>
              <c:f>'Comp. Ind.'!$C$5:$C$9</c:f>
              <c:numCache>
                <c:formatCode>General</c:formatCode>
                <c:ptCount val="5"/>
                <c:pt idx="0">
                  <c:v>46</c:v>
                </c:pt>
                <c:pt idx="1">
                  <c:v>13</c:v>
                </c:pt>
                <c:pt idx="2">
                  <c:v>3</c:v>
                </c:pt>
                <c:pt idx="3">
                  <c:v>4</c:v>
                </c:pt>
                <c:pt idx="4">
                  <c:v>33</c:v>
                </c:pt>
              </c:numCache>
            </c:numRef>
          </c:val>
          <c:extLst>
            <c:ext xmlns:c16="http://schemas.microsoft.com/office/drawing/2014/chart" uri="{C3380CC4-5D6E-409C-BE32-E72D297353CC}">
              <c16:uniqueId val="{00000000-4E5E-427D-BBE8-0FFFA5F0C9DB}"/>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514350</xdr:colOff>
      <xdr:row>10</xdr:row>
      <xdr:rowOff>19049</xdr:rowOff>
    </xdr:from>
    <xdr:to>
      <xdr:col>7</xdr:col>
      <xdr:colOff>809625</xdr:colOff>
      <xdr:row>22</xdr:row>
      <xdr:rowOff>114300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28574</xdr:colOff>
      <xdr:row>23</xdr:row>
      <xdr:rowOff>85724</xdr:rowOff>
    </xdr:from>
    <xdr:to>
      <xdr:col>8</xdr:col>
      <xdr:colOff>47625</xdr:colOff>
      <xdr:row>35</xdr:row>
      <xdr:rowOff>95250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xdr:colOff>
      <xdr:row>38</xdr:row>
      <xdr:rowOff>0</xdr:rowOff>
    </xdr:from>
    <xdr:to>
      <xdr:col>8</xdr:col>
      <xdr:colOff>190500</xdr:colOff>
      <xdr:row>52</xdr:row>
      <xdr:rowOff>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771526</xdr:colOff>
      <xdr:row>53</xdr:row>
      <xdr:rowOff>9524</xdr:rowOff>
    </xdr:from>
    <xdr:to>
      <xdr:col>7</xdr:col>
      <xdr:colOff>828675</xdr:colOff>
      <xdr:row>64</xdr:row>
      <xdr:rowOff>171450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381000</xdr:colOff>
      <xdr:row>69</xdr:row>
      <xdr:rowOff>142876</xdr:rowOff>
    </xdr:from>
    <xdr:to>
      <xdr:col>7</xdr:col>
      <xdr:colOff>742950</xdr:colOff>
      <xdr:row>83</xdr:row>
      <xdr:rowOff>9525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428625</xdr:colOff>
      <xdr:row>86</xdr:row>
      <xdr:rowOff>66675</xdr:rowOff>
    </xdr:from>
    <xdr:to>
      <xdr:col>8</xdr:col>
      <xdr:colOff>47625</xdr:colOff>
      <xdr:row>99</xdr:row>
      <xdr:rowOff>28575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276224</xdr:colOff>
      <xdr:row>0</xdr:row>
      <xdr:rowOff>123825</xdr:rowOff>
    </xdr:from>
    <xdr:to>
      <xdr:col>7</xdr:col>
      <xdr:colOff>695325</xdr:colOff>
      <xdr:row>10</xdr:row>
      <xdr:rowOff>5662</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o">
  <a:themeElements>
    <a:clrScheme name="Circuito">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o">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o">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
  <sheetViews>
    <sheetView tabSelected="1" zoomScale="112" zoomScaleNormal="112" workbookViewId="0">
      <pane xSplit="2" ySplit="2" topLeftCell="K3" activePane="bottomRight" state="frozen"/>
      <selection pane="topRight" activeCell="C1" sqref="C1"/>
      <selection pane="bottomLeft" activeCell="A3" sqref="A3"/>
      <selection pane="bottomRight" activeCell="R99" sqref="R99:T99"/>
    </sheetView>
  </sheetViews>
  <sheetFormatPr baseColWidth="10" defaultColWidth="19.5" defaultRowHeight="31.15" customHeight="1" x14ac:dyDescent="0.2"/>
  <cols>
    <col min="1" max="1" width="19.25" style="9" customWidth="1"/>
    <col min="2" max="2" width="24.25" style="9" customWidth="1"/>
    <col min="3" max="3" width="65.25" style="9" customWidth="1"/>
    <col min="4" max="4" width="85" style="9" customWidth="1"/>
    <col min="5" max="11" width="19.5" style="9"/>
    <col min="12" max="17" width="7.75" style="9" customWidth="1"/>
    <col min="18" max="18" width="11.75" style="9" customWidth="1"/>
    <col min="19" max="23" width="7.75" style="9" customWidth="1"/>
    <col min="24" max="24" width="19.5" style="9"/>
    <col min="25" max="25" width="24.25" style="9" customWidth="1"/>
    <col min="26" max="16384" width="19.5" style="9"/>
  </cols>
  <sheetData>
    <row r="1" spans="1:25" ht="32.25" customHeight="1" x14ac:dyDescent="0.3">
      <c r="A1" s="411" t="s">
        <v>0</v>
      </c>
      <c r="B1" s="411" t="s">
        <v>1</v>
      </c>
      <c r="C1" s="414" t="s">
        <v>2</v>
      </c>
      <c r="D1" s="401" t="s">
        <v>5</v>
      </c>
      <c r="E1" s="401" t="s">
        <v>6</v>
      </c>
      <c r="F1" s="401" t="s">
        <v>8</v>
      </c>
      <c r="G1" s="401" t="s">
        <v>7</v>
      </c>
      <c r="H1" s="403" t="s">
        <v>9</v>
      </c>
      <c r="I1" s="403"/>
      <c r="J1" s="404"/>
      <c r="K1" s="404"/>
      <c r="L1" s="403" t="s">
        <v>10</v>
      </c>
      <c r="M1" s="403"/>
      <c r="N1" s="403"/>
      <c r="O1" s="403"/>
      <c r="P1" s="403"/>
      <c r="Q1" s="403"/>
      <c r="R1" s="403"/>
      <c r="S1" s="403"/>
      <c r="T1" s="403"/>
      <c r="U1" s="403"/>
      <c r="V1" s="403"/>
      <c r="W1" s="403"/>
      <c r="X1" s="392" t="s">
        <v>23</v>
      </c>
      <c r="Y1" s="401" t="s">
        <v>24</v>
      </c>
    </row>
    <row r="2" spans="1:25" ht="36" customHeight="1" thickBot="1" x14ac:dyDescent="0.35">
      <c r="A2" s="412"/>
      <c r="B2" s="413"/>
      <c r="C2" s="415"/>
      <c r="D2" s="402"/>
      <c r="E2" s="402"/>
      <c r="F2" s="402"/>
      <c r="G2" s="402"/>
      <c r="H2" s="55" t="s">
        <v>121</v>
      </c>
      <c r="I2" s="57" t="s">
        <v>122</v>
      </c>
      <c r="J2" s="56" t="s">
        <v>123</v>
      </c>
      <c r="K2" s="54" t="s">
        <v>124</v>
      </c>
      <c r="L2" s="20" t="s">
        <v>11</v>
      </c>
      <c r="M2" s="20" t="s">
        <v>12</v>
      </c>
      <c r="N2" s="20" t="s">
        <v>13</v>
      </c>
      <c r="O2" s="20" t="s">
        <v>14</v>
      </c>
      <c r="P2" s="20" t="s">
        <v>15</v>
      </c>
      <c r="Q2" s="20" t="s">
        <v>16</v>
      </c>
      <c r="R2" s="20" t="s">
        <v>17</v>
      </c>
      <c r="S2" s="20" t="s">
        <v>18</v>
      </c>
      <c r="T2" s="20" t="s">
        <v>19</v>
      </c>
      <c r="U2" s="20" t="s">
        <v>20</v>
      </c>
      <c r="V2" s="20" t="s">
        <v>21</v>
      </c>
      <c r="W2" s="20" t="s">
        <v>22</v>
      </c>
      <c r="X2" s="393"/>
      <c r="Y2" s="402"/>
    </row>
    <row r="3" spans="1:25" ht="39" customHeight="1" x14ac:dyDescent="0.2">
      <c r="A3" s="416" t="s">
        <v>38</v>
      </c>
      <c r="B3" s="359" t="s">
        <v>25</v>
      </c>
      <c r="C3" s="148" t="s">
        <v>83</v>
      </c>
      <c r="D3" s="83" t="s">
        <v>178</v>
      </c>
      <c r="E3" s="16">
        <v>0.9</v>
      </c>
      <c r="F3" s="16">
        <v>0.43</v>
      </c>
      <c r="G3" s="5" t="s">
        <v>61</v>
      </c>
      <c r="H3" s="16"/>
      <c r="I3" s="16"/>
      <c r="J3" s="16">
        <v>0.56999999999999995</v>
      </c>
      <c r="K3" s="16"/>
      <c r="L3" s="285">
        <v>0.4</v>
      </c>
      <c r="M3" s="286"/>
      <c r="N3" s="287"/>
      <c r="O3" s="285">
        <v>0.46</v>
      </c>
      <c r="P3" s="286"/>
      <c r="Q3" s="286"/>
      <c r="R3" s="286">
        <v>0.51</v>
      </c>
      <c r="S3" s="286"/>
      <c r="T3" s="287"/>
      <c r="U3" s="255"/>
      <c r="V3" s="256"/>
      <c r="W3" s="257"/>
      <c r="X3" s="16">
        <v>0.51</v>
      </c>
      <c r="Y3" s="25">
        <f t="shared" ref="Y3:Y51" si="0">X3/E3</f>
        <v>0.56666666666666665</v>
      </c>
    </row>
    <row r="4" spans="1:25" ht="31.15" customHeight="1" x14ac:dyDescent="0.2">
      <c r="A4" s="417"/>
      <c r="B4" s="360"/>
      <c r="C4" s="226" t="s">
        <v>84</v>
      </c>
      <c r="D4" s="84" t="s">
        <v>177</v>
      </c>
      <c r="E4" s="3">
        <v>0.85</v>
      </c>
      <c r="F4" s="3">
        <v>0.82</v>
      </c>
      <c r="G4" s="222" t="s">
        <v>120</v>
      </c>
      <c r="H4" s="3">
        <v>0.98</v>
      </c>
      <c r="I4" s="3"/>
      <c r="J4" s="3"/>
      <c r="K4" s="3"/>
      <c r="L4" s="285">
        <v>0.67</v>
      </c>
      <c r="M4" s="256"/>
      <c r="N4" s="256"/>
      <c r="O4" s="257"/>
      <c r="P4" s="285">
        <v>0.83</v>
      </c>
      <c r="Q4" s="256"/>
      <c r="R4" s="256"/>
      <c r="S4" s="257"/>
      <c r="T4" s="285"/>
      <c r="U4" s="256"/>
      <c r="V4" s="256"/>
      <c r="W4" s="257"/>
      <c r="X4" s="3">
        <v>0.83</v>
      </c>
      <c r="Y4" s="25">
        <f t="shared" si="0"/>
        <v>0.97647058823529409</v>
      </c>
    </row>
    <row r="5" spans="1:25" ht="31.15" customHeight="1" thickBot="1" x14ac:dyDescent="0.25">
      <c r="A5" s="417"/>
      <c r="B5" s="360"/>
      <c r="C5" s="148" t="s">
        <v>85</v>
      </c>
      <c r="D5" s="84" t="s">
        <v>179</v>
      </c>
      <c r="E5" s="3">
        <v>0.85</v>
      </c>
      <c r="F5" s="3">
        <v>0.83</v>
      </c>
      <c r="G5" s="2" t="s">
        <v>61</v>
      </c>
      <c r="H5" s="3">
        <v>1</v>
      </c>
      <c r="I5" s="3"/>
      <c r="J5" s="3"/>
      <c r="K5" s="3"/>
      <c r="L5" s="285">
        <v>0.74</v>
      </c>
      <c r="M5" s="256"/>
      <c r="N5" s="257"/>
      <c r="O5" s="285">
        <v>0.83</v>
      </c>
      <c r="P5" s="256"/>
      <c r="Q5" s="257"/>
      <c r="R5" s="285">
        <v>0.85</v>
      </c>
      <c r="S5" s="256"/>
      <c r="T5" s="257"/>
      <c r="U5" s="285"/>
      <c r="V5" s="256"/>
      <c r="W5" s="257"/>
      <c r="X5" s="3">
        <v>0.85</v>
      </c>
      <c r="Y5" s="25">
        <f t="shared" si="0"/>
        <v>1</v>
      </c>
    </row>
    <row r="6" spans="1:25" ht="30.75" customHeight="1" thickBot="1" x14ac:dyDescent="0.25">
      <c r="A6" s="417"/>
      <c r="B6" s="359" t="s">
        <v>26</v>
      </c>
      <c r="C6" s="226" t="s">
        <v>62</v>
      </c>
      <c r="D6" s="85" t="s">
        <v>180</v>
      </c>
      <c r="E6" s="16">
        <v>0.76</v>
      </c>
      <c r="F6" s="16">
        <v>0.75</v>
      </c>
      <c r="G6" s="5" t="s">
        <v>61</v>
      </c>
      <c r="H6" s="16">
        <v>0.99</v>
      </c>
      <c r="I6" s="16"/>
      <c r="J6" s="16"/>
      <c r="K6" s="16"/>
      <c r="L6" s="419">
        <v>0.626</v>
      </c>
      <c r="M6" s="420"/>
      <c r="N6" s="421"/>
      <c r="O6" s="419">
        <v>0.626</v>
      </c>
      <c r="P6" s="420"/>
      <c r="Q6" s="421"/>
      <c r="R6" s="419">
        <v>0.751</v>
      </c>
      <c r="S6" s="420"/>
      <c r="T6" s="422"/>
      <c r="U6" s="282"/>
      <c r="V6" s="283"/>
      <c r="W6" s="284"/>
      <c r="X6" s="225">
        <v>0.751</v>
      </c>
      <c r="Y6" s="25">
        <f t="shared" si="0"/>
        <v>0.98815789473684212</v>
      </c>
    </row>
    <row r="7" spans="1:25" ht="29.25" customHeight="1" thickBot="1" x14ac:dyDescent="0.25">
      <c r="A7" s="417"/>
      <c r="B7" s="360"/>
      <c r="C7" s="226" t="s">
        <v>127</v>
      </c>
      <c r="D7" s="85" t="s">
        <v>181</v>
      </c>
      <c r="E7" s="16">
        <v>0.77</v>
      </c>
      <c r="F7" s="16">
        <v>0.76</v>
      </c>
      <c r="G7" s="146" t="s">
        <v>120</v>
      </c>
      <c r="H7" s="16">
        <v>1.03</v>
      </c>
      <c r="I7" s="16"/>
      <c r="J7" s="16"/>
      <c r="K7" s="16"/>
      <c r="L7" s="271">
        <v>0.79</v>
      </c>
      <c r="M7" s="271"/>
      <c r="N7" s="271"/>
      <c r="O7" s="271"/>
      <c r="P7" s="271">
        <v>0.79</v>
      </c>
      <c r="Q7" s="271"/>
      <c r="R7" s="271"/>
      <c r="S7" s="271"/>
      <c r="T7" s="296"/>
      <c r="U7" s="296"/>
      <c r="V7" s="296"/>
      <c r="W7" s="297"/>
      <c r="X7" s="16">
        <v>0.79</v>
      </c>
      <c r="Y7" s="25">
        <f t="shared" si="0"/>
        <v>1.025974025974026</v>
      </c>
    </row>
    <row r="8" spans="1:25" ht="27" customHeight="1" thickBot="1" x14ac:dyDescent="0.25">
      <c r="A8" s="417"/>
      <c r="B8" s="398"/>
      <c r="C8" s="226" t="s">
        <v>128</v>
      </c>
      <c r="D8" s="85" t="s">
        <v>181</v>
      </c>
      <c r="E8" s="86"/>
      <c r="F8" s="86">
        <v>0.63</v>
      </c>
      <c r="G8" s="87" t="s">
        <v>55</v>
      </c>
      <c r="H8" s="86"/>
      <c r="I8" s="86"/>
      <c r="J8" s="86"/>
      <c r="K8" s="86"/>
      <c r="L8" s="298"/>
      <c r="M8" s="299"/>
      <c r="N8" s="299"/>
      <c r="O8" s="299"/>
      <c r="P8" s="299"/>
      <c r="Q8" s="299"/>
      <c r="R8" s="299"/>
      <c r="S8" s="299"/>
      <c r="T8" s="299"/>
      <c r="U8" s="299"/>
      <c r="V8" s="299"/>
      <c r="W8" s="300"/>
      <c r="X8" s="86"/>
      <c r="Y8" s="25" t="e">
        <f t="shared" si="0"/>
        <v>#DIV/0!</v>
      </c>
    </row>
    <row r="9" spans="1:25" ht="31.15" customHeight="1" x14ac:dyDescent="0.2">
      <c r="A9" s="417"/>
      <c r="B9" s="359" t="s">
        <v>27</v>
      </c>
      <c r="C9" s="115" t="s">
        <v>171</v>
      </c>
      <c r="D9" s="87" t="s">
        <v>75</v>
      </c>
      <c r="E9" s="87"/>
      <c r="F9" s="87"/>
      <c r="G9" s="87" t="s">
        <v>61</v>
      </c>
      <c r="H9" s="114"/>
      <c r="I9" s="114"/>
      <c r="J9" s="114"/>
      <c r="K9" s="114"/>
      <c r="L9" s="405"/>
      <c r="M9" s="406"/>
      <c r="N9" s="407"/>
      <c r="O9" s="405"/>
      <c r="P9" s="406"/>
      <c r="Q9" s="407"/>
      <c r="R9" s="405"/>
      <c r="S9" s="406"/>
      <c r="T9" s="407"/>
      <c r="U9" s="405"/>
      <c r="V9" s="406"/>
      <c r="W9" s="407"/>
      <c r="X9" s="114"/>
      <c r="Y9" s="25" t="e">
        <f t="shared" si="0"/>
        <v>#DIV/0!</v>
      </c>
    </row>
    <row r="10" spans="1:25" ht="31.15" customHeight="1" thickBot="1" x14ac:dyDescent="0.25">
      <c r="A10" s="417"/>
      <c r="B10" s="360"/>
      <c r="C10" s="115" t="s">
        <v>170</v>
      </c>
      <c r="D10" s="111" t="s">
        <v>76</v>
      </c>
      <c r="E10" s="111"/>
      <c r="F10" s="111"/>
      <c r="G10" s="111" t="s">
        <v>61</v>
      </c>
      <c r="H10" s="111"/>
      <c r="I10" s="111"/>
      <c r="J10" s="111"/>
      <c r="K10" s="111"/>
      <c r="L10" s="423"/>
      <c r="M10" s="424"/>
      <c r="N10" s="425"/>
      <c r="O10" s="423"/>
      <c r="P10" s="424"/>
      <c r="Q10" s="425"/>
      <c r="R10" s="423"/>
      <c r="S10" s="424"/>
      <c r="T10" s="425"/>
      <c r="U10" s="423"/>
      <c r="V10" s="424"/>
      <c r="W10" s="425"/>
      <c r="X10" s="111"/>
      <c r="Y10" s="25" t="e">
        <f t="shared" si="0"/>
        <v>#DIV/0!</v>
      </c>
    </row>
    <row r="11" spans="1:25" ht="31.15" customHeight="1" thickBot="1" x14ac:dyDescent="0.25">
      <c r="A11" s="417"/>
      <c r="B11" s="394" t="s">
        <v>28</v>
      </c>
      <c r="C11" s="43" t="s">
        <v>102</v>
      </c>
      <c r="D11" s="88" t="s">
        <v>182</v>
      </c>
      <c r="E11" s="5">
        <v>1500</v>
      </c>
      <c r="F11" s="5">
        <v>1250</v>
      </c>
      <c r="G11" s="5" t="s">
        <v>56</v>
      </c>
      <c r="H11" s="5">
        <v>99</v>
      </c>
      <c r="I11" s="5"/>
      <c r="J11" s="5"/>
      <c r="K11" s="5"/>
      <c r="L11" s="301">
        <v>1484</v>
      </c>
      <c r="M11" s="283"/>
      <c r="N11" s="283"/>
      <c r="O11" s="283"/>
      <c r="P11" s="283"/>
      <c r="Q11" s="284"/>
      <c r="R11" s="301"/>
      <c r="S11" s="283"/>
      <c r="T11" s="283"/>
      <c r="U11" s="283"/>
      <c r="V11" s="283"/>
      <c r="W11" s="284"/>
      <c r="X11" s="5">
        <v>1484</v>
      </c>
      <c r="Y11" s="25">
        <f t="shared" si="0"/>
        <v>0.98933333333333329</v>
      </c>
    </row>
    <row r="12" spans="1:25" ht="31.15" customHeight="1" thickBot="1" x14ac:dyDescent="0.25">
      <c r="A12" s="417"/>
      <c r="B12" s="395"/>
      <c r="C12" s="61" t="s">
        <v>146</v>
      </c>
      <c r="D12" s="89" t="s">
        <v>183</v>
      </c>
      <c r="E12" s="2">
        <v>1</v>
      </c>
      <c r="F12" s="2">
        <v>0</v>
      </c>
      <c r="G12" s="5" t="s">
        <v>55</v>
      </c>
      <c r="H12" s="2"/>
      <c r="I12" s="2"/>
      <c r="J12" s="2"/>
      <c r="K12" s="2">
        <v>0</v>
      </c>
      <c r="L12" s="255"/>
      <c r="M12" s="256"/>
      <c r="N12" s="256"/>
      <c r="O12" s="256"/>
      <c r="P12" s="256"/>
      <c r="Q12" s="256"/>
      <c r="R12" s="256"/>
      <c r="S12" s="256"/>
      <c r="T12" s="256"/>
      <c r="U12" s="256"/>
      <c r="V12" s="256"/>
      <c r="W12" s="257"/>
      <c r="X12" s="2">
        <v>0</v>
      </c>
      <c r="Y12" s="25">
        <f t="shared" si="0"/>
        <v>0</v>
      </c>
    </row>
    <row r="13" spans="1:25" ht="31.15" customHeight="1" thickBot="1" x14ac:dyDescent="0.25">
      <c r="A13" s="417"/>
      <c r="B13" s="395"/>
      <c r="C13" s="43" t="s">
        <v>103</v>
      </c>
      <c r="D13" s="89" t="s">
        <v>184</v>
      </c>
      <c r="E13" s="2">
        <v>5</v>
      </c>
      <c r="F13" s="2">
        <v>5</v>
      </c>
      <c r="G13" s="5" t="s">
        <v>56</v>
      </c>
      <c r="H13" s="2"/>
      <c r="I13" s="2"/>
      <c r="J13" s="2">
        <v>60</v>
      </c>
      <c r="K13" s="2"/>
      <c r="L13" s="258"/>
      <c r="M13" s="258"/>
      <c r="N13" s="258"/>
      <c r="O13" s="256"/>
      <c r="P13" s="256"/>
      <c r="Q13" s="257"/>
      <c r="R13" s="255"/>
      <c r="S13" s="256"/>
      <c r="T13" s="257"/>
      <c r="U13" s="255"/>
      <c r="V13" s="256"/>
      <c r="W13" s="257"/>
      <c r="X13" s="2">
        <v>3</v>
      </c>
      <c r="Y13" s="25">
        <f t="shared" si="0"/>
        <v>0.6</v>
      </c>
    </row>
    <row r="14" spans="1:25" ht="31.15" customHeight="1" thickBot="1" x14ac:dyDescent="0.25">
      <c r="A14" s="417"/>
      <c r="B14" s="395"/>
      <c r="C14" s="61" t="s">
        <v>147</v>
      </c>
      <c r="D14" s="89" t="s">
        <v>185</v>
      </c>
      <c r="E14" s="75">
        <v>6</v>
      </c>
      <c r="F14" s="75">
        <v>0</v>
      </c>
      <c r="G14" s="5" t="s">
        <v>56</v>
      </c>
      <c r="H14" s="75">
        <v>100</v>
      </c>
      <c r="I14" s="75"/>
      <c r="J14" s="75"/>
      <c r="K14" s="75"/>
      <c r="L14" s="255">
        <v>11</v>
      </c>
      <c r="M14" s="256"/>
      <c r="N14" s="256"/>
      <c r="O14" s="256"/>
      <c r="P14" s="256"/>
      <c r="Q14" s="257"/>
      <c r="R14" s="258"/>
      <c r="S14" s="258"/>
      <c r="T14" s="258"/>
      <c r="U14" s="258"/>
      <c r="V14" s="258"/>
      <c r="W14" s="258"/>
      <c r="X14" s="75">
        <v>11</v>
      </c>
      <c r="Y14" s="25">
        <f t="shared" si="0"/>
        <v>1.8333333333333333</v>
      </c>
    </row>
    <row r="15" spans="1:25" ht="31.15" customHeight="1" x14ac:dyDescent="0.2">
      <c r="A15" s="417"/>
      <c r="B15" s="395"/>
      <c r="C15" s="61" t="s">
        <v>148</v>
      </c>
      <c r="D15" s="43" t="s">
        <v>186</v>
      </c>
      <c r="E15" s="36">
        <v>750</v>
      </c>
      <c r="F15" s="2"/>
      <c r="G15" s="5" t="s">
        <v>56</v>
      </c>
      <c r="H15" s="2"/>
      <c r="I15" s="2"/>
      <c r="J15" s="2"/>
      <c r="K15" s="2">
        <v>7</v>
      </c>
      <c r="L15" s="255">
        <v>49</v>
      </c>
      <c r="M15" s="256"/>
      <c r="N15" s="256"/>
      <c r="O15" s="256"/>
      <c r="P15" s="256"/>
      <c r="Q15" s="257"/>
      <c r="R15" s="255"/>
      <c r="S15" s="256"/>
      <c r="T15" s="257"/>
      <c r="U15" s="255"/>
      <c r="V15" s="256"/>
      <c r="W15" s="257"/>
      <c r="X15" s="2">
        <v>49</v>
      </c>
      <c r="Y15" s="25">
        <f t="shared" si="0"/>
        <v>6.5333333333333327E-2</v>
      </c>
    </row>
    <row r="16" spans="1:25" ht="31.15" customHeight="1" thickBot="1" x14ac:dyDescent="0.25">
      <c r="A16" s="417"/>
      <c r="B16" s="395"/>
      <c r="C16" s="43" t="s">
        <v>104</v>
      </c>
      <c r="D16" s="91" t="s">
        <v>187</v>
      </c>
      <c r="E16" s="27">
        <v>1</v>
      </c>
      <c r="F16" s="4">
        <v>100</v>
      </c>
      <c r="G16" s="4" t="s">
        <v>56</v>
      </c>
      <c r="H16" s="4">
        <v>100</v>
      </c>
      <c r="I16" s="4"/>
      <c r="J16" s="4"/>
      <c r="K16" s="4"/>
      <c r="L16" s="262">
        <v>1</v>
      </c>
      <c r="M16" s="263"/>
      <c r="N16" s="263"/>
      <c r="O16" s="263"/>
      <c r="P16" s="263"/>
      <c r="Q16" s="264"/>
      <c r="R16" s="262"/>
      <c r="S16" s="263"/>
      <c r="T16" s="263"/>
      <c r="U16" s="263"/>
      <c r="V16" s="263"/>
      <c r="W16" s="264"/>
      <c r="X16" s="27">
        <v>1</v>
      </c>
      <c r="Y16" s="25">
        <f t="shared" si="0"/>
        <v>1</v>
      </c>
    </row>
    <row r="17" spans="1:26" ht="31.15" customHeight="1" x14ac:dyDescent="0.2">
      <c r="A17" s="417"/>
      <c r="B17" s="399" t="s">
        <v>29</v>
      </c>
      <c r="C17" s="227" t="s">
        <v>91</v>
      </c>
      <c r="D17" s="144" t="s">
        <v>287</v>
      </c>
      <c r="E17" s="143">
        <v>300</v>
      </c>
      <c r="F17" s="146">
        <v>0</v>
      </c>
      <c r="G17" s="147" t="s">
        <v>61</v>
      </c>
      <c r="H17" s="146">
        <v>100</v>
      </c>
      <c r="I17" s="146"/>
      <c r="J17" s="146"/>
      <c r="K17" s="146"/>
      <c r="L17" s="276">
        <v>300</v>
      </c>
      <c r="M17" s="277"/>
      <c r="N17" s="278"/>
      <c r="O17" s="276">
        <v>300</v>
      </c>
      <c r="P17" s="277"/>
      <c r="Q17" s="278"/>
      <c r="R17" s="276">
        <v>300</v>
      </c>
      <c r="S17" s="277"/>
      <c r="T17" s="278"/>
      <c r="U17" s="276"/>
      <c r="V17" s="277"/>
      <c r="W17" s="278"/>
      <c r="X17" s="146">
        <v>300</v>
      </c>
      <c r="Y17" s="25">
        <f t="shared" si="0"/>
        <v>1</v>
      </c>
    </row>
    <row r="18" spans="1:26" ht="31.15" customHeight="1" x14ac:dyDescent="0.2">
      <c r="A18" s="417"/>
      <c r="B18" s="400"/>
      <c r="C18" s="228" t="s">
        <v>92</v>
      </c>
      <c r="D18" s="140" t="s">
        <v>288</v>
      </c>
      <c r="E18" s="148">
        <v>3075</v>
      </c>
      <c r="F18" s="147">
        <v>3075</v>
      </c>
      <c r="G18" s="147" t="s">
        <v>61</v>
      </c>
      <c r="H18" s="147"/>
      <c r="I18" s="147"/>
      <c r="J18" s="147"/>
      <c r="K18" s="147">
        <v>16.3</v>
      </c>
      <c r="L18" s="308">
        <v>0</v>
      </c>
      <c r="M18" s="309"/>
      <c r="N18" s="310"/>
      <c r="O18" s="308">
        <v>150</v>
      </c>
      <c r="P18" s="309"/>
      <c r="Q18" s="310"/>
      <c r="R18" s="308">
        <v>350</v>
      </c>
      <c r="S18" s="309"/>
      <c r="T18" s="310"/>
      <c r="U18" s="308"/>
      <c r="V18" s="309"/>
      <c r="W18" s="310"/>
      <c r="X18" s="147">
        <v>500</v>
      </c>
      <c r="Y18" s="151">
        <f t="shared" si="0"/>
        <v>0.16260162601626016</v>
      </c>
    </row>
    <row r="19" spans="1:26" ht="50.25" customHeight="1" x14ac:dyDescent="0.2">
      <c r="A19" s="417"/>
      <c r="B19" s="400"/>
      <c r="C19" s="228" t="s">
        <v>93</v>
      </c>
      <c r="D19" s="140" t="s">
        <v>289</v>
      </c>
      <c r="E19" s="149">
        <v>0.95</v>
      </c>
      <c r="F19" s="74">
        <v>0.93</v>
      </c>
      <c r="G19" s="147" t="s">
        <v>61</v>
      </c>
      <c r="H19" s="147"/>
      <c r="I19" s="74">
        <v>0.8</v>
      </c>
      <c r="J19" s="74"/>
      <c r="K19" s="147"/>
      <c r="L19" s="305">
        <v>0.53</v>
      </c>
      <c r="M19" s="306"/>
      <c r="N19" s="307"/>
      <c r="O19" s="305">
        <v>0.62</v>
      </c>
      <c r="P19" s="306"/>
      <c r="Q19" s="307"/>
      <c r="R19" s="305">
        <v>0.76</v>
      </c>
      <c r="S19" s="306"/>
      <c r="T19" s="307"/>
      <c r="U19" s="305"/>
      <c r="V19" s="306"/>
      <c r="W19" s="307"/>
      <c r="X19" s="74">
        <v>0.76</v>
      </c>
      <c r="Y19" s="152">
        <f t="shared" si="0"/>
        <v>0.8</v>
      </c>
    </row>
    <row r="20" spans="1:26" ht="31.15" customHeight="1" thickBot="1" x14ac:dyDescent="0.25">
      <c r="A20" s="417"/>
      <c r="B20" s="400"/>
      <c r="C20" s="229" t="s">
        <v>94</v>
      </c>
      <c r="D20" s="150" t="s">
        <v>290</v>
      </c>
      <c r="E20" s="148">
        <v>1640</v>
      </c>
      <c r="F20" s="147">
        <v>1200</v>
      </c>
      <c r="G20" s="147" t="s">
        <v>61</v>
      </c>
      <c r="H20" s="147"/>
      <c r="I20" s="147"/>
      <c r="J20" s="147">
        <v>51</v>
      </c>
      <c r="K20" s="147"/>
      <c r="L20" s="308">
        <v>108</v>
      </c>
      <c r="M20" s="309"/>
      <c r="N20" s="310"/>
      <c r="O20" s="308">
        <v>603</v>
      </c>
      <c r="P20" s="309"/>
      <c r="Q20" s="310"/>
      <c r="R20" s="308">
        <v>830</v>
      </c>
      <c r="S20" s="309"/>
      <c r="T20" s="310"/>
      <c r="U20" s="308"/>
      <c r="V20" s="309"/>
      <c r="W20" s="310"/>
      <c r="X20" s="147">
        <v>830</v>
      </c>
      <c r="Y20" s="25">
        <f t="shared" si="0"/>
        <v>0.50609756097560976</v>
      </c>
    </row>
    <row r="21" spans="1:26" ht="31.15" customHeight="1" thickBot="1" x14ac:dyDescent="0.25">
      <c r="A21" s="417"/>
      <c r="B21" s="359" t="s">
        <v>30</v>
      </c>
      <c r="C21" s="233" t="s">
        <v>95</v>
      </c>
      <c r="D21" s="92" t="s">
        <v>96</v>
      </c>
      <c r="E21" s="5">
        <v>2500</v>
      </c>
      <c r="F21" s="5">
        <v>1197.0999999999999</v>
      </c>
      <c r="G21" s="2" t="s">
        <v>61</v>
      </c>
      <c r="H21" s="5"/>
      <c r="I21" s="5"/>
      <c r="J21" s="5"/>
      <c r="K21" s="5">
        <v>48</v>
      </c>
      <c r="L21" s="301">
        <v>646.1</v>
      </c>
      <c r="M21" s="283"/>
      <c r="N21" s="284"/>
      <c r="O21" s="301">
        <v>551</v>
      </c>
      <c r="P21" s="283"/>
      <c r="Q21" s="284"/>
      <c r="R21" s="301">
        <v>1189.8</v>
      </c>
      <c r="S21" s="283"/>
      <c r="T21" s="284"/>
      <c r="U21" s="301"/>
      <c r="V21" s="283"/>
      <c r="W21" s="284"/>
      <c r="X21" s="5">
        <f>L21+O21+R21+U21</f>
        <v>2386.8999999999996</v>
      </c>
      <c r="Y21" s="25">
        <f t="shared" si="0"/>
        <v>0.95475999999999983</v>
      </c>
    </row>
    <row r="22" spans="1:26" ht="31.15" customHeight="1" thickBot="1" x14ac:dyDescent="0.25">
      <c r="A22" s="417"/>
      <c r="B22" s="360"/>
      <c r="C22" s="235" t="s">
        <v>125</v>
      </c>
      <c r="D22" s="61" t="s">
        <v>188</v>
      </c>
      <c r="E22" s="2">
        <v>20</v>
      </c>
      <c r="F22" s="2">
        <v>0</v>
      </c>
      <c r="G22" s="2" t="s">
        <v>61</v>
      </c>
      <c r="H22" s="2"/>
      <c r="I22" s="2"/>
      <c r="J22" s="15">
        <v>0.5</v>
      </c>
      <c r="K22" s="2"/>
      <c r="L22" s="255">
        <v>0</v>
      </c>
      <c r="M22" s="256"/>
      <c r="N22" s="257"/>
      <c r="O22" s="255">
        <v>0</v>
      </c>
      <c r="P22" s="256"/>
      <c r="Q22" s="257"/>
      <c r="R22" s="255">
        <v>10</v>
      </c>
      <c r="S22" s="256"/>
      <c r="T22" s="257"/>
      <c r="U22" s="255"/>
      <c r="V22" s="256"/>
      <c r="W22" s="257"/>
      <c r="X22" s="5">
        <f>L22+O22+R22+U22</f>
        <v>10</v>
      </c>
      <c r="Y22" s="25">
        <f t="shared" si="0"/>
        <v>0.5</v>
      </c>
      <c r="Z22" s="9" t="s">
        <v>189</v>
      </c>
    </row>
    <row r="23" spans="1:26" ht="31.15" customHeight="1" x14ac:dyDescent="0.2">
      <c r="A23" s="417"/>
      <c r="B23" s="360"/>
      <c r="C23" s="233" t="s">
        <v>129</v>
      </c>
      <c r="D23" s="61" t="s">
        <v>190</v>
      </c>
      <c r="E23" s="52">
        <v>1550</v>
      </c>
      <c r="F23" s="52">
        <v>1450</v>
      </c>
      <c r="G23" s="52" t="s">
        <v>61</v>
      </c>
      <c r="H23" s="230">
        <v>1.17</v>
      </c>
      <c r="I23" s="52"/>
      <c r="J23" s="52"/>
      <c r="K23" s="52"/>
      <c r="L23" s="255">
        <v>108</v>
      </c>
      <c r="M23" s="256"/>
      <c r="N23" s="257"/>
      <c r="O23" s="255">
        <v>404</v>
      </c>
      <c r="P23" s="256"/>
      <c r="Q23" s="257"/>
      <c r="R23" s="255">
        <v>1306</v>
      </c>
      <c r="S23" s="256"/>
      <c r="T23" s="257"/>
      <c r="U23" s="255"/>
      <c r="V23" s="256"/>
      <c r="W23" s="257"/>
      <c r="X23" s="5">
        <f>L23+O23+R23+U23</f>
        <v>1818</v>
      </c>
      <c r="Y23" s="25">
        <f t="shared" si="0"/>
        <v>1.1729032258064516</v>
      </c>
    </row>
    <row r="24" spans="1:26" ht="63" customHeight="1" thickBot="1" x14ac:dyDescent="0.25">
      <c r="A24" s="417"/>
      <c r="B24" s="360"/>
      <c r="C24" s="234" t="s">
        <v>97</v>
      </c>
      <c r="D24" s="43" t="s">
        <v>191</v>
      </c>
      <c r="E24" s="3">
        <v>0.1</v>
      </c>
      <c r="F24" s="3">
        <v>0</v>
      </c>
      <c r="G24" s="2" t="s">
        <v>61</v>
      </c>
      <c r="H24" s="2"/>
      <c r="I24" s="2"/>
      <c r="J24" s="2"/>
      <c r="K24" s="2"/>
      <c r="L24" s="408">
        <v>2.5000000000000001E-2</v>
      </c>
      <c r="M24" s="409"/>
      <c r="N24" s="410"/>
      <c r="O24" s="262">
        <v>0.08</v>
      </c>
      <c r="P24" s="263"/>
      <c r="Q24" s="264"/>
      <c r="R24" s="262">
        <v>0.08</v>
      </c>
      <c r="S24" s="263"/>
      <c r="T24" s="264"/>
      <c r="U24" s="279"/>
      <c r="V24" s="280"/>
      <c r="W24" s="281"/>
      <c r="X24" s="79">
        <v>0.08</v>
      </c>
      <c r="Y24" s="25">
        <f t="shared" si="0"/>
        <v>0.79999999999999993</v>
      </c>
    </row>
    <row r="25" spans="1:26" ht="31.15" customHeight="1" thickBot="1" x14ac:dyDescent="0.25">
      <c r="A25" s="417"/>
      <c r="B25" s="359" t="s">
        <v>31</v>
      </c>
      <c r="C25" s="234" t="s">
        <v>86</v>
      </c>
      <c r="D25" s="92" t="s">
        <v>192</v>
      </c>
      <c r="E25" s="16">
        <v>0.93</v>
      </c>
      <c r="F25" s="16">
        <v>0.93</v>
      </c>
      <c r="G25" s="5" t="s">
        <v>61</v>
      </c>
      <c r="H25" s="16">
        <v>1.04</v>
      </c>
      <c r="I25" s="16"/>
      <c r="J25" s="16"/>
      <c r="K25" s="16"/>
      <c r="L25" s="282">
        <v>0.93</v>
      </c>
      <c r="M25" s="283"/>
      <c r="N25" s="284"/>
      <c r="O25" s="282">
        <v>0.93</v>
      </c>
      <c r="P25" s="283"/>
      <c r="Q25" s="284"/>
      <c r="R25" s="282">
        <v>0.97</v>
      </c>
      <c r="S25" s="283"/>
      <c r="T25" s="284"/>
      <c r="U25" s="282"/>
      <c r="V25" s="283"/>
      <c r="W25" s="284"/>
      <c r="X25" s="16">
        <v>0.97</v>
      </c>
      <c r="Y25" s="25">
        <f t="shared" si="0"/>
        <v>1.043010752688172</v>
      </c>
    </row>
    <row r="26" spans="1:26" ht="31.15" customHeight="1" thickBot="1" x14ac:dyDescent="0.25">
      <c r="A26" s="417"/>
      <c r="B26" s="360"/>
      <c r="C26" s="234" t="s">
        <v>132</v>
      </c>
      <c r="D26" s="92" t="s">
        <v>193</v>
      </c>
      <c r="E26" s="16">
        <v>0.05</v>
      </c>
      <c r="F26" s="16">
        <v>0.06</v>
      </c>
      <c r="G26" s="5" t="s">
        <v>61</v>
      </c>
      <c r="H26" s="16">
        <v>0.02</v>
      </c>
      <c r="I26" s="16"/>
      <c r="J26" s="16"/>
      <c r="K26" s="16"/>
      <c r="L26" s="285">
        <v>0.05</v>
      </c>
      <c r="M26" s="286"/>
      <c r="N26" s="287"/>
      <c r="O26" s="285">
        <v>0.05</v>
      </c>
      <c r="P26" s="286"/>
      <c r="Q26" s="287"/>
      <c r="R26" s="285">
        <v>0.02</v>
      </c>
      <c r="S26" s="286"/>
      <c r="T26" s="287"/>
      <c r="U26" s="285"/>
      <c r="V26" s="286"/>
      <c r="W26" s="287"/>
      <c r="X26" s="16">
        <v>0.02</v>
      </c>
      <c r="Y26" s="25">
        <f t="shared" si="0"/>
        <v>0.39999999999999997</v>
      </c>
    </row>
    <row r="27" spans="1:26" ht="31.15" customHeight="1" thickBot="1" x14ac:dyDescent="0.25">
      <c r="A27" s="417"/>
      <c r="B27" s="360"/>
      <c r="C27" s="234" t="s">
        <v>133</v>
      </c>
      <c r="D27" s="92" t="s">
        <v>194</v>
      </c>
      <c r="E27" s="16">
        <v>0.11</v>
      </c>
      <c r="F27" s="16">
        <v>0.12</v>
      </c>
      <c r="G27" s="5" t="s">
        <v>61</v>
      </c>
      <c r="H27" s="16">
        <v>1</v>
      </c>
      <c r="I27" s="16"/>
      <c r="J27" s="16"/>
      <c r="K27" s="16"/>
      <c r="L27" s="285">
        <v>0.11</v>
      </c>
      <c r="M27" s="286"/>
      <c r="N27" s="287"/>
      <c r="O27" s="285">
        <v>0.1</v>
      </c>
      <c r="P27" s="286"/>
      <c r="Q27" s="287"/>
      <c r="R27" s="285">
        <v>0.11</v>
      </c>
      <c r="S27" s="286"/>
      <c r="T27" s="287"/>
      <c r="U27" s="285"/>
      <c r="V27" s="286"/>
      <c r="W27" s="287"/>
      <c r="X27" s="16">
        <v>0.11</v>
      </c>
      <c r="Y27" s="25">
        <f t="shared" si="0"/>
        <v>1</v>
      </c>
    </row>
    <row r="28" spans="1:26" ht="31.15" customHeight="1" thickBot="1" x14ac:dyDescent="0.25">
      <c r="A28" s="417"/>
      <c r="B28" s="398"/>
      <c r="C28" s="233" t="s">
        <v>134</v>
      </c>
      <c r="D28" s="95" t="s">
        <v>195</v>
      </c>
      <c r="E28" s="16">
        <v>0.08</v>
      </c>
      <c r="F28" s="16">
        <v>0.08</v>
      </c>
      <c r="G28" s="5" t="s">
        <v>61</v>
      </c>
      <c r="H28" s="16">
        <v>0.08</v>
      </c>
      <c r="I28" s="16"/>
      <c r="J28" s="16"/>
      <c r="K28" s="16"/>
      <c r="L28" s="285">
        <v>0.08</v>
      </c>
      <c r="M28" s="286"/>
      <c r="N28" s="287"/>
      <c r="O28" s="285">
        <v>0.08</v>
      </c>
      <c r="P28" s="286"/>
      <c r="Q28" s="287"/>
      <c r="R28" s="285">
        <v>0.08</v>
      </c>
      <c r="S28" s="286"/>
      <c r="T28" s="287"/>
      <c r="U28" s="285"/>
      <c r="V28" s="286"/>
      <c r="W28" s="287"/>
      <c r="X28" s="16">
        <v>0.08</v>
      </c>
      <c r="Y28" s="25">
        <f t="shared" si="0"/>
        <v>1</v>
      </c>
    </row>
    <row r="29" spans="1:26" ht="31.15" customHeight="1" x14ac:dyDescent="0.2">
      <c r="A29" s="417"/>
      <c r="B29" s="394" t="s">
        <v>32</v>
      </c>
      <c r="C29" s="234" t="s">
        <v>130</v>
      </c>
      <c r="D29" s="95" t="s">
        <v>196</v>
      </c>
      <c r="E29" s="5">
        <v>98.05</v>
      </c>
      <c r="F29" s="5">
        <v>98.01</v>
      </c>
      <c r="G29" s="5" t="s">
        <v>55</v>
      </c>
      <c r="H29" s="5"/>
      <c r="I29" s="5"/>
      <c r="J29" s="5"/>
      <c r="K29" s="5"/>
      <c r="L29" s="255"/>
      <c r="M29" s="256"/>
      <c r="N29" s="256"/>
      <c r="O29" s="256"/>
      <c r="P29" s="256"/>
      <c r="Q29" s="256"/>
      <c r="R29" s="256"/>
      <c r="S29" s="256"/>
      <c r="T29" s="256"/>
      <c r="U29" s="256"/>
      <c r="V29" s="256"/>
      <c r="W29" s="257"/>
      <c r="X29" s="51">
        <v>0</v>
      </c>
      <c r="Y29" s="25">
        <f t="shared" si="0"/>
        <v>0</v>
      </c>
    </row>
    <row r="30" spans="1:26" ht="31.15" customHeight="1" x14ac:dyDescent="0.2">
      <c r="A30" s="417"/>
      <c r="B30" s="395"/>
      <c r="C30" s="234" t="s">
        <v>131</v>
      </c>
      <c r="D30" s="61" t="s">
        <v>197</v>
      </c>
      <c r="E30" s="3">
        <v>0.82</v>
      </c>
      <c r="F30" s="3">
        <v>0.8</v>
      </c>
      <c r="G30" s="2" t="s">
        <v>55</v>
      </c>
      <c r="H30" s="3"/>
      <c r="I30" s="3"/>
      <c r="J30" s="3"/>
      <c r="K30" s="3"/>
      <c r="L30" s="285"/>
      <c r="M30" s="286"/>
      <c r="N30" s="286"/>
      <c r="O30" s="286"/>
      <c r="P30" s="286"/>
      <c r="Q30" s="286"/>
      <c r="R30" s="286"/>
      <c r="S30" s="286"/>
      <c r="T30" s="286"/>
      <c r="U30" s="286"/>
      <c r="V30" s="286"/>
      <c r="W30" s="287"/>
      <c r="X30" s="3"/>
      <c r="Y30" s="25">
        <f t="shared" si="0"/>
        <v>0</v>
      </c>
    </row>
    <row r="31" spans="1:26" ht="31.15" customHeight="1" thickBot="1" x14ac:dyDescent="0.25">
      <c r="A31" s="417"/>
      <c r="B31" s="395"/>
      <c r="C31" s="233" t="s">
        <v>57</v>
      </c>
      <c r="D31" s="43" t="s">
        <v>198</v>
      </c>
      <c r="E31" s="126">
        <v>0.93049999999999999</v>
      </c>
      <c r="F31" s="126">
        <v>0.93020000000000003</v>
      </c>
      <c r="G31" s="2" t="s">
        <v>55</v>
      </c>
      <c r="H31" s="3"/>
      <c r="I31" s="3"/>
      <c r="J31" s="3"/>
      <c r="K31" s="3"/>
      <c r="L31" s="285"/>
      <c r="M31" s="256"/>
      <c r="N31" s="256"/>
      <c r="O31" s="256"/>
      <c r="P31" s="256"/>
      <c r="Q31" s="256"/>
      <c r="R31" s="256"/>
      <c r="S31" s="256"/>
      <c r="T31" s="256"/>
      <c r="U31" s="256"/>
      <c r="V31" s="256"/>
      <c r="W31" s="257"/>
      <c r="X31" s="3"/>
      <c r="Y31" s="25">
        <f t="shared" si="0"/>
        <v>0</v>
      </c>
    </row>
    <row r="32" spans="1:26" ht="42.75" customHeight="1" x14ac:dyDescent="0.2">
      <c r="A32" s="417"/>
      <c r="B32" s="394" t="s">
        <v>33</v>
      </c>
      <c r="C32" s="234" t="s">
        <v>138</v>
      </c>
      <c r="D32" s="95" t="s">
        <v>200</v>
      </c>
      <c r="E32" s="16"/>
      <c r="F32" s="18">
        <v>0.9405</v>
      </c>
      <c r="G32" s="5" t="s">
        <v>61</v>
      </c>
      <c r="H32" s="16"/>
      <c r="I32" s="16"/>
      <c r="J32" s="16"/>
      <c r="K32" s="16"/>
      <c r="L32" s="282">
        <v>0.35</v>
      </c>
      <c r="M32" s="388"/>
      <c r="N32" s="389"/>
      <c r="O32" s="282">
        <v>0.49</v>
      </c>
      <c r="P32" s="388"/>
      <c r="Q32" s="389"/>
      <c r="R32" s="390"/>
      <c r="S32" s="283"/>
      <c r="T32" s="284"/>
      <c r="U32" s="390"/>
      <c r="V32" s="283"/>
      <c r="W32" s="284"/>
      <c r="X32" s="16">
        <v>0.49</v>
      </c>
      <c r="Y32" s="25" t="e">
        <f t="shared" si="0"/>
        <v>#DIV/0!</v>
      </c>
    </row>
    <row r="33" spans="1:25" ht="28.5" customHeight="1" thickBot="1" x14ac:dyDescent="0.25">
      <c r="A33" s="417"/>
      <c r="B33" s="395"/>
      <c r="C33" s="234" t="s">
        <v>315</v>
      </c>
      <c r="D33" s="43" t="s">
        <v>88</v>
      </c>
      <c r="E33" s="3">
        <v>0.93</v>
      </c>
      <c r="F33" s="10">
        <v>0.93</v>
      </c>
      <c r="G33" s="2" t="s">
        <v>61</v>
      </c>
      <c r="H33" s="3"/>
      <c r="I33" s="3"/>
      <c r="J33" s="3"/>
      <c r="K33" s="3"/>
      <c r="L33" s="391"/>
      <c r="M33" s="391"/>
      <c r="N33" s="391"/>
      <c r="O33" s="391"/>
      <c r="P33" s="391"/>
      <c r="Q33" s="391"/>
      <c r="R33" s="391">
        <v>40</v>
      </c>
      <c r="S33" s="391"/>
      <c r="T33" s="391"/>
      <c r="U33" s="391"/>
      <c r="V33" s="391"/>
      <c r="W33" s="391"/>
      <c r="X33" s="36">
        <v>40</v>
      </c>
      <c r="Y33" s="25">
        <f t="shared" si="0"/>
        <v>43.01075268817204</v>
      </c>
    </row>
    <row r="34" spans="1:25" ht="24.75" customHeight="1" x14ac:dyDescent="0.2">
      <c r="A34" s="417"/>
      <c r="B34" s="395"/>
      <c r="C34" s="233" t="s">
        <v>136</v>
      </c>
      <c r="D34" s="92" t="s">
        <v>201</v>
      </c>
      <c r="E34" s="16">
        <v>1</v>
      </c>
      <c r="F34" s="18">
        <v>1</v>
      </c>
      <c r="G34" s="5" t="s">
        <v>56</v>
      </c>
      <c r="H34" s="16">
        <v>1</v>
      </c>
      <c r="I34" s="16"/>
      <c r="J34" s="16"/>
      <c r="K34" s="16"/>
      <c r="L34" s="324">
        <v>1</v>
      </c>
      <c r="M34" s="396"/>
      <c r="N34" s="396"/>
      <c r="O34" s="396"/>
      <c r="P34" s="396"/>
      <c r="Q34" s="397"/>
      <c r="R34" s="273"/>
      <c r="S34" s="274"/>
      <c r="T34" s="274"/>
      <c r="U34" s="274"/>
      <c r="V34" s="274"/>
      <c r="W34" s="275"/>
      <c r="X34" s="16">
        <v>1</v>
      </c>
      <c r="Y34" s="25">
        <f t="shared" si="0"/>
        <v>1</v>
      </c>
    </row>
    <row r="35" spans="1:25" ht="50.25" customHeight="1" thickBot="1" x14ac:dyDescent="0.25">
      <c r="A35" s="417"/>
      <c r="B35" s="395"/>
      <c r="C35" s="61" t="s">
        <v>135</v>
      </c>
      <c r="D35" s="61" t="s">
        <v>199</v>
      </c>
      <c r="E35" s="3">
        <v>0.9</v>
      </c>
      <c r="F35" s="90">
        <v>0.89</v>
      </c>
      <c r="G35" s="2" t="s">
        <v>61</v>
      </c>
      <c r="H35" s="3"/>
      <c r="I35" s="2"/>
      <c r="J35" s="90">
        <v>0.52</v>
      </c>
      <c r="K35" s="2"/>
      <c r="L35" s="262">
        <v>0.09</v>
      </c>
      <c r="M35" s="263"/>
      <c r="N35" s="263"/>
      <c r="O35" s="262">
        <v>0.47</v>
      </c>
      <c r="P35" s="263"/>
      <c r="Q35" s="263"/>
      <c r="R35" s="279"/>
      <c r="S35" s="280"/>
      <c r="T35" s="280"/>
      <c r="U35" s="279"/>
      <c r="V35" s="280"/>
      <c r="W35" s="280"/>
      <c r="X35" s="3">
        <v>0.47</v>
      </c>
      <c r="Y35" s="25">
        <f t="shared" si="0"/>
        <v>0.52222222222222214</v>
      </c>
    </row>
    <row r="36" spans="1:25" ht="25.5" customHeight="1" x14ac:dyDescent="0.2">
      <c r="A36" s="417"/>
      <c r="B36" s="359" t="s">
        <v>34</v>
      </c>
      <c r="C36" s="226" t="s">
        <v>77</v>
      </c>
      <c r="D36" s="153" t="s">
        <v>203</v>
      </c>
      <c r="E36" s="146">
        <v>205000</v>
      </c>
      <c r="F36" s="146">
        <v>201990</v>
      </c>
      <c r="G36" s="146" t="s">
        <v>61</v>
      </c>
      <c r="H36" s="146"/>
      <c r="I36" s="146">
        <v>75</v>
      </c>
      <c r="J36" s="146"/>
      <c r="K36" s="146"/>
      <c r="L36" s="276">
        <v>25866</v>
      </c>
      <c r="M36" s="277"/>
      <c r="N36" s="278"/>
      <c r="O36" s="276">
        <v>56715</v>
      </c>
      <c r="P36" s="277"/>
      <c r="Q36" s="278"/>
      <c r="R36" s="276">
        <v>70521</v>
      </c>
      <c r="S36" s="277"/>
      <c r="T36" s="278"/>
      <c r="U36" s="276"/>
      <c r="V36" s="277"/>
      <c r="W36" s="278"/>
      <c r="X36" s="146">
        <f>L36+O36+R36+U36</f>
        <v>153102</v>
      </c>
      <c r="Y36" s="25">
        <f t="shared" si="0"/>
        <v>0.74683902439024386</v>
      </c>
    </row>
    <row r="37" spans="1:25" ht="31.5" customHeight="1" x14ac:dyDescent="0.2">
      <c r="A37" s="417"/>
      <c r="B37" s="360"/>
      <c r="C37" s="226" t="s">
        <v>333</v>
      </c>
      <c r="D37" s="140" t="s">
        <v>202</v>
      </c>
      <c r="E37" s="147">
        <v>1000</v>
      </c>
      <c r="F37" s="147">
        <v>4500</v>
      </c>
      <c r="G37" s="147" t="s">
        <v>61</v>
      </c>
      <c r="H37" s="147">
        <v>137</v>
      </c>
      <c r="I37" s="147"/>
      <c r="J37" s="147"/>
      <c r="K37" s="74"/>
      <c r="L37" s="308">
        <v>350</v>
      </c>
      <c r="M37" s="309"/>
      <c r="N37" s="310"/>
      <c r="O37" s="308">
        <v>800</v>
      </c>
      <c r="P37" s="309"/>
      <c r="Q37" s="310"/>
      <c r="R37" s="308">
        <v>1385</v>
      </c>
      <c r="S37" s="309"/>
      <c r="T37" s="310"/>
      <c r="U37" s="308"/>
      <c r="V37" s="309"/>
      <c r="W37" s="310"/>
      <c r="X37" s="147">
        <v>1385</v>
      </c>
      <c r="Y37" s="25">
        <f t="shared" si="0"/>
        <v>1.385</v>
      </c>
    </row>
    <row r="38" spans="1:25" s="37" customFormat="1" ht="31.15" customHeight="1" x14ac:dyDescent="0.2">
      <c r="A38" s="417"/>
      <c r="B38" s="360"/>
      <c r="C38" s="148" t="s">
        <v>78</v>
      </c>
      <c r="D38" s="140" t="s">
        <v>202</v>
      </c>
      <c r="E38" s="157">
        <v>100</v>
      </c>
      <c r="F38" s="156">
        <v>80</v>
      </c>
      <c r="G38" s="147" t="s">
        <v>56</v>
      </c>
      <c r="H38" s="155">
        <v>1.22</v>
      </c>
      <c r="I38" s="154"/>
      <c r="J38" s="154"/>
      <c r="K38" s="154"/>
      <c r="L38" s="384">
        <v>122</v>
      </c>
      <c r="M38" s="385"/>
      <c r="N38" s="385"/>
      <c r="O38" s="385"/>
      <c r="P38" s="385"/>
      <c r="Q38" s="386"/>
      <c r="R38" s="302"/>
      <c r="S38" s="303"/>
      <c r="T38" s="303"/>
      <c r="U38" s="303"/>
      <c r="V38" s="303"/>
      <c r="W38" s="304"/>
      <c r="X38" s="154">
        <v>122</v>
      </c>
      <c r="Y38" s="25">
        <f t="shared" si="0"/>
        <v>1.22</v>
      </c>
    </row>
    <row r="39" spans="1:25" s="37" customFormat="1" ht="31.15" customHeight="1" x14ac:dyDescent="0.2">
      <c r="A39" s="418"/>
      <c r="B39" s="236"/>
      <c r="C39" s="229" t="s">
        <v>316</v>
      </c>
      <c r="D39" s="140" t="s">
        <v>202</v>
      </c>
      <c r="E39" s="157">
        <v>100</v>
      </c>
      <c r="F39" s="156">
        <v>90</v>
      </c>
      <c r="G39" s="232" t="s">
        <v>61</v>
      </c>
      <c r="H39" s="155"/>
      <c r="I39" s="154"/>
      <c r="J39" s="154">
        <v>68</v>
      </c>
      <c r="K39" s="154"/>
      <c r="L39" s="387">
        <v>3</v>
      </c>
      <c r="M39" s="387"/>
      <c r="N39" s="387"/>
      <c r="O39" s="387">
        <v>57</v>
      </c>
      <c r="P39" s="387"/>
      <c r="Q39" s="387"/>
      <c r="R39" s="308">
        <v>68</v>
      </c>
      <c r="S39" s="309"/>
      <c r="T39" s="310"/>
      <c r="U39" s="314"/>
      <c r="V39" s="314"/>
      <c r="W39" s="314"/>
      <c r="X39" s="154">
        <v>68</v>
      </c>
      <c r="Y39" s="25">
        <f t="shared" si="0"/>
        <v>0.68</v>
      </c>
    </row>
    <row r="40" spans="1:25" s="37" customFormat="1" ht="31.15" customHeight="1" x14ac:dyDescent="0.2">
      <c r="A40" s="418"/>
      <c r="B40" s="236"/>
      <c r="C40" s="228" t="s">
        <v>334</v>
      </c>
      <c r="D40" s="140" t="s">
        <v>202</v>
      </c>
      <c r="E40" s="157">
        <v>130</v>
      </c>
      <c r="F40" s="156">
        <v>0</v>
      </c>
      <c r="G40" s="232" t="s">
        <v>55</v>
      </c>
      <c r="H40" s="155"/>
      <c r="I40" s="154"/>
      <c r="J40" s="154"/>
      <c r="K40" s="154"/>
      <c r="L40" s="381"/>
      <c r="M40" s="382"/>
      <c r="N40" s="382"/>
      <c r="O40" s="382"/>
      <c r="P40" s="382"/>
      <c r="Q40" s="382"/>
      <c r="R40" s="382"/>
      <c r="S40" s="382"/>
      <c r="T40" s="382"/>
      <c r="U40" s="382"/>
      <c r="V40" s="382"/>
      <c r="W40" s="383"/>
      <c r="X40" s="154"/>
      <c r="Y40" s="25">
        <f t="shared" si="0"/>
        <v>0</v>
      </c>
    </row>
    <row r="41" spans="1:25" ht="44.25" customHeight="1" x14ac:dyDescent="0.2">
      <c r="A41" s="418"/>
      <c r="B41" s="363" t="s">
        <v>35</v>
      </c>
      <c r="C41" s="237" t="s">
        <v>318</v>
      </c>
      <c r="D41" s="61" t="s">
        <v>319</v>
      </c>
      <c r="E41" s="36">
        <v>400</v>
      </c>
      <c r="F41" s="36">
        <v>312</v>
      </c>
      <c r="G41" s="2" t="s">
        <v>61</v>
      </c>
      <c r="H41" s="3">
        <v>1.18</v>
      </c>
      <c r="I41" s="3"/>
      <c r="J41" s="3"/>
      <c r="K41" s="3"/>
      <c r="L41" s="378">
        <v>0</v>
      </c>
      <c r="M41" s="379"/>
      <c r="N41" s="380"/>
      <c r="O41" s="378">
        <v>40</v>
      </c>
      <c r="P41" s="379"/>
      <c r="Q41" s="380"/>
      <c r="R41" s="378">
        <v>473</v>
      </c>
      <c r="S41" s="379"/>
      <c r="T41" s="380"/>
      <c r="U41" s="285"/>
      <c r="V41" s="256"/>
      <c r="W41" s="257"/>
      <c r="X41" s="36">
        <v>473</v>
      </c>
      <c r="Y41" s="25">
        <f t="shared" si="0"/>
        <v>1.1825000000000001</v>
      </c>
    </row>
    <row r="42" spans="1:25" ht="34.5" customHeight="1" x14ac:dyDescent="0.2">
      <c r="A42" s="418"/>
      <c r="B42" s="364"/>
      <c r="C42" s="237" t="s">
        <v>320</v>
      </c>
      <c r="D42" s="61" t="s">
        <v>321</v>
      </c>
      <c r="E42" s="36">
        <v>425</v>
      </c>
      <c r="F42" s="42"/>
      <c r="G42" s="245" t="s">
        <v>61</v>
      </c>
      <c r="H42" s="243">
        <v>1.1100000000000001</v>
      </c>
      <c r="I42" s="243"/>
      <c r="J42" s="243"/>
      <c r="K42" s="243"/>
      <c r="L42" s="378">
        <v>63</v>
      </c>
      <c r="M42" s="379"/>
      <c r="N42" s="380"/>
      <c r="O42" s="378">
        <v>126</v>
      </c>
      <c r="P42" s="379"/>
      <c r="Q42" s="380"/>
      <c r="R42" s="378">
        <v>472</v>
      </c>
      <c r="S42" s="379"/>
      <c r="T42" s="380"/>
      <c r="U42" s="285"/>
      <c r="V42" s="286"/>
      <c r="W42" s="287"/>
      <c r="X42" s="36">
        <v>472</v>
      </c>
      <c r="Y42" s="25">
        <f t="shared" si="0"/>
        <v>1.1105882352941177</v>
      </c>
    </row>
    <row r="43" spans="1:25" ht="31.15" customHeight="1" x14ac:dyDescent="0.2">
      <c r="A43" s="418"/>
      <c r="B43" s="364"/>
      <c r="C43" s="237" t="s">
        <v>140</v>
      </c>
      <c r="D43" s="43" t="s">
        <v>204</v>
      </c>
      <c r="E43" s="2">
        <v>105</v>
      </c>
      <c r="F43" s="2">
        <v>555</v>
      </c>
      <c r="G43" s="2" t="s">
        <v>61</v>
      </c>
      <c r="H43" s="93">
        <v>1.28</v>
      </c>
      <c r="I43" s="2"/>
      <c r="J43" s="2"/>
      <c r="K43" s="2"/>
      <c r="L43" s="255">
        <v>0</v>
      </c>
      <c r="M43" s="256"/>
      <c r="N43" s="257"/>
      <c r="O43" s="255">
        <v>102</v>
      </c>
      <c r="P43" s="256"/>
      <c r="Q43" s="257"/>
      <c r="R43" s="255">
        <v>134</v>
      </c>
      <c r="S43" s="256"/>
      <c r="T43" s="257"/>
      <c r="U43" s="255"/>
      <c r="V43" s="256"/>
      <c r="W43" s="257"/>
      <c r="X43" s="2">
        <v>134</v>
      </c>
      <c r="Y43" s="25">
        <f t="shared" si="0"/>
        <v>1.2761904761904761</v>
      </c>
    </row>
    <row r="44" spans="1:25" ht="31.15" customHeight="1" x14ac:dyDescent="0.2">
      <c r="A44" s="418"/>
      <c r="B44" s="364"/>
      <c r="C44" s="237" t="s">
        <v>141</v>
      </c>
      <c r="D44" s="97" t="s">
        <v>205</v>
      </c>
      <c r="E44" s="4">
        <v>1000</v>
      </c>
      <c r="F44" s="4">
        <v>0</v>
      </c>
      <c r="G44" s="94" t="s">
        <v>61</v>
      </c>
      <c r="H44" s="4"/>
      <c r="I44" s="4">
        <v>74</v>
      </c>
      <c r="J44" s="4"/>
      <c r="K44" s="4"/>
      <c r="L44" s="255">
        <v>250</v>
      </c>
      <c r="M44" s="256"/>
      <c r="N44" s="257"/>
      <c r="O44" s="255">
        <v>500</v>
      </c>
      <c r="P44" s="256"/>
      <c r="Q44" s="257"/>
      <c r="R44" s="255">
        <v>740</v>
      </c>
      <c r="S44" s="256"/>
      <c r="T44" s="257"/>
      <c r="U44" s="255"/>
      <c r="V44" s="256"/>
      <c r="W44" s="257"/>
      <c r="X44" s="4">
        <v>740</v>
      </c>
      <c r="Y44" s="25">
        <f t="shared" si="0"/>
        <v>0.74</v>
      </c>
    </row>
    <row r="45" spans="1:25" ht="31.15" customHeight="1" x14ac:dyDescent="0.2">
      <c r="A45" s="418"/>
      <c r="B45" s="364"/>
      <c r="C45" s="237" t="s">
        <v>142</v>
      </c>
      <c r="D45" s="97" t="s">
        <v>206</v>
      </c>
      <c r="E45" s="4">
        <v>200</v>
      </c>
      <c r="F45" s="4">
        <v>0</v>
      </c>
      <c r="G45" s="94" t="s">
        <v>55</v>
      </c>
      <c r="H45" s="4"/>
      <c r="I45" s="4"/>
      <c r="J45" s="4"/>
      <c r="K45" s="4"/>
      <c r="L45" s="255"/>
      <c r="M45" s="256"/>
      <c r="N45" s="256"/>
      <c r="O45" s="256"/>
      <c r="P45" s="256"/>
      <c r="Q45" s="256"/>
      <c r="R45" s="256"/>
      <c r="S45" s="256"/>
      <c r="T45" s="256"/>
      <c r="U45" s="256"/>
      <c r="V45" s="256"/>
      <c r="W45" s="257"/>
      <c r="X45" s="4">
        <v>0</v>
      </c>
      <c r="Y45" s="25">
        <f t="shared" si="0"/>
        <v>0</v>
      </c>
    </row>
    <row r="46" spans="1:25" ht="39.75" customHeight="1" x14ac:dyDescent="0.2">
      <c r="A46" s="418"/>
      <c r="B46" s="364"/>
      <c r="C46" s="237" t="s">
        <v>143</v>
      </c>
      <c r="D46" s="97" t="s">
        <v>207</v>
      </c>
      <c r="E46" s="4">
        <v>500</v>
      </c>
      <c r="F46" s="4">
        <v>0</v>
      </c>
      <c r="G46" s="2" t="s">
        <v>55</v>
      </c>
      <c r="H46" s="4"/>
      <c r="I46" s="4"/>
      <c r="J46" s="4"/>
      <c r="K46" s="4"/>
      <c r="L46" s="255"/>
      <c r="M46" s="256"/>
      <c r="N46" s="256"/>
      <c r="O46" s="256"/>
      <c r="P46" s="256"/>
      <c r="Q46" s="256"/>
      <c r="R46" s="256"/>
      <c r="S46" s="256"/>
      <c r="T46" s="256"/>
      <c r="U46" s="256"/>
      <c r="V46" s="256"/>
      <c r="W46" s="257"/>
      <c r="X46" s="4">
        <v>0</v>
      </c>
      <c r="Y46" s="25">
        <f t="shared" si="0"/>
        <v>0</v>
      </c>
    </row>
    <row r="47" spans="1:25" ht="29.25" customHeight="1" thickBot="1" x14ac:dyDescent="0.25">
      <c r="A47" s="418"/>
      <c r="B47" s="365"/>
      <c r="C47" s="237" t="s">
        <v>144</v>
      </c>
      <c r="D47" s="98" t="s">
        <v>208</v>
      </c>
      <c r="E47" s="7">
        <v>5200</v>
      </c>
      <c r="F47" s="7">
        <v>5098</v>
      </c>
      <c r="G47" s="2" t="s">
        <v>61</v>
      </c>
      <c r="H47" s="7"/>
      <c r="I47" s="7"/>
      <c r="J47" s="8">
        <v>0.64</v>
      </c>
      <c r="K47" s="7"/>
      <c r="L47" s="279">
        <v>1267</v>
      </c>
      <c r="M47" s="280"/>
      <c r="N47" s="281"/>
      <c r="O47" s="279">
        <v>2064</v>
      </c>
      <c r="P47" s="280"/>
      <c r="Q47" s="281"/>
      <c r="R47" s="279">
        <v>0</v>
      </c>
      <c r="S47" s="280"/>
      <c r="T47" s="281"/>
      <c r="U47" s="279"/>
      <c r="V47" s="280"/>
      <c r="W47" s="281"/>
      <c r="X47" s="7">
        <v>3331</v>
      </c>
      <c r="Y47" s="25">
        <f t="shared" si="0"/>
        <v>0.64057692307692304</v>
      </c>
    </row>
    <row r="48" spans="1:25" ht="46.9" customHeight="1" thickBot="1" x14ac:dyDescent="0.25">
      <c r="A48" s="417"/>
      <c r="B48" s="110" t="s">
        <v>36</v>
      </c>
      <c r="C48" s="234" t="s">
        <v>145</v>
      </c>
      <c r="D48" s="95" t="s">
        <v>209</v>
      </c>
      <c r="E48" s="16">
        <v>0.56999999999999995</v>
      </c>
      <c r="F48" s="18">
        <v>0.55000000000000004</v>
      </c>
      <c r="G48" s="5" t="s">
        <v>61</v>
      </c>
      <c r="H48" s="16"/>
      <c r="I48" s="16"/>
      <c r="J48" s="16">
        <v>0.68</v>
      </c>
      <c r="K48" s="16"/>
      <c r="L48" s="288">
        <v>0.28999999999999998</v>
      </c>
      <c r="M48" s="289"/>
      <c r="N48" s="290"/>
      <c r="O48" s="288">
        <v>0.3</v>
      </c>
      <c r="P48" s="289"/>
      <c r="Q48" s="290"/>
      <c r="R48" s="288">
        <v>0.39</v>
      </c>
      <c r="S48" s="289"/>
      <c r="T48" s="290"/>
      <c r="U48" s="288"/>
      <c r="V48" s="289"/>
      <c r="W48" s="290"/>
      <c r="X48" s="16">
        <v>0.39</v>
      </c>
      <c r="Y48" s="25">
        <f t="shared" si="0"/>
        <v>0.6842105263157896</v>
      </c>
    </row>
    <row r="49" spans="1:26" ht="31.15" customHeight="1" thickBot="1" x14ac:dyDescent="0.25">
      <c r="A49" s="417"/>
      <c r="B49" s="359" t="s">
        <v>37</v>
      </c>
      <c r="C49" s="234" t="s">
        <v>89</v>
      </c>
      <c r="D49" s="92" t="s">
        <v>211</v>
      </c>
      <c r="E49" s="16">
        <v>1</v>
      </c>
      <c r="F49" s="16">
        <v>0.9</v>
      </c>
      <c r="G49" s="5" t="s">
        <v>61</v>
      </c>
      <c r="H49" s="5"/>
      <c r="I49" s="5">
        <v>75</v>
      </c>
      <c r="J49" s="5"/>
      <c r="K49" s="5"/>
      <c r="L49" s="271">
        <v>0.25</v>
      </c>
      <c r="M49" s="271"/>
      <c r="N49" s="271"/>
      <c r="O49" s="271">
        <v>0.5</v>
      </c>
      <c r="P49" s="271"/>
      <c r="Q49" s="271"/>
      <c r="R49" s="271">
        <v>0.75</v>
      </c>
      <c r="S49" s="271"/>
      <c r="T49" s="271"/>
      <c r="U49" s="258"/>
      <c r="V49" s="258"/>
      <c r="W49" s="258"/>
      <c r="X49" s="16">
        <v>0.75</v>
      </c>
      <c r="Y49" s="17">
        <f t="shared" si="0"/>
        <v>0.75</v>
      </c>
    </row>
    <row r="50" spans="1:26" ht="37.15" customHeight="1" thickBot="1" x14ac:dyDescent="0.25">
      <c r="A50" s="417"/>
      <c r="B50" s="360"/>
      <c r="C50" s="234" t="s">
        <v>105</v>
      </c>
      <c r="D50" s="61" t="s">
        <v>210</v>
      </c>
      <c r="E50" s="3">
        <v>0.78</v>
      </c>
      <c r="F50" s="3">
        <v>0.76</v>
      </c>
      <c r="G50" s="5" t="s">
        <v>61</v>
      </c>
      <c r="H50" s="2">
        <v>95</v>
      </c>
      <c r="I50" s="2"/>
      <c r="J50" s="2"/>
      <c r="K50" s="2"/>
      <c r="L50" s="311">
        <v>0.25</v>
      </c>
      <c r="M50" s="361"/>
      <c r="N50" s="362"/>
      <c r="O50" s="285">
        <v>0.5</v>
      </c>
      <c r="P50" s="256"/>
      <c r="Q50" s="257"/>
      <c r="R50" s="255">
        <v>74</v>
      </c>
      <c r="S50" s="256"/>
      <c r="T50" s="257"/>
      <c r="U50" s="268"/>
      <c r="V50" s="256"/>
      <c r="W50" s="257"/>
      <c r="X50" s="93">
        <v>0.74</v>
      </c>
      <c r="Y50" s="25">
        <f t="shared" si="0"/>
        <v>0.94871794871794868</v>
      </c>
    </row>
    <row r="51" spans="1:26" ht="43.15" customHeight="1" thickBot="1" x14ac:dyDescent="0.25">
      <c r="A51" s="417"/>
      <c r="B51" s="360"/>
      <c r="C51" s="234" t="s">
        <v>106</v>
      </c>
      <c r="D51" s="61" t="s">
        <v>212</v>
      </c>
      <c r="E51" s="3">
        <v>0.86</v>
      </c>
      <c r="F51" s="3">
        <v>0.86</v>
      </c>
      <c r="G51" s="5" t="s">
        <v>61</v>
      </c>
      <c r="H51" s="3">
        <v>1</v>
      </c>
      <c r="I51" s="3"/>
      <c r="J51" s="3"/>
      <c r="K51" s="3"/>
      <c r="L51" s="285">
        <v>0.93</v>
      </c>
      <c r="M51" s="256"/>
      <c r="N51" s="257"/>
      <c r="O51" s="262">
        <v>0.89</v>
      </c>
      <c r="P51" s="280"/>
      <c r="Q51" s="281"/>
      <c r="R51" s="262">
        <v>0.94499999999999995</v>
      </c>
      <c r="S51" s="280"/>
      <c r="T51" s="281"/>
      <c r="U51" s="279"/>
      <c r="V51" s="280"/>
      <c r="W51" s="281"/>
      <c r="X51" s="3">
        <v>0.94</v>
      </c>
      <c r="Y51" s="25">
        <f t="shared" si="0"/>
        <v>1.0930232558139534</v>
      </c>
    </row>
    <row r="52" spans="1:26" ht="31.15" customHeight="1" x14ac:dyDescent="0.2">
      <c r="A52" s="252" t="s">
        <v>41</v>
      </c>
      <c r="B52" s="332" t="s">
        <v>39</v>
      </c>
      <c r="C52" s="234" t="s">
        <v>159</v>
      </c>
      <c r="D52" s="95" t="s">
        <v>213</v>
      </c>
      <c r="E52" s="51">
        <v>15000</v>
      </c>
      <c r="F52" s="16">
        <v>0</v>
      </c>
      <c r="G52" s="5" t="s">
        <v>61</v>
      </c>
      <c r="H52" s="5"/>
      <c r="I52" s="5"/>
      <c r="J52" s="238">
        <v>0.7</v>
      </c>
      <c r="K52" s="5"/>
      <c r="L52" s="334">
        <v>2899</v>
      </c>
      <c r="M52" s="335"/>
      <c r="N52" s="336"/>
      <c r="O52" s="334">
        <v>6649</v>
      </c>
      <c r="P52" s="335"/>
      <c r="Q52" s="336"/>
      <c r="R52" s="375">
        <v>10550</v>
      </c>
      <c r="S52" s="376"/>
      <c r="T52" s="377"/>
      <c r="U52" s="282"/>
      <c r="V52" s="283"/>
      <c r="W52" s="284"/>
      <c r="X52" s="51">
        <v>10550</v>
      </c>
      <c r="Y52" s="25">
        <f>X52/E52</f>
        <v>0.70333333333333337</v>
      </c>
    </row>
    <row r="53" spans="1:26" ht="31.15" customHeight="1" x14ac:dyDescent="0.2">
      <c r="A53" s="253"/>
      <c r="B53" s="333"/>
      <c r="C53" s="234" t="s">
        <v>160</v>
      </c>
      <c r="D53" s="99" t="s">
        <v>214</v>
      </c>
      <c r="E53" s="223">
        <v>0.9</v>
      </c>
      <c r="F53" s="30">
        <v>0.7</v>
      </c>
      <c r="G53" s="26" t="s">
        <v>61</v>
      </c>
      <c r="H53" s="223">
        <v>0.96</v>
      </c>
      <c r="I53" s="26"/>
      <c r="J53" s="26"/>
      <c r="K53" s="26"/>
      <c r="L53" s="356">
        <v>0.31</v>
      </c>
      <c r="M53" s="357"/>
      <c r="N53" s="358"/>
      <c r="O53" s="366">
        <v>0.83</v>
      </c>
      <c r="P53" s="367"/>
      <c r="Q53" s="368"/>
      <c r="R53" s="366">
        <v>0.86</v>
      </c>
      <c r="S53" s="367"/>
      <c r="T53" s="368"/>
      <c r="U53" s="285"/>
      <c r="V53" s="286"/>
      <c r="W53" s="287"/>
      <c r="X53" s="223">
        <v>0.86</v>
      </c>
      <c r="Y53" s="25">
        <f>X53/E53</f>
        <v>0.95555555555555549</v>
      </c>
    </row>
    <row r="54" spans="1:26" ht="37.15" customHeight="1" x14ac:dyDescent="0.2">
      <c r="A54" s="253"/>
      <c r="B54" s="333"/>
      <c r="C54" s="234" t="s">
        <v>161</v>
      </c>
      <c r="D54" s="61" t="s">
        <v>217</v>
      </c>
      <c r="E54" s="3">
        <v>0.65</v>
      </c>
      <c r="F54" s="3">
        <v>0.6</v>
      </c>
      <c r="G54" s="2" t="s">
        <v>61</v>
      </c>
      <c r="H54" s="2">
        <v>95</v>
      </c>
      <c r="I54" s="2"/>
      <c r="J54" s="2"/>
      <c r="K54" s="2"/>
      <c r="L54" s="265">
        <v>0.3624</v>
      </c>
      <c r="M54" s="266"/>
      <c r="N54" s="267"/>
      <c r="O54" s="265">
        <v>0.39269999999999999</v>
      </c>
      <c r="P54" s="266"/>
      <c r="Q54" s="267"/>
      <c r="R54" s="268">
        <v>0.61470000000000002</v>
      </c>
      <c r="S54" s="269"/>
      <c r="T54" s="270"/>
      <c r="U54" s="268"/>
      <c r="V54" s="269"/>
      <c r="W54" s="270"/>
      <c r="X54" s="48">
        <v>0.61470000000000002</v>
      </c>
      <c r="Y54" s="25">
        <f>X54/E54</f>
        <v>0.94569230769230772</v>
      </c>
    </row>
    <row r="55" spans="1:26" ht="31.15" customHeight="1" thickBot="1" x14ac:dyDescent="0.25">
      <c r="A55" s="253"/>
      <c r="B55" s="333"/>
      <c r="C55" s="234" t="s">
        <v>275</v>
      </c>
      <c r="D55" s="61" t="s">
        <v>216</v>
      </c>
      <c r="E55" s="3">
        <v>0.65</v>
      </c>
      <c r="F55" s="3">
        <v>0.6</v>
      </c>
      <c r="G55" s="2" t="s">
        <v>61</v>
      </c>
      <c r="H55" s="2">
        <v>134</v>
      </c>
      <c r="I55" s="2"/>
      <c r="J55" s="2"/>
      <c r="K55" s="2"/>
      <c r="L55" s="369">
        <v>0.25</v>
      </c>
      <c r="M55" s="370"/>
      <c r="N55" s="371"/>
      <c r="O55" s="372">
        <v>0.66</v>
      </c>
      <c r="P55" s="373"/>
      <c r="Q55" s="374"/>
      <c r="R55" s="268">
        <v>0.87</v>
      </c>
      <c r="S55" s="269"/>
      <c r="T55" s="270"/>
      <c r="U55" s="268"/>
      <c r="V55" s="269"/>
      <c r="W55" s="270"/>
      <c r="X55" s="96">
        <v>0.87</v>
      </c>
      <c r="Y55" s="19">
        <f>X55/E55</f>
        <v>1.3384615384615384</v>
      </c>
    </row>
    <row r="56" spans="1:26" ht="31.15" customHeight="1" thickBot="1" x14ac:dyDescent="0.25">
      <c r="A56" s="253"/>
      <c r="B56" s="333"/>
      <c r="C56" s="226" t="s">
        <v>90</v>
      </c>
      <c r="D56" s="43" t="s">
        <v>215</v>
      </c>
      <c r="E56" s="3">
        <v>0.15</v>
      </c>
      <c r="F56" s="2">
        <v>0</v>
      </c>
      <c r="G56" s="5" t="s">
        <v>61</v>
      </c>
      <c r="H56" s="2"/>
      <c r="I56" s="2"/>
      <c r="J56" s="2"/>
      <c r="K56" s="2">
        <v>0</v>
      </c>
      <c r="L56" s="271">
        <v>0</v>
      </c>
      <c r="M56" s="258"/>
      <c r="N56" s="258"/>
      <c r="O56" s="271">
        <v>0</v>
      </c>
      <c r="P56" s="258"/>
      <c r="Q56" s="258"/>
      <c r="R56" s="262"/>
      <c r="S56" s="280"/>
      <c r="T56" s="281"/>
      <c r="U56" s="262"/>
      <c r="V56" s="280"/>
      <c r="W56" s="281"/>
      <c r="X56" s="3">
        <v>0</v>
      </c>
      <c r="Y56" s="6">
        <f>X56/E56</f>
        <v>0</v>
      </c>
    </row>
    <row r="57" spans="1:26" ht="31.15" customHeight="1" x14ac:dyDescent="0.2">
      <c r="A57" s="253"/>
      <c r="B57" s="332" t="s">
        <v>40</v>
      </c>
      <c r="C57" s="337" t="s">
        <v>71</v>
      </c>
      <c r="D57" s="338"/>
      <c r="E57" s="339"/>
      <c r="F57" s="340"/>
      <c r="G57" s="340"/>
      <c r="H57" s="340"/>
      <c r="I57" s="340"/>
      <c r="J57" s="340"/>
      <c r="K57" s="340"/>
      <c r="L57" s="340"/>
      <c r="M57" s="340"/>
      <c r="N57" s="340"/>
      <c r="O57" s="340"/>
      <c r="P57" s="340"/>
      <c r="Q57" s="340"/>
      <c r="R57" s="340"/>
      <c r="S57" s="340"/>
      <c r="T57" s="340"/>
      <c r="U57" s="340"/>
      <c r="V57" s="340"/>
      <c r="W57" s="340"/>
      <c r="X57" s="340"/>
      <c r="Y57" s="341"/>
    </row>
    <row r="58" spans="1:26" ht="31.15" customHeight="1" x14ac:dyDescent="0.2">
      <c r="A58" s="253"/>
      <c r="B58" s="333"/>
      <c r="C58" s="234" t="s">
        <v>63</v>
      </c>
      <c r="D58" s="61" t="s">
        <v>234</v>
      </c>
      <c r="E58" s="3">
        <v>0.85</v>
      </c>
      <c r="F58" s="3">
        <v>0.85</v>
      </c>
      <c r="G58" s="2" t="s">
        <v>64</v>
      </c>
      <c r="H58" s="3">
        <v>0.94</v>
      </c>
      <c r="I58" s="3"/>
      <c r="J58" s="3"/>
      <c r="K58" s="3"/>
      <c r="L58" s="3">
        <v>0.05</v>
      </c>
      <c r="M58" s="3" t="s">
        <v>328</v>
      </c>
      <c r="N58" s="3">
        <v>0.25</v>
      </c>
      <c r="O58" s="3" t="s">
        <v>329</v>
      </c>
      <c r="P58" s="3" t="s">
        <v>330</v>
      </c>
      <c r="Q58" s="3">
        <v>0.54</v>
      </c>
      <c r="R58" s="50">
        <v>0.64</v>
      </c>
      <c r="S58" s="246" t="s">
        <v>332</v>
      </c>
      <c r="T58" s="246" t="s">
        <v>331</v>
      </c>
      <c r="U58" s="50"/>
      <c r="V58" s="50"/>
      <c r="W58" s="50"/>
      <c r="X58" s="246">
        <v>0.79700000000000004</v>
      </c>
      <c r="Y58" s="6">
        <f>X58/E58</f>
        <v>0.9376470588235295</v>
      </c>
      <c r="Z58" s="9">
        <v>11</v>
      </c>
    </row>
    <row r="59" spans="1:26" ht="31.15" customHeight="1" x14ac:dyDescent="0.2">
      <c r="A59" s="253"/>
      <c r="B59" s="333"/>
      <c r="C59" s="234" t="s">
        <v>65</v>
      </c>
      <c r="D59" s="61" t="s">
        <v>233</v>
      </c>
      <c r="E59" s="3">
        <v>1</v>
      </c>
      <c r="F59" s="3">
        <v>0.98</v>
      </c>
      <c r="G59" s="2" t="s">
        <v>61</v>
      </c>
      <c r="H59" s="3">
        <v>1</v>
      </c>
      <c r="I59" s="3"/>
      <c r="J59" s="3"/>
      <c r="K59" s="3"/>
      <c r="L59" s="285">
        <v>1</v>
      </c>
      <c r="M59" s="286"/>
      <c r="N59" s="287"/>
      <c r="O59" s="285">
        <v>1</v>
      </c>
      <c r="P59" s="286"/>
      <c r="Q59" s="287"/>
      <c r="R59" s="285">
        <v>1</v>
      </c>
      <c r="S59" s="286"/>
      <c r="T59" s="287"/>
      <c r="U59" s="255"/>
      <c r="V59" s="256"/>
      <c r="W59" s="257"/>
      <c r="X59" s="3">
        <v>1</v>
      </c>
      <c r="Y59" s="6">
        <v>1</v>
      </c>
    </row>
    <row r="60" spans="1:26" ht="31.15" customHeight="1" x14ac:dyDescent="0.2">
      <c r="A60" s="253"/>
      <c r="B60" s="333"/>
      <c r="C60" s="234" t="s">
        <v>66</v>
      </c>
      <c r="D60" s="43" t="s">
        <v>232</v>
      </c>
      <c r="E60" s="3">
        <v>0.85</v>
      </c>
      <c r="F60" s="3">
        <v>0.85</v>
      </c>
      <c r="G60" s="2" t="s">
        <v>61</v>
      </c>
      <c r="H60" s="3">
        <v>1</v>
      </c>
      <c r="I60" s="3"/>
      <c r="J60" s="3"/>
      <c r="K60" s="3"/>
      <c r="L60" s="271">
        <v>1</v>
      </c>
      <c r="M60" s="258"/>
      <c r="N60" s="258"/>
      <c r="O60" s="271">
        <v>1</v>
      </c>
      <c r="P60" s="258"/>
      <c r="Q60" s="258"/>
      <c r="R60" s="271">
        <v>1</v>
      </c>
      <c r="S60" s="258"/>
      <c r="T60" s="258"/>
      <c r="U60" s="271"/>
      <c r="V60" s="258"/>
      <c r="W60" s="258"/>
      <c r="X60" s="3">
        <v>1</v>
      </c>
      <c r="Y60" s="6">
        <f>X60/E60</f>
        <v>1.1764705882352942</v>
      </c>
    </row>
    <row r="61" spans="1:26" ht="31.15" customHeight="1" x14ac:dyDescent="0.2">
      <c r="A61" s="253"/>
      <c r="B61" s="333"/>
      <c r="C61" s="234" t="s">
        <v>67</v>
      </c>
      <c r="D61" s="43" t="s">
        <v>231</v>
      </c>
      <c r="E61" s="3">
        <v>1</v>
      </c>
      <c r="F61" s="3">
        <v>1</v>
      </c>
      <c r="G61" s="2" t="s">
        <v>64</v>
      </c>
      <c r="H61" s="3">
        <v>1</v>
      </c>
      <c r="I61" s="3"/>
      <c r="J61" s="3"/>
      <c r="K61" s="3"/>
      <c r="L61" s="108">
        <v>1</v>
      </c>
      <c r="M61" s="108">
        <v>1</v>
      </c>
      <c r="N61" s="108">
        <v>1</v>
      </c>
      <c r="O61" s="108">
        <v>1</v>
      </c>
      <c r="P61" s="108">
        <v>1</v>
      </c>
      <c r="Q61" s="108">
        <v>1</v>
      </c>
      <c r="R61" s="108">
        <v>1</v>
      </c>
      <c r="S61" s="108">
        <v>1</v>
      </c>
      <c r="T61" s="108">
        <v>1</v>
      </c>
      <c r="U61" s="108"/>
      <c r="V61" s="247"/>
      <c r="W61" s="247"/>
      <c r="X61" s="3">
        <v>1</v>
      </c>
      <c r="Y61" s="6">
        <f>X61/E61</f>
        <v>1</v>
      </c>
    </row>
    <row r="62" spans="1:26" ht="31.15" customHeight="1" x14ac:dyDescent="0.2">
      <c r="A62" s="253"/>
      <c r="B62" s="333"/>
      <c r="C62" s="234" t="s">
        <v>68</v>
      </c>
      <c r="D62" s="61" t="s">
        <v>230</v>
      </c>
      <c r="E62" s="3">
        <v>0.05</v>
      </c>
      <c r="F62" s="3">
        <v>0.05</v>
      </c>
      <c r="G62" s="2" t="s">
        <v>64</v>
      </c>
      <c r="H62" s="3">
        <v>1</v>
      </c>
      <c r="I62" s="3"/>
      <c r="J62" s="3"/>
      <c r="K62" s="3"/>
      <c r="L62" s="10">
        <v>8.6E-3</v>
      </c>
      <c r="M62" s="10">
        <v>5.1999999999999998E-3</v>
      </c>
      <c r="N62" s="10">
        <v>4.7999999999999996E-3</v>
      </c>
      <c r="O62" s="10">
        <v>8.3000000000000001E-3</v>
      </c>
      <c r="P62" s="168">
        <v>2.8E-3</v>
      </c>
      <c r="Q62" s="10">
        <v>3.5000000000000001E-3</v>
      </c>
      <c r="R62" s="168">
        <v>4.5999999999999999E-3</v>
      </c>
      <c r="S62" s="168">
        <v>4.1000000000000003E-3</v>
      </c>
      <c r="T62" s="168">
        <v>4.1000000000000003E-3</v>
      </c>
      <c r="U62" s="11"/>
      <c r="V62" s="11"/>
      <c r="W62" s="11"/>
      <c r="X62" s="168">
        <v>4.1000000000000003E-3</v>
      </c>
      <c r="Y62" s="6">
        <v>1</v>
      </c>
    </row>
    <row r="63" spans="1:26" ht="31.15" customHeight="1" x14ac:dyDescent="0.2">
      <c r="A63" s="253"/>
      <c r="B63" s="333"/>
      <c r="C63" s="233" t="s">
        <v>69</v>
      </c>
      <c r="D63" s="61" t="s">
        <v>225</v>
      </c>
      <c r="E63" s="3">
        <v>0.32</v>
      </c>
      <c r="F63" s="3">
        <v>0.41</v>
      </c>
      <c r="G63" s="2" t="s">
        <v>64</v>
      </c>
      <c r="H63" s="3">
        <v>1</v>
      </c>
      <c r="I63" s="3"/>
      <c r="J63" s="3"/>
      <c r="K63" s="3"/>
      <c r="L63" s="2" t="s">
        <v>226</v>
      </c>
      <c r="M63" s="10" t="s">
        <v>227</v>
      </c>
      <c r="N63" s="10" t="s">
        <v>227</v>
      </c>
      <c r="O63" s="3" t="s">
        <v>228</v>
      </c>
      <c r="P63" s="10" t="s">
        <v>229</v>
      </c>
      <c r="Q63" s="3" t="s">
        <v>229</v>
      </c>
      <c r="R63" s="50" t="s">
        <v>324</v>
      </c>
      <c r="S63" s="50" t="s">
        <v>325</v>
      </c>
      <c r="T63" s="50" t="s">
        <v>326</v>
      </c>
      <c r="U63" s="50"/>
      <c r="V63" s="50"/>
      <c r="W63" s="50"/>
      <c r="X63" s="11" t="s">
        <v>327</v>
      </c>
      <c r="Y63" s="6">
        <v>1</v>
      </c>
    </row>
    <row r="64" spans="1:26" ht="31.15" customHeight="1" x14ac:dyDescent="0.2">
      <c r="A64" s="253"/>
      <c r="B64" s="333"/>
      <c r="C64" s="234" t="s">
        <v>70</v>
      </c>
      <c r="D64" s="61" t="s">
        <v>218</v>
      </c>
      <c r="E64" s="2">
        <v>4</v>
      </c>
      <c r="F64" s="2">
        <v>4</v>
      </c>
      <c r="G64" s="2" t="s">
        <v>64</v>
      </c>
      <c r="H64" s="244">
        <v>1</v>
      </c>
      <c r="I64" s="2"/>
      <c r="J64" s="2"/>
      <c r="K64" s="2"/>
      <c r="L64" s="2" t="s">
        <v>219</v>
      </c>
      <c r="M64" s="2" t="s">
        <v>220</v>
      </c>
      <c r="N64" s="2" t="s">
        <v>221</v>
      </c>
      <c r="O64" s="2" t="s">
        <v>222</v>
      </c>
      <c r="P64" s="2" t="s">
        <v>223</v>
      </c>
      <c r="Q64" s="2" t="s">
        <v>224</v>
      </c>
      <c r="R64" s="49" t="s">
        <v>220</v>
      </c>
      <c r="S64" s="49" t="s">
        <v>322</v>
      </c>
      <c r="T64" s="49" t="s">
        <v>323</v>
      </c>
      <c r="U64" s="49"/>
      <c r="V64" s="49"/>
      <c r="W64" s="49"/>
      <c r="X64" s="2" t="s">
        <v>323</v>
      </c>
      <c r="Y64" s="6">
        <v>1</v>
      </c>
    </row>
    <row r="65" spans="1:26" ht="40.15" customHeight="1" x14ac:dyDescent="0.2">
      <c r="A65" s="253"/>
      <c r="B65" s="333"/>
      <c r="C65" s="345" t="s">
        <v>73</v>
      </c>
      <c r="D65" s="345"/>
      <c r="E65" s="348"/>
      <c r="F65" s="348"/>
      <c r="G65" s="348"/>
      <c r="H65" s="348"/>
      <c r="I65" s="348"/>
      <c r="J65" s="348"/>
      <c r="K65" s="348"/>
      <c r="L65" s="348"/>
      <c r="M65" s="348"/>
      <c r="N65" s="348"/>
      <c r="O65" s="348"/>
      <c r="P65" s="348"/>
      <c r="Q65" s="348"/>
      <c r="R65" s="348"/>
      <c r="S65" s="348"/>
      <c r="T65" s="348"/>
      <c r="U65" s="348"/>
      <c r="V65" s="348"/>
      <c r="W65" s="348"/>
      <c r="X65" s="348"/>
      <c r="Y65" s="349"/>
    </row>
    <row r="66" spans="1:26" ht="26.25" customHeight="1" x14ac:dyDescent="0.2">
      <c r="A66" s="253"/>
      <c r="B66" s="333"/>
      <c r="C66" s="160" t="s">
        <v>115</v>
      </c>
      <c r="D66" s="73" t="s">
        <v>276</v>
      </c>
      <c r="E66" s="3">
        <v>0.65</v>
      </c>
      <c r="F66" s="3">
        <v>0.57999999999999996</v>
      </c>
      <c r="G66" s="2" t="s">
        <v>116</v>
      </c>
      <c r="H66" s="3">
        <v>0.95</v>
      </c>
      <c r="I66" s="3"/>
      <c r="J66" s="3"/>
      <c r="K66" s="3"/>
      <c r="L66" s="271">
        <v>0.5</v>
      </c>
      <c r="M66" s="258"/>
      <c r="N66" s="258"/>
      <c r="O66" s="271">
        <v>0.57999999999999996</v>
      </c>
      <c r="P66" s="258"/>
      <c r="Q66" s="258"/>
      <c r="R66" s="271">
        <v>0.62</v>
      </c>
      <c r="S66" s="258"/>
      <c r="T66" s="258"/>
      <c r="U66" s="271"/>
      <c r="V66" s="258"/>
      <c r="W66" s="258"/>
      <c r="X66" s="3">
        <v>0.62</v>
      </c>
      <c r="Y66" s="6">
        <f>X66/E66</f>
        <v>0.95384615384615379</v>
      </c>
      <c r="Z66" s="9">
        <v>4</v>
      </c>
    </row>
    <row r="67" spans="1:26" ht="33" customHeight="1" x14ac:dyDescent="0.2">
      <c r="A67" s="253"/>
      <c r="B67" s="333"/>
      <c r="C67" s="160" t="s">
        <v>279</v>
      </c>
      <c r="D67" s="73" t="s">
        <v>280</v>
      </c>
      <c r="E67" s="11">
        <v>4.4999999999999998E-2</v>
      </c>
      <c r="F67" s="123">
        <v>4.2200000000000001E-2</v>
      </c>
      <c r="G67" s="75" t="s">
        <v>55</v>
      </c>
      <c r="H67" s="77">
        <v>0.96</v>
      </c>
      <c r="I67" s="77"/>
      <c r="J67" s="77"/>
      <c r="K67" s="77"/>
      <c r="L67" s="268">
        <v>4.3299999999999998E-2</v>
      </c>
      <c r="M67" s="269"/>
      <c r="N67" s="269"/>
      <c r="O67" s="269"/>
      <c r="P67" s="269"/>
      <c r="Q67" s="269"/>
      <c r="R67" s="269"/>
      <c r="S67" s="269"/>
      <c r="T67" s="269"/>
      <c r="U67" s="269"/>
      <c r="V67" s="269"/>
      <c r="W67" s="270"/>
      <c r="X67" s="123">
        <v>4.3299999999999998E-2</v>
      </c>
      <c r="Y67" s="6">
        <f>X67/E67</f>
        <v>0.9622222222222222</v>
      </c>
    </row>
    <row r="68" spans="1:26" ht="33" customHeight="1" x14ac:dyDescent="0.2">
      <c r="A68" s="253"/>
      <c r="B68" s="333"/>
      <c r="C68" s="160" t="s">
        <v>118</v>
      </c>
      <c r="D68" s="160" t="s">
        <v>278</v>
      </c>
      <c r="E68" s="127">
        <v>0.874</v>
      </c>
      <c r="F68" s="127">
        <v>0.85399999999999998</v>
      </c>
      <c r="G68" s="75" t="s">
        <v>55</v>
      </c>
      <c r="H68" s="77">
        <v>0.97699999999999998</v>
      </c>
      <c r="I68" s="77"/>
      <c r="J68" s="77"/>
      <c r="K68" s="77"/>
      <c r="L68" s="285"/>
      <c r="M68" s="286"/>
      <c r="N68" s="286"/>
      <c r="O68" s="286"/>
      <c r="P68" s="286"/>
      <c r="Q68" s="286"/>
      <c r="R68" s="286"/>
      <c r="S68" s="286"/>
      <c r="T68" s="286"/>
      <c r="U68" s="286"/>
      <c r="V68" s="286"/>
      <c r="W68" s="287"/>
      <c r="X68" s="127">
        <v>0.85399999999999998</v>
      </c>
      <c r="Y68" s="6">
        <f>X68/E68</f>
        <v>0.97711670480549195</v>
      </c>
    </row>
    <row r="69" spans="1:26" ht="29.25" customHeight="1" x14ac:dyDescent="0.2">
      <c r="A69" s="253"/>
      <c r="B69" s="333"/>
      <c r="C69" s="41" t="s">
        <v>119</v>
      </c>
      <c r="D69" s="41" t="s">
        <v>281</v>
      </c>
      <c r="E69" s="124">
        <v>0.7</v>
      </c>
      <c r="F69" s="124">
        <v>0.63</v>
      </c>
      <c r="G69" s="2" t="s">
        <v>61</v>
      </c>
      <c r="H69" s="2"/>
      <c r="I69" s="2">
        <v>80</v>
      </c>
      <c r="J69" s="124"/>
      <c r="K69" s="122"/>
      <c r="L69" s="258"/>
      <c r="M69" s="258"/>
      <c r="N69" s="258"/>
      <c r="O69" s="272">
        <v>0.47799999999999998</v>
      </c>
      <c r="P69" s="272"/>
      <c r="Q69" s="272"/>
      <c r="R69" s="258">
        <v>56</v>
      </c>
      <c r="S69" s="258"/>
      <c r="T69" s="258"/>
      <c r="U69" s="258"/>
      <c r="V69" s="258"/>
      <c r="W69" s="258"/>
      <c r="X69" s="248">
        <v>0.56000000000000005</v>
      </c>
      <c r="Y69" s="6">
        <f>X69/E69</f>
        <v>0.80000000000000016</v>
      </c>
    </row>
    <row r="70" spans="1:26" ht="31.15" customHeight="1" x14ac:dyDescent="0.2">
      <c r="A70" s="253"/>
      <c r="B70" s="333"/>
      <c r="C70" s="345" t="s">
        <v>72</v>
      </c>
      <c r="D70" s="346"/>
      <c r="E70" s="347"/>
      <c r="F70" s="348"/>
      <c r="G70" s="348"/>
      <c r="H70" s="348"/>
      <c r="I70" s="348"/>
      <c r="J70" s="348"/>
      <c r="K70" s="348"/>
      <c r="L70" s="348"/>
      <c r="M70" s="348"/>
      <c r="N70" s="348"/>
      <c r="O70" s="348"/>
      <c r="P70" s="348"/>
      <c r="Q70" s="348"/>
      <c r="R70" s="348"/>
      <c r="S70" s="348"/>
      <c r="T70" s="348"/>
      <c r="U70" s="348"/>
      <c r="V70" s="348"/>
      <c r="W70" s="348"/>
      <c r="X70" s="348"/>
      <c r="Y70" s="349"/>
    </row>
    <row r="71" spans="1:26" ht="31.15" customHeight="1" x14ac:dyDescent="0.2">
      <c r="A71" s="253"/>
      <c r="B71" s="333"/>
      <c r="C71" s="234" t="s">
        <v>172</v>
      </c>
      <c r="D71" s="61" t="s">
        <v>235</v>
      </c>
      <c r="E71" s="2">
        <v>1</v>
      </c>
      <c r="F71" s="2">
        <v>0</v>
      </c>
      <c r="G71" s="2" t="s">
        <v>56</v>
      </c>
      <c r="H71" s="2"/>
      <c r="I71" s="2"/>
      <c r="J71" s="2"/>
      <c r="K71" s="2">
        <v>0</v>
      </c>
      <c r="L71" s="255">
        <v>0</v>
      </c>
      <c r="M71" s="256"/>
      <c r="N71" s="256"/>
      <c r="O71" s="256"/>
      <c r="P71" s="256"/>
      <c r="Q71" s="257"/>
      <c r="R71" s="255"/>
      <c r="S71" s="256"/>
      <c r="T71" s="256"/>
      <c r="U71" s="256"/>
      <c r="V71" s="256"/>
      <c r="W71" s="257"/>
      <c r="X71" s="2">
        <v>0</v>
      </c>
      <c r="Y71" s="6">
        <f>X71/E71</f>
        <v>0</v>
      </c>
      <c r="Z71" s="9">
        <v>5</v>
      </c>
    </row>
    <row r="72" spans="1:26" ht="29.25" customHeight="1" x14ac:dyDescent="0.2">
      <c r="A72" s="253"/>
      <c r="B72" s="333"/>
      <c r="C72" s="234" t="s">
        <v>173</v>
      </c>
      <c r="D72" s="61" t="s">
        <v>235</v>
      </c>
      <c r="E72" s="2">
        <v>1</v>
      </c>
      <c r="F72" s="2">
        <v>0</v>
      </c>
      <c r="G72" s="2" t="s">
        <v>56</v>
      </c>
      <c r="H72" s="2"/>
      <c r="I72" s="2"/>
      <c r="J72" s="2"/>
      <c r="K72" s="2">
        <v>0</v>
      </c>
      <c r="L72" s="255">
        <v>0</v>
      </c>
      <c r="M72" s="256"/>
      <c r="N72" s="256"/>
      <c r="O72" s="256"/>
      <c r="P72" s="256"/>
      <c r="Q72" s="257"/>
      <c r="R72" s="255"/>
      <c r="S72" s="256"/>
      <c r="T72" s="256"/>
      <c r="U72" s="256"/>
      <c r="V72" s="256"/>
      <c r="W72" s="257"/>
      <c r="X72" s="2">
        <v>0</v>
      </c>
      <c r="Y72" s="6">
        <f>X72/E72</f>
        <v>0</v>
      </c>
    </row>
    <row r="73" spans="1:26" ht="31.15" customHeight="1" x14ac:dyDescent="0.2">
      <c r="A73" s="253"/>
      <c r="B73" s="333"/>
      <c r="C73" s="234" t="s">
        <v>174</v>
      </c>
      <c r="D73" s="61" t="s">
        <v>236</v>
      </c>
      <c r="E73" s="2">
        <v>1</v>
      </c>
      <c r="F73" s="2">
        <v>0</v>
      </c>
      <c r="G73" s="2" t="s">
        <v>56</v>
      </c>
      <c r="H73" s="2"/>
      <c r="I73" s="102"/>
      <c r="J73" s="101"/>
      <c r="K73" s="2">
        <v>0</v>
      </c>
      <c r="L73" s="255">
        <v>0</v>
      </c>
      <c r="M73" s="256"/>
      <c r="N73" s="256"/>
      <c r="O73" s="256"/>
      <c r="P73" s="256"/>
      <c r="Q73" s="257"/>
      <c r="R73" s="255"/>
      <c r="S73" s="256"/>
      <c r="T73" s="256"/>
      <c r="U73" s="256"/>
      <c r="V73" s="256"/>
      <c r="W73" s="257"/>
      <c r="X73" s="2">
        <v>0</v>
      </c>
      <c r="Y73" s="6">
        <f>X73/E73</f>
        <v>0</v>
      </c>
    </row>
    <row r="74" spans="1:26" ht="31.15" customHeight="1" x14ac:dyDescent="0.2">
      <c r="A74" s="253"/>
      <c r="B74" s="333"/>
      <c r="C74" s="234" t="s">
        <v>175</v>
      </c>
      <c r="D74" s="61" t="s">
        <v>237</v>
      </c>
      <c r="E74" s="36">
        <v>5467</v>
      </c>
      <c r="F74" s="36">
        <v>5467</v>
      </c>
      <c r="G74" s="2" t="s">
        <v>56</v>
      </c>
      <c r="H74" s="2"/>
      <c r="I74" s="2"/>
      <c r="J74" s="96">
        <v>0.55000000000000004</v>
      </c>
      <c r="K74" s="2"/>
      <c r="L74" s="353">
        <v>3000</v>
      </c>
      <c r="M74" s="354"/>
      <c r="N74" s="354"/>
      <c r="O74" s="354"/>
      <c r="P74" s="354"/>
      <c r="Q74" s="355"/>
      <c r="R74" s="285"/>
      <c r="S74" s="256"/>
      <c r="T74" s="256"/>
      <c r="U74" s="256"/>
      <c r="V74" s="256"/>
      <c r="W74" s="257"/>
      <c r="X74" s="36">
        <v>3000</v>
      </c>
      <c r="Y74" s="6">
        <f>X74/E74</f>
        <v>0.54874702762026706</v>
      </c>
    </row>
    <row r="75" spans="1:26" ht="39" customHeight="1" thickBot="1" x14ac:dyDescent="0.25">
      <c r="A75" s="253"/>
      <c r="B75" s="333"/>
      <c r="C75" s="234" t="s">
        <v>143</v>
      </c>
      <c r="D75" s="105" t="s">
        <v>202</v>
      </c>
      <c r="E75" s="103">
        <v>500</v>
      </c>
      <c r="F75" s="103">
        <v>0</v>
      </c>
      <c r="G75" s="14" t="s">
        <v>56</v>
      </c>
      <c r="H75" s="14"/>
      <c r="I75" s="14"/>
      <c r="J75" s="14"/>
      <c r="K75" s="14">
        <v>0</v>
      </c>
      <c r="L75" s="259"/>
      <c r="M75" s="260"/>
      <c r="N75" s="260"/>
      <c r="O75" s="260"/>
      <c r="P75" s="260"/>
      <c r="Q75" s="261"/>
      <c r="R75" s="262"/>
      <c r="S75" s="263"/>
      <c r="T75" s="263"/>
      <c r="U75" s="263"/>
      <c r="V75" s="263"/>
      <c r="W75" s="264"/>
      <c r="X75" s="13">
        <v>0</v>
      </c>
      <c r="Y75" s="6">
        <f>X75/E75</f>
        <v>0</v>
      </c>
    </row>
    <row r="76" spans="1:26" ht="31.15" customHeight="1" x14ac:dyDescent="0.2">
      <c r="A76" s="253"/>
      <c r="B76" s="23"/>
      <c r="C76" s="350" t="s">
        <v>107</v>
      </c>
      <c r="D76" s="351"/>
      <c r="E76" s="28"/>
      <c r="F76" s="28"/>
      <c r="G76" s="28"/>
      <c r="H76" s="28"/>
      <c r="I76" s="28"/>
      <c r="J76" s="28"/>
      <c r="K76" s="28"/>
      <c r="L76" s="28"/>
      <c r="M76" s="28"/>
      <c r="N76" s="28"/>
      <c r="O76" s="28"/>
      <c r="P76" s="28"/>
      <c r="Q76" s="28"/>
      <c r="R76" s="28"/>
      <c r="S76" s="28"/>
      <c r="T76" s="28"/>
      <c r="U76" s="28"/>
      <c r="V76" s="28"/>
      <c r="W76" s="28"/>
      <c r="X76" s="28"/>
      <c r="Y76" s="29"/>
    </row>
    <row r="77" spans="1:26" ht="40.5" customHeight="1" x14ac:dyDescent="0.2">
      <c r="A77" s="253"/>
      <c r="B77" s="23"/>
      <c r="C77" s="234" t="s">
        <v>169</v>
      </c>
      <c r="D77" s="104" t="s">
        <v>242</v>
      </c>
      <c r="E77" s="2">
        <v>0.28000000000000003</v>
      </c>
      <c r="F77" s="2">
        <v>0.28999999999999998</v>
      </c>
      <c r="G77" s="2" t="s">
        <v>56</v>
      </c>
      <c r="H77" s="3">
        <v>1</v>
      </c>
      <c r="I77" s="3"/>
      <c r="J77" s="3"/>
      <c r="K77" s="3"/>
      <c r="L77" s="258">
        <v>0.11</v>
      </c>
      <c r="M77" s="258"/>
      <c r="N77" s="258"/>
      <c r="O77" s="258"/>
      <c r="P77" s="258"/>
      <c r="Q77" s="258"/>
      <c r="R77" s="258"/>
      <c r="S77" s="258"/>
      <c r="T77" s="258"/>
      <c r="U77" s="258"/>
      <c r="V77" s="258"/>
      <c r="W77" s="258"/>
      <c r="X77" s="2">
        <v>0.11</v>
      </c>
      <c r="Y77" s="6">
        <v>1</v>
      </c>
      <c r="Z77" s="9">
        <v>5</v>
      </c>
    </row>
    <row r="78" spans="1:26" ht="31.15" customHeight="1" x14ac:dyDescent="0.2">
      <c r="A78" s="253"/>
      <c r="B78" s="23"/>
      <c r="C78" s="160" t="s">
        <v>87</v>
      </c>
      <c r="D78" s="104" t="s">
        <v>240</v>
      </c>
      <c r="E78" s="3">
        <v>0.85</v>
      </c>
      <c r="F78" s="3">
        <v>0.68</v>
      </c>
      <c r="G78" s="2" t="s">
        <v>61</v>
      </c>
      <c r="H78" s="3"/>
      <c r="I78" s="3"/>
      <c r="J78" s="3">
        <v>0.59</v>
      </c>
      <c r="K78" s="3"/>
      <c r="L78" s="255">
        <v>45</v>
      </c>
      <c r="M78" s="256"/>
      <c r="N78" s="257"/>
      <c r="O78" s="255">
        <v>45</v>
      </c>
      <c r="P78" s="256"/>
      <c r="Q78" s="257"/>
      <c r="R78" s="255">
        <v>50</v>
      </c>
      <c r="S78" s="256"/>
      <c r="T78" s="257"/>
      <c r="U78" s="255"/>
      <c r="V78" s="256"/>
      <c r="W78" s="257"/>
      <c r="X78" s="3">
        <v>0.5</v>
      </c>
      <c r="Y78" s="6">
        <f>X78/E78</f>
        <v>0.58823529411764708</v>
      </c>
    </row>
    <row r="79" spans="1:26" ht="42" customHeight="1" x14ac:dyDescent="0.2">
      <c r="A79" s="253"/>
      <c r="B79" s="23"/>
      <c r="C79" s="234" t="s">
        <v>79</v>
      </c>
      <c r="D79" s="61" t="s">
        <v>239</v>
      </c>
      <c r="E79" s="3">
        <v>0.93</v>
      </c>
      <c r="F79" s="3">
        <v>0.92</v>
      </c>
      <c r="G79" s="2" t="s">
        <v>61</v>
      </c>
      <c r="H79" s="3">
        <v>0.99</v>
      </c>
      <c r="I79" s="3"/>
      <c r="J79" s="3"/>
      <c r="K79" s="3"/>
      <c r="L79" s="255">
        <v>92</v>
      </c>
      <c r="M79" s="256"/>
      <c r="N79" s="257"/>
      <c r="O79" s="255">
        <v>92</v>
      </c>
      <c r="P79" s="256"/>
      <c r="Q79" s="257"/>
      <c r="R79" s="255">
        <v>92</v>
      </c>
      <c r="S79" s="256"/>
      <c r="T79" s="257"/>
      <c r="U79" s="255"/>
      <c r="V79" s="256"/>
      <c r="W79" s="257"/>
      <c r="X79" s="3">
        <v>0.92</v>
      </c>
      <c r="Y79" s="6">
        <f>X79/E79</f>
        <v>0.989247311827957</v>
      </c>
    </row>
    <row r="80" spans="1:26" ht="42" customHeight="1" x14ac:dyDescent="0.2">
      <c r="A80" s="253"/>
      <c r="B80" s="78"/>
      <c r="C80" s="234" t="s">
        <v>80</v>
      </c>
      <c r="D80" s="76" t="s">
        <v>238</v>
      </c>
      <c r="E80" s="77">
        <v>0.96</v>
      </c>
      <c r="F80" s="77">
        <v>0.95</v>
      </c>
      <c r="G80" s="75" t="s">
        <v>56</v>
      </c>
      <c r="H80" s="96">
        <v>0.99</v>
      </c>
      <c r="I80" s="100"/>
      <c r="J80" s="77"/>
      <c r="K80" s="77"/>
      <c r="L80" s="255">
        <v>95</v>
      </c>
      <c r="M80" s="256"/>
      <c r="N80" s="256"/>
      <c r="O80" s="256"/>
      <c r="P80" s="256"/>
      <c r="Q80" s="257"/>
      <c r="R80" s="255"/>
      <c r="S80" s="256"/>
      <c r="T80" s="256"/>
      <c r="U80" s="256"/>
      <c r="V80" s="256"/>
      <c r="W80" s="257"/>
      <c r="X80" s="77">
        <v>0.95</v>
      </c>
      <c r="Y80" s="6">
        <f>X80/E80</f>
        <v>0.98958333333333337</v>
      </c>
    </row>
    <row r="81" spans="1:26" ht="35.25" customHeight="1" x14ac:dyDescent="0.2">
      <c r="A81" s="253"/>
      <c r="B81" s="23"/>
      <c r="C81" s="234" t="s">
        <v>168</v>
      </c>
      <c r="D81" s="61" t="s">
        <v>241</v>
      </c>
      <c r="E81" s="3">
        <v>0.54</v>
      </c>
      <c r="F81" s="3">
        <v>0.53</v>
      </c>
      <c r="G81" s="2" t="s">
        <v>56</v>
      </c>
      <c r="H81" s="3">
        <v>0.98</v>
      </c>
      <c r="I81" s="3"/>
      <c r="J81" s="3"/>
      <c r="K81" s="3"/>
      <c r="L81" s="285">
        <v>0.53</v>
      </c>
      <c r="M81" s="256"/>
      <c r="N81" s="256"/>
      <c r="O81" s="256"/>
      <c r="P81" s="256"/>
      <c r="Q81" s="257"/>
      <c r="R81" s="285"/>
      <c r="S81" s="256"/>
      <c r="T81" s="256"/>
      <c r="U81" s="256"/>
      <c r="V81" s="256"/>
      <c r="W81" s="257"/>
      <c r="X81" s="3">
        <v>0.53</v>
      </c>
      <c r="Y81" s="6">
        <f>X81/E81</f>
        <v>0.98148148148148151</v>
      </c>
    </row>
    <row r="82" spans="1:26" ht="31.15" customHeight="1" x14ac:dyDescent="0.2">
      <c r="A82" s="253"/>
      <c r="B82" s="78"/>
      <c r="C82" s="352" t="s">
        <v>109</v>
      </c>
      <c r="D82" s="345"/>
      <c r="E82" s="31"/>
      <c r="F82" s="31"/>
      <c r="G82" s="31"/>
      <c r="H82" s="31"/>
      <c r="I82" s="31"/>
      <c r="J82" s="31"/>
      <c r="K82" s="31"/>
      <c r="L82" s="31"/>
      <c r="M82" s="31"/>
      <c r="N82" s="31"/>
      <c r="O82" s="31"/>
      <c r="P82" s="31"/>
      <c r="Q82" s="31"/>
      <c r="R82" s="31"/>
      <c r="S82" s="31"/>
      <c r="T82" s="31"/>
      <c r="U82" s="31"/>
      <c r="V82" s="31"/>
      <c r="W82" s="31"/>
      <c r="X82" s="31"/>
      <c r="Y82" s="32"/>
    </row>
    <row r="83" spans="1:26" ht="52.5" customHeight="1" x14ac:dyDescent="0.2">
      <c r="A83" s="253"/>
      <c r="B83" s="23"/>
      <c r="C83" s="140" t="s">
        <v>291</v>
      </c>
      <c r="D83" s="159" t="s">
        <v>283</v>
      </c>
      <c r="E83" s="128">
        <v>210</v>
      </c>
      <c r="F83" s="129">
        <v>245.3</v>
      </c>
      <c r="G83" s="129" t="s">
        <v>61</v>
      </c>
      <c r="H83" s="130">
        <v>1</v>
      </c>
      <c r="I83" s="131"/>
      <c r="J83" s="130"/>
      <c r="K83" s="130"/>
      <c r="L83" s="315">
        <v>205</v>
      </c>
      <c r="M83" s="315"/>
      <c r="N83" s="315"/>
      <c r="O83" s="314">
        <v>200</v>
      </c>
      <c r="P83" s="314"/>
      <c r="Q83" s="314"/>
      <c r="R83" s="314"/>
      <c r="S83" s="314"/>
      <c r="T83" s="314"/>
      <c r="U83" s="314"/>
      <c r="V83" s="314"/>
      <c r="W83" s="314"/>
      <c r="X83" s="129">
        <v>200</v>
      </c>
      <c r="Y83" s="6">
        <v>1</v>
      </c>
      <c r="Z83" s="9">
        <v>21</v>
      </c>
    </row>
    <row r="84" spans="1:26" ht="39.75" customHeight="1" x14ac:dyDescent="0.2">
      <c r="A84" s="253"/>
      <c r="B84" s="23"/>
      <c r="C84" s="140" t="s">
        <v>292</v>
      </c>
      <c r="D84" s="159" t="s">
        <v>282</v>
      </c>
      <c r="E84" s="128">
        <v>125234</v>
      </c>
      <c r="F84" s="128">
        <v>127790</v>
      </c>
      <c r="G84" s="133" t="s">
        <v>61</v>
      </c>
      <c r="H84" s="130">
        <v>1</v>
      </c>
      <c r="I84" s="131"/>
      <c r="J84" s="130"/>
      <c r="K84" s="130"/>
      <c r="L84" s="315">
        <v>120840</v>
      </c>
      <c r="M84" s="315"/>
      <c r="N84" s="315"/>
      <c r="O84" s="314">
        <v>112679</v>
      </c>
      <c r="P84" s="314"/>
      <c r="Q84" s="314"/>
      <c r="R84" s="308"/>
      <c r="S84" s="309"/>
      <c r="T84" s="310"/>
      <c r="U84" s="308"/>
      <c r="V84" s="309"/>
      <c r="W84" s="310"/>
      <c r="X84" s="129">
        <v>112679</v>
      </c>
      <c r="Y84" s="132">
        <v>1</v>
      </c>
    </row>
    <row r="85" spans="1:26" ht="120" customHeight="1" x14ac:dyDescent="0.2">
      <c r="A85" s="253"/>
      <c r="B85" s="23"/>
      <c r="C85" s="160" t="s">
        <v>110</v>
      </c>
      <c r="D85" s="161" t="s">
        <v>111</v>
      </c>
      <c r="E85" s="162"/>
      <c r="F85" s="163"/>
      <c r="G85" s="164" t="s">
        <v>56</v>
      </c>
      <c r="H85" s="162"/>
      <c r="I85" s="164"/>
      <c r="J85" s="165"/>
      <c r="K85" s="163"/>
      <c r="L85" s="316"/>
      <c r="M85" s="316"/>
      <c r="N85" s="316"/>
      <c r="O85" s="316"/>
      <c r="P85" s="316"/>
      <c r="Q85" s="316"/>
      <c r="R85" s="342"/>
      <c r="S85" s="343"/>
      <c r="T85" s="343"/>
      <c r="U85" s="343"/>
      <c r="V85" s="343"/>
      <c r="W85" s="344"/>
      <c r="X85" s="164"/>
      <c r="Y85" s="166"/>
    </row>
    <row r="86" spans="1:26" ht="46.5" customHeight="1" x14ac:dyDescent="0.2">
      <c r="A86" s="253"/>
      <c r="B86" s="78"/>
      <c r="C86" s="293" t="s">
        <v>243</v>
      </c>
      <c r="D86" s="294"/>
      <c r="E86" s="294"/>
      <c r="F86" s="294"/>
      <c r="G86" s="294"/>
      <c r="H86" s="294"/>
      <c r="I86" s="294"/>
      <c r="J86" s="294"/>
      <c r="K86" s="294"/>
      <c r="L86" s="294"/>
      <c r="M86" s="294"/>
      <c r="N86" s="294"/>
      <c r="O86" s="294"/>
      <c r="P86" s="294"/>
      <c r="Q86" s="294"/>
      <c r="R86" s="294"/>
      <c r="S86" s="294"/>
      <c r="T86" s="294"/>
      <c r="U86" s="294"/>
      <c r="V86" s="294"/>
      <c r="W86" s="294"/>
      <c r="X86" s="294"/>
      <c r="Y86" s="295"/>
    </row>
    <row r="87" spans="1:26" ht="46.5" customHeight="1" x14ac:dyDescent="0.2">
      <c r="A87" s="253"/>
      <c r="B87" s="78"/>
      <c r="C87" s="160" t="s">
        <v>163</v>
      </c>
      <c r="D87" s="109" t="s">
        <v>244</v>
      </c>
      <c r="E87" s="30">
        <v>0.95</v>
      </c>
      <c r="F87" s="33">
        <v>90</v>
      </c>
      <c r="G87" s="26" t="s">
        <v>61</v>
      </c>
      <c r="H87" s="30">
        <v>1.03</v>
      </c>
      <c r="I87" s="26"/>
      <c r="J87" s="34"/>
      <c r="K87" s="33"/>
      <c r="L87" s="255">
        <v>90</v>
      </c>
      <c r="M87" s="256"/>
      <c r="N87" s="257"/>
      <c r="O87" s="255">
        <v>90</v>
      </c>
      <c r="P87" s="256"/>
      <c r="Q87" s="257"/>
      <c r="R87" s="258">
        <v>98</v>
      </c>
      <c r="S87" s="258"/>
      <c r="T87" s="258"/>
      <c r="U87" s="256"/>
      <c r="V87" s="256"/>
      <c r="W87" s="257"/>
      <c r="X87" s="26">
        <v>98</v>
      </c>
      <c r="Y87" s="6">
        <v>1.03</v>
      </c>
    </row>
    <row r="88" spans="1:26" ht="46.5" customHeight="1" x14ac:dyDescent="0.2">
      <c r="A88" s="253"/>
      <c r="B88" s="78"/>
      <c r="C88" s="160" t="s">
        <v>165</v>
      </c>
      <c r="D88" s="109" t="s">
        <v>247</v>
      </c>
      <c r="E88" s="30">
        <v>0.95</v>
      </c>
      <c r="F88" s="33">
        <v>90</v>
      </c>
      <c r="G88" s="26" t="s">
        <v>61</v>
      </c>
      <c r="H88" s="106">
        <v>0.94</v>
      </c>
      <c r="I88" s="108"/>
      <c r="J88" s="34"/>
      <c r="K88" s="33"/>
      <c r="L88" s="255">
        <v>90</v>
      </c>
      <c r="M88" s="256"/>
      <c r="N88" s="256"/>
      <c r="O88" s="258">
        <v>90</v>
      </c>
      <c r="P88" s="258"/>
      <c r="Q88" s="258"/>
      <c r="R88" s="258"/>
      <c r="S88" s="258"/>
      <c r="T88" s="258"/>
      <c r="U88" s="256"/>
      <c r="V88" s="256"/>
      <c r="W88" s="257"/>
      <c r="X88" s="26">
        <v>90</v>
      </c>
      <c r="Y88" s="6">
        <v>0.94</v>
      </c>
    </row>
    <row r="89" spans="1:26" ht="39.75" customHeight="1" x14ac:dyDescent="0.2">
      <c r="A89" s="253"/>
      <c r="B89" s="78"/>
      <c r="C89" s="160" t="s">
        <v>166</v>
      </c>
      <c r="D89" s="109" t="s">
        <v>245</v>
      </c>
      <c r="E89" s="30">
        <v>1</v>
      </c>
      <c r="F89" s="33">
        <v>100</v>
      </c>
      <c r="G89" s="26" t="s">
        <v>56</v>
      </c>
      <c r="H89" s="30">
        <v>1</v>
      </c>
      <c r="I89" s="26"/>
      <c r="J89" s="34"/>
      <c r="K89" s="33"/>
      <c r="L89" s="255">
        <v>100</v>
      </c>
      <c r="M89" s="256"/>
      <c r="N89" s="256"/>
      <c r="O89" s="256"/>
      <c r="P89" s="256"/>
      <c r="Q89" s="257"/>
      <c r="R89" s="255"/>
      <c r="S89" s="256"/>
      <c r="T89" s="256"/>
      <c r="U89" s="256"/>
      <c r="V89" s="256"/>
      <c r="W89" s="257"/>
      <c r="X89" s="26">
        <v>100</v>
      </c>
      <c r="Y89" s="6">
        <v>1</v>
      </c>
    </row>
    <row r="90" spans="1:26" ht="39.75" customHeight="1" thickBot="1" x14ac:dyDescent="0.25">
      <c r="A90" s="254"/>
      <c r="B90" s="78"/>
      <c r="C90" s="160" t="s">
        <v>167</v>
      </c>
      <c r="D90" s="109" t="s">
        <v>246</v>
      </c>
      <c r="E90" s="30">
        <v>1</v>
      </c>
      <c r="F90" s="33">
        <v>100</v>
      </c>
      <c r="G90" s="26" t="s">
        <v>56</v>
      </c>
      <c r="H90" s="30"/>
      <c r="I90" s="26"/>
      <c r="J90" s="34"/>
      <c r="K90" s="33">
        <v>0</v>
      </c>
      <c r="L90" s="255">
        <v>0</v>
      </c>
      <c r="M90" s="256"/>
      <c r="N90" s="256"/>
      <c r="O90" s="256"/>
      <c r="P90" s="256"/>
      <c r="Q90" s="257"/>
      <c r="R90" s="255"/>
      <c r="S90" s="256"/>
      <c r="T90" s="256"/>
      <c r="U90" s="256"/>
      <c r="V90" s="256"/>
      <c r="W90" s="257"/>
      <c r="X90" s="26">
        <v>0</v>
      </c>
      <c r="Y90" s="6">
        <f t="shared" ref="Y90" si="1">X90/E90</f>
        <v>0</v>
      </c>
    </row>
    <row r="91" spans="1:26" ht="34.9" customHeight="1" thickBot="1" x14ac:dyDescent="0.25">
      <c r="A91" s="329" t="s">
        <v>48</v>
      </c>
      <c r="B91" s="318" t="s">
        <v>42</v>
      </c>
      <c r="C91" s="240" t="s">
        <v>151</v>
      </c>
      <c r="D91" s="95" t="s">
        <v>248</v>
      </c>
      <c r="E91" s="5">
        <v>80</v>
      </c>
      <c r="F91" s="5">
        <v>77</v>
      </c>
      <c r="G91" s="5" t="s">
        <v>61</v>
      </c>
      <c r="H91" s="5">
        <v>94</v>
      </c>
      <c r="I91" s="5"/>
      <c r="J91" s="5"/>
      <c r="K91" s="5"/>
      <c r="L91" s="324">
        <v>0.7</v>
      </c>
      <c r="M91" s="274"/>
      <c r="N91" s="275"/>
      <c r="O91" s="285">
        <v>0.75</v>
      </c>
      <c r="P91" s="256"/>
      <c r="Q91" s="257"/>
      <c r="R91" s="285">
        <v>0.7</v>
      </c>
      <c r="S91" s="256"/>
      <c r="T91" s="257"/>
      <c r="U91" s="285"/>
      <c r="V91" s="256"/>
      <c r="W91" s="257"/>
      <c r="X91" s="16">
        <v>0.7</v>
      </c>
      <c r="Y91" s="17">
        <v>0.94</v>
      </c>
    </row>
    <row r="92" spans="1:26" ht="37.9" customHeight="1" thickBot="1" x14ac:dyDescent="0.25">
      <c r="A92" s="329"/>
      <c r="B92" s="319"/>
      <c r="C92" s="237" t="s">
        <v>152</v>
      </c>
      <c r="D92" s="61" t="s">
        <v>249</v>
      </c>
      <c r="E92" s="231" t="s">
        <v>317</v>
      </c>
      <c r="F92" s="3" t="s">
        <v>317</v>
      </c>
      <c r="G92" s="5" t="s">
        <v>61</v>
      </c>
      <c r="H92" s="2">
        <v>99</v>
      </c>
      <c r="I92" s="3"/>
      <c r="J92" s="3"/>
      <c r="K92" s="2"/>
      <c r="L92" s="311">
        <v>0.97</v>
      </c>
      <c r="M92" s="312"/>
      <c r="N92" s="313"/>
      <c r="O92" s="262">
        <v>0.97</v>
      </c>
      <c r="P92" s="280"/>
      <c r="Q92" s="281"/>
      <c r="R92" s="285">
        <v>0.95</v>
      </c>
      <c r="S92" s="256"/>
      <c r="T92" s="257"/>
      <c r="U92" s="285"/>
      <c r="V92" s="256"/>
      <c r="W92" s="257"/>
      <c r="X92" s="3">
        <v>0.95</v>
      </c>
      <c r="Y92" s="24">
        <v>0.99</v>
      </c>
    </row>
    <row r="93" spans="1:26" ht="31.15" customHeight="1" x14ac:dyDescent="0.2">
      <c r="A93" s="329"/>
      <c r="B93" s="318" t="s">
        <v>43</v>
      </c>
      <c r="C93" s="240" t="s">
        <v>58</v>
      </c>
      <c r="D93" s="92" t="s">
        <v>251</v>
      </c>
      <c r="E93" s="5">
        <v>50</v>
      </c>
      <c r="F93" s="5">
        <v>90</v>
      </c>
      <c r="G93" s="5" t="s">
        <v>56</v>
      </c>
      <c r="H93" s="5"/>
      <c r="I93" s="5"/>
      <c r="J93" s="5"/>
      <c r="K93" s="5">
        <v>0</v>
      </c>
      <c r="L93" s="301">
        <v>0</v>
      </c>
      <c r="M93" s="283"/>
      <c r="N93" s="283"/>
      <c r="O93" s="283"/>
      <c r="P93" s="283"/>
      <c r="Q93" s="284"/>
      <c r="R93" s="301"/>
      <c r="S93" s="283"/>
      <c r="T93" s="283"/>
      <c r="U93" s="283"/>
      <c r="V93" s="283"/>
      <c r="W93" s="284"/>
      <c r="X93" s="5">
        <v>0</v>
      </c>
      <c r="Y93" s="6">
        <f>X93/E93</f>
        <v>0</v>
      </c>
    </row>
    <row r="94" spans="1:26" ht="31.15" customHeight="1" x14ac:dyDescent="0.2">
      <c r="A94" s="329"/>
      <c r="B94" s="331"/>
      <c r="C94" s="239" t="s">
        <v>153</v>
      </c>
      <c r="D94" s="99" t="s">
        <v>252</v>
      </c>
      <c r="E94" s="26">
        <v>100</v>
      </c>
      <c r="F94" s="26">
        <v>0</v>
      </c>
      <c r="G94" s="26" t="s">
        <v>61</v>
      </c>
      <c r="H94" s="26">
        <v>100</v>
      </c>
      <c r="I94" s="26"/>
      <c r="J94" s="26"/>
      <c r="K94" s="26"/>
      <c r="L94" s="258">
        <v>0</v>
      </c>
      <c r="M94" s="258"/>
      <c r="N94" s="258"/>
      <c r="O94" s="256">
        <v>100</v>
      </c>
      <c r="P94" s="256"/>
      <c r="Q94" s="257"/>
      <c r="R94" s="258">
        <v>100</v>
      </c>
      <c r="S94" s="258"/>
      <c r="T94" s="258"/>
      <c r="U94" s="256"/>
      <c r="V94" s="256"/>
      <c r="W94" s="257"/>
      <c r="X94" s="26">
        <v>100</v>
      </c>
      <c r="Y94" s="6">
        <f>X94/E94</f>
        <v>1</v>
      </c>
    </row>
    <row r="95" spans="1:26" ht="31.15" customHeight="1" thickBot="1" x14ac:dyDescent="0.25">
      <c r="A95" s="329"/>
      <c r="B95" s="319"/>
      <c r="C95" s="237" t="s">
        <v>59</v>
      </c>
      <c r="D95" s="43" t="s">
        <v>250</v>
      </c>
      <c r="E95" s="2">
        <v>4</v>
      </c>
      <c r="F95" s="2">
        <v>4</v>
      </c>
      <c r="G95" s="2" t="s">
        <v>56</v>
      </c>
      <c r="H95" s="2"/>
      <c r="I95" s="107">
        <v>0.75</v>
      </c>
      <c r="J95" s="2"/>
      <c r="K95" s="2"/>
      <c r="L95" s="255">
        <v>3</v>
      </c>
      <c r="M95" s="256"/>
      <c r="N95" s="256"/>
      <c r="O95" s="256"/>
      <c r="P95" s="256"/>
      <c r="Q95" s="257"/>
      <c r="R95" s="279"/>
      <c r="S95" s="280"/>
      <c r="T95" s="280"/>
      <c r="U95" s="280"/>
      <c r="V95" s="280"/>
      <c r="W95" s="281"/>
      <c r="X95" s="2">
        <v>3</v>
      </c>
      <c r="Y95" s="6">
        <v>0.75</v>
      </c>
    </row>
    <row r="96" spans="1:26" ht="37.15" customHeight="1" thickBot="1" x14ac:dyDescent="0.25">
      <c r="A96" s="329"/>
      <c r="B96" s="22" t="s">
        <v>44</v>
      </c>
      <c r="C96" s="241" t="s">
        <v>274</v>
      </c>
      <c r="D96" s="95" t="s">
        <v>253</v>
      </c>
      <c r="E96" s="16">
        <v>0.8</v>
      </c>
      <c r="F96" s="16">
        <v>0.8</v>
      </c>
      <c r="G96" s="5" t="s">
        <v>56</v>
      </c>
      <c r="H96" s="16"/>
      <c r="I96" s="16"/>
      <c r="J96" s="16">
        <v>0.5</v>
      </c>
      <c r="K96" s="16"/>
      <c r="L96" s="282">
        <v>0.4</v>
      </c>
      <c r="M96" s="283"/>
      <c r="N96" s="283"/>
      <c r="O96" s="283"/>
      <c r="P96" s="283"/>
      <c r="Q96" s="284"/>
      <c r="R96" s="282"/>
      <c r="S96" s="283"/>
      <c r="T96" s="283"/>
      <c r="U96" s="283"/>
      <c r="V96" s="283"/>
      <c r="W96" s="284"/>
      <c r="X96" s="16">
        <v>0.4</v>
      </c>
      <c r="Y96" s="6">
        <v>0.5</v>
      </c>
    </row>
    <row r="97" spans="1:25" ht="31.15" customHeight="1" thickBot="1" x14ac:dyDescent="0.25">
      <c r="A97" s="329"/>
      <c r="B97" s="38" t="s">
        <v>45</v>
      </c>
      <c r="C97" s="234" t="s">
        <v>112</v>
      </c>
      <c r="D97" s="92" t="s">
        <v>254</v>
      </c>
      <c r="E97" s="16">
        <v>0.57999999999999996</v>
      </c>
      <c r="F97" s="18">
        <v>0.56999999999999995</v>
      </c>
      <c r="G97" s="5" t="s">
        <v>56</v>
      </c>
      <c r="H97" s="16">
        <v>0.98</v>
      </c>
      <c r="I97" s="16"/>
      <c r="J97" s="16"/>
      <c r="K97" s="16"/>
      <c r="L97" s="317" t="s">
        <v>256</v>
      </c>
      <c r="M97" s="296"/>
      <c r="N97" s="296"/>
      <c r="O97" s="296"/>
      <c r="P97" s="296"/>
      <c r="Q97" s="297"/>
      <c r="R97" s="317"/>
      <c r="S97" s="296"/>
      <c r="T97" s="296"/>
      <c r="U97" s="296"/>
      <c r="V97" s="296"/>
      <c r="W97" s="297"/>
      <c r="X97" s="18" t="s">
        <v>255</v>
      </c>
      <c r="Y97" s="17">
        <v>0.98</v>
      </c>
    </row>
    <row r="98" spans="1:25" ht="46.15" customHeight="1" thickBot="1" x14ac:dyDescent="0.25">
      <c r="A98" s="329"/>
      <c r="B98" s="318" t="s">
        <v>46</v>
      </c>
      <c r="C98" s="239" t="s">
        <v>81</v>
      </c>
      <c r="D98" s="95" t="s">
        <v>257</v>
      </c>
      <c r="E98" s="16">
        <v>0.93</v>
      </c>
      <c r="F98" s="16">
        <v>0.93</v>
      </c>
      <c r="G98" s="5" t="s">
        <v>61</v>
      </c>
      <c r="H98" s="16">
        <v>1</v>
      </c>
      <c r="I98" s="16"/>
      <c r="J98" s="5"/>
      <c r="K98" s="16"/>
      <c r="L98" s="301">
        <v>80</v>
      </c>
      <c r="M98" s="283"/>
      <c r="N98" s="284"/>
      <c r="O98" s="301" t="s">
        <v>258</v>
      </c>
      <c r="P98" s="283"/>
      <c r="Q98" s="284"/>
      <c r="R98" s="301">
        <v>88.68</v>
      </c>
      <c r="S98" s="283"/>
      <c r="T98" s="284"/>
      <c r="U98" s="301"/>
      <c r="V98" s="283"/>
      <c r="W98" s="284"/>
      <c r="X98" s="16">
        <v>0.88680000000000003</v>
      </c>
      <c r="Y98" s="17">
        <v>1</v>
      </c>
    </row>
    <row r="99" spans="1:25" ht="36" customHeight="1" thickBot="1" x14ac:dyDescent="0.25">
      <c r="A99" s="329"/>
      <c r="B99" s="319"/>
      <c r="C99" s="237" t="s">
        <v>82</v>
      </c>
      <c r="D99" s="61" t="s">
        <v>259</v>
      </c>
      <c r="E99" s="3">
        <v>0.98</v>
      </c>
      <c r="F99" s="3">
        <v>0.98</v>
      </c>
      <c r="G99" s="2" t="s">
        <v>61</v>
      </c>
      <c r="H99" s="3"/>
      <c r="I99" s="3">
        <v>0.71</v>
      </c>
      <c r="J99" s="15"/>
      <c r="K99" s="15"/>
      <c r="L99" s="255">
        <v>98</v>
      </c>
      <c r="M99" s="256"/>
      <c r="N99" s="257"/>
      <c r="O99" s="255">
        <v>67</v>
      </c>
      <c r="P99" s="256"/>
      <c r="Q99" s="257"/>
      <c r="R99" s="255">
        <v>70</v>
      </c>
      <c r="S99" s="256"/>
      <c r="T99" s="257"/>
      <c r="U99" s="255"/>
      <c r="V99" s="256"/>
      <c r="W99" s="257"/>
      <c r="X99" s="3">
        <v>0.7</v>
      </c>
      <c r="Y99" s="17">
        <f t="shared" ref="Y99:Y107" si="2">X99/E99</f>
        <v>0.7142857142857143</v>
      </c>
    </row>
    <row r="100" spans="1:25" ht="31.15" customHeight="1" thickBot="1" x14ac:dyDescent="0.25">
      <c r="A100" s="329"/>
      <c r="B100" s="319"/>
      <c r="C100" s="237" t="s">
        <v>154</v>
      </c>
      <c r="D100" s="61" t="s">
        <v>260</v>
      </c>
      <c r="E100" s="3">
        <v>0.92</v>
      </c>
      <c r="F100" s="3">
        <v>0.92</v>
      </c>
      <c r="G100" s="2" t="s">
        <v>61</v>
      </c>
      <c r="H100" s="3">
        <v>1</v>
      </c>
      <c r="I100" s="3"/>
      <c r="J100" s="3"/>
      <c r="K100" s="3"/>
      <c r="L100" s="285">
        <v>0.92</v>
      </c>
      <c r="M100" s="256"/>
      <c r="N100" s="257"/>
      <c r="O100" s="285">
        <v>0.92</v>
      </c>
      <c r="P100" s="256"/>
      <c r="Q100" s="257"/>
      <c r="R100" s="285">
        <v>0.92</v>
      </c>
      <c r="S100" s="256"/>
      <c r="T100" s="257"/>
      <c r="U100" s="255"/>
      <c r="V100" s="256"/>
      <c r="W100" s="257"/>
      <c r="X100" s="3">
        <v>0.92</v>
      </c>
      <c r="Y100" s="17">
        <f t="shared" si="2"/>
        <v>1</v>
      </c>
    </row>
    <row r="101" spans="1:25" ht="31.15" customHeight="1" thickBot="1" x14ac:dyDescent="0.25">
      <c r="A101" s="329"/>
      <c r="B101" s="318" t="s">
        <v>47</v>
      </c>
      <c r="C101" s="240" t="s">
        <v>176</v>
      </c>
      <c r="D101" s="92" t="s">
        <v>265</v>
      </c>
      <c r="E101" s="16">
        <v>0.25</v>
      </c>
      <c r="F101" s="16">
        <v>0.25</v>
      </c>
      <c r="G101" s="2" t="s">
        <v>61</v>
      </c>
      <c r="H101" s="5">
        <v>212</v>
      </c>
      <c r="I101" s="5"/>
      <c r="J101" s="5"/>
      <c r="K101" s="5"/>
      <c r="L101" s="301">
        <v>43</v>
      </c>
      <c r="M101" s="283"/>
      <c r="N101" s="284"/>
      <c r="O101" s="282">
        <v>0.52</v>
      </c>
      <c r="P101" s="283"/>
      <c r="Q101" s="284"/>
      <c r="R101" s="282">
        <v>0.53</v>
      </c>
      <c r="S101" s="283"/>
      <c r="T101" s="284"/>
      <c r="U101" s="282"/>
      <c r="V101" s="283"/>
      <c r="W101" s="284"/>
      <c r="X101" s="16">
        <v>0.53</v>
      </c>
      <c r="Y101" s="17">
        <f t="shared" si="2"/>
        <v>2.12</v>
      </c>
    </row>
    <row r="102" spans="1:25" ht="31.15" customHeight="1" thickBot="1" x14ac:dyDescent="0.25">
      <c r="A102" s="329"/>
      <c r="B102" s="319"/>
      <c r="C102" s="237" t="s">
        <v>98</v>
      </c>
      <c r="D102" s="43" t="s">
        <v>261</v>
      </c>
      <c r="E102" s="3">
        <v>1.5</v>
      </c>
      <c r="F102" s="3">
        <v>1.5</v>
      </c>
      <c r="G102" s="2" t="s">
        <v>61</v>
      </c>
      <c r="H102" s="2">
        <v>466</v>
      </c>
      <c r="I102" s="3"/>
      <c r="J102" s="3"/>
      <c r="K102" s="2"/>
      <c r="L102" s="255">
        <v>2839</v>
      </c>
      <c r="M102" s="256"/>
      <c r="N102" s="257"/>
      <c r="O102" s="285">
        <v>13.21</v>
      </c>
      <c r="P102" s="256"/>
      <c r="Q102" s="257"/>
      <c r="R102" s="285">
        <v>6.99</v>
      </c>
      <c r="S102" s="256"/>
      <c r="T102" s="257"/>
      <c r="U102" s="285"/>
      <c r="V102" s="256"/>
      <c r="W102" s="257"/>
      <c r="X102" s="3">
        <v>6.99</v>
      </c>
      <c r="Y102" s="17">
        <f t="shared" si="2"/>
        <v>4.66</v>
      </c>
    </row>
    <row r="103" spans="1:25" ht="31.15" customHeight="1" thickBot="1" x14ac:dyDescent="0.25">
      <c r="A103" s="329"/>
      <c r="B103" s="319"/>
      <c r="C103" s="237" t="s">
        <v>99</v>
      </c>
      <c r="D103" s="43" t="s">
        <v>262</v>
      </c>
      <c r="E103" s="3">
        <v>0.48</v>
      </c>
      <c r="F103" s="3">
        <v>0.48</v>
      </c>
      <c r="G103" s="2" t="s">
        <v>61</v>
      </c>
      <c r="H103" s="2">
        <v>92</v>
      </c>
      <c r="I103" s="2"/>
      <c r="J103" s="2"/>
      <c r="K103" s="2"/>
      <c r="L103" s="255">
        <v>44</v>
      </c>
      <c r="M103" s="256"/>
      <c r="N103" s="257"/>
      <c r="O103" s="285">
        <v>0.38</v>
      </c>
      <c r="P103" s="256"/>
      <c r="Q103" s="257"/>
      <c r="R103" s="285">
        <v>0.44</v>
      </c>
      <c r="S103" s="256"/>
      <c r="T103" s="257"/>
      <c r="U103" s="285"/>
      <c r="V103" s="256"/>
      <c r="W103" s="257"/>
      <c r="X103" s="3">
        <v>0.44</v>
      </c>
      <c r="Y103" s="17">
        <f t="shared" si="2"/>
        <v>0.91666666666666674</v>
      </c>
    </row>
    <row r="104" spans="1:25" ht="31.15" customHeight="1" thickBot="1" x14ac:dyDescent="0.25">
      <c r="A104" s="329"/>
      <c r="B104" s="319"/>
      <c r="C104" s="237" t="s">
        <v>100</v>
      </c>
      <c r="D104" s="43" t="s">
        <v>263</v>
      </c>
      <c r="E104" s="3">
        <v>0.85</v>
      </c>
      <c r="F104" s="3">
        <v>0.85</v>
      </c>
      <c r="G104" s="2" t="s">
        <v>61</v>
      </c>
      <c r="H104" s="2"/>
      <c r="I104" s="2">
        <v>84</v>
      </c>
      <c r="J104" s="2"/>
      <c r="K104" s="2"/>
      <c r="L104" s="255">
        <v>50</v>
      </c>
      <c r="M104" s="256"/>
      <c r="N104" s="257"/>
      <c r="O104" s="285">
        <v>0.66</v>
      </c>
      <c r="P104" s="256"/>
      <c r="Q104" s="257"/>
      <c r="R104" s="285">
        <v>0.71</v>
      </c>
      <c r="S104" s="256"/>
      <c r="T104" s="257"/>
      <c r="U104" s="285"/>
      <c r="V104" s="256"/>
      <c r="W104" s="257"/>
      <c r="X104" s="3">
        <v>0.71</v>
      </c>
      <c r="Y104" s="17">
        <f t="shared" si="2"/>
        <v>0.83529411764705885</v>
      </c>
    </row>
    <row r="105" spans="1:25" ht="31.15" customHeight="1" thickBot="1" x14ac:dyDescent="0.25">
      <c r="A105" s="330"/>
      <c r="B105" s="328"/>
      <c r="C105" s="242" t="s">
        <v>101</v>
      </c>
      <c r="D105" s="112" t="s">
        <v>264</v>
      </c>
      <c r="E105" s="8">
        <v>0.81</v>
      </c>
      <c r="F105" s="8">
        <v>0.81</v>
      </c>
      <c r="G105" s="2" t="s">
        <v>61</v>
      </c>
      <c r="H105" s="7">
        <v>100</v>
      </c>
      <c r="I105" s="7"/>
      <c r="J105" s="7"/>
      <c r="K105" s="7"/>
      <c r="L105" s="279">
        <v>80</v>
      </c>
      <c r="M105" s="280"/>
      <c r="N105" s="281"/>
      <c r="O105" s="262">
        <v>0.81</v>
      </c>
      <c r="P105" s="280"/>
      <c r="Q105" s="281"/>
      <c r="R105" s="285">
        <v>0.81</v>
      </c>
      <c r="S105" s="256"/>
      <c r="T105" s="257"/>
      <c r="U105" s="285"/>
      <c r="V105" s="256"/>
      <c r="W105" s="257"/>
      <c r="X105" s="8">
        <v>0.81</v>
      </c>
      <c r="Y105" s="17">
        <f t="shared" si="2"/>
        <v>1</v>
      </c>
    </row>
    <row r="106" spans="1:25" ht="65.25" customHeight="1" thickBot="1" x14ac:dyDescent="0.25">
      <c r="A106" s="325" t="s">
        <v>52</v>
      </c>
      <c r="B106" s="21" t="s">
        <v>49</v>
      </c>
      <c r="C106" s="72" t="s">
        <v>108</v>
      </c>
      <c r="D106" s="104" t="s">
        <v>266</v>
      </c>
      <c r="E106" s="80">
        <v>1</v>
      </c>
      <c r="F106" s="3">
        <v>0.96</v>
      </c>
      <c r="G106" s="2" t="s">
        <v>61</v>
      </c>
      <c r="H106" s="3"/>
      <c r="I106" s="3"/>
      <c r="J106" s="3">
        <v>0.5</v>
      </c>
      <c r="K106" s="3"/>
      <c r="L106" s="320">
        <v>0.2</v>
      </c>
      <c r="M106" s="321"/>
      <c r="N106" s="322"/>
      <c r="O106" s="320">
        <v>0.5</v>
      </c>
      <c r="P106" s="321"/>
      <c r="Q106" s="322"/>
      <c r="R106" s="323"/>
      <c r="S106" s="280"/>
      <c r="T106" s="281"/>
      <c r="U106" s="323"/>
      <c r="V106" s="280"/>
      <c r="W106" s="281"/>
      <c r="X106" s="3">
        <v>0.5</v>
      </c>
      <c r="Y106" s="6">
        <f t="shared" si="2"/>
        <v>0.5</v>
      </c>
    </row>
    <row r="107" spans="1:25" ht="82.9" customHeight="1" thickBot="1" x14ac:dyDescent="0.25">
      <c r="A107" s="326"/>
      <c r="B107" s="21" t="s">
        <v>50</v>
      </c>
      <c r="C107" s="240" t="s">
        <v>155</v>
      </c>
      <c r="D107" s="95" t="s">
        <v>267</v>
      </c>
      <c r="E107" s="16">
        <v>0.9</v>
      </c>
      <c r="F107" s="16">
        <v>0.72</v>
      </c>
      <c r="G107" s="5" t="s">
        <v>61</v>
      </c>
      <c r="H107" s="16">
        <v>0.94</v>
      </c>
      <c r="I107" s="5"/>
      <c r="J107" s="5"/>
      <c r="K107" s="5"/>
      <c r="L107" s="288">
        <v>0.93</v>
      </c>
      <c r="M107" s="289"/>
      <c r="N107" s="290"/>
      <c r="O107" s="288">
        <v>0.87</v>
      </c>
      <c r="P107" s="289"/>
      <c r="Q107" s="290"/>
      <c r="R107" s="288">
        <v>0.85</v>
      </c>
      <c r="S107" s="289"/>
      <c r="T107" s="290"/>
      <c r="U107" s="282"/>
      <c r="V107" s="283"/>
      <c r="W107" s="284"/>
      <c r="X107" s="16">
        <v>0.85</v>
      </c>
      <c r="Y107" s="6">
        <f t="shared" si="2"/>
        <v>0.94444444444444442</v>
      </c>
    </row>
    <row r="108" spans="1:25" ht="64.150000000000006" customHeight="1" x14ac:dyDescent="0.2">
      <c r="A108" s="327"/>
      <c r="B108" s="81" t="s">
        <v>51</v>
      </c>
      <c r="C108" s="241" t="s">
        <v>60</v>
      </c>
      <c r="D108" s="113" t="s">
        <v>268</v>
      </c>
      <c r="E108" s="46">
        <v>0.9</v>
      </c>
      <c r="F108" s="46">
        <v>0.87</v>
      </c>
      <c r="G108" s="82" t="s">
        <v>61</v>
      </c>
      <c r="H108" s="47">
        <v>92</v>
      </c>
      <c r="I108" s="47"/>
      <c r="J108" s="47"/>
      <c r="K108" s="47"/>
      <c r="L108" s="271">
        <v>0.24</v>
      </c>
      <c r="M108" s="271"/>
      <c r="N108" s="271"/>
      <c r="O108" s="427">
        <v>0.35</v>
      </c>
      <c r="P108" s="427"/>
      <c r="Q108" s="427"/>
      <c r="R108" s="427">
        <v>0.83</v>
      </c>
      <c r="S108" s="427"/>
      <c r="T108" s="427"/>
      <c r="U108" s="301"/>
      <c r="V108" s="283"/>
      <c r="W108" s="284"/>
      <c r="X108" s="46">
        <v>0.83</v>
      </c>
      <c r="Y108" s="25">
        <f>X108/E108</f>
        <v>0.92222222222222217</v>
      </c>
    </row>
    <row r="109" spans="1:25" ht="47.25" customHeight="1" x14ac:dyDescent="0.2">
      <c r="A109" s="292" t="s">
        <v>53</v>
      </c>
      <c r="B109" s="291" t="s">
        <v>54</v>
      </c>
      <c r="C109" s="234" t="s">
        <v>74</v>
      </c>
      <c r="D109" s="61" t="s">
        <v>269</v>
      </c>
      <c r="E109" s="77">
        <v>0.96</v>
      </c>
      <c r="F109" s="77">
        <v>0.96</v>
      </c>
      <c r="G109" s="75" t="s">
        <v>56</v>
      </c>
      <c r="H109" s="77">
        <v>1.01</v>
      </c>
      <c r="I109" s="77"/>
      <c r="J109" s="77"/>
      <c r="K109" s="77"/>
      <c r="L109" s="285">
        <v>0.97</v>
      </c>
      <c r="M109" s="286"/>
      <c r="N109" s="286"/>
      <c r="O109" s="286"/>
      <c r="P109" s="286"/>
      <c r="Q109" s="287"/>
      <c r="R109" s="428"/>
      <c r="S109" s="429"/>
      <c r="T109" s="429"/>
      <c r="U109" s="429"/>
      <c r="V109" s="429"/>
      <c r="W109" s="430"/>
      <c r="X109" s="77">
        <v>0.97</v>
      </c>
      <c r="Y109" s="77">
        <f>X109/E109</f>
        <v>1.0104166666666667</v>
      </c>
    </row>
    <row r="110" spans="1:25" ht="42" customHeight="1" x14ac:dyDescent="0.2">
      <c r="A110" s="292"/>
      <c r="B110" s="291"/>
      <c r="C110" s="234" t="s">
        <v>156</v>
      </c>
      <c r="D110" s="61" t="s">
        <v>270</v>
      </c>
      <c r="E110" s="77">
        <v>1</v>
      </c>
      <c r="F110" s="77">
        <v>0.48</v>
      </c>
      <c r="G110" s="75" t="s">
        <v>56</v>
      </c>
      <c r="H110" s="77"/>
      <c r="I110" s="77"/>
      <c r="J110" s="77">
        <v>0.48</v>
      </c>
      <c r="K110" s="77"/>
      <c r="L110" s="271">
        <v>0.48</v>
      </c>
      <c r="M110" s="271"/>
      <c r="N110" s="271"/>
      <c r="O110" s="271"/>
      <c r="P110" s="271"/>
      <c r="Q110" s="271"/>
      <c r="R110" s="426"/>
      <c r="S110" s="426"/>
      <c r="T110" s="426"/>
      <c r="U110" s="426"/>
      <c r="V110" s="426"/>
      <c r="W110" s="426"/>
      <c r="X110" s="77">
        <v>0.48</v>
      </c>
      <c r="Y110" s="77">
        <f>X110/E110</f>
        <v>0.48</v>
      </c>
    </row>
    <row r="111" spans="1:25" ht="45" customHeight="1" x14ac:dyDescent="0.2">
      <c r="A111" s="292"/>
      <c r="B111" s="291"/>
      <c r="C111" s="234" t="s">
        <v>157</v>
      </c>
      <c r="D111" s="61" t="s">
        <v>271</v>
      </c>
      <c r="E111" s="77">
        <v>1</v>
      </c>
      <c r="F111" s="77">
        <v>0.1</v>
      </c>
      <c r="G111" s="75" t="s">
        <v>56</v>
      </c>
      <c r="H111" s="77"/>
      <c r="I111" s="77"/>
      <c r="J111" s="77">
        <v>0.52</v>
      </c>
      <c r="K111" s="77"/>
      <c r="L111" s="271">
        <v>0.52</v>
      </c>
      <c r="M111" s="271"/>
      <c r="N111" s="271"/>
      <c r="O111" s="271"/>
      <c r="P111" s="271"/>
      <c r="Q111" s="271"/>
      <c r="R111" s="426"/>
      <c r="S111" s="426"/>
      <c r="T111" s="426"/>
      <c r="U111" s="426"/>
      <c r="V111" s="426"/>
      <c r="W111" s="426"/>
      <c r="X111" s="77">
        <v>0.52</v>
      </c>
      <c r="Y111" s="77">
        <f>X111/E111</f>
        <v>0.52</v>
      </c>
    </row>
    <row r="112" spans="1:25" ht="54.75" customHeight="1" x14ac:dyDescent="0.2">
      <c r="A112" s="292"/>
      <c r="B112" s="291"/>
      <c r="C112" s="234" t="s">
        <v>158</v>
      </c>
      <c r="D112" s="61" t="s">
        <v>272</v>
      </c>
      <c r="E112" s="77">
        <v>1</v>
      </c>
      <c r="F112" s="77">
        <v>1</v>
      </c>
      <c r="G112" s="224" t="s">
        <v>61</v>
      </c>
      <c r="H112" s="77"/>
      <c r="I112" s="77">
        <v>0.74</v>
      </c>
      <c r="J112" s="77"/>
      <c r="K112" s="77"/>
      <c r="L112" s="271">
        <v>0.32</v>
      </c>
      <c r="M112" s="271"/>
      <c r="N112" s="271"/>
      <c r="O112" s="426">
        <v>47</v>
      </c>
      <c r="P112" s="426"/>
      <c r="Q112" s="426"/>
      <c r="R112" s="426">
        <v>74</v>
      </c>
      <c r="S112" s="426"/>
      <c r="T112" s="426"/>
      <c r="U112" s="426"/>
      <c r="V112" s="426"/>
      <c r="W112" s="426"/>
      <c r="X112" s="77">
        <v>0.74</v>
      </c>
      <c r="Y112" s="77">
        <f>X112/E112</f>
        <v>0.74</v>
      </c>
    </row>
    <row r="113" spans="24:26" ht="31.15" customHeight="1" x14ac:dyDescent="0.2">
      <c r="X113" s="9" t="s">
        <v>113</v>
      </c>
      <c r="Y113" s="39" t="e">
        <f>SUM(Y3:Y56)+SUM(Y58:Y64)+SUM(Y66:Y69)+SUM(Y71:Y75)+SUM(Y77:Y81)+SUM(Y83:Y109)</f>
        <v>#DIV/0!</v>
      </c>
      <c r="Z113" s="9">
        <f>SUM(Z1:Z108)</f>
        <v>46</v>
      </c>
    </row>
    <row r="114" spans="24:26" ht="31.15" customHeight="1" x14ac:dyDescent="0.2">
      <c r="X114" s="9" t="s">
        <v>114</v>
      </c>
      <c r="Y114" s="40" t="e">
        <f>Y113/Z113</f>
        <v>#DIV/0!</v>
      </c>
    </row>
  </sheetData>
  <autoFilter ref="A1:Y1">
    <filterColumn colId="7" showButton="0"/>
    <filterColumn colId="8" showButton="0"/>
    <filterColumn colId="9"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361">
    <mergeCell ref="L111:Q111"/>
    <mergeCell ref="R111:W111"/>
    <mergeCell ref="L112:N112"/>
    <mergeCell ref="O112:Q112"/>
    <mergeCell ref="R112:T112"/>
    <mergeCell ref="U112:W112"/>
    <mergeCell ref="U94:W94"/>
    <mergeCell ref="L108:N108"/>
    <mergeCell ref="O108:Q108"/>
    <mergeCell ref="R108:T108"/>
    <mergeCell ref="U108:W108"/>
    <mergeCell ref="L109:Q109"/>
    <mergeCell ref="R109:W109"/>
    <mergeCell ref="L110:Q110"/>
    <mergeCell ref="R110:W110"/>
    <mergeCell ref="L97:Q97"/>
    <mergeCell ref="L94:N94"/>
    <mergeCell ref="O94:Q94"/>
    <mergeCell ref="R94:T94"/>
    <mergeCell ref="U103:W103"/>
    <mergeCell ref="L95:Q95"/>
    <mergeCell ref="L96:Q96"/>
    <mergeCell ref="R96:W96"/>
    <mergeCell ref="R106:T106"/>
    <mergeCell ref="R15:T15"/>
    <mergeCell ref="U15:W15"/>
    <mergeCell ref="R9:T9"/>
    <mergeCell ref="U9:W9"/>
    <mergeCell ref="L10:N10"/>
    <mergeCell ref="O10:Q10"/>
    <mergeCell ref="R10:T10"/>
    <mergeCell ref="U10:W10"/>
    <mergeCell ref="R14:W14"/>
    <mergeCell ref="L24:N24"/>
    <mergeCell ref="L23:N23"/>
    <mergeCell ref="Y1:Y2"/>
    <mergeCell ref="A1:A2"/>
    <mergeCell ref="B1:B2"/>
    <mergeCell ref="C1:C2"/>
    <mergeCell ref="D1:D2"/>
    <mergeCell ref="E1:E2"/>
    <mergeCell ref="F1:F2"/>
    <mergeCell ref="A3:A51"/>
    <mergeCell ref="B3:B5"/>
    <mergeCell ref="L3:N3"/>
    <mergeCell ref="O3:Q3"/>
    <mergeCell ref="R3:T3"/>
    <mergeCell ref="U3:W3"/>
    <mergeCell ref="L4:O4"/>
    <mergeCell ref="P4:S4"/>
    <mergeCell ref="T4:W4"/>
    <mergeCell ref="L5:N5"/>
    <mergeCell ref="L6:N6"/>
    <mergeCell ref="O6:Q6"/>
    <mergeCell ref="R6:T6"/>
    <mergeCell ref="U6:W6"/>
    <mergeCell ref="O5:Q5"/>
    <mergeCell ref="R16:W16"/>
    <mergeCell ref="G1:G2"/>
    <mergeCell ref="H1:K1"/>
    <mergeCell ref="B21:B24"/>
    <mergeCell ref="L21:N21"/>
    <mergeCell ref="L22:N22"/>
    <mergeCell ref="O42:Q42"/>
    <mergeCell ref="B6:B8"/>
    <mergeCell ref="B11:B16"/>
    <mergeCell ref="B9:B10"/>
    <mergeCell ref="L9:N9"/>
    <mergeCell ref="O9:Q9"/>
    <mergeCell ref="O17:Q17"/>
    <mergeCell ref="O18:Q18"/>
    <mergeCell ref="O19:Q19"/>
    <mergeCell ref="L37:N37"/>
    <mergeCell ref="L1:W1"/>
    <mergeCell ref="R5:T5"/>
    <mergeCell ref="U5:W5"/>
    <mergeCell ref="O27:Q27"/>
    <mergeCell ref="L33:N33"/>
    <mergeCell ref="O33:Q33"/>
    <mergeCell ref="L26:N26"/>
    <mergeCell ref="U21:W21"/>
    <mergeCell ref="X1:X2"/>
    <mergeCell ref="B32:B35"/>
    <mergeCell ref="L34:Q34"/>
    <mergeCell ref="O26:Q26"/>
    <mergeCell ref="O23:Q23"/>
    <mergeCell ref="O21:Q21"/>
    <mergeCell ref="L17:N17"/>
    <mergeCell ref="L18:N18"/>
    <mergeCell ref="L19:N19"/>
    <mergeCell ref="L20:N20"/>
    <mergeCell ref="B25:B28"/>
    <mergeCell ref="B29:B31"/>
    <mergeCell ref="R22:T22"/>
    <mergeCell ref="L15:Q15"/>
    <mergeCell ref="L16:Q16"/>
    <mergeCell ref="O20:Q20"/>
    <mergeCell ref="B17:B20"/>
    <mergeCell ref="L14:Q14"/>
    <mergeCell ref="R21:T21"/>
    <mergeCell ref="L25:N25"/>
    <mergeCell ref="O25:Q25"/>
    <mergeCell ref="O35:Q35"/>
    <mergeCell ref="L30:W30"/>
    <mergeCell ref="O32:Q32"/>
    <mergeCell ref="B36:B38"/>
    <mergeCell ref="O37:Q37"/>
    <mergeCell ref="L38:Q38"/>
    <mergeCell ref="L42:N42"/>
    <mergeCell ref="R35:T35"/>
    <mergeCell ref="U35:W35"/>
    <mergeCell ref="R27:T27"/>
    <mergeCell ref="L29:W29"/>
    <mergeCell ref="L31:W31"/>
    <mergeCell ref="O39:Q39"/>
    <mergeCell ref="L32:N32"/>
    <mergeCell ref="U32:W32"/>
    <mergeCell ref="L36:N36"/>
    <mergeCell ref="O36:Q36"/>
    <mergeCell ref="R32:T32"/>
    <mergeCell ref="R33:T33"/>
    <mergeCell ref="U33:W33"/>
    <mergeCell ref="L35:N35"/>
    <mergeCell ref="O28:Q28"/>
    <mergeCell ref="L28:N28"/>
    <mergeCell ref="L27:N27"/>
    <mergeCell ref="L39:N39"/>
    <mergeCell ref="R39:T39"/>
    <mergeCell ref="U39:W39"/>
    <mergeCell ref="R37:T37"/>
    <mergeCell ref="U37:W37"/>
    <mergeCell ref="L44:N44"/>
    <mergeCell ref="L41:N41"/>
    <mergeCell ref="L43:N43"/>
    <mergeCell ref="U49:W49"/>
    <mergeCell ref="U44:W44"/>
    <mergeCell ref="L45:W45"/>
    <mergeCell ref="O47:Q47"/>
    <mergeCell ref="L46:W46"/>
    <mergeCell ref="L40:W40"/>
    <mergeCell ref="O43:Q43"/>
    <mergeCell ref="O41:Q41"/>
    <mergeCell ref="R41:T41"/>
    <mergeCell ref="R42:T42"/>
    <mergeCell ref="U42:W42"/>
    <mergeCell ref="O44:Q44"/>
    <mergeCell ref="R44:T44"/>
    <mergeCell ref="U47:W47"/>
    <mergeCell ref="R56:T56"/>
    <mergeCell ref="U56:W56"/>
    <mergeCell ref="L49:N49"/>
    <mergeCell ref="B49:B51"/>
    <mergeCell ref="L50:N50"/>
    <mergeCell ref="L51:N51"/>
    <mergeCell ref="O50:Q50"/>
    <mergeCell ref="O51:Q51"/>
    <mergeCell ref="B41:B47"/>
    <mergeCell ref="R53:T53"/>
    <mergeCell ref="O49:Q49"/>
    <mergeCell ref="R49:T49"/>
    <mergeCell ref="L55:N55"/>
    <mergeCell ref="O55:Q55"/>
    <mergeCell ref="R55:T55"/>
    <mergeCell ref="O52:Q52"/>
    <mergeCell ref="O53:Q53"/>
    <mergeCell ref="R52:T52"/>
    <mergeCell ref="U52:W52"/>
    <mergeCell ref="R47:T47"/>
    <mergeCell ref="L59:N59"/>
    <mergeCell ref="O59:Q59"/>
    <mergeCell ref="R59:T59"/>
    <mergeCell ref="B93:B95"/>
    <mergeCell ref="L93:Q93"/>
    <mergeCell ref="B52:B56"/>
    <mergeCell ref="L52:N52"/>
    <mergeCell ref="L56:N56"/>
    <mergeCell ref="B57:B75"/>
    <mergeCell ref="C57:D57"/>
    <mergeCell ref="E57:Y57"/>
    <mergeCell ref="R85:W85"/>
    <mergeCell ref="O91:Q91"/>
    <mergeCell ref="O92:Q92"/>
    <mergeCell ref="C70:D70"/>
    <mergeCell ref="E70:Y70"/>
    <mergeCell ref="C65:D65"/>
    <mergeCell ref="E65:Y65"/>
    <mergeCell ref="C76:D76"/>
    <mergeCell ref="C82:D82"/>
    <mergeCell ref="L74:Q74"/>
    <mergeCell ref="L53:N53"/>
    <mergeCell ref="U59:W59"/>
    <mergeCell ref="U53:W53"/>
    <mergeCell ref="A106:A108"/>
    <mergeCell ref="O100:Q100"/>
    <mergeCell ref="R100:T100"/>
    <mergeCell ref="U100:W100"/>
    <mergeCell ref="B101:B105"/>
    <mergeCell ref="L101:N101"/>
    <mergeCell ref="O101:Q101"/>
    <mergeCell ref="L102:N102"/>
    <mergeCell ref="O102:Q102"/>
    <mergeCell ref="L103:N103"/>
    <mergeCell ref="O103:Q103"/>
    <mergeCell ref="B98:B100"/>
    <mergeCell ref="L98:N98"/>
    <mergeCell ref="O98:Q98"/>
    <mergeCell ref="R98:T98"/>
    <mergeCell ref="O106:Q106"/>
    <mergeCell ref="R101:T101"/>
    <mergeCell ref="U101:W101"/>
    <mergeCell ref="R102:T102"/>
    <mergeCell ref="R103:T103"/>
    <mergeCell ref="U102:W102"/>
    <mergeCell ref="A91:A105"/>
    <mergeCell ref="L60:N60"/>
    <mergeCell ref="B91:B92"/>
    <mergeCell ref="L107:N107"/>
    <mergeCell ref="O107:Q107"/>
    <mergeCell ref="R107:T107"/>
    <mergeCell ref="U107:W107"/>
    <mergeCell ref="L104:N104"/>
    <mergeCell ref="O104:Q104"/>
    <mergeCell ref="L105:N105"/>
    <mergeCell ref="O105:Q105"/>
    <mergeCell ref="R104:T104"/>
    <mergeCell ref="R105:T105"/>
    <mergeCell ref="L100:N100"/>
    <mergeCell ref="L106:N106"/>
    <mergeCell ref="U106:W106"/>
    <mergeCell ref="L91:N91"/>
    <mergeCell ref="U104:W104"/>
    <mergeCell ref="U105:W105"/>
    <mergeCell ref="R74:W74"/>
    <mergeCell ref="U98:W98"/>
    <mergeCell ref="R95:W95"/>
    <mergeCell ref="R91:T91"/>
    <mergeCell ref="U91:W91"/>
    <mergeCell ref="R92:T92"/>
    <mergeCell ref="U92:W92"/>
    <mergeCell ref="R93:W93"/>
    <mergeCell ref="U83:W83"/>
    <mergeCell ref="U78:W78"/>
    <mergeCell ref="R97:W97"/>
    <mergeCell ref="L99:N99"/>
    <mergeCell ref="O99:Q99"/>
    <mergeCell ref="R99:T99"/>
    <mergeCell ref="U99:W99"/>
    <mergeCell ref="L92:N92"/>
    <mergeCell ref="R90:W90"/>
    <mergeCell ref="U84:W84"/>
    <mergeCell ref="O83:Q83"/>
    <mergeCell ref="R83:T83"/>
    <mergeCell ref="L87:N87"/>
    <mergeCell ref="O87:Q87"/>
    <mergeCell ref="R87:T87"/>
    <mergeCell ref="U87:W87"/>
    <mergeCell ref="L83:N83"/>
    <mergeCell ref="L84:N84"/>
    <mergeCell ref="O84:Q84"/>
    <mergeCell ref="L85:Q85"/>
    <mergeCell ref="R84:T84"/>
    <mergeCell ref="O24:Q24"/>
    <mergeCell ref="R38:W38"/>
    <mergeCell ref="R19:T19"/>
    <mergeCell ref="R20:T20"/>
    <mergeCell ref="L90:Q90"/>
    <mergeCell ref="L79:N79"/>
    <mergeCell ref="O79:Q79"/>
    <mergeCell ref="R79:T79"/>
    <mergeCell ref="U79:W79"/>
    <mergeCell ref="L81:Q81"/>
    <mergeCell ref="R81:W81"/>
    <mergeCell ref="U19:W19"/>
    <mergeCell ref="U20:W20"/>
    <mergeCell ref="R36:T36"/>
    <mergeCell ref="U36:W36"/>
    <mergeCell ref="R50:T50"/>
    <mergeCell ref="U50:W50"/>
    <mergeCell ref="R51:T51"/>
    <mergeCell ref="R48:T48"/>
    <mergeCell ref="U48:W48"/>
    <mergeCell ref="U66:W66"/>
    <mergeCell ref="L67:W67"/>
    <mergeCell ref="L71:Q71"/>
    <mergeCell ref="U60:W60"/>
    <mergeCell ref="L47:N47"/>
    <mergeCell ref="L48:N48"/>
    <mergeCell ref="O48:Q48"/>
    <mergeCell ref="O56:Q56"/>
    <mergeCell ref="L68:W68"/>
    <mergeCell ref="B109:B112"/>
    <mergeCell ref="A109:A112"/>
    <mergeCell ref="C86:Y86"/>
    <mergeCell ref="L7:O7"/>
    <mergeCell ref="P7:S7"/>
    <mergeCell ref="T7:W7"/>
    <mergeCell ref="L8:W8"/>
    <mergeCell ref="L11:Q11"/>
    <mergeCell ref="R11:W11"/>
    <mergeCell ref="L12:W12"/>
    <mergeCell ref="U51:W51"/>
    <mergeCell ref="L13:N13"/>
    <mergeCell ref="O13:Q13"/>
    <mergeCell ref="R13:T13"/>
    <mergeCell ref="U13:W13"/>
    <mergeCell ref="U41:W41"/>
    <mergeCell ref="R43:T43"/>
    <mergeCell ref="U43:W43"/>
    <mergeCell ref="O22:Q22"/>
    <mergeCell ref="R34:W34"/>
    <mergeCell ref="U17:W17"/>
    <mergeCell ref="U24:W24"/>
    <mergeCell ref="U22:W22"/>
    <mergeCell ref="R24:T24"/>
    <mergeCell ref="U23:W23"/>
    <mergeCell ref="R25:T25"/>
    <mergeCell ref="U25:W25"/>
    <mergeCell ref="U27:W27"/>
    <mergeCell ref="R28:T28"/>
    <mergeCell ref="U28:W28"/>
    <mergeCell ref="U26:W26"/>
    <mergeCell ref="R26:T26"/>
    <mergeCell ref="R23:T23"/>
    <mergeCell ref="U18:W18"/>
    <mergeCell ref="R17:T17"/>
    <mergeCell ref="R18:T18"/>
    <mergeCell ref="O54:Q54"/>
    <mergeCell ref="R54:T54"/>
    <mergeCell ref="U54:W54"/>
    <mergeCell ref="R60:T60"/>
    <mergeCell ref="O60:Q60"/>
    <mergeCell ref="L66:N66"/>
    <mergeCell ref="O66:Q66"/>
    <mergeCell ref="R66:T66"/>
    <mergeCell ref="L69:N69"/>
    <mergeCell ref="O69:Q69"/>
    <mergeCell ref="U55:W55"/>
    <mergeCell ref="A52:A90"/>
    <mergeCell ref="L89:Q89"/>
    <mergeCell ref="R89:W89"/>
    <mergeCell ref="O88:Q88"/>
    <mergeCell ref="L88:N88"/>
    <mergeCell ref="R88:T88"/>
    <mergeCell ref="U88:W88"/>
    <mergeCell ref="L73:Q73"/>
    <mergeCell ref="R73:W73"/>
    <mergeCell ref="L75:Q75"/>
    <mergeCell ref="R75:W75"/>
    <mergeCell ref="L80:Q80"/>
    <mergeCell ref="R80:W80"/>
    <mergeCell ref="L77:Q77"/>
    <mergeCell ref="R77:W77"/>
    <mergeCell ref="L78:N78"/>
    <mergeCell ref="O78:Q78"/>
    <mergeCell ref="R78:T78"/>
    <mergeCell ref="R71:W71"/>
    <mergeCell ref="L72:Q72"/>
    <mergeCell ref="R72:W72"/>
    <mergeCell ref="R69:T69"/>
    <mergeCell ref="U69:W69"/>
    <mergeCell ref="L54:N54"/>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A42" zoomScale="60" zoomScaleNormal="60" workbookViewId="0">
      <selection activeCell="D52" sqref="D52"/>
    </sheetView>
  </sheetViews>
  <sheetFormatPr baseColWidth="10" defaultRowHeight="25.15" customHeight="1" x14ac:dyDescent="0.2"/>
  <cols>
    <col min="1" max="1" width="14.875" customWidth="1"/>
    <col min="2" max="2" width="16.25" customWidth="1"/>
    <col min="3" max="3" width="59.125" customWidth="1"/>
    <col min="4" max="4" width="14.375" customWidth="1"/>
    <col min="5" max="5" width="24.125" style="44" customWidth="1"/>
    <col min="6" max="6" width="19.75" customWidth="1"/>
    <col min="7" max="7" width="12.125" customWidth="1"/>
  </cols>
  <sheetData>
    <row r="1" spans="1:7" ht="42.6" customHeight="1" x14ac:dyDescent="0.2">
      <c r="A1" s="1" t="s">
        <v>0</v>
      </c>
      <c r="B1" s="1" t="s">
        <v>1</v>
      </c>
      <c r="C1" s="1" t="s">
        <v>2</v>
      </c>
      <c r="D1" s="1" t="s">
        <v>126</v>
      </c>
      <c r="E1" s="1" t="s">
        <v>3</v>
      </c>
      <c r="F1" s="1" t="s">
        <v>284</v>
      </c>
      <c r="G1" s="134" t="s">
        <v>4</v>
      </c>
    </row>
    <row r="2" spans="1:7" ht="25.15" customHeight="1" x14ac:dyDescent="0.2">
      <c r="A2" s="462" t="s">
        <v>38</v>
      </c>
      <c r="B2" s="447" t="s">
        <v>25</v>
      </c>
      <c r="C2" s="43" t="s">
        <v>83</v>
      </c>
      <c r="D2" s="3">
        <v>0.9</v>
      </c>
      <c r="E2" s="3">
        <v>0.51</v>
      </c>
      <c r="F2" s="125">
        <f t="shared" ref="F2:F71" si="0">IF(D2=0,0,E2/D2)</f>
        <v>0.56666666666666665</v>
      </c>
      <c r="G2" s="135"/>
    </row>
    <row r="3" spans="1:7" ht="25.15" customHeight="1" x14ac:dyDescent="0.2">
      <c r="A3" s="462"/>
      <c r="B3" s="447"/>
      <c r="C3" s="61" t="s">
        <v>84</v>
      </c>
      <c r="D3" s="3">
        <v>0.85</v>
      </c>
      <c r="E3" s="3">
        <v>0.83</v>
      </c>
      <c r="F3" s="125">
        <f t="shared" si="0"/>
        <v>0.97647058823529409</v>
      </c>
      <c r="G3" s="135"/>
    </row>
    <row r="4" spans="1:7" ht="25.15" customHeight="1" x14ac:dyDescent="0.2">
      <c r="A4" s="462"/>
      <c r="B4" s="447"/>
      <c r="C4" s="43" t="s">
        <v>85</v>
      </c>
      <c r="D4" s="3">
        <v>0.85</v>
      </c>
      <c r="E4" s="3">
        <v>0.85</v>
      </c>
      <c r="F4" s="125">
        <f t="shared" si="0"/>
        <v>1</v>
      </c>
      <c r="G4" s="135"/>
    </row>
    <row r="5" spans="1:7" ht="32.25" customHeight="1" x14ac:dyDescent="0.2">
      <c r="A5" s="462"/>
      <c r="B5" s="363" t="s">
        <v>26</v>
      </c>
      <c r="C5" s="61" t="s">
        <v>62</v>
      </c>
      <c r="D5" s="3">
        <v>0.76</v>
      </c>
      <c r="E5" s="3">
        <v>0.75</v>
      </c>
      <c r="F5" s="125">
        <f t="shared" si="0"/>
        <v>0.98684210526315785</v>
      </c>
      <c r="G5" s="135"/>
    </row>
    <row r="6" spans="1:7" ht="30" customHeight="1" x14ac:dyDescent="0.2">
      <c r="A6" s="462"/>
      <c r="B6" s="364"/>
      <c r="C6" s="61" t="s">
        <v>127</v>
      </c>
      <c r="D6" s="53">
        <v>0.77</v>
      </c>
      <c r="E6" s="53">
        <v>0.79</v>
      </c>
      <c r="F6" s="125">
        <f t="shared" si="0"/>
        <v>1.025974025974026</v>
      </c>
      <c r="G6" s="135"/>
    </row>
    <row r="7" spans="1:7" ht="32.25" customHeight="1" x14ac:dyDescent="0.2">
      <c r="A7" s="462"/>
      <c r="B7" s="365"/>
      <c r="C7" s="115" t="s">
        <v>128</v>
      </c>
      <c r="D7" s="117"/>
      <c r="E7" s="117"/>
      <c r="F7" s="125">
        <f t="shared" si="0"/>
        <v>0</v>
      </c>
      <c r="G7" s="135" t="s">
        <v>55</v>
      </c>
    </row>
    <row r="8" spans="1:7" ht="32.25" customHeight="1" x14ac:dyDescent="0.2">
      <c r="A8" s="462"/>
      <c r="B8" s="447" t="s">
        <v>27</v>
      </c>
      <c r="C8" s="115" t="s">
        <v>171</v>
      </c>
      <c r="D8" s="116">
        <v>180000</v>
      </c>
      <c r="E8" s="171">
        <v>86.81</v>
      </c>
      <c r="F8" s="125">
        <f t="shared" si="0"/>
        <v>4.8227777777777782E-4</v>
      </c>
      <c r="G8" s="135"/>
    </row>
    <row r="9" spans="1:7" ht="32.25" customHeight="1" x14ac:dyDescent="0.2">
      <c r="A9" s="462"/>
      <c r="B9" s="447"/>
      <c r="C9" s="115" t="s">
        <v>170</v>
      </c>
      <c r="D9" s="116">
        <v>20</v>
      </c>
      <c r="E9" s="116">
        <v>0</v>
      </c>
      <c r="F9" s="125">
        <f t="shared" si="0"/>
        <v>0</v>
      </c>
      <c r="G9" s="135"/>
    </row>
    <row r="10" spans="1:7" ht="25.15" customHeight="1" x14ac:dyDescent="0.2">
      <c r="A10" s="462"/>
      <c r="B10" s="447" t="s">
        <v>28</v>
      </c>
      <c r="C10" s="43" t="s">
        <v>102</v>
      </c>
      <c r="D10" s="2">
        <v>1000</v>
      </c>
      <c r="E10" s="2">
        <v>525</v>
      </c>
      <c r="F10" s="125">
        <f t="shared" si="0"/>
        <v>0.52500000000000002</v>
      </c>
      <c r="G10" s="135"/>
    </row>
    <row r="11" spans="1:7" ht="25.15" customHeight="1" x14ac:dyDescent="0.2">
      <c r="A11" s="462"/>
      <c r="B11" s="447"/>
      <c r="C11" s="61" t="s">
        <v>146</v>
      </c>
      <c r="D11" s="62">
        <v>1</v>
      </c>
      <c r="E11" s="62">
        <v>0</v>
      </c>
      <c r="F11" s="125">
        <f t="shared" si="0"/>
        <v>0</v>
      </c>
      <c r="G11" s="135"/>
    </row>
    <row r="12" spans="1:7" ht="25.15" customHeight="1" x14ac:dyDescent="0.2">
      <c r="A12" s="462"/>
      <c r="B12" s="447"/>
      <c r="C12" s="43" t="s">
        <v>103</v>
      </c>
      <c r="D12" s="2">
        <v>5</v>
      </c>
      <c r="E12" s="2">
        <v>3</v>
      </c>
      <c r="F12" s="125">
        <f t="shared" si="0"/>
        <v>0.6</v>
      </c>
      <c r="G12" s="135"/>
    </row>
    <row r="13" spans="1:7" ht="25.15" customHeight="1" x14ac:dyDescent="0.2">
      <c r="A13" s="462"/>
      <c r="B13" s="447"/>
      <c r="C13" s="61" t="s">
        <v>147</v>
      </c>
      <c r="D13" s="36">
        <v>6</v>
      </c>
      <c r="E13" s="62"/>
      <c r="F13" s="125">
        <f t="shared" si="0"/>
        <v>0</v>
      </c>
      <c r="G13" s="135"/>
    </row>
    <row r="14" spans="1:7" ht="25.15" customHeight="1" x14ac:dyDescent="0.2">
      <c r="A14" s="462"/>
      <c r="B14" s="447"/>
      <c r="C14" s="61" t="s">
        <v>148</v>
      </c>
      <c r="D14" s="36">
        <v>750</v>
      </c>
      <c r="E14" s="67">
        <v>49</v>
      </c>
      <c r="F14" s="125">
        <f t="shared" si="0"/>
        <v>6.5333333333333327E-2</v>
      </c>
      <c r="G14" s="135"/>
    </row>
    <row r="15" spans="1:7" ht="25.15" customHeight="1" thickBot="1" x14ac:dyDescent="0.25">
      <c r="A15" s="462"/>
      <c r="B15" s="447"/>
      <c r="C15" s="43" t="s">
        <v>104</v>
      </c>
      <c r="D15" s="3">
        <v>1</v>
      </c>
      <c r="E15" s="3">
        <v>1</v>
      </c>
      <c r="F15" s="125">
        <f t="shared" si="0"/>
        <v>1</v>
      </c>
      <c r="G15" s="135"/>
    </row>
    <row r="16" spans="1:7" ht="25.15" customHeight="1" x14ac:dyDescent="0.2">
      <c r="A16" s="462"/>
      <c r="B16" s="447" t="s">
        <v>29</v>
      </c>
      <c r="C16" s="145" t="s">
        <v>91</v>
      </c>
      <c r="D16" s="143">
        <v>300</v>
      </c>
      <c r="E16" s="146">
        <v>300</v>
      </c>
      <c r="F16" s="125">
        <f t="shared" si="0"/>
        <v>1</v>
      </c>
      <c r="G16" s="135"/>
    </row>
    <row r="17" spans="1:7" ht="25.15" customHeight="1" x14ac:dyDescent="0.2">
      <c r="A17" s="462"/>
      <c r="B17" s="447"/>
      <c r="C17" s="142" t="s">
        <v>92</v>
      </c>
      <c r="D17" s="148">
        <v>3075</v>
      </c>
      <c r="E17" s="147">
        <v>350</v>
      </c>
      <c r="F17" s="125">
        <f t="shared" si="0"/>
        <v>0.11382113821138211</v>
      </c>
      <c r="G17" s="135"/>
    </row>
    <row r="18" spans="1:7" ht="66" customHeight="1" x14ac:dyDescent="0.2">
      <c r="A18" s="462"/>
      <c r="B18" s="447"/>
      <c r="C18" s="142" t="s">
        <v>93</v>
      </c>
      <c r="D18" s="149">
        <v>0.95</v>
      </c>
      <c r="E18" s="74">
        <v>0.76</v>
      </c>
      <c r="F18" s="125">
        <f t="shared" si="0"/>
        <v>0.8</v>
      </c>
      <c r="G18" s="135"/>
    </row>
    <row r="19" spans="1:7" ht="25.15" customHeight="1" x14ac:dyDescent="0.2">
      <c r="A19" s="462"/>
      <c r="B19" s="447"/>
      <c r="C19" s="142" t="s">
        <v>94</v>
      </c>
      <c r="D19" s="148">
        <v>1640</v>
      </c>
      <c r="E19" s="147">
        <v>830</v>
      </c>
      <c r="F19" s="125">
        <f t="shared" si="0"/>
        <v>0.50609756097560976</v>
      </c>
      <c r="G19" s="135"/>
    </row>
    <row r="20" spans="1:7" ht="25.15" customHeight="1" x14ac:dyDescent="0.2">
      <c r="A20" s="462"/>
      <c r="B20" s="447" t="s">
        <v>30</v>
      </c>
      <c r="C20" s="43" t="s">
        <v>95</v>
      </c>
      <c r="D20" s="2">
        <v>2500</v>
      </c>
      <c r="E20" s="2">
        <v>2386.9</v>
      </c>
      <c r="F20" s="125">
        <f t="shared" si="0"/>
        <v>0.95476000000000005</v>
      </c>
      <c r="G20" s="135"/>
    </row>
    <row r="21" spans="1:7" ht="42" customHeight="1" x14ac:dyDescent="0.2">
      <c r="A21" s="462"/>
      <c r="B21" s="447"/>
      <c r="C21" s="64" t="s">
        <v>125</v>
      </c>
      <c r="D21" s="2">
        <v>20</v>
      </c>
      <c r="E21" s="2">
        <v>10</v>
      </c>
      <c r="F21" s="125">
        <f t="shared" si="0"/>
        <v>0.5</v>
      </c>
      <c r="G21" s="135"/>
    </row>
    <row r="22" spans="1:7" ht="25.15" customHeight="1" x14ac:dyDescent="0.2">
      <c r="A22" s="462"/>
      <c r="B22" s="447"/>
      <c r="C22" s="43" t="s">
        <v>129</v>
      </c>
      <c r="D22" s="60">
        <v>1550</v>
      </c>
      <c r="E22" s="60">
        <v>1818</v>
      </c>
      <c r="F22" s="125">
        <f t="shared" si="0"/>
        <v>1.1729032258064516</v>
      </c>
      <c r="G22" s="135"/>
    </row>
    <row r="23" spans="1:7" ht="25.15" customHeight="1" x14ac:dyDescent="0.2">
      <c r="A23" s="462"/>
      <c r="B23" s="447"/>
      <c r="C23" s="61" t="s">
        <v>97</v>
      </c>
      <c r="D23" s="3">
        <v>0.1</v>
      </c>
      <c r="E23" s="66">
        <v>0.08</v>
      </c>
      <c r="F23" s="125">
        <f t="shared" si="0"/>
        <v>0.79999999999999993</v>
      </c>
      <c r="G23" s="135"/>
    </row>
    <row r="24" spans="1:7" ht="25.15" customHeight="1" x14ac:dyDescent="0.2">
      <c r="A24" s="462"/>
      <c r="B24" s="447" t="s">
        <v>31</v>
      </c>
      <c r="C24" s="61" t="s">
        <v>86</v>
      </c>
      <c r="D24" s="3">
        <v>0.93</v>
      </c>
      <c r="E24" s="3">
        <v>0.97</v>
      </c>
      <c r="F24" s="125">
        <f t="shared" si="0"/>
        <v>1.043010752688172</v>
      </c>
      <c r="G24" s="135"/>
    </row>
    <row r="25" spans="1:7" ht="25.15" customHeight="1" x14ac:dyDescent="0.2">
      <c r="A25" s="462"/>
      <c r="B25" s="447"/>
      <c r="C25" s="61" t="s">
        <v>132</v>
      </c>
      <c r="D25" s="3">
        <v>-0.05</v>
      </c>
      <c r="E25" s="3">
        <v>-0.02</v>
      </c>
      <c r="F25" s="125">
        <f t="shared" si="0"/>
        <v>0.39999999999999997</v>
      </c>
      <c r="G25" s="135"/>
    </row>
    <row r="26" spans="1:7" ht="25.15" customHeight="1" x14ac:dyDescent="0.2">
      <c r="A26" s="462"/>
      <c r="B26" s="447"/>
      <c r="C26" s="61" t="s">
        <v>133</v>
      </c>
      <c r="D26" s="59">
        <v>0.11</v>
      </c>
      <c r="E26" s="59">
        <v>0.11</v>
      </c>
      <c r="F26" s="250">
        <f t="shared" si="0"/>
        <v>1</v>
      </c>
      <c r="G26" s="135"/>
    </row>
    <row r="27" spans="1:7" ht="25.15" customHeight="1" x14ac:dyDescent="0.2">
      <c r="A27" s="462"/>
      <c r="B27" s="447"/>
      <c r="C27" s="43" t="s">
        <v>134</v>
      </c>
      <c r="D27" s="3">
        <v>0.08</v>
      </c>
      <c r="E27" s="3">
        <v>0.08</v>
      </c>
      <c r="F27" s="250">
        <f t="shared" si="0"/>
        <v>1</v>
      </c>
      <c r="G27" s="135"/>
    </row>
    <row r="28" spans="1:7" ht="25.15" customHeight="1" x14ac:dyDescent="0.2">
      <c r="A28" s="462"/>
      <c r="B28" s="448" t="s">
        <v>32</v>
      </c>
      <c r="C28" s="61" t="s">
        <v>130</v>
      </c>
      <c r="D28" s="2">
        <v>98</v>
      </c>
      <c r="E28" s="3">
        <v>0</v>
      </c>
      <c r="F28" s="125">
        <f t="shared" si="0"/>
        <v>0</v>
      </c>
      <c r="G28" s="135" t="s">
        <v>55</v>
      </c>
    </row>
    <row r="29" spans="1:7" ht="25.15" customHeight="1" x14ac:dyDescent="0.2">
      <c r="A29" s="462"/>
      <c r="B29" s="448"/>
      <c r="C29" s="61" t="s">
        <v>131</v>
      </c>
      <c r="D29" s="3">
        <v>0.82</v>
      </c>
      <c r="E29" s="3">
        <v>0</v>
      </c>
      <c r="F29" s="125">
        <f t="shared" si="0"/>
        <v>0</v>
      </c>
      <c r="G29" s="135" t="s">
        <v>55</v>
      </c>
    </row>
    <row r="30" spans="1:7" ht="25.15" customHeight="1" x14ac:dyDescent="0.2">
      <c r="A30" s="462"/>
      <c r="B30" s="448"/>
      <c r="C30" s="43" t="s">
        <v>57</v>
      </c>
      <c r="D30" s="3">
        <v>0.92</v>
      </c>
      <c r="E30" s="3">
        <v>0</v>
      </c>
      <c r="F30" s="125">
        <f t="shared" si="0"/>
        <v>0</v>
      </c>
      <c r="G30" s="135" t="s">
        <v>55</v>
      </c>
    </row>
    <row r="31" spans="1:7" ht="25.15" customHeight="1" x14ac:dyDescent="0.2">
      <c r="A31" s="462"/>
      <c r="B31" s="455" t="s">
        <v>33</v>
      </c>
      <c r="C31" s="61" t="s">
        <v>138</v>
      </c>
      <c r="D31" s="3">
        <v>0.94</v>
      </c>
      <c r="E31" s="3">
        <v>0.49</v>
      </c>
      <c r="F31" s="125">
        <f t="shared" si="0"/>
        <v>0.52127659574468088</v>
      </c>
      <c r="G31" s="135"/>
    </row>
    <row r="32" spans="1:7" ht="25.15" customHeight="1" x14ac:dyDescent="0.2">
      <c r="A32" s="462"/>
      <c r="B32" s="455"/>
      <c r="C32" s="61" t="s">
        <v>137</v>
      </c>
      <c r="D32" s="3">
        <v>0.93</v>
      </c>
      <c r="E32" s="3">
        <v>0.4</v>
      </c>
      <c r="F32" s="250">
        <f t="shared" si="0"/>
        <v>0.43010752688172044</v>
      </c>
      <c r="G32" s="135" t="s">
        <v>55</v>
      </c>
    </row>
    <row r="33" spans="1:7" ht="25.15" customHeight="1" x14ac:dyDescent="0.2">
      <c r="A33" s="462"/>
      <c r="B33" s="455"/>
      <c r="C33" s="43" t="s">
        <v>136</v>
      </c>
      <c r="D33" s="3">
        <v>1</v>
      </c>
      <c r="E33" s="3">
        <v>1</v>
      </c>
      <c r="F33" s="125">
        <f t="shared" si="0"/>
        <v>1</v>
      </c>
      <c r="G33" s="135"/>
    </row>
    <row r="34" spans="1:7" ht="60.75" customHeight="1" x14ac:dyDescent="0.2">
      <c r="A34" s="462"/>
      <c r="B34" s="455"/>
      <c r="C34" s="61" t="s">
        <v>135</v>
      </c>
      <c r="D34" s="3">
        <v>0.9</v>
      </c>
      <c r="E34" s="3">
        <v>0.47</v>
      </c>
      <c r="F34" s="125">
        <f t="shared" si="0"/>
        <v>0.52222222222222214</v>
      </c>
      <c r="G34" s="135"/>
    </row>
    <row r="35" spans="1:7" ht="33" customHeight="1" x14ac:dyDescent="0.2">
      <c r="A35" s="462"/>
      <c r="B35" s="463" t="s">
        <v>149</v>
      </c>
      <c r="C35" s="73" t="s">
        <v>77</v>
      </c>
      <c r="D35" s="158">
        <v>205000</v>
      </c>
      <c r="E35" s="158">
        <v>70521</v>
      </c>
      <c r="F35" s="125">
        <f t="shared" si="0"/>
        <v>0.34400487804878049</v>
      </c>
      <c r="G35" s="135"/>
    </row>
    <row r="36" spans="1:7" ht="54" customHeight="1" x14ac:dyDescent="0.2">
      <c r="A36" s="462"/>
      <c r="B36" s="464"/>
      <c r="C36" s="61" t="s">
        <v>139</v>
      </c>
      <c r="D36" s="12">
        <v>1000</v>
      </c>
      <c r="E36" s="12">
        <v>1385</v>
      </c>
      <c r="F36" s="125">
        <f t="shared" si="0"/>
        <v>1.385</v>
      </c>
      <c r="G36" s="135"/>
    </row>
    <row r="37" spans="1:7" ht="25.15" customHeight="1" x14ac:dyDescent="0.2">
      <c r="A37" s="462"/>
      <c r="B37" s="464"/>
      <c r="C37" s="43" t="s">
        <v>78</v>
      </c>
      <c r="D37" s="2">
        <v>100</v>
      </c>
      <c r="E37" s="2">
        <v>122</v>
      </c>
      <c r="F37" s="125">
        <f t="shared" si="0"/>
        <v>1.22</v>
      </c>
      <c r="G37" s="135"/>
    </row>
    <row r="38" spans="1:7" ht="25.15" customHeight="1" x14ac:dyDescent="0.2">
      <c r="A38" s="462"/>
      <c r="B38" s="464"/>
      <c r="C38" s="251" t="s">
        <v>316</v>
      </c>
      <c r="D38" s="249">
        <v>100</v>
      </c>
      <c r="E38" s="249">
        <v>68</v>
      </c>
      <c r="F38" s="125">
        <f t="shared" si="0"/>
        <v>0.68</v>
      </c>
      <c r="G38" s="135"/>
    </row>
    <row r="39" spans="1:7" ht="25.15" customHeight="1" x14ac:dyDescent="0.2">
      <c r="A39" s="462"/>
      <c r="B39" s="465"/>
      <c r="C39" s="142" t="s">
        <v>334</v>
      </c>
      <c r="D39" s="249">
        <v>130</v>
      </c>
      <c r="E39" s="249"/>
      <c r="F39" s="125"/>
      <c r="G39" s="135" t="s">
        <v>55</v>
      </c>
    </row>
    <row r="40" spans="1:7" ht="48" customHeight="1" x14ac:dyDescent="0.2">
      <c r="A40" s="462"/>
      <c r="B40" s="447" t="s">
        <v>150</v>
      </c>
      <c r="C40" s="61" t="s">
        <v>320</v>
      </c>
      <c r="D40" s="36">
        <v>425</v>
      </c>
      <c r="E40" s="36">
        <v>472</v>
      </c>
      <c r="F40" s="125">
        <f t="shared" si="0"/>
        <v>1.1105882352941177</v>
      </c>
      <c r="G40" s="135"/>
    </row>
    <row r="41" spans="1:7" ht="38.25" customHeight="1" x14ac:dyDescent="0.2">
      <c r="A41" s="462"/>
      <c r="B41" s="447"/>
      <c r="C41" s="61" t="s">
        <v>140</v>
      </c>
      <c r="D41" s="63">
        <v>1.05</v>
      </c>
      <c r="E41" s="63">
        <v>1.34</v>
      </c>
      <c r="F41" s="125">
        <f t="shared" si="0"/>
        <v>1.2761904761904763</v>
      </c>
      <c r="G41" s="135"/>
    </row>
    <row r="42" spans="1:7" ht="38.25" customHeight="1" x14ac:dyDescent="0.2">
      <c r="A42" s="462"/>
      <c r="B42" s="447"/>
      <c r="C42" s="61" t="s">
        <v>141</v>
      </c>
      <c r="D42" s="36">
        <v>1000</v>
      </c>
      <c r="E42" s="36">
        <v>740</v>
      </c>
      <c r="F42" s="125">
        <f t="shared" si="0"/>
        <v>0.74</v>
      </c>
      <c r="G42" s="135"/>
    </row>
    <row r="43" spans="1:7" ht="38.25" customHeight="1" x14ac:dyDescent="0.2">
      <c r="A43" s="462"/>
      <c r="B43" s="447"/>
      <c r="C43" s="61" t="s">
        <v>142</v>
      </c>
      <c r="D43" s="36">
        <v>200</v>
      </c>
      <c r="E43" s="42">
        <v>0</v>
      </c>
      <c r="F43" s="125">
        <f t="shared" si="0"/>
        <v>0</v>
      </c>
      <c r="G43" s="135" t="s">
        <v>55</v>
      </c>
    </row>
    <row r="44" spans="1:7" ht="38.25" customHeight="1" x14ac:dyDescent="0.2">
      <c r="A44" s="462"/>
      <c r="B44" s="447"/>
      <c r="C44" s="61" t="s">
        <v>143</v>
      </c>
      <c r="D44" s="36">
        <v>500</v>
      </c>
      <c r="E44" s="36">
        <v>0</v>
      </c>
      <c r="F44" s="125">
        <f t="shared" si="0"/>
        <v>0</v>
      </c>
      <c r="G44" s="135" t="s">
        <v>55</v>
      </c>
    </row>
    <row r="45" spans="1:7" ht="38.25" customHeight="1" x14ac:dyDescent="0.2">
      <c r="A45" s="462"/>
      <c r="B45" s="447"/>
      <c r="C45" s="61" t="s">
        <v>144</v>
      </c>
      <c r="D45" s="36">
        <v>5200</v>
      </c>
      <c r="E45" s="36">
        <v>3331</v>
      </c>
      <c r="F45" s="125">
        <f t="shared" si="0"/>
        <v>0.64057692307692304</v>
      </c>
      <c r="G45" s="135"/>
    </row>
    <row r="46" spans="1:7" ht="34.5" customHeight="1" x14ac:dyDescent="0.2">
      <c r="A46" s="462"/>
      <c r="B46" s="65" t="s">
        <v>36</v>
      </c>
      <c r="C46" s="61" t="s">
        <v>145</v>
      </c>
      <c r="D46" s="62">
        <v>57</v>
      </c>
      <c r="E46" s="62">
        <v>39</v>
      </c>
      <c r="F46" s="125">
        <f t="shared" si="0"/>
        <v>0.68421052631578949</v>
      </c>
      <c r="G46" s="135"/>
    </row>
    <row r="47" spans="1:7" ht="37.5" customHeight="1" x14ac:dyDescent="0.2">
      <c r="A47" s="462"/>
      <c r="B47" s="447" t="s">
        <v>37</v>
      </c>
      <c r="C47" s="61" t="s">
        <v>89</v>
      </c>
      <c r="D47" s="3">
        <v>0.9</v>
      </c>
      <c r="E47" s="3">
        <v>0.75</v>
      </c>
      <c r="F47" s="125">
        <f t="shared" si="0"/>
        <v>0.83333333333333326</v>
      </c>
      <c r="G47" s="135"/>
    </row>
    <row r="48" spans="1:7" ht="33.75" customHeight="1" x14ac:dyDescent="0.2">
      <c r="A48" s="462"/>
      <c r="B48" s="447"/>
      <c r="C48" s="61" t="s">
        <v>105</v>
      </c>
      <c r="D48" s="3">
        <v>0.9</v>
      </c>
      <c r="E48" s="3">
        <v>0.74</v>
      </c>
      <c r="F48" s="125">
        <f t="shared" si="0"/>
        <v>0.82222222222222219</v>
      </c>
      <c r="G48" s="135"/>
    </row>
    <row r="49" spans="1:7" ht="32.25" customHeight="1" thickBot="1" x14ac:dyDescent="0.25">
      <c r="A49" s="462"/>
      <c r="B49" s="447"/>
      <c r="C49" s="61" t="s">
        <v>106</v>
      </c>
      <c r="D49" s="3">
        <v>0.86</v>
      </c>
      <c r="E49" s="3">
        <v>0.94</v>
      </c>
      <c r="F49" s="125">
        <f t="shared" si="0"/>
        <v>1.0930232558139534</v>
      </c>
      <c r="G49" s="135"/>
    </row>
    <row r="50" spans="1:7" ht="30" customHeight="1" x14ac:dyDescent="0.2">
      <c r="A50" s="456" t="s">
        <v>48</v>
      </c>
      <c r="B50" s="318" t="s">
        <v>42</v>
      </c>
      <c r="C50" s="69" t="s">
        <v>151</v>
      </c>
      <c r="D50" s="5">
        <v>80</v>
      </c>
      <c r="E50" s="51">
        <v>75</v>
      </c>
      <c r="F50" s="125">
        <f t="shared" si="0"/>
        <v>0.9375</v>
      </c>
      <c r="G50" s="135"/>
    </row>
    <row r="51" spans="1:7" ht="30" customHeight="1" thickBot="1" x14ac:dyDescent="0.25">
      <c r="A51" s="456"/>
      <c r="B51" s="319"/>
      <c r="C51" s="58" t="s">
        <v>152</v>
      </c>
      <c r="D51" s="68">
        <v>97.6</v>
      </c>
      <c r="E51" s="36">
        <v>97</v>
      </c>
      <c r="F51" s="125">
        <f t="shared" si="0"/>
        <v>0.99385245901639352</v>
      </c>
      <c r="G51" s="135"/>
    </row>
    <row r="52" spans="1:7" ht="33" customHeight="1" x14ac:dyDescent="0.2">
      <c r="A52" s="456"/>
      <c r="B52" s="318" t="s">
        <v>43</v>
      </c>
      <c r="C52" s="69" t="s">
        <v>58</v>
      </c>
      <c r="D52" s="5">
        <v>50</v>
      </c>
      <c r="E52" s="5">
        <v>0</v>
      </c>
      <c r="F52" s="125">
        <f t="shared" si="0"/>
        <v>0</v>
      </c>
      <c r="G52" s="135"/>
    </row>
    <row r="53" spans="1:7" ht="32.25" customHeight="1" x14ac:dyDescent="0.2">
      <c r="A53" s="456"/>
      <c r="B53" s="331"/>
      <c r="C53" s="70" t="s">
        <v>153</v>
      </c>
      <c r="D53" s="26">
        <v>100</v>
      </c>
      <c r="E53" s="26">
        <v>100</v>
      </c>
      <c r="F53" s="125">
        <f t="shared" si="0"/>
        <v>1</v>
      </c>
      <c r="G53" s="135"/>
    </row>
    <row r="54" spans="1:7" ht="35.25" customHeight="1" thickBot="1" x14ac:dyDescent="0.25">
      <c r="A54" s="456"/>
      <c r="B54" s="319"/>
      <c r="C54" s="58" t="s">
        <v>59</v>
      </c>
      <c r="D54" s="2">
        <v>4</v>
      </c>
      <c r="E54" s="2">
        <v>3</v>
      </c>
      <c r="F54" s="125">
        <f t="shared" si="0"/>
        <v>0.75</v>
      </c>
      <c r="G54" s="135"/>
    </row>
    <row r="55" spans="1:7" ht="32.25" customHeight="1" thickBot="1" x14ac:dyDescent="0.25">
      <c r="A55" s="456"/>
      <c r="B55" s="35" t="s">
        <v>44</v>
      </c>
      <c r="C55" s="71" t="s">
        <v>273</v>
      </c>
      <c r="D55" s="16">
        <v>0.8</v>
      </c>
      <c r="E55" s="16">
        <v>0.4</v>
      </c>
      <c r="F55" s="125">
        <f t="shared" si="0"/>
        <v>0.5</v>
      </c>
      <c r="G55" s="135"/>
    </row>
    <row r="56" spans="1:7" ht="39.75" customHeight="1" thickBot="1" x14ac:dyDescent="0.25">
      <c r="A56" s="456"/>
      <c r="B56" s="45" t="s">
        <v>45</v>
      </c>
      <c r="C56" s="61" t="s">
        <v>112</v>
      </c>
      <c r="D56" s="16">
        <v>0.57999999999999996</v>
      </c>
      <c r="E56" s="18">
        <v>0.56999999999999995</v>
      </c>
      <c r="F56" s="125">
        <f t="shared" si="0"/>
        <v>0.98275862068965514</v>
      </c>
      <c r="G56" s="135"/>
    </row>
    <row r="57" spans="1:7" ht="25.15" customHeight="1" x14ac:dyDescent="0.2">
      <c r="A57" s="456"/>
      <c r="B57" s="318" t="s">
        <v>46</v>
      </c>
      <c r="C57" s="70" t="s">
        <v>81</v>
      </c>
      <c r="D57" s="16">
        <v>0.93</v>
      </c>
      <c r="E57" s="16">
        <v>0.88680000000000003</v>
      </c>
      <c r="F57" s="125">
        <f t="shared" si="0"/>
        <v>0.95354838709677414</v>
      </c>
      <c r="G57" s="135"/>
    </row>
    <row r="58" spans="1:7" ht="25.15" customHeight="1" x14ac:dyDescent="0.2">
      <c r="A58" s="456"/>
      <c r="B58" s="319"/>
      <c r="C58" s="58" t="s">
        <v>82</v>
      </c>
      <c r="D58" s="3">
        <v>0.98</v>
      </c>
      <c r="E58" s="3">
        <v>0.7</v>
      </c>
      <c r="F58" s="125">
        <f t="shared" si="0"/>
        <v>0.7142857142857143</v>
      </c>
      <c r="G58" s="135"/>
    </row>
    <row r="59" spans="1:7" ht="25.15" customHeight="1" thickBot="1" x14ac:dyDescent="0.25">
      <c r="A59" s="456"/>
      <c r="B59" s="319"/>
      <c r="C59" s="58" t="s">
        <v>154</v>
      </c>
      <c r="D59" s="3">
        <v>0.92</v>
      </c>
      <c r="E59" s="80">
        <v>0.92</v>
      </c>
      <c r="F59" s="125">
        <f t="shared" si="0"/>
        <v>1</v>
      </c>
      <c r="G59" s="135"/>
    </row>
    <row r="60" spans="1:7" ht="25.15" customHeight="1" x14ac:dyDescent="0.2">
      <c r="A60" s="456"/>
      <c r="B60" s="318" t="s">
        <v>47</v>
      </c>
      <c r="C60" s="69" t="s">
        <v>176</v>
      </c>
      <c r="D60" s="16">
        <v>0.25</v>
      </c>
      <c r="E60" s="121">
        <v>0.53</v>
      </c>
      <c r="F60" s="125">
        <f t="shared" si="0"/>
        <v>2.12</v>
      </c>
      <c r="G60" s="135"/>
    </row>
    <row r="61" spans="1:7" ht="25.15" customHeight="1" x14ac:dyDescent="0.2">
      <c r="A61" s="456"/>
      <c r="B61" s="319"/>
      <c r="C61" s="58" t="s">
        <v>98</v>
      </c>
      <c r="D61" s="3">
        <v>1.5</v>
      </c>
      <c r="E61" s="3">
        <v>6.99</v>
      </c>
      <c r="F61" s="125">
        <f t="shared" si="0"/>
        <v>4.66</v>
      </c>
      <c r="G61" s="135"/>
    </row>
    <row r="62" spans="1:7" ht="25.15" customHeight="1" x14ac:dyDescent="0.2">
      <c r="A62" s="456"/>
      <c r="B62" s="319"/>
      <c r="C62" s="58" t="s">
        <v>99</v>
      </c>
      <c r="D62" s="3">
        <v>0.48</v>
      </c>
      <c r="E62" s="3">
        <v>0.44</v>
      </c>
      <c r="F62" s="125">
        <f t="shared" si="0"/>
        <v>0.91666666666666674</v>
      </c>
      <c r="G62" s="135"/>
    </row>
    <row r="63" spans="1:7" ht="25.15" customHeight="1" x14ac:dyDescent="0.2">
      <c r="A63" s="456"/>
      <c r="B63" s="319"/>
      <c r="C63" s="58" t="s">
        <v>100</v>
      </c>
      <c r="D63" s="3">
        <v>0.8</v>
      </c>
      <c r="E63" s="3">
        <v>0.71</v>
      </c>
      <c r="F63" s="125">
        <f t="shared" si="0"/>
        <v>0.88749999999999996</v>
      </c>
      <c r="G63" s="135"/>
    </row>
    <row r="64" spans="1:7" ht="25.15" customHeight="1" thickBot="1" x14ac:dyDescent="0.25">
      <c r="A64" s="457"/>
      <c r="B64" s="458"/>
      <c r="C64" s="172" t="s">
        <v>101</v>
      </c>
      <c r="D64" s="27">
        <v>0.81</v>
      </c>
      <c r="E64" s="27">
        <v>0.81</v>
      </c>
      <c r="F64" s="173">
        <f t="shared" si="0"/>
        <v>1</v>
      </c>
      <c r="G64" s="135"/>
    </row>
    <row r="65" spans="1:7" ht="58.5" customHeight="1" thickBot="1" x14ac:dyDescent="0.25">
      <c r="A65" s="449" t="s">
        <v>52</v>
      </c>
      <c r="B65" s="21" t="s">
        <v>49</v>
      </c>
      <c r="C65" s="174" t="s">
        <v>108</v>
      </c>
      <c r="D65" s="16">
        <v>1</v>
      </c>
      <c r="E65" s="16">
        <v>0.5</v>
      </c>
      <c r="F65" s="175">
        <f t="shared" si="0"/>
        <v>0.5</v>
      </c>
      <c r="G65" s="135"/>
    </row>
    <row r="66" spans="1:7" ht="50.25" customHeight="1" thickBot="1" x14ac:dyDescent="0.25">
      <c r="A66" s="450"/>
      <c r="B66" s="21" t="s">
        <v>50</v>
      </c>
      <c r="C66" s="69" t="s">
        <v>155</v>
      </c>
      <c r="D66" s="16">
        <v>0.9</v>
      </c>
      <c r="E66" s="16">
        <v>0.85</v>
      </c>
      <c r="F66" s="125">
        <f t="shared" si="0"/>
        <v>0.94444444444444442</v>
      </c>
      <c r="G66" s="135"/>
    </row>
    <row r="67" spans="1:7" ht="30.75" customHeight="1" thickBot="1" x14ac:dyDescent="0.25">
      <c r="A67" s="451"/>
      <c r="B67" s="176" t="s">
        <v>51</v>
      </c>
      <c r="C67" s="177" t="s">
        <v>60</v>
      </c>
      <c r="D67" s="178">
        <v>0.9</v>
      </c>
      <c r="E67" s="178">
        <v>0.83</v>
      </c>
      <c r="F67" s="179">
        <f t="shared" si="0"/>
        <v>0.92222222222222217</v>
      </c>
      <c r="G67" s="135"/>
    </row>
    <row r="68" spans="1:7" ht="25.15" customHeight="1" thickBot="1" x14ac:dyDescent="0.25">
      <c r="A68" s="459" t="s">
        <v>53</v>
      </c>
      <c r="B68" s="444" t="s">
        <v>54</v>
      </c>
      <c r="C68" s="95" t="s">
        <v>74</v>
      </c>
      <c r="D68" s="16">
        <v>0.96</v>
      </c>
      <c r="E68" s="46">
        <v>0.97</v>
      </c>
      <c r="F68" s="175">
        <f t="shared" si="0"/>
        <v>1.0104166666666667</v>
      </c>
      <c r="G68" s="136"/>
    </row>
    <row r="69" spans="1:7" ht="25.15" customHeight="1" thickBot="1" x14ac:dyDescent="0.25">
      <c r="A69" s="460"/>
      <c r="B69" s="445"/>
      <c r="C69" s="61" t="s">
        <v>156</v>
      </c>
      <c r="D69" s="167">
        <v>1</v>
      </c>
      <c r="E69" s="46">
        <v>0.48</v>
      </c>
      <c r="F69" s="125">
        <f t="shared" si="0"/>
        <v>0.48</v>
      </c>
      <c r="G69" s="136"/>
    </row>
    <row r="70" spans="1:7" ht="25.15" customHeight="1" thickBot="1" x14ac:dyDescent="0.25">
      <c r="A70" s="460"/>
      <c r="B70" s="445"/>
      <c r="C70" s="61" t="s">
        <v>157</v>
      </c>
      <c r="D70" s="167">
        <v>1</v>
      </c>
      <c r="E70" s="46">
        <v>0.52</v>
      </c>
      <c r="F70" s="125">
        <f t="shared" si="0"/>
        <v>0.52</v>
      </c>
      <c r="G70" s="136"/>
    </row>
    <row r="71" spans="1:7" ht="25.15" customHeight="1" thickBot="1" x14ac:dyDescent="0.25">
      <c r="A71" s="461"/>
      <c r="B71" s="446"/>
      <c r="C71" s="98" t="s">
        <v>158</v>
      </c>
      <c r="D71" s="8">
        <v>1</v>
      </c>
      <c r="E71" s="178">
        <v>0.74</v>
      </c>
      <c r="F71" s="179">
        <f t="shared" si="0"/>
        <v>0.74</v>
      </c>
      <c r="G71" s="136"/>
    </row>
    <row r="72" spans="1:7" ht="25.15" customHeight="1" x14ac:dyDescent="0.2">
      <c r="A72" s="438" t="s">
        <v>41</v>
      </c>
      <c r="B72" s="452" t="s">
        <v>39</v>
      </c>
      <c r="C72" s="95" t="s">
        <v>159</v>
      </c>
      <c r="D72" s="16">
        <v>1</v>
      </c>
      <c r="E72" s="16">
        <v>1</v>
      </c>
      <c r="F72" s="175">
        <f t="shared" ref="F72:F110" si="1">IF(D72=0,0,E72/D72)</f>
        <v>1</v>
      </c>
      <c r="G72" s="135"/>
    </row>
    <row r="73" spans="1:7" ht="25.15" customHeight="1" x14ac:dyDescent="0.2">
      <c r="A73" s="438"/>
      <c r="B73" s="453"/>
      <c r="C73" s="61" t="s">
        <v>160</v>
      </c>
      <c r="D73" s="167">
        <v>0.9</v>
      </c>
      <c r="E73" s="168">
        <v>0.86</v>
      </c>
      <c r="F73" s="125">
        <f t="shared" si="1"/>
        <v>0.95555555555555549</v>
      </c>
      <c r="G73" s="135"/>
    </row>
    <row r="74" spans="1:7" ht="33" customHeight="1" x14ac:dyDescent="0.2">
      <c r="A74" s="438"/>
      <c r="B74" s="453"/>
      <c r="C74" s="61" t="s">
        <v>161</v>
      </c>
      <c r="D74" s="167">
        <v>0.65</v>
      </c>
      <c r="E74" s="168">
        <v>0.61470000000000002</v>
      </c>
      <c r="F74" s="125">
        <f t="shared" si="1"/>
        <v>0.94569230769230772</v>
      </c>
      <c r="G74" s="135"/>
    </row>
    <row r="75" spans="1:7" ht="30.75" customHeight="1" x14ac:dyDescent="0.2">
      <c r="A75" s="438"/>
      <c r="B75" s="453"/>
      <c r="C75" s="61" t="s">
        <v>162</v>
      </c>
      <c r="D75" s="167">
        <v>0.6</v>
      </c>
      <c r="E75" s="168">
        <v>0.87</v>
      </c>
      <c r="F75" s="125">
        <f t="shared" si="1"/>
        <v>1.45</v>
      </c>
      <c r="G75" s="135"/>
    </row>
    <row r="76" spans="1:7" ht="38.25" customHeight="1" thickBot="1" x14ac:dyDescent="0.25">
      <c r="A76" s="438"/>
      <c r="B76" s="454"/>
      <c r="C76" s="98" t="s">
        <v>90</v>
      </c>
      <c r="D76" s="8">
        <v>0.15</v>
      </c>
      <c r="E76" s="8">
        <v>0</v>
      </c>
      <c r="F76" s="179">
        <f t="shared" si="1"/>
        <v>0</v>
      </c>
      <c r="G76" s="137" t="s">
        <v>277</v>
      </c>
    </row>
    <row r="77" spans="1:7" ht="25.15" customHeight="1" thickBot="1" x14ac:dyDescent="0.25">
      <c r="A77" s="439"/>
      <c r="B77" s="441" t="s">
        <v>40</v>
      </c>
      <c r="C77" s="431" t="s">
        <v>71</v>
      </c>
      <c r="D77" s="432"/>
      <c r="E77" s="432"/>
      <c r="F77" s="432"/>
      <c r="G77" s="433"/>
    </row>
    <row r="78" spans="1:7" ht="25.15" customHeight="1" x14ac:dyDescent="0.2">
      <c r="A78" s="439"/>
      <c r="B78" s="442"/>
      <c r="C78" s="180" t="s">
        <v>63</v>
      </c>
      <c r="D78" s="16">
        <v>0.85</v>
      </c>
      <c r="E78" s="16">
        <v>0.79700000000000004</v>
      </c>
      <c r="F78" s="175">
        <f t="shared" si="1"/>
        <v>0.9376470588235295</v>
      </c>
      <c r="G78" s="135"/>
    </row>
    <row r="79" spans="1:7" ht="25.15" customHeight="1" x14ac:dyDescent="0.2">
      <c r="A79" s="439"/>
      <c r="B79" s="442"/>
      <c r="C79" s="181" t="s">
        <v>65</v>
      </c>
      <c r="D79" s="167">
        <v>1</v>
      </c>
      <c r="E79" s="167">
        <v>1</v>
      </c>
      <c r="F79" s="125">
        <f t="shared" si="1"/>
        <v>1</v>
      </c>
      <c r="G79" s="135"/>
    </row>
    <row r="80" spans="1:7" ht="25.15" customHeight="1" x14ac:dyDescent="0.2">
      <c r="A80" s="439"/>
      <c r="B80" s="442"/>
      <c r="C80" s="181" t="s">
        <v>66</v>
      </c>
      <c r="D80" s="167">
        <v>0.85</v>
      </c>
      <c r="E80" s="167">
        <v>1</v>
      </c>
      <c r="F80" s="125">
        <f t="shared" si="1"/>
        <v>1.1764705882352942</v>
      </c>
      <c r="G80" s="135"/>
    </row>
    <row r="81" spans="1:7" ht="25.15" customHeight="1" x14ac:dyDescent="0.2">
      <c r="A81" s="439"/>
      <c r="B81" s="442"/>
      <c r="C81" s="181" t="s">
        <v>67</v>
      </c>
      <c r="D81" s="167">
        <v>1</v>
      </c>
      <c r="E81" s="120">
        <v>1</v>
      </c>
      <c r="F81" s="125">
        <f t="shared" si="1"/>
        <v>1</v>
      </c>
      <c r="G81" s="135"/>
    </row>
    <row r="82" spans="1:7" ht="29.25" customHeight="1" x14ac:dyDescent="0.2">
      <c r="A82" s="439"/>
      <c r="B82" s="442"/>
      <c r="C82" s="181" t="s">
        <v>68</v>
      </c>
      <c r="D82" s="167">
        <v>0.05</v>
      </c>
      <c r="E82" s="170">
        <v>4.1000000000000003E-3</v>
      </c>
      <c r="F82" s="125">
        <f t="shared" si="1"/>
        <v>8.2000000000000003E-2</v>
      </c>
      <c r="G82" s="135"/>
    </row>
    <row r="83" spans="1:7" ht="25.15" customHeight="1" x14ac:dyDescent="0.2">
      <c r="A83" s="439"/>
      <c r="B83" s="442"/>
      <c r="C83" s="182" t="s">
        <v>69</v>
      </c>
      <c r="D83" s="169">
        <v>32</v>
      </c>
      <c r="E83" s="169">
        <v>0.81</v>
      </c>
      <c r="F83" s="125">
        <f t="shared" si="1"/>
        <v>2.5312500000000002E-2</v>
      </c>
      <c r="G83" s="135"/>
    </row>
    <row r="84" spans="1:7" ht="25.15" customHeight="1" thickBot="1" x14ac:dyDescent="0.25">
      <c r="A84" s="439"/>
      <c r="B84" s="442"/>
      <c r="C84" s="183" t="s">
        <v>70</v>
      </c>
      <c r="D84" s="7">
        <v>4</v>
      </c>
      <c r="E84" s="7">
        <v>0.19</v>
      </c>
      <c r="F84" s="179">
        <f t="shared" si="1"/>
        <v>4.7500000000000001E-2</v>
      </c>
      <c r="G84" s="135"/>
    </row>
    <row r="85" spans="1:7" ht="25.15" customHeight="1" thickBot="1" x14ac:dyDescent="0.25">
      <c r="A85" s="439"/>
      <c r="B85" s="441"/>
      <c r="C85" s="431" t="s">
        <v>73</v>
      </c>
      <c r="D85" s="432"/>
      <c r="E85" s="432"/>
      <c r="F85" s="432"/>
      <c r="G85" s="433"/>
    </row>
    <row r="86" spans="1:7" ht="25.15" customHeight="1" x14ac:dyDescent="0.2">
      <c r="A86" s="439"/>
      <c r="B86" s="442"/>
      <c r="C86" s="184" t="s">
        <v>115</v>
      </c>
      <c r="D86" s="16">
        <v>0.65</v>
      </c>
      <c r="E86" s="16">
        <v>0.62</v>
      </c>
      <c r="F86" s="175">
        <f t="shared" si="1"/>
        <v>0.95384615384615379</v>
      </c>
      <c r="G86" s="135"/>
    </row>
    <row r="87" spans="1:7" ht="25.15" customHeight="1" x14ac:dyDescent="0.2">
      <c r="A87" s="439"/>
      <c r="B87" s="442"/>
      <c r="C87" s="185" t="s">
        <v>117</v>
      </c>
      <c r="D87" s="169">
        <v>4.3</v>
      </c>
      <c r="E87" s="169">
        <v>4.3</v>
      </c>
      <c r="F87" s="125">
        <f t="shared" si="1"/>
        <v>1</v>
      </c>
      <c r="G87" s="135"/>
    </row>
    <row r="88" spans="1:7" ht="25.15" customHeight="1" x14ac:dyDescent="0.2">
      <c r="A88" s="439"/>
      <c r="B88" s="442"/>
      <c r="C88" s="186" t="s">
        <v>118</v>
      </c>
      <c r="D88" s="170">
        <v>0.874</v>
      </c>
      <c r="E88" s="170">
        <v>0.85399999999999998</v>
      </c>
      <c r="F88" s="125">
        <f t="shared" si="1"/>
        <v>0.97711670480549195</v>
      </c>
      <c r="G88" s="135"/>
    </row>
    <row r="89" spans="1:7" ht="25.15" customHeight="1" thickBot="1" x14ac:dyDescent="0.25">
      <c r="A89" s="439"/>
      <c r="B89" s="442"/>
      <c r="C89" s="187" t="s">
        <v>119</v>
      </c>
      <c r="D89" s="8">
        <v>0.7</v>
      </c>
      <c r="E89" s="188">
        <v>0.56000000000000005</v>
      </c>
      <c r="F89" s="189">
        <f t="shared" si="1"/>
        <v>0.80000000000000016</v>
      </c>
      <c r="G89" s="135"/>
    </row>
    <row r="90" spans="1:7" ht="25.15" customHeight="1" thickBot="1" x14ac:dyDescent="0.25">
      <c r="A90" s="439"/>
      <c r="B90" s="441"/>
      <c r="C90" s="431" t="s">
        <v>72</v>
      </c>
      <c r="D90" s="432"/>
      <c r="E90" s="432"/>
      <c r="F90" s="432"/>
      <c r="G90" s="433"/>
    </row>
    <row r="91" spans="1:7" ht="25.15" customHeight="1" x14ac:dyDescent="0.2">
      <c r="A91" s="439"/>
      <c r="B91" s="442"/>
      <c r="C91" s="180" t="s">
        <v>172</v>
      </c>
      <c r="D91" s="5">
        <v>1</v>
      </c>
      <c r="E91" s="5">
        <v>0</v>
      </c>
      <c r="F91" s="175">
        <f t="shared" si="1"/>
        <v>0</v>
      </c>
      <c r="G91" s="135" t="s">
        <v>335</v>
      </c>
    </row>
    <row r="92" spans="1:7" ht="25.15" customHeight="1" x14ac:dyDescent="0.2">
      <c r="A92" s="439"/>
      <c r="B92" s="442"/>
      <c r="C92" s="181" t="s">
        <v>173</v>
      </c>
      <c r="D92" s="169">
        <v>1</v>
      </c>
      <c r="E92" s="169">
        <v>0</v>
      </c>
      <c r="F92" s="125">
        <f t="shared" si="1"/>
        <v>0</v>
      </c>
      <c r="G92" s="135" t="s">
        <v>335</v>
      </c>
    </row>
    <row r="93" spans="1:7" ht="25.15" customHeight="1" x14ac:dyDescent="0.2">
      <c r="A93" s="439"/>
      <c r="B93" s="442"/>
      <c r="C93" s="181" t="s">
        <v>174</v>
      </c>
      <c r="D93" s="169">
        <v>1</v>
      </c>
      <c r="E93" s="169">
        <v>0</v>
      </c>
      <c r="F93" s="125">
        <f t="shared" si="1"/>
        <v>0</v>
      </c>
      <c r="G93" s="135" t="s">
        <v>335</v>
      </c>
    </row>
    <row r="94" spans="1:7" ht="32.25" customHeight="1" x14ac:dyDescent="0.2">
      <c r="A94" s="439"/>
      <c r="B94" s="442"/>
      <c r="C94" s="181" t="s">
        <v>175</v>
      </c>
      <c r="D94" s="36">
        <v>5467</v>
      </c>
      <c r="E94" s="36">
        <v>3000</v>
      </c>
      <c r="F94" s="125">
        <f t="shared" si="1"/>
        <v>0.54874702762026706</v>
      </c>
      <c r="G94" s="135" t="s">
        <v>335</v>
      </c>
    </row>
    <row r="95" spans="1:7" ht="52.5" customHeight="1" thickBot="1" x14ac:dyDescent="0.25">
      <c r="A95" s="439"/>
      <c r="B95" s="442"/>
      <c r="C95" s="183" t="s">
        <v>143</v>
      </c>
      <c r="D95" s="8">
        <v>5</v>
      </c>
      <c r="E95" s="8">
        <v>0</v>
      </c>
      <c r="F95" s="179">
        <f t="shared" si="1"/>
        <v>0</v>
      </c>
      <c r="G95" s="138" t="s">
        <v>335</v>
      </c>
    </row>
    <row r="96" spans="1:7" ht="25.15" customHeight="1" thickBot="1" x14ac:dyDescent="0.25">
      <c r="A96" s="439"/>
      <c r="B96" s="441"/>
      <c r="C96" s="431" t="s">
        <v>107</v>
      </c>
      <c r="D96" s="432"/>
      <c r="E96" s="432"/>
      <c r="F96" s="432"/>
      <c r="G96" s="433"/>
    </row>
    <row r="97" spans="1:7" ht="25.15" customHeight="1" thickBot="1" x14ac:dyDescent="0.25">
      <c r="A97" s="439"/>
      <c r="B97" s="442"/>
      <c r="C97" s="180" t="s">
        <v>169</v>
      </c>
      <c r="D97" s="5">
        <v>0.28000000000000003</v>
      </c>
      <c r="E97" s="5">
        <v>0.11</v>
      </c>
      <c r="F97" s="179">
        <f t="shared" si="1"/>
        <v>0.39285714285714285</v>
      </c>
      <c r="G97" s="135"/>
    </row>
    <row r="98" spans="1:7" ht="25.15" customHeight="1" thickBot="1" x14ac:dyDescent="0.25">
      <c r="A98" s="439"/>
      <c r="B98" s="442"/>
      <c r="C98" s="186" t="s">
        <v>87</v>
      </c>
      <c r="D98" s="167">
        <v>0.85</v>
      </c>
      <c r="E98" s="167">
        <v>0.5</v>
      </c>
      <c r="F98" s="179">
        <f t="shared" si="1"/>
        <v>0.58823529411764708</v>
      </c>
      <c r="G98" s="135"/>
    </row>
    <row r="99" spans="1:7" ht="25.15" customHeight="1" thickBot="1" x14ac:dyDescent="0.25">
      <c r="A99" s="439"/>
      <c r="B99" s="442"/>
      <c r="C99" s="181" t="s">
        <v>79</v>
      </c>
      <c r="D99" s="167">
        <v>0.92</v>
      </c>
      <c r="E99" s="167">
        <v>0.92</v>
      </c>
      <c r="F99" s="179">
        <f t="shared" si="1"/>
        <v>1</v>
      </c>
      <c r="G99" s="135"/>
    </row>
    <row r="100" spans="1:7" ht="25.15" customHeight="1" thickBot="1" x14ac:dyDescent="0.25">
      <c r="A100" s="439"/>
      <c r="B100" s="442"/>
      <c r="C100" s="181" t="s">
        <v>80</v>
      </c>
      <c r="D100" s="167">
        <v>0.96</v>
      </c>
      <c r="E100" s="167">
        <v>0.95</v>
      </c>
      <c r="F100" s="179">
        <f t="shared" si="1"/>
        <v>0.98958333333333337</v>
      </c>
      <c r="G100" s="141"/>
    </row>
    <row r="101" spans="1:7" ht="25.15" customHeight="1" thickBot="1" x14ac:dyDescent="0.25">
      <c r="A101" s="439"/>
      <c r="B101" s="442"/>
      <c r="C101" s="183" t="s">
        <v>168</v>
      </c>
      <c r="D101" s="8">
        <v>0.54</v>
      </c>
      <c r="E101" s="8">
        <v>0.53</v>
      </c>
      <c r="F101" s="179">
        <f t="shared" si="1"/>
        <v>0.98148148148148151</v>
      </c>
      <c r="G101" s="135"/>
    </row>
    <row r="102" spans="1:7" ht="25.15" customHeight="1" thickBot="1" x14ac:dyDescent="0.25">
      <c r="A102" s="439"/>
      <c r="B102" s="441"/>
      <c r="C102" s="436" t="s">
        <v>109</v>
      </c>
      <c r="D102" s="437"/>
      <c r="E102" s="437"/>
      <c r="F102" s="437"/>
      <c r="G102" s="346"/>
    </row>
    <row r="103" spans="1:7" ht="32.25" customHeight="1" x14ac:dyDescent="0.2">
      <c r="A103" s="439"/>
      <c r="B103" s="442"/>
      <c r="C103" s="191" t="s">
        <v>285</v>
      </c>
      <c r="D103" s="192">
        <v>210</v>
      </c>
      <c r="E103" s="192">
        <v>200</v>
      </c>
      <c r="F103" s="193">
        <f t="shared" si="1"/>
        <v>0.95238095238095233</v>
      </c>
      <c r="G103" s="135"/>
    </row>
    <row r="104" spans="1:7" ht="52.5" customHeight="1" thickBot="1" x14ac:dyDescent="0.25">
      <c r="A104" s="439"/>
      <c r="B104" s="442"/>
      <c r="C104" s="194" t="s">
        <v>286</v>
      </c>
      <c r="D104" s="195">
        <v>125234</v>
      </c>
      <c r="E104" s="196">
        <v>112679</v>
      </c>
      <c r="F104" s="179">
        <f t="shared" si="1"/>
        <v>0.89974767235734709</v>
      </c>
      <c r="G104" s="135"/>
    </row>
    <row r="105" spans="1:7" ht="25.15" customHeight="1" x14ac:dyDescent="0.2">
      <c r="A105" s="439"/>
      <c r="B105" s="441"/>
      <c r="C105" s="190" t="s">
        <v>110</v>
      </c>
      <c r="D105" s="118"/>
      <c r="E105" s="119"/>
      <c r="F105" s="200">
        <f t="shared" si="1"/>
        <v>0</v>
      </c>
      <c r="G105" s="135"/>
    </row>
    <row r="106" spans="1:7" ht="25.15" customHeight="1" thickBot="1" x14ac:dyDescent="0.25">
      <c r="A106" s="439"/>
      <c r="B106" s="441"/>
      <c r="C106" s="434" t="s">
        <v>164</v>
      </c>
      <c r="D106" s="435"/>
      <c r="E106" s="435"/>
      <c r="F106" s="435"/>
      <c r="G106" s="433"/>
    </row>
    <row r="107" spans="1:7" ht="47.25" customHeight="1" x14ac:dyDescent="0.2">
      <c r="A107" s="439"/>
      <c r="B107" s="442"/>
      <c r="C107" s="184" t="s">
        <v>163</v>
      </c>
      <c r="D107" s="16">
        <v>0.95</v>
      </c>
      <c r="E107" s="16">
        <v>0.98</v>
      </c>
      <c r="F107" s="175">
        <f t="shared" si="1"/>
        <v>1.0315789473684212</v>
      </c>
      <c r="G107" s="135"/>
    </row>
    <row r="108" spans="1:7" ht="31.5" customHeight="1" x14ac:dyDescent="0.2">
      <c r="A108" s="439"/>
      <c r="B108" s="442"/>
      <c r="C108" s="186" t="s">
        <v>165</v>
      </c>
      <c r="D108" s="74">
        <v>0.95</v>
      </c>
      <c r="E108" s="167">
        <v>0.9</v>
      </c>
      <c r="F108" s="125">
        <f t="shared" si="1"/>
        <v>0.94736842105263164</v>
      </c>
      <c r="G108" s="135"/>
    </row>
    <row r="109" spans="1:7" ht="25.15" customHeight="1" x14ac:dyDescent="0.2">
      <c r="A109" s="439"/>
      <c r="B109" s="442"/>
      <c r="C109" s="186" t="s">
        <v>166</v>
      </c>
      <c r="D109" s="74">
        <v>1</v>
      </c>
      <c r="E109" s="167">
        <v>1</v>
      </c>
      <c r="F109" s="125">
        <f t="shared" si="1"/>
        <v>1</v>
      </c>
      <c r="G109" s="135"/>
    </row>
    <row r="110" spans="1:7" ht="36.75" customHeight="1" thickBot="1" x14ac:dyDescent="0.25">
      <c r="A110" s="440"/>
      <c r="B110" s="443"/>
      <c r="C110" s="197" t="s">
        <v>167</v>
      </c>
      <c r="D110" s="198">
        <v>1</v>
      </c>
      <c r="E110" s="8">
        <v>0</v>
      </c>
      <c r="F110" s="199">
        <f t="shared" si="1"/>
        <v>0</v>
      </c>
      <c r="G110" s="139"/>
    </row>
  </sheetData>
  <mergeCells count="30">
    <mergeCell ref="A2:A49"/>
    <mergeCell ref="B2:B4"/>
    <mergeCell ref="B8:B9"/>
    <mergeCell ref="B10:B15"/>
    <mergeCell ref="B16:B19"/>
    <mergeCell ref="B5:B7"/>
    <mergeCell ref="B20:B23"/>
    <mergeCell ref="B35:B39"/>
    <mergeCell ref="A72:A110"/>
    <mergeCell ref="B77:B110"/>
    <mergeCell ref="B68:B71"/>
    <mergeCell ref="B24:B27"/>
    <mergeCell ref="B28:B30"/>
    <mergeCell ref="A65:A67"/>
    <mergeCell ref="B72:B76"/>
    <mergeCell ref="B31:B34"/>
    <mergeCell ref="B40:B45"/>
    <mergeCell ref="B47:B49"/>
    <mergeCell ref="A50:A64"/>
    <mergeCell ref="B50:B51"/>
    <mergeCell ref="B52:B54"/>
    <mergeCell ref="B57:B59"/>
    <mergeCell ref="B60:B64"/>
    <mergeCell ref="A68:A71"/>
    <mergeCell ref="C77:G77"/>
    <mergeCell ref="C85:G85"/>
    <mergeCell ref="C90:G90"/>
    <mergeCell ref="C96:G96"/>
    <mergeCell ref="C106:G106"/>
    <mergeCell ref="C102:G102"/>
  </mergeCells>
  <conditionalFormatting sqref="F2">
    <cfRule type="cellIs" dxfId="31" priority="35" operator="between">
      <formula>0</formula>
      <formula>0.4</formula>
    </cfRule>
    <cfRule type="cellIs" dxfId="30" priority="36" operator="between">
      <formula>0.4</formula>
      <formula>0.7</formula>
    </cfRule>
    <cfRule type="cellIs" dxfId="29" priority="37" operator="between">
      <formula>0.7</formula>
      <formula>0.9</formula>
    </cfRule>
    <cfRule type="cellIs" dxfId="28" priority="38" operator="between">
      <formula>0.9</formula>
      <formula>"&gt;1"</formula>
    </cfRule>
  </conditionalFormatting>
  <conditionalFormatting sqref="F3:F76">
    <cfRule type="cellIs" dxfId="27" priority="31" operator="between">
      <formula>0</formula>
      <formula>0.4</formula>
    </cfRule>
    <cfRule type="cellIs" dxfId="26" priority="32" operator="between">
      <formula>0.4</formula>
      <formula>0.7</formula>
    </cfRule>
    <cfRule type="cellIs" dxfId="25" priority="33" operator="between">
      <formula>0.7</formula>
      <formula>0.9</formula>
    </cfRule>
    <cfRule type="cellIs" dxfId="24" priority="34" operator="between">
      <formula>0.9</formula>
      <formula>"&gt;1"</formula>
    </cfRule>
  </conditionalFormatting>
  <conditionalFormatting sqref="F78:F84">
    <cfRule type="cellIs" dxfId="23" priority="27" operator="between">
      <formula>0</formula>
      <formula>0.4</formula>
    </cfRule>
    <cfRule type="cellIs" dxfId="22" priority="28" operator="between">
      <formula>0.4</formula>
      <formula>0.7</formula>
    </cfRule>
    <cfRule type="cellIs" dxfId="21" priority="29" operator="between">
      <formula>0.7</formula>
      <formula>0.9</formula>
    </cfRule>
    <cfRule type="cellIs" dxfId="20" priority="30" operator="between">
      <formula>0.9</formula>
      <formula>"&gt;1"</formula>
    </cfRule>
  </conditionalFormatting>
  <conditionalFormatting sqref="F86:F89">
    <cfRule type="cellIs" dxfId="19" priority="23" operator="between">
      <formula>0</formula>
      <formula>0.4</formula>
    </cfRule>
    <cfRule type="cellIs" dxfId="18" priority="24" operator="between">
      <formula>0.4</formula>
      <formula>0.7</formula>
    </cfRule>
    <cfRule type="cellIs" dxfId="17" priority="25" operator="between">
      <formula>0.7</formula>
      <formula>0.9</formula>
    </cfRule>
    <cfRule type="cellIs" dxfId="16" priority="26" operator="between">
      <formula>0.9</formula>
      <formula>"&gt;1"</formula>
    </cfRule>
  </conditionalFormatting>
  <conditionalFormatting sqref="F91:F95">
    <cfRule type="cellIs" dxfId="15" priority="19" operator="between">
      <formula>0</formula>
      <formula>0.4</formula>
    </cfRule>
    <cfRule type="cellIs" dxfId="14" priority="20" operator="between">
      <formula>0.4</formula>
      <formula>0.7</formula>
    </cfRule>
    <cfRule type="cellIs" dxfId="13" priority="21" operator="between">
      <formula>0.7</formula>
      <formula>0.9</formula>
    </cfRule>
    <cfRule type="cellIs" dxfId="12" priority="22" operator="between">
      <formula>0.9</formula>
      <formula>"&gt;1"</formula>
    </cfRule>
  </conditionalFormatting>
  <conditionalFormatting sqref="F103:F105">
    <cfRule type="cellIs" dxfId="11" priority="11" operator="between">
      <formula>0.28</formula>
      <formula>0.2</formula>
    </cfRule>
    <cfRule type="cellIs" dxfId="10" priority="12" operator="between">
      <formula>0.19</formula>
      <formula>0.17</formula>
    </cfRule>
    <cfRule type="cellIs" dxfId="9" priority="13" operator="between">
      <formula>0.16</formula>
      <formula>0.13</formula>
    </cfRule>
    <cfRule type="cellIs" dxfId="8" priority="14" operator="between">
      <formula>0.13</formula>
      <formula>"&lt;0.131"</formula>
    </cfRule>
  </conditionalFormatting>
  <conditionalFormatting sqref="F107:F110">
    <cfRule type="cellIs" dxfId="7" priority="7" operator="between">
      <formula>0.28</formula>
      <formula>0.2</formula>
    </cfRule>
    <cfRule type="cellIs" dxfId="6" priority="8" operator="between">
      <formula>0.19</formula>
      <formula>0.17</formula>
    </cfRule>
    <cfRule type="cellIs" dxfId="5" priority="9" operator="between">
      <formula>0.16</formula>
      <formula>0.13</formula>
    </cfRule>
    <cfRule type="cellIs" dxfId="4" priority="10" operator="between">
      <formula>0.13</formula>
      <formula>"&lt;0.131"</formula>
    </cfRule>
  </conditionalFormatting>
  <conditionalFormatting sqref="F97:F101">
    <cfRule type="cellIs" dxfId="3" priority="1" operator="between">
      <formula>0</formula>
      <formula>0.4</formula>
    </cfRule>
    <cfRule type="cellIs" dxfId="2" priority="2" operator="between">
      <formula>0.4</formula>
      <formula>0.7</formula>
    </cfRule>
    <cfRule type="cellIs" dxfId="1" priority="3" operator="between">
      <formula>0.7</formula>
      <formula>0.9</formula>
    </cfRule>
    <cfRule type="cellIs" dxfId="0" priority="4" operator="between">
      <formula>0.9</formula>
      <formula>"&gt;1"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6"/>
  <sheetViews>
    <sheetView showGridLines="0" workbookViewId="0">
      <selection activeCell="K29" sqref="K29"/>
    </sheetView>
  </sheetViews>
  <sheetFormatPr baseColWidth="10" defaultRowHeight="14.25" x14ac:dyDescent="0.2"/>
  <cols>
    <col min="1" max="1" width="7.375" customWidth="1"/>
    <col min="2" max="2" width="13.875" customWidth="1"/>
    <col min="3" max="3" width="11.375" customWidth="1"/>
  </cols>
  <sheetData>
    <row r="3" spans="2:3" ht="29.25" customHeight="1" x14ac:dyDescent="0.2">
      <c r="B3" s="466" t="s">
        <v>293</v>
      </c>
      <c r="C3" s="466"/>
    </row>
    <row r="4" spans="2:3" ht="26.25" customHeight="1" x14ac:dyDescent="0.2">
      <c r="B4" s="202" t="s">
        <v>295</v>
      </c>
      <c r="C4" s="202" t="s">
        <v>294</v>
      </c>
    </row>
    <row r="5" spans="2:3" x14ac:dyDescent="0.2">
      <c r="B5" s="201" t="s">
        <v>296</v>
      </c>
      <c r="C5" s="201">
        <v>46</v>
      </c>
    </row>
    <row r="6" spans="2:3" x14ac:dyDescent="0.2">
      <c r="B6" s="201" t="s">
        <v>297</v>
      </c>
      <c r="C6" s="201">
        <v>13</v>
      </c>
    </row>
    <row r="7" spans="2:3" x14ac:dyDescent="0.2">
      <c r="B7" s="201" t="s">
        <v>298</v>
      </c>
      <c r="C7" s="201">
        <v>3</v>
      </c>
    </row>
    <row r="8" spans="2:3" x14ac:dyDescent="0.2">
      <c r="B8" s="201" t="s">
        <v>299</v>
      </c>
      <c r="C8" s="201">
        <v>4</v>
      </c>
    </row>
    <row r="9" spans="2:3" x14ac:dyDescent="0.2">
      <c r="B9" s="201" t="s">
        <v>300</v>
      </c>
      <c r="C9" s="201">
        <v>33</v>
      </c>
    </row>
    <row r="10" spans="2:3" x14ac:dyDescent="0.2">
      <c r="B10" s="205" t="s">
        <v>301</v>
      </c>
      <c r="C10" s="206">
        <f>SUM(C5:C9)</f>
        <v>99</v>
      </c>
    </row>
    <row r="11" spans="2:3" x14ac:dyDescent="0.2">
      <c r="B11" s="203"/>
      <c r="C11" s="204"/>
    </row>
    <row r="12" spans="2:3" x14ac:dyDescent="0.2">
      <c r="B12" s="203"/>
      <c r="C12" s="204"/>
    </row>
    <row r="13" spans="2:3" x14ac:dyDescent="0.2">
      <c r="B13" s="203"/>
      <c r="C13" s="204"/>
    </row>
    <row r="14" spans="2:3" ht="15" thickBot="1" x14ac:dyDescent="0.25">
      <c r="B14" s="207"/>
      <c r="C14" s="207"/>
    </row>
    <row r="15" spans="2:3" x14ac:dyDescent="0.2">
      <c r="B15" s="469" t="s">
        <v>307</v>
      </c>
      <c r="C15" s="470"/>
    </row>
    <row r="16" spans="2:3" x14ac:dyDescent="0.2">
      <c r="B16" s="209" t="s">
        <v>310</v>
      </c>
      <c r="C16" s="210">
        <v>0.65</v>
      </c>
    </row>
    <row r="17" spans="2:3" x14ac:dyDescent="0.2">
      <c r="B17" s="209" t="s">
        <v>309</v>
      </c>
      <c r="C17" s="210">
        <v>0.62</v>
      </c>
    </row>
    <row r="18" spans="2:3" ht="15" thickBot="1" x14ac:dyDescent="0.25">
      <c r="B18" s="211" t="s">
        <v>308</v>
      </c>
      <c r="C18" s="212">
        <f>C17/C16</f>
        <v>0.95384615384615379</v>
      </c>
    </row>
    <row r="24" spans="2:3" ht="15" thickBot="1" x14ac:dyDescent="0.25"/>
    <row r="25" spans="2:3" x14ac:dyDescent="0.2">
      <c r="B25" s="467" t="s">
        <v>306</v>
      </c>
      <c r="C25" s="468"/>
    </row>
    <row r="26" spans="2:3" x14ac:dyDescent="0.2">
      <c r="B26" s="213" t="s">
        <v>302</v>
      </c>
      <c r="C26" s="214">
        <v>17</v>
      </c>
    </row>
    <row r="27" spans="2:3" x14ac:dyDescent="0.2">
      <c r="B27" s="213" t="s">
        <v>303</v>
      </c>
      <c r="C27" s="214">
        <v>5</v>
      </c>
    </row>
    <row r="28" spans="2:3" x14ac:dyDescent="0.2">
      <c r="B28" s="213" t="s">
        <v>304</v>
      </c>
      <c r="C28" s="214">
        <v>11</v>
      </c>
    </row>
    <row r="29" spans="2:3" x14ac:dyDescent="0.2">
      <c r="B29" s="213" t="s">
        <v>305</v>
      </c>
      <c r="C29" s="214">
        <v>5</v>
      </c>
    </row>
    <row r="30" spans="2:3" x14ac:dyDescent="0.2">
      <c r="B30" s="213" t="s">
        <v>189</v>
      </c>
      <c r="C30" s="214">
        <v>0</v>
      </c>
    </row>
    <row r="31" spans="2:3" x14ac:dyDescent="0.2">
      <c r="B31" s="209" t="s">
        <v>55</v>
      </c>
      <c r="C31" s="215">
        <v>8</v>
      </c>
    </row>
    <row r="32" spans="2:3" ht="15" thickBot="1" x14ac:dyDescent="0.25">
      <c r="B32" s="216" t="s">
        <v>301</v>
      </c>
      <c r="C32" s="217">
        <v>46</v>
      </c>
    </row>
    <row r="33" spans="2:3" x14ac:dyDescent="0.2">
      <c r="B33" s="220"/>
      <c r="C33" s="220"/>
    </row>
    <row r="34" spans="2:3" x14ac:dyDescent="0.2">
      <c r="B34" s="220"/>
      <c r="C34" s="220"/>
    </row>
    <row r="35" spans="2:3" x14ac:dyDescent="0.2">
      <c r="B35" s="220"/>
      <c r="C35" s="220"/>
    </row>
    <row r="36" spans="2:3" x14ac:dyDescent="0.2">
      <c r="B36" s="220"/>
      <c r="C36" s="220"/>
    </row>
    <row r="38" spans="2:3" ht="15" thickBot="1" x14ac:dyDescent="0.25"/>
    <row r="39" spans="2:3" x14ac:dyDescent="0.2">
      <c r="B39" s="467" t="s">
        <v>314</v>
      </c>
      <c r="C39" s="468"/>
    </row>
    <row r="40" spans="2:3" x14ac:dyDescent="0.2">
      <c r="B40" s="213" t="s">
        <v>302</v>
      </c>
      <c r="C40" s="214">
        <v>10</v>
      </c>
    </row>
    <row r="41" spans="2:3" x14ac:dyDescent="0.2">
      <c r="B41" s="213" t="s">
        <v>303</v>
      </c>
      <c r="C41" s="214">
        <v>3</v>
      </c>
    </row>
    <row r="42" spans="2:3" x14ac:dyDescent="0.2">
      <c r="B42" s="213" t="s">
        <v>304</v>
      </c>
      <c r="C42" s="214">
        <v>1</v>
      </c>
    </row>
    <row r="43" spans="2:3" x14ac:dyDescent="0.2">
      <c r="B43" s="213" t="s">
        <v>305</v>
      </c>
      <c r="C43" s="214">
        <v>1</v>
      </c>
    </row>
    <row r="44" spans="2:3" x14ac:dyDescent="0.2">
      <c r="B44" s="213" t="s">
        <v>189</v>
      </c>
      <c r="C44" s="214">
        <v>0</v>
      </c>
    </row>
    <row r="45" spans="2:3" ht="15" thickBot="1" x14ac:dyDescent="0.25">
      <c r="B45" s="218" t="s">
        <v>301</v>
      </c>
      <c r="C45" s="219">
        <v>15</v>
      </c>
    </row>
    <row r="46" spans="2:3" x14ac:dyDescent="0.2">
      <c r="B46" s="208"/>
      <c r="C46" s="208"/>
    </row>
    <row r="47" spans="2:3" x14ac:dyDescent="0.2">
      <c r="B47" s="208"/>
      <c r="C47" s="208"/>
    </row>
    <row r="55" spans="2:3" ht="15" thickBot="1" x14ac:dyDescent="0.25"/>
    <row r="56" spans="2:3" x14ac:dyDescent="0.2">
      <c r="B56" s="467" t="s">
        <v>311</v>
      </c>
      <c r="C56" s="468"/>
    </row>
    <row r="57" spans="2:3" x14ac:dyDescent="0.2">
      <c r="B57" s="213" t="s">
        <v>302</v>
      </c>
      <c r="C57" s="214">
        <v>2</v>
      </c>
    </row>
    <row r="58" spans="2:3" x14ac:dyDescent="0.2">
      <c r="B58" s="213" t="s">
        <v>303</v>
      </c>
      <c r="C58" s="214">
        <v>0</v>
      </c>
    </row>
    <row r="59" spans="2:3" x14ac:dyDescent="0.2">
      <c r="B59" s="213" t="s">
        <v>304</v>
      </c>
      <c r="C59" s="214">
        <v>1</v>
      </c>
    </row>
    <row r="60" spans="2:3" x14ac:dyDescent="0.2">
      <c r="B60" s="213" t="s">
        <v>305</v>
      </c>
      <c r="C60" s="214">
        <v>0</v>
      </c>
    </row>
    <row r="61" spans="2:3" ht="15" thickBot="1" x14ac:dyDescent="0.25">
      <c r="B61" s="218" t="s">
        <v>301</v>
      </c>
      <c r="C61" s="219">
        <v>3</v>
      </c>
    </row>
    <row r="62" spans="2:3" x14ac:dyDescent="0.2">
      <c r="B62" s="208"/>
      <c r="C62" s="208"/>
    </row>
    <row r="63" spans="2:3" x14ac:dyDescent="0.2">
      <c r="B63" s="208"/>
      <c r="C63" s="208"/>
    </row>
    <row r="64" spans="2:3" x14ac:dyDescent="0.2">
      <c r="B64" s="208"/>
      <c r="C64" s="208"/>
    </row>
    <row r="65" spans="2:3" x14ac:dyDescent="0.2">
      <c r="B65" s="208"/>
      <c r="C65" s="208"/>
    </row>
    <row r="66" spans="2:3" x14ac:dyDescent="0.2">
      <c r="B66" s="208"/>
      <c r="C66" s="208"/>
    </row>
    <row r="67" spans="2:3" x14ac:dyDescent="0.2">
      <c r="B67" s="208"/>
      <c r="C67" s="208"/>
    </row>
    <row r="68" spans="2:3" x14ac:dyDescent="0.2">
      <c r="B68" s="208"/>
      <c r="C68" s="208"/>
    </row>
    <row r="69" spans="2:3" x14ac:dyDescent="0.2">
      <c r="B69" s="208"/>
      <c r="C69" s="208"/>
    </row>
    <row r="71" spans="2:3" ht="15" thickBot="1" x14ac:dyDescent="0.25"/>
    <row r="72" spans="2:3" x14ac:dyDescent="0.2">
      <c r="B72" s="467" t="s">
        <v>312</v>
      </c>
      <c r="C72" s="468"/>
    </row>
    <row r="73" spans="2:3" x14ac:dyDescent="0.2">
      <c r="B73" s="213" t="s">
        <v>302</v>
      </c>
      <c r="C73" s="214">
        <v>1</v>
      </c>
    </row>
    <row r="74" spans="2:3" x14ac:dyDescent="0.2">
      <c r="B74" s="213" t="s">
        <v>303</v>
      </c>
      <c r="C74" s="214">
        <v>1</v>
      </c>
    </row>
    <row r="75" spans="2:3" x14ac:dyDescent="0.2">
      <c r="B75" s="213" t="s">
        <v>304</v>
      </c>
      <c r="C75" s="214">
        <v>2</v>
      </c>
    </row>
    <row r="76" spans="2:3" x14ac:dyDescent="0.2">
      <c r="B76" s="213" t="s">
        <v>305</v>
      </c>
      <c r="C76" s="214">
        <v>0</v>
      </c>
    </row>
    <row r="77" spans="2:3" ht="15" thickBot="1" x14ac:dyDescent="0.25">
      <c r="B77" s="218" t="s">
        <v>301</v>
      </c>
      <c r="C77" s="219">
        <v>4</v>
      </c>
    </row>
    <row r="78" spans="2:3" x14ac:dyDescent="0.2">
      <c r="B78" s="221"/>
      <c r="C78" s="221"/>
    </row>
    <row r="79" spans="2:3" x14ac:dyDescent="0.2">
      <c r="B79" s="221"/>
      <c r="C79" s="221"/>
    </row>
    <row r="80" spans="2:3" x14ac:dyDescent="0.2">
      <c r="B80" s="221"/>
      <c r="C80" s="221"/>
    </row>
    <row r="81" spans="2:3" x14ac:dyDescent="0.2">
      <c r="B81" s="221"/>
      <c r="C81" s="221"/>
    </row>
    <row r="82" spans="2:3" x14ac:dyDescent="0.2">
      <c r="B82" s="221"/>
      <c r="C82" s="221"/>
    </row>
    <row r="83" spans="2:3" x14ac:dyDescent="0.2">
      <c r="B83" s="221"/>
      <c r="C83" s="221"/>
    </row>
    <row r="84" spans="2:3" x14ac:dyDescent="0.2">
      <c r="B84" s="221"/>
      <c r="C84" s="221"/>
    </row>
    <row r="85" spans="2:3" x14ac:dyDescent="0.2">
      <c r="B85" s="221"/>
      <c r="C85" s="221"/>
    </row>
    <row r="89" spans="2:3" ht="15" thickBot="1" x14ac:dyDescent="0.25"/>
    <row r="90" spans="2:3" x14ac:dyDescent="0.2">
      <c r="B90" s="467" t="s">
        <v>313</v>
      </c>
      <c r="C90" s="468"/>
    </row>
    <row r="91" spans="2:3" x14ac:dyDescent="0.2">
      <c r="B91" s="213" t="s">
        <v>302</v>
      </c>
      <c r="C91" s="214">
        <v>21</v>
      </c>
    </row>
    <row r="92" spans="2:3" x14ac:dyDescent="0.2">
      <c r="B92" s="213" t="s">
        <v>303</v>
      </c>
      <c r="C92" s="214">
        <v>1</v>
      </c>
    </row>
    <row r="93" spans="2:3" x14ac:dyDescent="0.2">
      <c r="B93" s="213" t="s">
        <v>304</v>
      </c>
      <c r="C93" s="214">
        <v>2</v>
      </c>
    </row>
    <row r="94" spans="2:3" x14ac:dyDescent="0.2">
      <c r="B94" s="213" t="s">
        <v>305</v>
      </c>
      <c r="C94" s="214">
        <v>4</v>
      </c>
    </row>
    <row r="95" spans="2:3" x14ac:dyDescent="0.2">
      <c r="B95" s="213" t="s">
        <v>335</v>
      </c>
      <c r="C95" s="214">
        <v>5</v>
      </c>
    </row>
    <row r="96" spans="2:3" ht="15" thickBot="1" x14ac:dyDescent="0.25">
      <c r="B96" s="218" t="s">
        <v>301</v>
      </c>
      <c r="C96" s="219">
        <v>33</v>
      </c>
    </row>
  </sheetData>
  <mergeCells count="7">
    <mergeCell ref="B3:C3"/>
    <mergeCell ref="B72:C72"/>
    <mergeCell ref="B90:C90"/>
    <mergeCell ref="B15:C15"/>
    <mergeCell ref="B25:C25"/>
    <mergeCell ref="B39:C39"/>
    <mergeCell ref="B56:C5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vt:lpstr>
      <vt:lpstr>Resumen</vt:lpstr>
      <vt:lpstr>Comp. 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Duvan</dc:creator>
  <cp:lastModifiedBy>Sandy Poveda Vargas</cp:lastModifiedBy>
  <dcterms:created xsi:type="dcterms:W3CDTF">2023-04-30T19:53:44Z</dcterms:created>
  <dcterms:modified xsi:type="dcterms:W3CDTF">2024-11-05T13:55:02Z</dcterms:modified>
</cp:coreProperties>
</file>