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para publicar\"/>
    </mc:Choice>
  </mc:AlternateContent>
  <bookViews>
    <workbookView xWindow="0" yWindow="0" windowWidth="21600" windowHeight="7530" activeTab="4"/>
  </bookViews>
  <sheets>
    <sheet name="72-Certificacion" sheetId="2" r:id="rId1"/>
    <sheet name="73-Recert_PolPublicas" sheetId="3" r:id="rId2"/>
    <sheet name="74-Emprendimiento" sheetId="4" r:id="rId3"/>
    <sheet name="75-Empleo" sheetId="5" r:id="rId4"/>
    <sheet name="76-Turismo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6" l="1"/>
  <c r="F30" i="6"/>
  <c r="F25" i="5"/>
  <c r="F24" i="5"/>
  <c r="F27" i="4"/>
  <c r="F26" i="4"/>
  <c r="F23" i="3"/>
  <c r="F22" i="3"/>
  <c r="F22" i="2"/>
  <c r="H31" i="6"/>
  <c r="H23" i="3"/>
  <c r="H27" i="4"/>
  <c r="P30" i="6"/>
  <c r="Q30" i="6"/>
  <c r="O30" i="6"/>
  <c r="Q28" i="6"/>
  <c r="I28" i="6"/>
  <c r="I26" i="6"/>
  <c r="I24" i="6"/>
  <c r="I22" i="6"/>
  <c r="I20" i="6"/>
  <c r="I18" i="6"/>
  <c r="P24" i="5"/>
  <c r="Q24" i="5"/>
  <c r="O24" i="5"/>
  <c r="H25" i="5"/>
  <c r="O26" i="4"/>
  <c r="I20" i="3"/>
  <c r="I18" i="3"/>
  <c r="P28" i="6" l="1"/>
  <c r="O28" i="6"/>
  <c r="P26" i="6"/>
  <c r="O26" i="6"/>
  <c r="P24" i="6"/>
  <c r="O24" i="6"/>
  <c r="P22" i="6"/>
  <c r="O22" i="6"/>
  <c r="P20" i="6"/>
  <c r="O20" i="6"/>
  <c r="I30" i="6"/>
  <c r="H30" i="6"/>
  <c r="Q20" i="6" l="1"/>
  <c r="P22" i="5"/>
  <c r="O22" i="5"/>
  <c r="P20" i="5"/>
  <c r="O20" i="5"/>
  <c r="I22" i="5"/>
  <c r="I20" i="5"/>
  <c r="I18" i="5"/>
  <c r="H24" i="5"/>
  <c r="P24" i="4"/>
  <c r="O24" i="4"/>
  <c r="P22" i="4"/>
  <c r="O22" i="4"/>
  <c r="P20" i="4"/>
  <c r="O20" i="4"/>
  <c r="I24" i="4"/>
  <c r="I22" i="4"/>
  <c r="I20" i="4"/>
  <c r="I18" i="4"/>
  <c r="H26" i="4"/>
  <c r="P26" i="4" s="1"/>
  <c r="O22" i="3"/>
  <c r="I22" i="3"/>
  <c r="H22" i="3"/>
  <c r="P22" i="3" s="1"/>
  <c r="P20" i="3"/>
  <c r="O20" i="3"/>
  <c r="P18" i="6"/>
  <c r="O18" i="6"/>
  <c r="P18" i="5"/>
  <c r="O18" i="5"/>
  <c r="P18" i="4"/>
  <c r="O18" i="4"/>
  <c r="P18" i="3"/>
  <c r="O18" i="3"/>
  <c r="P18" i="2"/>
  <c r="O18" i="2"/>
  <c r="I26" i="4" l="1"/>
  <c r="Q22" i="5"/>
  <c r="Q20" i="5"/>
  <c r="I24" i="5"/>
  <c r="Q20" i="4"/>
  <c r="Q26" i="4" s="1"/>
  <c r="Q20" i="3"/>
  <c r="Q22" i="3"/>
  <c r="Q18" i="6"/>
  <c r="Q18" i="5"/>
  <c r="Q18" i="4"/>
  <c r="Q18" i="3"/>
</calcChain>
</file>

<file path=xl/comments1.xml><?xml version="1.0" encoding="utf-8"?>
<comments xmlns="http://schemas.openxmlformats.org/spreadsheetml/2006/main">
  <authors>
    <author>equipo 60</author>
    <author>Luis Enrique Chávez V.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</rPr>
          <t>Luis Enrique Chávez V.:</t>
        </r>
        <r>
          <rPr>
            <sz val="9"/>
            <color indexed="81"/>
            <rFont val="Tahoma"/>
            <family val="2"/>
          </rPr>
          <t xml:space="preserve">
Meta en proceso de cumplimiento con alianzas con SENA y otrss entidades pertinentes.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  <author>Luis Enrique Chávez V.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Luis Enrique Chávez V.:</t>
        </r>
        <r>
          <rPr>
            <sz val="9"/>
            <color indexed="81"/>
            <rFont val="Tahoma"/>
            <family val="2"/>
          </rPr>
          <t xml:space="preserve">
75 unidades de avance en la meta se encuentran en proceso de ser beneficiados a través del convenio en proceso con cámara de comercio</t>
        </r>
      </text>
    </comment>
  </commentList>
</comments>
</file>

<file path=xl/comments4.xml><?xml version="1.0" encoding="utf-8"?>
<comments xmlns="http://schemas.openxmlformats.org/spreadsheetml/2006/main">
  <authors>
    <author>equipo 60</author>
    <author>Luis Enrique Chávez V.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Luis Enrique Chávez V.:</t>
        </r>
        <r>
          <rPr>
            <sz val="9"/>
            <color indexed="81"/>
            <rFont val="Tahoma"/>
            <family val="2"/>
          </rPr>
          <t xml:space="preserve">
Reporte en proceso de publicación en AlTableroo (plataforma en proceso de actualización) plataforma oficial para dar seguimiento a las metas establecidas en el plan de desarrollo ibague para todos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>Luis Enrique Chávez V.:</t>
        </r>
        <r>
          <rPr>
            <sz val="9"/>
            <color indexed="81"/>
            <rFont val="Tahoma"/>
            <family val="2"/>
          </rPr>
          <t xml:space="preserve">
Se suscribió convenio con Camara de Comercio 1489, que incluye el cumpliiento de esta meta, pero la actividad aún está en proceso de ejecución.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Luis Enrique Chávez V.:</t>
        </r>
        <r>
          <rPr>
            <sz val="9"/>
            <color indexed="81"/>
            <rFont val="Tahoma"/>
            <family val="2"/>
          </rPr>
          <t xml:space="preserve">
convenio por camara de comercio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<sst xmlns="http://schemas.openxmlformats.org/spreadsheetml/2006/main" count="484" uniqueCount="149">
  <si>
    <t xml:space="preserve">FIRMA: </t>
  </si>
  <si>
    <t xml:space="preserve">OBSERVACIONES: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</si>
  <si>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</si>
  <si>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</si>
  <si>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</si>
  <si>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</si>
  <si>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</si>
  <si>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</si>
  <si>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</si>
  <si>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</si>
  <si>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</si>
  <si>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</si>
  <si>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</si>
  <si>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</si>
  <si>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</si>
  <si>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</si>
  <si>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</si>
  <si>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</si>
  <si>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</si>
  <si>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</si>
  <si>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</si>
  <si>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</si>
  <si>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</si>
  <si>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</si>
  <si>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</si>
  <si>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</si>
  <si>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</si>
  <si>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</si>
  <si>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</si>
  <si>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</si>
  <si>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t>ACTIVIDADES</t>
  </si>
  <si>
    <t xml:space="preserve">FUENTES DE FINANCIACION                           </t>
  </si>
  <si>
    <t>METAS DE PRODUCTO</t>
  </si>
  <si>
    <t>COSTO TOTAL
(PESOS)</t>
  </si>
  <si>
    <t>LINEA ESTRATEGICA: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</si>
  <si>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</si>
  <si>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</si>
  <si>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</si>
  <si>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</si>
  <si>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</si>
  <si>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</si>
  <si>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</si>
  <si>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</si>
  <si>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</si>
  <si>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</t>
  </si>
  <si>
    <t>SECRETARÍA DE DESARROLLO ECONÓMICO</t>
  </si>
  <si>
    <t>GRUPO: DIRECCIÓN DE EMPRENDIMIENTO, FORTALECIMIENTO EMPRESARIAL Y EMPLEO</t>
  </si>
  <si>
    <t>FECHA DE  SEGUIMIENTO: 30/09/2024</t>
  </si>
  <si>
    <t>35-COMERCIO, INDUSTRIA Y TURISMO</t>
  </si>
  <si>
    <t>3502-PRODUCTIVIDAD Y COMPETITIVIDAD DE LAS EMPRESAS COLOMBIANAS</t>
  </si>
  <si>
    <t>APOYO PARA LA VALIDACION Y CERTIFICACION DE COMPETENCIAS LABORALES PARA MEJORAR EL ACCESO A UN EMPLEO DIGNO Y PERTINENTE EN EL MUNICIPIO DE IBAGUÉ, TOLIMA</t>
  </si>
  <si>
    <t>Objetivos: Brindar fácil acceso a mecanismos de divulgación para la evaluación, certificación y reconocimiento de las aptitudes profesionales.</t>
  </si>
  <si>
    <r>
      <rPr>
        <b/>
        <sz val="12"/>
        <rFont val="Arial"/>
        <family val="2"/>
      </rPr>
      <t xml:space="preserve">360501400: </t>
    </r>
    <r>
      <rPr>
        <sz val="12"/>
        <rFont val="Arial"/>
        <family val="2"/>
      </rPr>
      <t>Promover la certificación por competencias laborales a trabajadores y/o población en general, a través de  alianzas con instituciones como el SENA, universidades, entre otros.</t>
    </r>
  </si>
  <si>
    <t>ECONOMÍA PARA TODOS</t>
  </si>
  <si>
    <t>APOYO A LOS PROCESOS DE LINEAMIENTOS TECNICOS QUE MEJORAN LA PRODUCTIVIDAD Y COMPETITIVIDAD MUNICIPIO DE IBAGUÉ, TOLIMA</t>
  </si>
  <si>
    <t>Objetivos: Realizar seguimiento a las herramientas de gestión institucional para la competitividad y productividad.</t>
  </si>
  <si>
    <t>GOBERNABILIDAD PARA TODOS</t>
  </si>
  <si>
    <t>45-GOBIERNO TERRITORIAL</t>
  </si>
  <si>
    <t>4599-FORTALECIMIENTO A LA GESTIÓN Y DIRECCIÓN DE LA ADMINISTRACIÓN PÚBLICA TERRITORIAL</t>
  </si>
  <si>
    <r>
      <rPr>
        <b/>
        <sz val="12"/>
        <rFont val="Arial"/>
        <family val="2"/>
      </rPr>
      <t xml:space="preserve">459901902: </t>
    </r>
    <r>
      <rPr>
        <sz val="12"/>
        <rFont val="Arial"/>
        <family val="2"/>
      </rPr>
      <t xml:space="preserve">Seguimiento al cumplimiento de la política pública vendedor informal, en el aporte de los mismos al desarrollo económico del municipio, y seguimiento a la política pública de desarrollo económico </t>
    </r>
  </si>
  <si>
    <r>
      <rPr>
        <b/>
        <sz val="12"/>
        <rFont val="Arial"/>
        <family val="2"/>
      </rPr>
      <t>459902300:</t>
    </r>
    <r>
      <rPr>
        <sz val="12"/>
        <rFont val="Arial"/>
        <family val="2"/>
      </rPr>
      <t xml:space="preserve"> Diseñar e implementación de instrumentos que contribuyan a la certificación y/o recertificación de destinos turísticos de la ciudad de Ibagué</t>
    </r>
  </si>
  <si>
    <t>APOYO AL SECTOR PRODUCTIVO Y COMERCIAL MEJORANDO LA PRODUCTIVIDAD Y COMPETITIVIDAD PARA EL ACCESO A NUEVOS MERCADOS U OPORTUNIDADES DE GENERACIÓN DE INGRESOS EN EL MUNICIPIO DE IBAGUÉ, TOLIMA.</t>
  </si>
  <si>
    <t>Objetivos: Generar mecanismos para apoyar el sector productivo y comercial</t>
  </si>
  <si>
    <r>
      <t xml:space="preserve">350200900: </t>
    </r>
    <r>
      <rPr>
        <sz val="12"/>
        <rFont val="Arial"/>
        <family val="2"/>
      </rPr>
      <t>Fortalecer el tejido empresarial para la atracción de inversión e internacionalización, a través de mecanismos como: asistencia técnica, capacitaciones, mesa de atención al inversionista, gestión de estudios de mejoramiento de infraestructura y beneficios tributarios entre otros.</t>
    </r>
  </si>
  <si>
    <r>
      <t xml:space="preserve">350202100: </t>
    </r>
    <r>
      <rPr>
        <sz val="12"/>
        <rFont val="Arial"/>
        <family val="2"/>
      </rPr>
      <t>Fortalecer unidades productivas a través de la realización y/o participación en eventos comerciales locales, nacionales y/o internacionales (ferias, ruedas de negocio, misiones comerciales, ruedas inversas, entre otras), de manera presencial y/o virtual.</t>
    </r>
  </si>
  <si>
    <r>
      <t xml:space="preserve">350200400: </t>
    </r>
    <r>
      <rPr>
        <sz val="12"/>
        <rFont val="Arial"/>
        <family val="2"/>
      </rPr>
      <t>Beneficiar con apoyo a la financiación a micronegocios, famiempresas y/o microempresas, priorizando el enfoque poblacional, diferencial, firmantes de paz y/o víctimas del conflicto armado.</t>
    </r>
    <r>
      <rPr>
        <b/>
        <sz val="12"/>
        <rFont val="Arial"/>
        <family val="2"/>
      </rPr>
      <t xml:space="preserve"> </t>
    </r>
  </si>
  <si>
    <r>
      <t xml:space="preserve">350201000: </t>
    </r>
    <r>
      <rPr>
        <sz val="12"/>
        <rFont val="Arial"/>
        <family val="2"/>
      </rPr>
      <t>Apoyar la creación de emprendimientos a través de la formación en artes y oficios con entrega de capital semilla, priorizando el enfoque poblacional, diferencial, firmantes de paz y/o víctimas del conflicto armado.</t>
    </r>
  </si>
  <si>
    <t>• Desarrollar actividades para la simplificacion de tramites
• Implementar un espacio para el relacionamiento con el inversionista
• Divulgar los beneficios tributarios
• Realizar asistencia tecnica empresarial
• Brindar capacitaciónes a las unidades productivas
• Fomentar la atraccion de inversion
• Brindar apoyo a los procesos de internacionalizacion</t>
  </si>
  <si>
    <t>• Generar espacios de encadenamiento productivo
• Adquirir logistica para las actividades comerciales
• Realizar eventos para la comercializacion</t>
  </si>
  <si>
    <t>• Gestionar la colocación de microcreditos
• Apoyar iniciativas de financiacion a unidades productivas</t>
  </si>
  <si>
    <t>• Entregar capital semilla a unidades de negocio (Kits, etc)
• Brindar asistencia tecnica para generar valor agregado</t>
  </si>
  <si>
    <t>36-TRABAJO</t>
  </si>
  <si>
    <t>3602-GENERACIÓN Y FORMALIZACIÓN DEL EMPLEO</t>
  </si>
  <si>
    <t>APOYO AL EMPRENDIMIENTO Y FORMALIZACIÓN DEL EMPLEO INCLUYENTE, DIGNO Y PERTINENTE EN EL MUNICIPIO DE IBAGUÉ, TOLIMA</t>
  </si>
  <si>
    <t>Objetivos: Generar articulación de la ruta empleabilidad</t>
  </si>
  <si>
    <r>
      <t xml:space="preserve">360200200: </t>
    </r>
    <r>
      <rPr>
        <sz val="12"/>
        <rFont val="Arial"/>
        <family val="2"/>
      </rPr>
      <t>Realizar jornadas de empleabilidad de manera presencial y/o virtual, brindando capacitaciones que promuevan el acceso a la ruta de empleabilidad y/o acercando la oferta laboral a los diferentes grupos poblacionales</t>
    </r>
  </si>
  <si>
    <r>
      <rPr>
        <b/>
        <sz val="12"/>
        <rFont val="Arial"/>
        <family val="2"/>
      </rPr>
      <t>360200300:</t>
    </r>
    <r>
      <rPr>
        <sz val="12"/>
        <rFont val="Arial"/>
        <family val="2"/>
      </rPr>
      <t xml:space="preserve"> Fomentar y/o impulsar procesos de asociatividad solidaria, priorizando el enfoque poblacional, diferencial, firmantes de paz y/o víctimas del conflicto armado.</t>
    </r>
  </si>
  <si>
    <r>
      <rPr>
        <b/>
        <sz val="12"/>
        <rFont val="Arial"/>
        <family val="2"/>
      </rPr>
      <t>360203200:</t>
    </r>
    <r>
      <rPr>
        <sz val="12"/>
        <rFont val="Arial"/>
        <family val="2"/>
      </rPr>
      <t xml:space="preserve"> Brindar asesoría y /o asistencia técnica a emprendimientos en etapa temprana o de ideación, promoviendo la formalización laboral y empresarial </t>
    </r>
  </si>
  <si>
    <t>• Realizar ferias de empleabilidad
• Brindar capacitacion en orientacion ocupacional
• Apoyar en la implementacion de la ruta de empleabilidad de la ciudad</t>
  </si>
  <si>
    <t>• Fomentar creación de asociaciones
• Brindar asistencia tecnica para el fortalecimiento de asociaciones</t>
  </si>
  <si>
    <t>• Brindar apoyo para facilitar la formalizacion laboral y/o empresarial
• Realizar apoyo en la implementacion del plan de accion de C-EMPRENDE
• Brindar capacitaciónes al ecosistma emprendedor
• Realizar asistencias tecnica en emprendimeinto
• Desarrollar talleres de fortalecimiento a emprendimientos</t>
  </si>
  <si>
    <t>GRUPO: DIRECCIÓN DE TURISMO</t>
  </si>
  <si>
    <t>APOYO Y PROMOCIÓN DEL TURISMO PARA EL DESARROLLO ECONÓMICO, COMPETITIVO Y SOSTENIBLE EN EL MUNICIPIO DE IBAGUÉ, TOLIMA</t>
  </si>
  <si>
    <t>Objetivos: Realizar la divulgación y promoción de los destinos turísticos</t>
  </si>
  <si>
    <r>
      <t>350204600:</t>
    </r>
    <r>
      <rPr>
        <sz val="12"/>
        <rFont val="Arial"/>
        <family val="2"/>
      </rPr>
      <t xml:space="preserve"> Implementar, fortalecer y promocionar la campaña “Descubre Ibagué”, mediante marketing turístico de alto impacto que incluyan actividades, tales comoembellecimiento de fachadas, entre otras.</t>
    </r>
  </si>
  <si>
    <r>
      <rPr>
        <b/>
        <sz val="12"/>
        <rFont val="Arial"/>
        <family val="2"/>
      </rPr>
      <t>350204602:</t>
    </r>
    <r>
      <rPr>
        <sz val="12"/>
        <rFont val="Arial"/>
        <family val="2"/>
      </rPr>
      <t xml:space="preserve"> Participar en ferias, vitrinas, eventos de promoción turística que permitan el posicionamiento y fortalecimiento turístico a nivel local, regional, nacional o internacional.</t>
    </r>
  </si>
  <si>
    <r>
      <rPr>
        <b/>
        <sz val="12"/>
        <rFont val="Arial"/>
        <family val="2"/>
      </rPr>
      <t>350201000:</t>
    </r>
    <r>
      <rPr>
        <sz val="12"/>
        <rFont val="Arial"/>
        <family val="2"/>
      </rPr>
      <t xml:space="preserve"> Fortalecimiento de unidades productivas y/o de autoempleo a través de la entrega de capital semilla, enfocado al sector turismo, priorizando el enfoque poblacional, diferencial, firmantes de paz y/o víctimas del conflicto armado.</t>
    </r>
  </si>
  <si>
    <r>
      <rPr>
        <b/>
        <sz val="12"/>
        <rFont val="Arial"/>
        <family val="2"/>
      </rPr>
      <t>350200900:</t>
    </r>
    <r>
      <rPr>
        <sz val="12"/>
        <rFont val="Arial"/>
        <family val="2"/>
      </rPr>
      <t xml:space="preserve"> Brindar asistencia técnica para el fortalecimiento del sector turístico, priorizando el enfoque poblacional, diferencial, firmantes de paz y/o víctimas del conflicto armado.</t>
    </r>
  </si>
  <si>
    <r>
      <rPr>
        <b/>
        <sz val="12"/>
        <rFont val="Arial"/>
        <family val="2"/>
      </rPr>
      <t>350204500:</t>
    </r>
    <r>
      <rPr>
        <sz val="12"/>
        <rFont val="Arial"/>
        <family val="2"/>
      </rPr>
      <t xml:space="preserve"> Brindar Capacitación y entrenamiento a personas del sector turismo, priorizando el enfoque poblacional, diferencial, firmantes de paz y/o víctimas del conflicto armado.   </t>
    </r>
  </si>
  <si>
    <r>
      <rPr>
        <b/>
        <sz val="12"/>
        <rFont val="Arial"/>
        <family val="2"/>
      </rPr>
      <t>350209301:</t>
    </r>
    <r>
      <rPr>
        <sz val="12"/>
        <rFont val="Arial"/>
        <family val="2"/>
      </rPr>
      <t xml:space="preserve"> Diseñar e implementar una campaña de generación de información turística de Ibagué</t>
    </r>
  </si>
  <si>
    <t>• Entregar capital semilla a diferentes actores de la cadena turistica
• Brindar capacitaciones para generar valor agregado en los productos turísticos</t>
  </si>
  <si>
    <t>• Brindar apoyo a los procesos de la ruta exportadora de turismo
• Desarrollar actividades para el fortalecimiento del sector turistico</t>
  </si>
  <si>
    <t>• Brindar capacitación especializada a diferentes actores del sector turismo
• Realizar formacion a personas del sector turismo</t>
  </si>
  <si>
    <t>• Adquirir el desarrollo, hosting, mantenimiento y otros relacionados para plataformas y aplicaciones digitales
• Desarrollar actividades de informacion turistica</t>
  </si>
  <si>
    <t>DE-2049 AUNAR ESFUERZOS TÉCNICOS, ADMINISTRATIVOS, FINANCIEROS, Y OPERATIVOS PARA POTENCIALIZAR EL DESARROLLO DEL SECTOR TURISMO DE LA REGIÓN, POSICIONANDO A IBAGUÉ COMO UN DESTINO TURÍSTICO ATRACTIVO, IMPULSANDO LA COMPETITIVIDAD, Y CONTRIBUYENDO AL DESARROLLO ECONÓMICO LOCAL.</t>
  </si>
  <si>
    <t>OBSERVACIONES</t>
  </si>
  <si>
    <t>• Desarrollar actividades para el marketing turistico</t>
  </si>
  <si>
    <r>
      <t xml:space="preserve">CONTRATOS
• CONTRATO 2132: </t>
    </r>
    <r>
      <rPr>
        <sz val="12"/>
        <rFont val="Arial"/>
        <family val="2"/>
      </rPr>
      <t>FENALCO - $42,000,000</t>
    </r>
  </si>
  <si>
    <t>• Realizar eventos para la promoción turística</t>
  </si>
  <si>
    <r>
      <rPr>
        <b/>
        <sz val="12"/>
        <rFont val="Arial"/>
        <family val="2"/>
      </rPr>
      <t>CONTRATOS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• CONTRATO 2132</t>
    </r>
    <r>
      <rPr>
        <sz val="12"/>
        <rFont val="Arial"/>
        <family val="2"/>
      </rPr>
      <t>: FENALCO - $9,800,000</t>
    </r>
  </si>
  <si>
    <r>
      <rPr>
        <b/>
        <sz val="12"/>
        <rFont val="Arial"/>
        <family val="2"/>
      </rPr>
      <t>CONTRATOS
• CONTRATO 2132:</t>
    </r>
    <r>
      <rPr>
        <sz val="12"/>
        <rFont val="Arial"/>
        <family val="2"/>
      </rPr>
      <t xml:space="preserve"> FENALCO - $30,700,000</t>
    </r>
  </si>
  <si>
    <r>
      <rPr>
        <b/>
        <sz val="12"/>
        <rFont val="Arial"/>
        <family val="2"/>
      </rPr>
      <t>CONTRATOS
• CONTRATO 2132:</t>
    </r>
    <r>
      <rPr>
        <sz val="12"/>
        <rFont val="Arial"/>
        <family val="2"/>
      </rPr>
      <t xml:space="preserve"> FENALCO - $17,500,000</t>
    </r>
  </si>
  <si>
    <t>3605-FOMENTO DE LA INVESTIGACIÓN, DESARROLLO TECNOLÓGICO E INNOVACIÓN DEL SECTOR TRABAJO</t>
  </si>
  <si>
    <t>PUNTOS</t>
  </si>
  <si>
    <t>NOMBRE: NAYDU BRIGHITE ROMERO GÓMEZ</t>
  </si>
  <si>
    <t>YENIFER JARAMILLO GAITÁN, DIRECCIÓN DE EMPRENDIMIENTO, FORTALECIMIENTO EMPRESARIAL Y EMPLEO</t>
  </si>
  <si>
    <t>JAIRO ALBERTO MORENO M., DIRECCIÓN DE TURISMO</t>
  </si>
  <si>
    <r>
      <t xml:space="preserve">OBSERVACIONES: </t>
    </r>
    <r>
      <rPr>
        <sz val="12"/>
        <rFont val="Arial MT"/>
      </rPr>
      <t>Con el fin de poder efectuar el convenio con FENALCO apuntando a las metas necesarias para el cumplimiento de los objetivos del proyecto de turismo, se ajustaron los presupuestos por meta.</t>
    </r>
  </si>
  <si>
    <r>
      <t xml:space="preserve">META DE RESULTADO No. </t>
    </r>
    <r>
      <rPr>
        <sz val="12"/>
        <rFont val="Arial"/>
        <family val="2"/>
      </rPr>
      <t>Obtener un mayor puntaje en el Índice de Competitividad de Ciudades (ICC) – Pilar 9: Mercado Laboral (LAB) LAB-1 Desempeño del Mercado Laboral LAB-1-3 Formalidad Laboral.</t>
    </r>
  </si>
  <si>
    <t>índice de gobierno digital en el habilitador de Arquitectura Empresarial</t>
  </si>
  <si>
    <t>índice de Seguridad Digital</t>
  </si>
  <si>
    <r>
      <t xml:space="preserve">META DE RESULTADO  No.  </t>
    </r>
    <r>
      <rPr>
        <sz val="12"/>
        <rFont val="Arial"/>
        <family val="2"/>
      </rPr>
      <t>Aumentar el índice de gobierno digital en el habilitador de Arquitectura Empresarial</t>
    </r>
  </si>
  <si>
    <r>
      <t xml:space="preserve">META DE RESULTADO  No. </t>
    </r>
    <r>
      <rPr>
        <sz val="12"/>
        <rFont val="Arial"/>
        <family val="2"/>
      </rPr>
      <t>Aumentar el índice de Seguridad Digital</t>
    </r>
  </si>
  <si>
    <t>Índice de Competitividad de Ciudades (ICC) – Pilar 8: Entorno para los negocios (NEG) NEG-1Tramites y especialización empresarial.</t>
  </si>
  <si>
    <r>
      <t xml:space="preserve">META DE RESULTADO  No.  </t>
    </r>
    <r>
      <rPr>
        <sz val="12"/>
        <rFont val="Arial"/>
        <family val="2"/>
      </rPr>
      <t>Mantener o aumentar el puntaje en Índice de Competitividad de Ciudades (ICC) – Pilar 8: Entorno para los negocios (NEG) NEG-1Tramites y especialización empresarial.</t>
    </r>
  </si>
  <si>
    <r>
      <rPr>
        <sz val="12"/>
        <rFont val="Arial MT"/>
      </rPr>
      <t>Índice de Competitividad de Ciudades (ICC) – Pilar 9: Mercado Laboral (LAB) LAB-1 Desempeño del Mercado Laboral LAB-1-3 Formalidad Laboral.</t>
    </r>
    <r>
      <rPr>
        <b/>
        <sz val="12"/>
        <rFont val="Arial MT"/>
      </rPr>
      <t xml:space="preserve">
</t>
    </r>
  </si>
  <si>
    <r>
      <t xml:space="preserve">META DE RESULTADO  No. </t>
    </r>
    <r>
      <rPr>
        <sz val="12"/>
        <rFont val="Arial"/>
        <family val="2"/>
      </rPr>
      <t>Obtener un mayor puntaje en el Índice de Competitividad de Ciudades (ICC) – Pilar 9: Mercado Laboral (LAB) LAB-1 Desempeño del Mercado Laboral LAB-1-3 Formalidad Laboral.</t>
    </r>
  </si>
  <si>
    <t>Índice de Competitividad Turística Regional de (ICTRC) – Municipios</t>
  </si>
  <si>
    <r>
      <t xml:space="preserve">META DE RESULTADO  No.  </t>
    </r>
    <r>
      <rPr>
        <sz val="12"/>
        <rFont val="Arial"/>
        <family val="2"/>
      </rPr>
      <t>Mantener o incrementar el puntaje en Índice de Competitividad Turística Regional de (ICTRC) – Municipios</t>
    </r>
  </si>
  <si>
    <t>2.20.3.2.02.02.009 - SERVICIOS PARA LA COMUNIDAD, SOCIALES Y PERSONALES</t>
  </si>
  <si>
    <t>Brindar apoyo para lograr la certificación por competencias laborales</t>
  </si>
  <si>
    <t>Desarrollar y/o apoyar los comités de seguimiento de las Políticas Públicas de Desarrollo Económico y Vendedor Informal.</t>
  </si>
  <si>
    <t>Brindar capacitacion en normas tecnicas</t>
  </si>
  <si>
    <t>2024730010072 - 2020730010048</t>
  </si>
  <si>
    <t>2024730010073 - 2020730010048</t>
  </si>
  <si>
    <t>2024730010074 - 2020730010048</t>
  </si>
  <si>
    <t>2024730010075 - 2020730010048</t>
  </si>
  <si>
    <t>2024730010076 - 2020730010048 - 2020730010049</t>
  </si>
  <si>
    <t>Número de documentos de planeación con seguimiento realizado</t>
  </si>
  <si>
    <t>Número de Sistemas de Gestión implementados</t>
  </si>
  <si>
    <t>Número de Unidades productivas  beneficiadas</t>
  </si>
  <si>
    <t>Número de Unidades productivas fortalecidas</t>
  </si>
  <si>
    <t>Número de Empresas beneficiadas</t>
  </si>
  <si>
    <t>Número de Proyectos cofinanciados</t>
  </si>
  <si>
    <t>Número de Eventos realizados</t>
  </si>
  <si>
    <t>Número de Iniciativas de la Asociatividad solidaria fomentadas</t>
  </si>
  <si>
    <t>Número de Emprendimientos asesorados</t>
  </si>
  <si>
    <t>Número de Campañas realizadas</t>
  </si>
  <si>
    <t>Número de Eventos de promoción realizados</t>
  </si>
  <si>
    <t xml:space="preserve">Número de Unidades productivas  beneficiadas </t>
  </si>
  <si>
    <t>Número de Personas capacitadas</t>
  </si>
  <si>
    <t>Número de Campañas de difusión a nivel nacional realizadas</t>
  </si>
  <si>
    <t>Número de personas certificadas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</si>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</sst>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&quot;$&quot;#,##0_);\(&quot;$&quot;#,##0\)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#,##0.000_);\(#,##0.000\)"/>
    <numFmt numFmtId="171" formatCode="_ &quot;$&quot;\ * #,##0_ ;_ &quot;$&quot;\ * \-#,##0_ ;_ &quot;$&quot;\ * &quot;-&quot;??_ ;_ @_ "/>
    <numFmt numFmtId="172" formatCode="_ * #,##0.00_ ;_ * \-#,##0.00_ ;_ * &quot;-&quot;??_ ;_ @_ "/>
    <numFmt numFmtId="173" formatCode="_-* #,##0_-;\-* #,##0_-;_-* &quot;-&quot;??_-;_-@_-"/>
    <numFmt numFmtId="174" formatCode="&quot;$&quot;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6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6" fontId="2" fillId="0" borderId="0" xfId="3" applyFont="1" applyBorder="1"/>
    <xf numFmtId="166" fontId="3" fillId="0" borderId="0" xfId="3" applyFont="1" applyBorder="1"/>
    <xf numFmtId="0" fontId="3" fillId="0" borderId="0" xfId="1" applyFont="1" applyAlignment="1">
      <alignment wrapText="1"/>
    </xf>
    <xf numFmtId="166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9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71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71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3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166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169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70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3" fontId="5" fillId="0" borderId="1" xfId="4" applyNumberFormat="1" applyFont="1" applyBorder="1" applyAlignment="1" applyProtection="1">
      <alignment vertical="center"/>
    </xf>
    <xf numFmtId="169" fontId="5" fillId="0" borderId="1" xfId="1" applyNumberFormat="1" applyFont="1" applyBorder="1" applyAlignment="1">
      <alignment vertical="top" wrapText="1"/>
    </xf>
    <xf numFmtId="14" fontId="3" fillId="0" borderId="1" xfId="1" applyNumberFormat="1" applyFont="1" applyBorder="1" applyAlignment="1">
      <alignment vertical="center"/>
    </xf>
    <xf numFmtId="171" fontId="5" fillId="0" borderId="1" xfId="3" applyNumberFormat="1" applyFont="1" applyBorder="1" applyAlignment="1" applyProtection="1">
      <alignment vertical="center"/>
    </xf>
    <xf numFmtId="174" fontId="5" fillId="0" borderId="1" xfId="4" applyNumberFormat="1" applyFont="1" applyBorder="1" applyAlignment="1" applyProtection="1">
      <alignment vertical="center"/>
    </xf>
    <xf numFmtId="174" fontId="5" fillId="0" borderId="1" xfId="3" applyNumberFormat="1" applyFont="1" applyBorder="1" applyAlignment="1" applyProtection="1">
      <alignment vertical="center"/>
    </xf>
    <xf numFmtId="0" fontId="5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39" fontId="3" fillId="0" borderId="1" xfId="1" applyNumberFormat="1" applyFont="1" applyBorder="1" applyAlignment="1">
      <alignment horizontal="left" vertical="top"/>
    </xf>
    <xf numFmtId="0" fontId="5" fillId="0" borderId="0" xfId="1" applyFont="1"/>
    <xf numFmtId="0" fontId="4" fillId="0" borderId="1" xfId="1" applyFont="1" applyBorder="1"/>
    <xf numFmtId="14" fontId="4" fillId="0" borderId="1" xfId="1" applyNumberFormat="1" applyFont="1" applyBorder="1"/>
    <xf numFmtId="2" fontId="5" fillId="0" borderId="0" xfId="1" applyNumberFormat="1" applyFont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10" fontId="2" fillId="0" borderId="1" xfId="2" applyNumberFormat="1" applyFont="1" applyBorder="1"/>
    <xf numFmtId="0" fontId="2" fillId="0" borderId="8" xfId="1" applyFont="1" applyBorder="1"/>
    <xf numFmtId="2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71" fontId="2" fillId="2" borderId="1" xfId="3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left" vertical="center" wrapText="1"/>
    </xf>
    <xf numFmtId="0" fontId="11" fillId="0" borderId="0" xfId="0" applyFont="1"/>
    <xf numFmtId="1" fontId="2" fillId="0" borderId="1" xfId="2" applyNumberFormat="1" applyFont="1" applyBorder="1" applyAlignment="1">
      <alignment horizontal="center" vertical="center"/>
    </xf>
    <xf numFmtId="174" fontId="2" fillId="0" borderId="8" xfId="1" applyNumberFormat="1" applyFont="1" applyBorder="1" applyAlignment="1">
      <alignment horizontal="center" vertical="center"/>
    </xf>
    <xf numFmtId="174" fontId="3" fillId="0" borderId="1" xfId="4" applyNumberFormat="1" applyFont="1" applyBorder="1" applyAlignment="1" applyProtection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174" fontId="3" fillId="0" borderId="1" xfId="3" applyNumberFormat="1" applyFont="1" applyBorder="1" applyAlignment="1" applyProtection="1">
      <alignment vertical="center"/>
    </xf>
    <xf numFmtId="0" fontId="4" fillId="2" borderId="19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9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0" xfId="1" applyFont="1" applyFill="1"/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3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" fontId="3" fillId="0" borderId="14" xfId="1" applyNumberFormat="1" applyFont="1" applyBorder="1" applyAlignment="1">
      <alignment horizontal="center" vertical="center" wrapText="1"/>
    </xf>
    <xf numFmtId="1" fontId="3" fillId="0" borderId="10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2" fontId="2" fillId="0" borderId="14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3" fillId="0" borderId="14" xfId="2" applyNumberFormat="1" applyFont="1" applyBorder="1" applyAlignment="1" applyProtection="1">
      <alignment horizontal="center" vertical="center"/>
    </xf>
    <xf numFmtId="2" fontId="3" fillId="0" borderId="10" xfId="2" applyNumberFormat="1" applyFont="1" applyBorder="1" applyAlignment="1" applyProtection="1">
      <alignment horizontal="center" vertical="center"/>
    </xf>
    <xf numFmtId="173" fontId="3" fillId="0" borderId="14" xfId="4" applyNumberFormat="1" applyFont="1" applyBorder="1" applyAlignment="1" applyProtection="1">
      <alignment horizontal="center" vertical="center"/>
    </xf>
    <xf numFmtId="173" fontId="3" fillId="0" borderId="10" xfId="4" applyNumberFormat="1" applyFont="1" applyBorder="1" applyAlignment="1" applyProtection="1">
      <alignment horizontal="center" vertical="center"/>
    </xf>
    <xf numFmtId="9" fontId="2" fillId="0" borderId="14" xfId="5" applyFont="1" applyBorder="1" applyAlignment="1">
      <alignment horizontal="center" vertical="center"/>
    </xf>
    <xf numFmtId="9" fontId="2" fillId="0" borderId="15" xfId="5" applyFont="1" applyBorder="1" applyAlignment="1">
      <alignment horizontal="center" vertical="center"/>
    </xf>
    <xf numFmtId="9" fontId="2" fillId="0" borderId="10" xfId="5" applyFont="1" applyBorder="1" applyAlignment="1">
      <alignment horizontal="center" vertical="center"/>
    </xf>
    <xf numFmtId="9" fontId="3" fillId="0" borderId="14" xfId="5" applyFont="1" applyBorder="1" applyAlignment="1" applyProtection="1">
      <alignment horizontal="center" vertical="center"/>
    </xf>
    <xf numFmtId="9" fontId="3" fillId="0" borderId="15" xfId="5" applyFont="1" applyBorder="1" applyAlignment="1" applyProtection="1">
      <alignment horizontal="center" vertical="center"/>
    </xf>
    <xf numFmtId="9" fontId="3" fillId="0" borderId="10" xfId="5" applyFont="1" applyBorder="1" applyAlignment="1" applyProtection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2" fontId="3" fillId="0" borderId="0" xfId="1" applyNumberFormat="1" applyFont="1" applyAlignment="1">
      <alignment horizontal="left" vertical="center" wrapText="1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center" vertical="top"/>
    </xf>
    <xf numFmtId="39" fontId="3" fillId="0" borderId="1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71" fontId="3" fillId="0" borderId="14" xfId="3" applyNumberFormat="1" applyFont="1" applyBorder="1" applyAlignment="1">
      <alignment horizontal="center" vertical="center" wrapText="1"/>
    </xf>
    <xf numFmtId="171" fontId="3" fillId="0" borderId="10" xfId="3" applyNumberFormat="1" applyFont="1" applyBorder="1" applyAlignment="1">
      <alignment horizontal="center" vertical="center" wrapText="1"/>
    </xf>
    <xf numFmtId="2" fontId="2" fillId="0" borderId="7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14" fontId="3" fillId="0" borderId="14" xfId="1" applyNumberFormat="1" applyFont="1" applyBorder="1" applyAlignment="1">
      <alignment horizontal="center" vertical="center"/>
    </xf>
    <xf numFmtId="14" fontId="3" fillId="0" borderId="10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164" fontId="3" fillId="0" borderId="14" xfId="4" applyNumberFormat="1" applyFont="1" applyBorder="1" applyAlignment="1" applyProtection="1">
      <alignment horizontal="center" vertical="center"/>
    </xf>
    <xf numFmtId="164" fontId="3" fillId="0" borderId="10" xfId="4" applyNumberFormat="1" applyFont="1" applyBorder="1" applyAlignment="1" applyProtection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9" fontId="2" fillId="0" borderId="13" xfId="5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 wrapText="1"/>
    </xf>
    <xf numFmtId="49" fontId="2" fillId="0" borderId="12" xfId="2" applyNumberFormat="1" applyFont="1" applyBorder="1" applyAlignment="1">
      <alignment horizontal="center" vertical="center" wrapText="1"/>
    </xf>
    <xf numFmtId="49" fontId="2" fillId="0" borderId="11" xfId="2" applyNumberFormat="1" applyFont="1" applyBorder="1" applyAlignment="1">
      <alignment horizontal="center" vertical="center" wrapText="1"/>
    </xf>
    <xf numFmtId="174" fontId="2" fillId="0" borderId="14" xfId="1" applyNumberFormat="1" applyFont="1" applyBorder="1" applyAlignment="1">
      <alignment horizontal="center" vertical="center"/>
    </xf>
    <xf numFmtId="174" fontId="2" fillId="0" borderId="10" xfId="1" applyNumberFormat="1" applyFont="1" applyBorder="1" applyAlignment="1">
      <alignment horizontal="center" vertical="center"/>
    </xf>
    <xf numFmtId="174" fontId="3" fillId="0" borderId="14" xfId="4" applyNumberFormat="1" applyFont="1" applyBorder="1" applyAlignment="1" applyProtection="1">
      <alignment horizontal="center" vertical="center"/>
    </xf>
    <xf numFmtId="174" fontId="3" fillId="0" borderId="10" xfId="4" applyNumberFormat="1" applyFont="1" applyBorder="1" applyAlignment="1" applyProtection="1">
      <alignment horizontal="center" vertical="center"/>
    </xf>
    <xf numFmtId="0" fontId="4" fillId="3" borderId="13" xfId="1" applyFont="1" applyFill="1" applyBorder="1" applyAlignment="1">
      <alignment horizontal="left"/>
    </xf>
    <xf numFmtId="0" fontId="4" fillId="3" borderId="12" xfId="1" applyFont="1" applyFill="1" applyBorder="1" applyAlignment="1">
      <alignment horizontal="left"/>
    </xf>
    <xf numFmtId="0" fontId="4" fillId="3" borderId="11" xfId="1" applyFont="1" applyFill="1" applyBorder="1" applyAlignment="1">
      <alignment horizontal="left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0218C2C-A296-4805-9FCF-686B5065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7588726B-E08C-4B27-93BE-FF4F66C3EDC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7640CDF-5B23-4DD3-8463-6E9AFE884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2C7532E7-772F-426A-AD16-2E12EF51DD7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476868E-A615-4DB9-B236-6623C125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3A4DFDA3-7AAD-45F7-9901-A79A89E945C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A8231695-4C26-46ED-BB6B-4D1528AF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A711A848-F469-4871-AF28-E6B45695645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7"/>
  <sheetViews>
    <sheetView zoomScale="60" zoomScaleNormal="60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5" style="1" customWidth="1"/>
    <col min="6" max="6" width="16.7109375" style="1" customWidth="1"/>
    <col min="7" max="7" width="18" style="1" customWidth="1"/>
    <col min="8" max="8" width="22.85546875" style="1" customWidth="1"/>
    <col min="9" max="9" width="18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37.5" customHeight="1">
      <c r="B2" s="102"/>
      <c r="C2" s="102"/>
      <c r="D2" s="90" t="s">
        <v>143</v>
      </c>
      <c r="E2" s="91"/>
      <c r="F2" s="91"/>
      <c r="G2" s="91"/>
      <c r="H2" s="91"/>
      <c r="I2" s="91"/>
      <c r="J2" s="91"/>
      <c r="K2" s="92"/>
      <c r="L2" s="252" t="s">
        <v>144</v>
      </c>
      <c r="M2" s="253"/>
      <c r="N2" s="253"/>
      <c r="O2" s="254"/>
      <c r="P2" s="96"/>
      <c r="Q2" s="97"/>
      <c r="R2" s="56"/>
    </row>
    <row r="3" spans="2:251" ht="37.5" customHeight="1">
      <c r="B3" s="102"/>
      <c r="C3" s="102"/>
      <c r="D3" s="93"/>
      <c r="E3" s="94"/>
      <c r="F3" s="94"/>
      <c r="G3" s="94"/>
      <c r="H3" s="94"/>
      <c r="I3" s="94"/>
      <c r="J3" s="94"/>
      <c r="K3" s="95"/>
      <c r="L3" s="252" t="s">
        <v>145</v>
      </c>
      <c r="M3" s="253"/>
      <c r="N3" s="253"/>
      <c r="O3" s="254"/>
      <c r="P3" s="98"/>
      <c r="Q3" s="99"/>
      <c r="R3" s="56"/>
    </row>
    <row r="4" spans="2:251" ht="33.75" customHeight="1">
      <c r="B4" s="102"/>
      <c r="C4" s="102"/>
      <c r="D4" s="90" t="s">
        <v>146</v>
      </c>
      <c r="E4" s="91"/>
      <c r="F4" s="91"/>
      <c r="G4" s="91"/>
      <c r="H4" s="91"/>
      <c r="I4" s="91"/>
      <c r="J4" s="91"/>
      <c r="K4" s="92"/>
      <c r="L4" s="252" t="s">
        <v>147</v>
      </c>
      <c r="M4" s="253"/>
      <c r="N4" s="253"/>
      <c r="O4" s="254"/>
      <c r="P4" s="98"/>
      <c r="Q4" s="99"/>
      <c r="R4" s="56"/>
    </row>
    <row r="5" spans="2:251" ht="38.25" customHeight="1">
      <c r="B5" s="102"/>
      <c r="C5" s="102"/>
      <c r="D5" s="93"/>
      <c r="E5" s="94"/>
      <c r="F5" s="94"/>
      <c r="G5" s="94"/>
      <c r="H5" s="94"/>
      <c r="I5" s="94"/>
      <c r="J5" s="94"/>
      <c r="K5" s="95"/>
      <c r="L5" s="252" t="s">
        <v>148</v>
      </c>
      <c r="M5" s="253"/>
      <c r="N5" s="253"/>
      <c r="O5" s="254"/>
      <c r="P5" s="100"/>
      <c r="Q5" s="101"/>
      <c r="R5" s="56"/>
    </row>
    <row r="6" spans="2:251" ht="23.2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56"/>
    </row>
    <row r="7" spans="2:251" ht="31.5" customHeight="1">
      <c r="B7" s="57" t="s">
        <v>35</v>
      </c>
      <c r="C7" s="57" t="s">
        <v>45</v>
      </c>
      <c r="D7" s="172" t="s">
        <v>46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56"/>
    </row>
    <row r="8" spans="2:251" ht="36" customHeight="1">
      <c r="B8" s="57" t="s">
        <v>29</v>
      </c>
      <c r="C8" s="58">
        <v>45292</v>
      </c>
      <c r="D8" s="152" t="s">
        <v>47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251" ht="36" customHeight="1">
      <c r="B9" s="168" t="s">
        <v>34</v>
      </c>
      <c r="C9" s="169"/>
      <c r="D9" s="142" t="s">
        <v>53</v>
      </c>
      <c r="E9" s="142"/>
      <c r="F9" s="142"/>
      <c r="G9" s="142"/>
      <c r="H9" s="142"/>
      <c r="I9" s="143"/>
      <c r="J9" s="153" t="s">
        <v>51</v>
      </c>
      <c r="K9" s="154"/>
      <c r="L9" s="155"/>
      <c r="M9" s="162" t="s">
        <v>28</v>
      </c>
      <c r="N9" s="163"/>
      <c r="O9" s="163"/>
      <c r="P9" s="163"/>
      <c r="Q9" s="164"/>
      <c r="R9" s="59"/>
      <c r="T9" s="141"/>
      <c r="U9" s="141"/>
      <c r="V9" s="141"/>
      <c r="W9" s="141"/>
      <c r="X9" s="141"/>
    </row>
    <row r="10" spans="2:251" ht="36" customHeight="1">
      <c r="B10" s="168" t="s">
        <v>27</v>
      </c>
      <c r="C10" s="169"/>
      <c r="D10" s="142" t="s">
        <v>71</v>
      </c>
      <c r="E10" s="142"/>
      <c r="F10" s="142"/>
      <c r="G10" s="142"/>
      <c r="H10" s="142"/>
      <c r="I10" s="143"/>
      <c r="J10" s="156"/>
      <c r="K10" s="157"/>
      <c r="L10" s="158"/>
      <c r="M10" s="60" t="s">
        <v>26</v>
      </c>
      <c r="N10" s="144" t="s">
        <v>25</v>
      </c>
      <c r="O10" s="144"/>
      <c r="P10" s="144"/>
      <c r="Q10" s="60" t="s">
        <v>24</v>
      </c>
      <c r="R10" s="59"/>
      <c r="T10" s="61"/>
      <c r="U10" s="61"/>
      <c r="V10" s="61"/>
      <c r="W10" s="61"/>
      <c r="X10" s="61"/>
    </row>
    <row r="11" spans="2:251" ht="43.15" customHeight="1">
      <c r="B11" s="170" t="s">
        <v>23</v>
      </c>
      <c r="C11" s="171"/>
      <c r="D11" s="145" t="s">
        <v>102</v>
      </c>
      <c r="E11" s="145"/>
      <c r="F11" s="145"/>
      <c r="G11" s="145"/>
      <c r="H11" s="145"/>
      <c r="I11" s="146"/>
      <c r="J11" s="156"/>
      <c r="K11" s="157"/>
      <c r="L11" s="158"/>
      <c r="M11" s="62"/>
      <c r="N11" s="147"/>
      <c r="O11" s="148"/>
      <c r="P11" s="149"/>
      <c r="Q11" s="63"/>
      <c r="R11" s="59"/>
      <c r="T11" s="64"/>
      <c r="U11" s="150"/>
      <c r="V11" s="150"/>
      <c r="W11" s="150"/>
      <c r="X11" s="64"/>
      <c r="Z11" s="65"/>
      <c r="AA11" s="65"/>
    </row>
    <row r="12" spans="2:251" ht="74.25" customHeight="1">
      <c r="B12" s="181" t="s">
        <v>22</v>
      </c>
      <c r="C12" s="182"/>
      <c r="D12" s="145" t="s">
        <v>50</v>
      </c>
      <c r="E12" s="145"/>
      <c r="F12" s="145"/>
      <c r="G12" s="145"/>
      <c r="H12" s="145"/>
      <c r="I12" s="146"/>
      <c r="J12" s="156"/>
      <c r="K12" s="157"/>
      <c r="L12" s="158"/>
      <c r="M12" s="66"/>
      <c r="N12" s="165"/>
      <c r="O12" s="166"/>
      <c r="P12" s="167"/>
      <c r="Q12" s="67"/>
      <c r="R12" s="59"/>
      <c r="T12" s="68"/>
      <c r="U12" s="175"/>
      <c r="V12" s="175"/>
      <c r="W12" s="175"/>
      <c r="X12" s="9"/>
      <c r="Z12" s="33"/>
      <c r="AA12" s="6"/>
      <c r="AB12" s="31"/>
    </row>
    <row r="13" spans="2:251" ht="74.25" customHeight="1">
      <c r="B13" s="103" t="s">
        <v>21</v>
      </c>
      <c r="C13" s="104"/>
      <c r="D13" s="176" t="s">
        <v>123</v>
      </c>
      <c r="E13" s="176"/>
      <c r="F13" s="176"/>
      <c r="G13" s="176"/>
      <c r="H13" s="176"/>
      <c r="I13" s="177"/>
      <c r="J13" s="156"/>
      <c r="K13" s="157"/>
      <c r="L13" s="158"/>
      <c r="M13" s="69"/>
      <c r="N13" s="178"/>
      <c r="O13" s="179"/>
      <c r="P13" s="180"/>
      <c r="Q13" s="70"/>
      <c r="R13" s="59"/>
      <c r="T13" s="68"/>
      <c r="U13" s="175"/>
      <c r="V13" s="175"/>
      <c r="W13" s="175"/>
      <c r="X13" s="9"/>
      <c r="Z13" s="33"/>
      <c r="AA13" s="6"/>
      <c r="AB13" s="31"/>
    </row>
    <row r="14" spans="2:251" ht="55.9" customHeight="1">
      <c r="B14" s="71" t="s">
        <v>44</v>
      </c>
      <c r="C14" s="72"/>
      <c r="D14" s="105" t="s">
        <v>119</v>
      </c>
      <c r="E14" s="105"/>
      <c r="F14" s="105"/>
      <c r="G14" s="105"/>
      <c r="H14" s="105"/>
      <c r="I14" s="106"/>
      <c r="J14" s="159"/>
      <c r="K14" s="160"/>
      <c r="L14" s="161"/>
      <c r="M14" s="73"/>
      <c r="N14" s="178"/>
      <c r="O14" s="179"/>
      <c r="P14" s="180"/>
      <c r="Q14" s="74"/>
      <c r="R14" s="59"/>
      <c r="T14" s="75"/>
      <c r="U14" s="175"/>
      <c r="V14" s="175"/>
      <c r="W14" s="76"/>
      <c r="X14" s="9"/>
      <c r="Y14" s="8"/>
      <c r="Z14" s="33"/>
      <c r="AA14" s="6"/>
      <c r="AB14" s="31"/>
    </row>
    <row r="15" spans="2:251" ht="28.5" customHeight="1">
      <c r="B15" s="109" t="s">
        <v>32</v>
      </c>
      <c r="C15" s="184" t="s">
        <v>30</v>
      </c>
      <c r="D15" s="107" t="s">
        <v>37</v>
      </c>
      <c r="E15" s="107" t="s">
        <v>20</v>
      </c>
      <c r="F15" s="107" t="s">
        <v>43</v>
      </c>
      <c r="G15" s="185" t="s">
        <v>39</v>
      </c>
      <c r="H15" s="107" t="s">
        <v>33</v>
      </c>
      <c r="I15" s="195" t="s">
        <v>31</v>
      </c>
      <c r="J15" s="196"/>
      <c r="K15" s="196"/>
      <c r="L15" s="197"/>
      <c r="M15" s="107" t="s">
        <v>19</v>
      </c>
      <c r="N15" s="107"/>
      <c r="O15" s="108" t="s">
        <v>18</v>
      </c>
      <c r="P15" s="108"/>
      <c r="Q15" s="108"/>
      <c r="R15" s="3"/>
      <c r="S15" s="3"/>
      <c r="T15" s="10"/>
      <c r="U15" s="183"/>
      <c r="V15" s="183"/>
      <c r="W15" s="3"/>
      <c r="X15" s="9"/>
      <c r="Y15" s="3"/>
      <c r="Z15" s="17"/>
      <c r="AA15" s="6"/>
      <c r="AB15" s="31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10"/>
      <c r="C16" s="184"/>
      <c r="D16" s="107"/>
      <c r="E16" s="107"/>
      <c r="F16" s="107"/>
      <c r="G16" s="107"/>
      <c r="H16" s="107"/>
      <c r="I16" s="198"/>
      <c r="J16" s="199"/>
      <c r="K16" s="199"/>
      <c r="L16" s="200"/>
      <c r="M16" s="107"/>
      <c r="N16" s="107"/>
      <c r="O16" s="107" t="s">
        <v>17</v>
      </c>
      <c r="P16" s="107" t="s">
        <v>16</v>
      </c>
      <c r="Q16" s="184" t="s">
        <v>15</v>
      </c>
      <c r="R16" s="3"/>
      <c r="S16" s="3"/>
      <c r="T16" s="8"/>
      <c r="U16" s="183"/>
      <c r="V16" s="183"/>
      <c r="W16" s="3"/>
      <c r="X16" s="7"/>
      <c r="Y16" s="3"/>
      <c r="Z16" s="17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11"/>
      <c r="C17" s="184"/>
      <c r="D17" s="107"/>
      <c r="E17" s="107"/>
      <c r="F17" s="107"/>
      <c r="G17" s="107"/>
      <c r="H17" s="107"/>
      <c r="I17" s="44" t="s">
        <v>14</v>
      </c>
      <c r="J17" s="44" t="s">
        <v>13</v>
      </c>
      <c r="K17" s="44" t="s">
        <v>12</v>
      </c>
      <c r="L17" s="45" t="s">
        <v>11</v>
      </c>
      <c r="M17" s="38" t="s">
        <v>10</v>
      </c>
      <c r="N17" s="37" t="s">
        <v>9</v>
      </c>
      <c r="O17" s="107"/>
      <c r="P17" s="107"/>
      <c r="Q17" s="184"/>
      <c r="R17" s="3"/>
      <c r="S17" s="3"/>
      <c r="T17" s="5"/>
      <c r="U17" s="183"/>
      <c r="V17" s="183"/>
      <c r="X17" s="6"/>
      <c r="Z17" s="17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12" t="s">
        <v>52</v>
      </c>
      <c r="C18" s="113" t="s">
        <v>120</v>
      </c>
      <c r="D18" s="116" t="s">
        <v>36</v>
      </c>
      <c r="E18" s="118" t="s">
        <v>142</v>
      </c>
      <c r="F18" s="121">
        <v>50</v>
      </c>
      <c r="G18" s="123" t="s">
        <v>36</v>
      </c>
      <c r="H18" s="129">
        <v>40000000</v>
      </c>
      <c r="I18" s="129">
        <v>40000000</v>
      </c>
      <c r="J18" s="125"/>
      <c r="K18" s="127"/>
      <c r="L18" s="125"/>
      <c r="M18" s="137">
        <v>45292</v>
      </c>
      <c r="N18" s="137">
        <v>45656</v>
      </c>
      <c r="O18" s="134">
        <f>+F19/F18</f>
        <v>0</v>
      </c>
      <c r="P18" s="134">
        <f>+H19/H18</f>
        <v>0</v>
      </c>
      <c r="Q18" s="131">
        <v>0</v>
      </c>
      <c r="T18" s="5"/>
      <c r="U18" s="183"/>
      <c r="V18" s="183"/>
      <c r="X18" s="4"/>
      <c r="Z18" s="33"/>
      <c r="AA18" s="6"/>
      <c r="AB18" s="31"/>
    </row>
    <row r="19" spans="2:251" ht="37.5" customHeight="1">
      <c r="B19" s="112"/>
      <c r="C19" s="114"/>
      <c r="D19" s="117"/>
      <c r="E19" s="119"/>
      <c r="F19" s="122"/>
      <c r="G19" s="124"/>
      <c r="H19" s="130"/>
      <c r="I19" s="130"/>
      <c r="J19" s="126"/>
      <c r="K19" s="128"/>
      <c r="L19" s="126"/>
      <c r="M19" s="138"/>
      <c r="N19" s="138"/>
      <c r="O19" s="135"/>
      <c r="P19" s="135"/>
      <c r="Q19" s="132"/>
      <c r="T19" s="5"/>
      <c r="U19" s="39"/>
      <c r="V19" s="39"/>
      <c r="X19" s="4"/>
      <c r="Z19" s="33"/>
      <c r="AA19" s="6"/>
      <c r="AB19" s="31"/>
    </row>
    <row r="20" spans="2:251" ht="27" customHeight="1">
      <c r="B20" s="112"/>
      <c r="C20" s="114"/>
      <c r="D20" s="116" t="s">
        <v>2</v>
      </c>
      <c r="E20" s="119"/>
      <c r="F20" s="121">
        <v>0</v>
      </c>
      <c r="G20" s="123" t="s">
        <v>38</v>
      </c>
      <c r="H20" s="129">
        <v>0</v>
      </c>
      <c r="I20" s="129"/>
      <c r="J20" s="139"/>
      <c r="K20" s="127"/>
      <c r="L20" s="139"/>
      <c r="M20" s="137"/>
      <c r="N20" s="137"/>
      <c r="O20" s="135"/>
      <c r="P20" s="135"/>
      <c r="Q20" s="132"/>
      <c r="X20" s="32"/>
      <c r="Z20" s="33"/>
      <c r="AA20" s="6"/>
      <c r="AB20" s="31"/>
    </row>
    <row r="21" spans="2:251" ht="27" customHeight="1">
      <c r="B21" s="112"/>
      <c r="C21" s="115"/>
      <c r="D21" s="117"/>
      <c r="E21" s="120"/>
      <c r="F21" s="122"/>
      <c r="G21" s="124"/>
      <c r="H21" s="130"/>
      <c r="I21" s="130"/>
      <c r="J21" s="140"/>
      <c r="K21" s="128"/>
      <c r="L21" s="140"/>
      <c r="M21" s="138"/>
      <c r="N21" s="138"/>
      <c r="O21" s="136"/>
      <c r="P21" s="136"/>
      <c r="Q21" s="133"/>
      <c r="X21" s="32"/>
      <c r="Z21" s="33"/>
      <c r="AA21" s="6"/>
      <c r="AB21" s="31"/>
    </row>
    <row r="22" spans="2:251" ht="15.75">
      <c r="B22" s="102"/>
      <c r="C22" s="194" t="s">
        <v>8</v>
      </c>
      <c r="D22" s="40" t="s">
        <v>3</v>
      </c>
      <c r="E22" s="118"/>
      <c r="F22" s="30">
        <f>F18</f>
        <v>50</v>
      </c>
      <c r="G22" s="40" t="s">
        <v>3</v>
      </c>
      <c r="H22" s="26">
        <v>40000000</v>
      </c>
      <c r="I22" s="26">
        <v>40000000</v>
      </c>
      <c r="J22" s="25"/>
      <c r="K22" s="25"/>
      <c r="L22" s="25"/>
      <c r="M22" s="36">
        <v>45292</v>
      </c>
      <c r="N22" s="49">
        <v>45656</v>
      </c>
      <c r="O22" s="193"/>
      <c r="P22" s="193"/>
      <c r="Q22" s="102"/>
    </row>
    <row r="23" spans="2:251" ht="15.75">
      <c r="B23" s="102"/>
      <c r="C23" s="194"/>
      <c r="D23" s="40" t="s">
        <v>2</v>
      </c>
      <c r="E23" s="120"/>
      <c r="F23" s="24">
        <v>0</v>
      </c>
      <c r="G23" s="40" t="s">
        <v>38</v>
      </c>
      <c r="H23" s="23">
        <v>0</v>
      </c>
      <c r="I23" s="21"/>
      <c r="J23" s="21"/>
      <c r="K23" s="22"/>
      <c r="L23" s="21"/>
      <c r="M23" s="21"/>
      <c r="N23" s="20"/>
      <c r="O23" s="193"/>
      <c r="P23" s="193"/>
      <c r="Q23" s="102"/>
    </row>
    <row r="24" spans="2:251">
      <c r="D24" s="19"/>
      <c r="H24" s="18"/>
      <c r="I24" s="15"/>
      <c r="J24" s="17"/>
      <c r="K24" s="17"/>
      <c r="L24" s="17"/>
      <c r="M24" s="16"/>
      <c r="N24" s="16"/>
      <c r="O24" s="15"/>
      <c r="P24" s="13"/>
      <c r="Q24" s="14"/>
      <c r="R24" s="13"/>
    </row>
    <row r="25" spans="2:251" ht="31.5">
      <c r="B25" s="216" t="s">
        <v>40</v>
      </c>
      <c r="C25" s="216"/>
      <c r="D25" s="192" t="s">
        <v>7</v>
      </c>
      <c r="E25" s="192"/>
      <c r="F25" s="192"/>
      <c r="G25" s="192"/>
      <c r="H25" s="192"/>
      <c r="I25" s="192"/>
      <c r="J25" s="48" t="s">
        <v>41</v>
      </c>
      <c r="K25" s="192" t="s">
        <v>42</v>
      </c>
      <c r="L25" s="192"/>
      <c r="M25" s="213" t="s">
        <v>6</v>
      </c>
      <c r="N25" s="214"/>
      <c r="O25" s="214"/>
      <c r="P25" s="214"/>
      <c r="Q25" s="214"/>
    </row>
    <row r="26" spans="2:251" ht="26.25" customHeight="1">
      <c r="B26" s="207" t="s">
        <v>115</v>
      </c>
      <c r="C26" s="209"/>
      <c r="D26" s="153" t="s">
        <v>108</v>
      </c>
      <c r="E26" s="154"/>
      <c r="F26" s="154"/>
      <c r="G26" s="154"/>
      <c r="H26" s="154"/>
      <c r="I26" s="155"/>
      <c r="J26" s="217" t="s">
        <v>103</v>
      </c>
      <c r="K26" s="12" t="s">
        <v>3</v>
      </c>
      <c r="L26" s="55">
        <v>6</v>
      </c>
      <c r="M26" s="215" t="s">
        <v>104</v>
      </c>
      <c r="N26" s="215"/>
      <c r="O26" s="215"/>
      <c r="P26" s="215"/>
      <c r="Q26" s="215"/>
    </row>
    <row r="27" spans="2:251" ht="18" customHeight="1">
      <c r="B27" s="210"/>
      <c r="C27" s="212"/>
      <c r="D27" s="159"/>
      <c r="E27" s="160"/>
      <c r="F27" s="160"/>
      <c r="G27" s="160"/>
      <c r="H27" s="160"/>
      <c r="I27" s="161"/>
      <c r="J27" s="217"/>
      <c r="K27" s="12" t="s">
        <v>2</v>
      </c>
      <c r="L27" s="41"/>
      <c r="M27" s="215"/>
      <c r="N27" s="215"/>
      <c r="O27" s="215"/>
      <c r="P27" s="215"/>
      <c r="Q27" s="215"/>
    </row>
    <row r="28" spans="2:251" ht="18.75" customHeight="1">
      <c r="B28" s="203"/>
      <c r="C28" s="204"/>
      <c r="D28" s="186" t="s">
        <v>5</v>
      </c>
      <c r="E28" s="187"/>
      <c r="F28" s="187"/>
      <c r="G28" s="187"/>
      <c r="H28" s="187"/>
      <c r="I28" s="188"/>
      <c r="J28" s="218"/>
      <c r="K28" s="12" t="s">
        <v>3</v>
      </c>
      <c r="L28" s="43"/>
      <c r="M28" s="201" t="s">
        <v>4</v>
      </c>
      <c r="N28" s="201"/>
      <c r="O28" s="201"/>
      <c r="P28" s="201"/>
      <c r="Q28" s="201"/>
    </row>
    <row r="29" spans="2:251" ht="14.25" customHeight="1">
      <c r="B29" s="205"/>
      <c r="C29" s="206"/>
      <c r="D29" s="189"/>
      <c r="E29" s="190"/>
      <c r="F29" s="190"/>
      <c r="G29" s="190"/>
      <c r="H29" s="190"/>
      <c r="I29" s="191"/>
      <c r="J29" s="218"/>
      <c r="K29" s="12" t="s">
        <v>2</v>
      </c>
      <c r="L29" s="41"/>
      <c r="M29" s="201"/>
      <c r="N29" s="201"/>
      <c r="O29" s="201"/>
      <c r="P29" s="201"/>
      <c r="Q29" s="201"/>
    </row>
    <row r="30" spans="2:251" ht="15.75">
      <c r="B30" s="203"/>
      <c r="C30" s="204"/>
      <c r="D30" s="186" t="s">
        <v>5</v>
      </c>
      <c r="E30" s="187"/>
      <c r="F30" s="187"/>
      <c r="G30" s="187"/>
      <c r="H30" s="187"/>
      <c r="I30" s="188"/>
      <c r="J30" s="218"/>
      <c r="K30" s="12" t="s">
        <v>3</v>
      </c>
      <c r="L30" s="41"/>
      <c r="M30" s="202" t="s">
        <v>105</v>
      </c>
      <c r="N30" s="202"/>
      <c r="O30" s="202"/>
      <c r="P30" s="202"/>
      <c r="Q30" s="202"/>
    </row>
    <row r="31" spans="2:251" ht="15.75">
      <c r="B31" s="205"/>
      <c r="C31" s="206"/>
      <c r="D31" s="189"/>
      <c r="E31" s="190"/>
      <c r="F31" s="190"/>
      <c r="G31" s="190"/>
      <c r="H31" s="190"/>
      <c r="I31" s="191"/>
      <c r="J31" s="218"/>
      <c r="K31" s="12" t="s">
        <v>2</v>
      </c>
      <c r="L31" s="41"/>
      <c r="M31" s="202"/>
      <c r="N31" s="202"/>
      <c r="O31" s="202"/>
      <c r="P31" s="202"/>
      <c r="Q31" s="202"/>
    </row>
    <row r="32" spans="2:251" ht="15" customHeight="1">
      <c r="B32" s="207" t="s">
        <v>1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201" t="s">
        <v>0</v>
      </c>
      <c r="N32" s="201"/>
      <c r="O32" s="201"/>
      <c r="P32" s="201"/>
      <c r="Q32" s="201"/>
    </row>
    <row r="33" spans="2:53" ht="29.25" customHeight="1">
      <c r="B33" s="210"/>
      <c r="C33" s="211"/>
      <c r="D33" s="211"/>
      <c r="E33" s="211"/>
      <c r="F33" s="211"/>
      <c r="G33" s="211"/>
      <c r="H33" s="211"/>
      <c r="I33" s="211"/>
      <c r="J33" s="211"/>
      <c r="K33" s="211"/>
      <c r="L33" s="212"/>
      <c r="M33" s="201"/>
      <c r="N33" s="201"/>
      <c r="O33" s="201"/>
      <c r="P33" s="201"/>
      <c r="Q33" s="201"/>
    </row>
    <row r="34" spans="2:53">
      <c r="M34" s="11"/>
      <c r="N34" s="11"/>
    </row>
    <row r="35" spans="2:53" ht="15.75"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</row>
    <row r="36" spans="2:53" ht="15.75"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</row>
    <row r="37" spans="2:53" ht="15.75"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</row>
    <row r="38" spans="2:53" ht="15.75"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</row>
    <row r="39" spans="2:53" ht="15.75"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</row>
    <row r="40" spans="2:53" ht="15.75"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</row>
    <row r="41" spans="2:53" ht="15.75"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</row>
    <row r="42" spans="2:53" ht="15.75"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</row>
    <row r="43" spans="2:53" ht="15.75"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</row>
    <row r="44" spans="2:53" ht="15.75"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</row>
    <row r="45" spans="2:53" ht="15.75"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</row>
    <row r="46" spans="2:53" ht="15.75"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</row>
    <row r="47" spans="2:53" ht="15.75"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</row>
    <row r="48" spans="2:53" ht="15.75"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</row>
    <row r="49" spans="18:53" ht="15.75"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</row>
    <row r="50" spans="18:53" ht="15.75"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</row>
    <row r="51" spans="18:53" ht="15.75"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</row>
    <row r="52" spans="18:53" ht="15.75"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</row>
    <row r="53" spans="18:53" ht="15.75"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</row>
    <row r="54" spans="18:53" ht="15.75"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</row>
    <row r="55" spans="18:53" ht="15.75"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</row>
    <row r="56" spans="18:53" ht="15.75"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</row>
    <row r="57" spans="18:53" ht="15.75"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</row>
    <row r="58" spans="18:53" ht="15.75"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</row>
    <row r="59" spans="18:53" ht="15.75"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</row>
    <row r="60" spans="18:53" ht="15.75"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</row>
    <row r="61" spans="18:53" ht="15.75"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</row>
    <row r="62" spans="18:53" ht="15.75"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</row>
    <row r="63" spans="18:53" ht="15.75"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</row>
    <row r="64" spans="18:53" ht="15.75"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</row>
    <row r="65" spans="18:53" ht="15.75"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</row>
    <row r="66" spans="18:53" ht="15.75"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</row>
    <row r="67" spans="18:53" ht="15.75"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</row>
  </sheetData>
  <mergeCells count="101">
    <mergeCell ref="B22:B23"/>
    <mergeCell ref="C22:C23"/>
    <mergeCell ref="E22:E23"/>
    <mergeCell ref="I15:L16"/>
    <mergeCell ref="M32:Q33"/>
    <mergeCell ref="M28:Q29"/>
    <mergeCell ref="M30:Q31"/>
    <mergeCell ref="B28:C29"/>
    <mergeCell ref="B30:C31"/>
    <mergeCell ref="B32:L33"/>
    <mergeCell ref="M25:Q25"/>
    <mergeCell ref="M26:Q27"/>
    <mergeCell ref="B25:C25"/>
    <mergeCell ref="B26:C27"/>
    <mergeCell ref="J26:J27"/>
    <mergeCell ref="J28:J29"/>
    <mergeCell ref="J30:J31"/>
    <mergeCell ref="K25:L25"/>
    <mergeCell ref="D26:I27"/>
    <mergeCell ref="D28:I29"/>
    <mergeCell ref="U18:V18"/>
    <mergeCell ref="G20:G21"/>
    <mergeCell ref="N18:N19"/>
    <mergeCell ref="M18:M19"/>
    <mergeCell ref="D30:I31"/>
    <mergeCell ref="D25:I25"/>
    <mergeCell ref="O22:O23"/>
    <mergeCell ref="P22:P23"/>
    <mergeCell ref="Q22:Q23"/>
    <mergeCell ref="J20:J21"/>
    <mergeCell ref="I20:I21"/>
    <mergeCell ref="H20:H21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T9:X9"/>
    <mergeCell ref="D10:I10"/>
    <mergeCell ref="N10:P10"/>
    <mergeCell ref="D11:I11"/>
    <mergeCell ref="N11:P11"/>
    <mergeCell ref="U11:W11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U12:W12"/>
    <mergeCell ref="D13:I13"/>
    <mergeCell ref="N13:P13"/>
    <mergeCell ref="U13:W13"/>
    <mergeCell ref="N14:P14"/>
    <mergeCell ref="U14:V14"/>
    <mergeCell ref="B12:C12"/>
    <mergeCell ref="D14:I14"/>
    <mergeCell ref="M15:N16"/>
    <mergeCell ref="O15:Q15"/>
    <mergeCell ref="B15:B17"/>
    <mergeCell ref="B18:B21"/>
    <mergeCell ref="C18:C21"/>
    <mergeCell ref="D18:D19"/>
    <mergeCell ref="D20:D21"/>
    <mergeCell ref="E18:E21"/>
    <mergeCell ref="F18:F19"/>
    <mergeCell ref="F20:F21"/>
    <mergeCell ref="G18:G19"/>
    <mergeCell ref="L18:L19"/>
    <mergeCell ref="K18:K19"/>
    <mergeCell ref="J18:J19"/>
    <mergeCell ref="I18:I19"/>
    <mergeCell ref="H18:H19"/>
    <mergeCell ref="Q18:Q21"/>
    <mergeCell ref="P18:P21"/>
    <mergeCell ref="O18:O21"/>
    <mergeCell ref="N20:N21"/>
    <mergeCell ref="M20:M21"/>
    <mergeCell ref="L20:L21"/>
    <mergeCell ref="K20:K21"/>
    <mergeCell ref="D2:K3"/>
    <mergeCell ref="L2:O2"/>
    <mergeCell ref="P2:Q5"/>
    <mergeCell ref="L3:O3"/>
    <mergeCell ref="D4:K5"/>
    <mergeCell ref="L4:O4"/>
    <mergeCell ref="L5:O5"/>
    <mergeCell ref="B2:C5"/>
    <mergeCell ref="B13:C1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7"/>
  <sheetViews>
    <sheetView topLeftCell="L1" zoomScale="59" zoomScaleNormal="59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8.28515625" style="1" customWidth="1"/>
    <col min="6" max="6" width="16.7109375" style="1" customWidth="1"/>
    <col min="7" max="7" width="18" style="1" customWidth="1"/>
    <col min="8" max="8" width="22.85546875" style="1" customWidth="1"/>
    <col min="9" max="9" width="18.5703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37.5" customHeight="1">
      <c r="B2" s="102"/>
      <c r="C2" s="102"/>
      <c r="D2" s="90" t="s">
        <v>143</v>
      </c>
      <c r="E2" s="91"/>
      <c r="F2" s="91"/>
      <c r="G2" s="91"/>
      <c r="H2" s="91"/>
      <c r="I2" s="91"/>
      <c r="J2" s="91"/>
      <c r="K2" s="92"/>
      <c r="L2" s="252" t="s">
        <v>144</v>
      </c>
      <c r="M2" s="253"/>
      <c r="N2" s="253"/>
      <c r="O2" s="254"/>
      <c r="P2" s="96"/>
      <c r="Q2" s="97"/>
      <c r="R2" s="56"/>
    </row>
    <row r="3" spans="2:251" ht="37.5" customHeight="1">
      <c r="B3" s="102"/>
      <c r="C3" s="102"/>
      <c r="D3" s="93"/>
      <c r="E3" s="94"/>
      <c r="F3" s="94"/>
      <c r="G3" s="94"/>
      <c r="H3" s="94"/>
      <c r="I3" s="94"/>
      <c r="J3" s="94"/>
      <c r="K3" s="95"/>
      <c r="L3" s="252" t="s">
        <v>145</v>
      </c>
      <c r="M3" s="253"/>
      <c r="N3" s="253"/>
      <c r="O3" s="254"/>
      <c r="P3" s="98"/>
      <c r="Q3" s="99"/>
      <c r="R3" s="56"/>
    </row>
    <row r="4" spans="2:251" ht="33.75" customHeight="1">
      <c r="B4" s="102"/>
      <c r="C4" s="102"/>
      <c r="D4" s="90" t="s">
        <v>146</v>
      </c>
      <c r="E4" s="91"/>
      <c r="F4" s="91"/>
      <c r="G4" s="91"/>
      <c r="H4" s="91"/>
      <c r="I4" s="91"/>
      <c r="J4" s="91"/>
      <c r="K4" s="92"/>
      <c r="L4" s="252" t="s">
        <v>147</v>
      </c>
      <c r="M4" s="253"/>
      <c r="N4" s="253"/>
      <c r="O4" s="254"/>
      <c r="P4" s="98"/>
      <c r="Q4" s="99"/>
      <c r="R4" s="56"/>
    </row>
    <row r="5" spans="2:251" ht="38.25" customHeight="1">
      <c r="B5" s="102"/>
      <c r="C5" s="102"/>
      <c r="D5" s="93"/>
      <c r="E5" s="94"/>
      <c r="F5" s="94"/>
      <c r="G5" s="94"/>
      <c r="H5" s="94"/>
      <c r="I5" s="94"/>
      <c r="J5" s="94"/>
      <c r="K5" s="95"/>
      <c r="L5" s="252" t="s">
        <v>148</v>
      </c>
      <c r="M5" s="253"/>
      <c r="N5" s="253"/>
      <c r="O5" s="254"/>
      <c r="P5" s="100"/>
      <c r="Q5" s="101"/>
      <c r="R5" s="56"/>
    </row>
    <row r="6" spans="2:251" ht="23.2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56"/>
    </row>
    <row r="7" spans="2:251" ht="31.5" customHeight="1">
      <c r="B7" s="57" t="s">
        <v>35</v>
      </c>
      <c r="C7" s="57" t="s">
        <v>45</v>
      </c>
      <c r="D7" s="172" t="s">
        <v>46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56"/>
    </row>
    <row r="8" spans="2:251" ht="36" customHeight="1">
      <c r="B8" s="57" t="s">
        <v>29</v>
      </c>
      <c r="C8" s="58">
        <v>45292</v>
      </c>
      <c r="D8" s="152" t="s">
        <v>47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251" ht="36" customHeight="1">
      <c r="B9" s="168" t="s">
        <v>34</v>
      </c>
      <c r="C9" s="169"/>
      <c r="D9" s="142" t="s">
        <v>56</v>
      </c>
      <c r="E9" s="142"/>
      <c r="F9" s="142"/>
      <c r="G9" s="142"/>
      <c r="H9" s="142"/>
      <c r="I9" s="143"/>
      <c r="J9" s="153" t="s">
        <v>55</v>
      </c>
      <c r="K9" s="154"/>
      <c r="L9" s="155"/>
      <c r="M9" s="162" t="s">
        <v>28</v>
      </c>
      <c r="N9" s="163"/>
      <c r="O9" s="163"/>
      <c r="P9" s="163"/>
      <c r="Q9" s="164"/>
      <c r="R9" s="59"/>
      <c r="T9" s="141"/>
      <c r="U9" s="141"/>
      <c r="V9" s="141"/>
      <c r="W9" s="141"/>
      <c r="X9" s="141"/>
    </row>
    <row r="10" spans="2:251" ht="36" customHeight="1">
      <c r="B10" s="168" t="s">
        <v>27</v>
      </c>
      <c r="C10" s="169"/>
      <c r="D10" s="142" t="s">
        <v>57</v>
      </c>
      <c r="E10" s="142"/>
      <c r="F10" s="142"/>
      <c r="G10" s="142"/>
      <c r="H10" s="142"/>
      <c r="I10" s="143"/>
      <c r="J10" s="156"/>
      <c r="K10" s="157"/>
      <c r="L10" s="158"/>
      <c r="M10" s="60" t="s">
        <v>26</v>
      </c>
      <c r="N10" s="144" t="s">
        <v>25</v>
      </c>
      <c r="O10" s="144"/>
      <c r="P10" s="144"/>
      <c r="Q10" s="60" t="s">
        <v>24</v>
      </c>
      <c r="R10" s="59"/>
      <c r="T10" s="61"/>
      <c r="U10" s="61"/>
      <c r="V10" s="61"/>
      <c r="W10" s="61"/>
      <c r="X10" s="61"/>
    </row>
    <row r="11" spans="2:251" ht="51.6" customHeight="1">
      <c r="B11" s="170" t="s">
        <v>23</v>
      </c>
      <c r="C11" s="171"/>
      <c r="D11" s="145" t="s">
        <v>58</v>
      </c>
      <c r="E11" s="145"/>
      <c r="F11" s="145"/>
      <c r="G11" s="145"/>
      <c r="H11" s="145"/>
      <c r="I11" s="146"/>
      <c r="J11" s="156"/>
      <c r="K11" s="157"/>
      <c r="L11" s="158"/>
      <c r="M11" s="62"/>
      <c r="N11" s="147"/>
      <c r="O11" s="148"/>
      <c r="P11" s="149"/>
      <c r="Q11" s="63"/>
      <c r="R11" s="59"/>
      <c r="T11" s="64"/>
      <c r="U11" s="150"/>
      <c r="V11" s="150"/>
      <c r="W11" s="150"/>
      <c r="X11" s="64"/>
      <c r="Z11" s="65"/>
      <c r="AA11" s="65"/>
    </row>
    <row r="12" spans="2:251" ht="74.25" customHeight="1">
      <c r="B12" s="181" t="s">
        <v>22</v>
      </c>
      <c r="C12" s="182"/>
      <c r="D12" s="145" t="s">
        <v>54</v>
      </c>
      <c r="E12" s="145"/>
      <c r="F12" s="145"/>
      <c r="G12" s="145"/>
      <c r="H12" s="145"/>
      <c r="I12" s="146"/>
      <c r="J12" s="156"/>
      <c r="K12" s="157"/>
      <c r="L12" s="158"/>
      <c r="M12" s="66"/>
      <c r="N12" s="165"/>
      <c r="O12" s="166"/>
      <c r="P12" s="167"/>
      <c r="Q12" s="67"/>
      <c r="R12" s="59"/>
      <c r="T12" s="68"/>
      <c r="U12" s="175"/>
      <c r="V12" s="175"/>
      <c r="W12" s="175"/>
      <c r="X12" s="9"/>
      <c r="Z12" s="33"/>
      <c r="AA12" s="6"/>
      <c r="AB12" s="31"/>
    </row>
    <row r="13" spans="2:251" ht="74.25" customHeight="1">
      <c r="B13" s="103" t="s">
        <v>21</v>
      </c>
      <c r="C13" s="104"/>
      <c r="D13" s="176" t="s">
        <v>124</v>
      </c>
      <c r="E13" s="176"/>
      <c r="F13" s="176"/>
      <c r="G13" s="176"/>
      <c r="H13" s="176"/>
      <c r="I13" s="177"/>
      <c r="J13" s="156"/>
      <c r="K13" s="157"/>
      <c r="L13" s="158"/>
      <c r="M13" s="69"/>
      <c r="N13" s="178"/>
      <c r="O13" s="179"/>
      <c r="P13" s="180"/>
      <c r="Q13" s="70"/>
      <c r="R13" s="59"/>
      <c r="T13" s="68"/>
      <c r="U13" s="175"/>
      <c r="V13" s="175"/>
      <c r="W13" s="175"/>
      <c r="X13" s="9"/>
      <c r="Z13" s="33"/>
      <c r="AA13" s="6"/>
      <c r="AB13" s="31"/>
    </row>
    <row r="14" spans="2:251" ht="56.45" customHeight="1">
      <c r="B14" s="71" t="s">
        <v>44</v>
      </c>
      <c r="C14" s="72"/>
      <c r="D14" s="105" t="s">
        <v>119</v>
      </c>
      <c r="E14" s="105"/>
      <c r="F14" s="105"/>
      <c r="G14" s="105"/>
      <c r="H14" s="105"/>
      <c r="I14" s="106"/>
      <c r="J14" s="159"/>
      <c r="K14" s="160"/>
      <c r="L14" s="161"/>
      <c r="M14" s="73"/>
      <c r="N14" s="178"/>
      <c r="O14" s="179"/>
      <c r="P14" s="180"/>
      <c r="Q14" s="74"/>
      <c r="R14" s="59"/>
      <c r="T14" s="75"/>
      <c r="U14" s="175"/>
      <c r="V14" s="175"/>
      <c r="W14" s="76"/>
      <c r="X14" s="9"/>
      <c r="Y14" s="8"/>
      <c r="Z14" s="33"/>
      <c r="AA14" s="6"/>
      <c r="AB14" s="31"/>
    </row>
    <row r="15" spans="2:251" ht="28.5" customHeight="1">
      <c r="B15" s="109" t="s">
        <v>32</v>
      </c>
      <c r="C15" s="184" t="s">
        <v>30</v>
      </c>
      <c r="D15" s="107" t="s">
        <v>37</v>
      </c>
      <c r="E15" s="107" t="s">
        <v>20</v>
      </c>
      <c r="F15" s="107" t="s">
        <v>43</v>
      </c>
      <c r="G15" s="185" t="s">
        <v>39</v>
      </c>
      <c r="H15" s="107" t="s">
        <v>33</v>
      </c>
      <c r="I15" s="195" t="s">
        <v>31</v>
      </c>
      <c r="J15" s="196"/>
      <c r="K15" s="196"/>
      <c r="L15" s="197"/>
      <c r="M15" s="107" t="s">
        <v>19</v>
      </c>
      <c r="N15" s="107"/>
      <c r="O15" s="108" t="s">
        <v>18</v>
      </c>
      <c r="P15" s="108"/>
      <c r="Q15" s="108"/>
      <c r="R15" s="3"/>
      <c r="S15" s="3"/>
      <c r="T15" s="10"/>
      <c r="U15" s="183"/>
      <c r="V15" s="183"/>
      <c r="W15" s="3"/>
      <c r="X15" s="9"/>
      <c r="Y15" s="3"/>
      <c r="Z15" s="17"/>
      <c r="AA15" s="6"/>
      <c r="AB15" s="31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10"/>
      <c r="C16" s="184"/>
      <c r="D16" s="107"/>
      <c r="E16" s="107"/>
      <c r="F16" s="107"/>
      <c r="G16" s="107"/>
      <c r="H16" s="107"/>
      <c r="I16" s="198"/>
      <c r="J16" s="199"/>
      <c r="K16" s="199"/>
      <c r="L16" s="200"/>
      <c r="M16" s="107"/>
      <c r="N16" s="107"/>
      <c r="O16" s="107" t="s">
        <v>17</v>
      </c>
      <c r="P16" s="107" t="s">
        <v>16</v>
      </c>
      <c r="Q16" s="184" t="s">
        <v>15</v>
      </c>
      <c r="R16" s="3"/>
      <c r="S16" s="3"/>
      <c r="T16" s="8"/>
      <c r="U16" s="183"/>
      <c r="V16" s="183"/>
      <c r="W16" s="3"/>
      <c r="X16" s="7"/>
      <c r="Y16" s="3"/>
      <c r="Z16" s="17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11"/>
      <c r="C17" s="184"/>
      <c r="D17" s="107"/>
      <c r="E17" s="107"/>
      <c r="F17" s="107"/>
      <c r="G17" s="107"/>
      <c r="H17" s="107"/>
      <c r="I17" s="44" t="s">
        <v>14</v>
      </c>
      <c r="J17" s="44" t="s">
        <v>13</v>
      </c>
      <c r="K17" s="44" t="s">
        <v>12</v>
      </c>
      <c r="L17" s="45" t="s">
        <v>11</v>
      </c>
      <c r="M17" s="38" t="s">
        <v>10</v>
      </c>
      <c r="N17" s="37" t="s">
        <v>9</v>
      </c>
      <c r="O17" s="107"/>
      <c r="P17" s="107"/>
      <c r="Q17" s="184"/>
      <c r="R17" s="3"/>
      <c r="S17" s="3"/>
      <c r="T17" s="5"/>
      <c r="U17" s="183"/>
      <c r="V17" s="183"/>
      <c r="X17" s="6"/>
      <c r="Z17" s="17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46.9" customHeight="1">
      <c r="B18" s="113" t="s">
        <v>59</v>
      </c>
      <c r="C18" s="233" t="s">
        <v>121</v>
      </c>
      <c r="D18" s="40" t="s">
        <v>36</v>
      </c>
      <c r="E18" s="118" t="s">
        <v>128</v>
      </c>
      <c r="F18" s="46">
        <v>2</v>
      </c>
      <c r="G18" s="40" t="s">
        <v>36</v>
      </c>
      <c r="H18" s="47">
        <v>553096775</v>
      </c>
      <c r="I18" s="28">
        <f>H18</f>
        <v>553096775</v>
      </c>
      <c r="J18" s="25"/>
      <c r="K18" s="27"/>
      <c r="L18" s="25"/>
      <c r="M18" s="36">
        <v>45292</v>
      </c>
      <c r="N18" s="36">
        <v>45656</v>
      </c>
      <c r="O18" s="231">
        <f>+F19/F18</f>
        <v>1</v>
      </c>
      <c r="P18" s="231">
        <f>+H19/H18</f>
        <v>0.63945409914928542</v>
      </c>
      <c r="Q18" s="232">
        <f>+(O18*O18)/P18</f>
        <v>1.5638339035286135</v>
      </c>
      <c r="T18" s="5"/>
      <c r="U18" s="183"/>
      <c r="V18" s="183"/>
      <c r="X18" s="4"/>
      <c r="Z18" s="33"/>
      <c r="AA18" s="6"/>
      <c r="AB18" s="31"/>
    </row>
    <row r="19" spans="2:251" ht="51" customHeight="1">
      <c r="B19" s="115"/>
      <c r="C19" s="233"/>
      <c r="D19" s="40" t="s">
        <v>2</v>
      </c>
      <c r="E19" s="119"/>
      <c r="F19" s="46">
        <v>2</v>
      </c>
      <c r="G19" s="40" t="s">
        <v>38</v>
      </c>
      <c r="H19" s="47">
        <v>353680000</v>
      </c>
      <c r="I19" s="28"/>
      <c r="J19" s="25"/>
      <c r="K19" s="27"/>
      <c r="L19" s="25"/>
      <c r="M19" s="36"/>
      <c r="N19" s="36"/>
      <c r="O19" s="231"/>
      <c r="P19" s="231"/>
      <c r="Q19" s="232"/>
      <c r="T19" s="5"/>
      <c r="U19" s="39"/>
      <c r="V19" s="39"/>
      <c r="X19" s="4"/>
      <c r="Z19" s="33"/>
      <c r="AA19" s="6"/>
      <c r="AB19" s="31"/>
    </row>
    <row r="20" spans="2:251" ht="39" customHeight="1">
      <c r="B20" s="113" t="s">
        <v>60</v>
      </c>
      <c r="C20" s="233" t="s">
        <v>122</v>
      </c>
      <c r="D20" s="40" t="s">
        <v>3</v>
      </c>
      <c r="E20" s="118" t="s">
        <v>129</v>
      </c>
      <c r="F20" s="46">
        <v>1</v>
      </c>
      <c r="G20" s="40" t="s">
        <v>3</v>
      </c>
      <c r="H20" s="47">
        <v>38253333</v>
      </c>
      <c r="I20" s="28">
        <f>H20</f>
        <v>38253333</v>
      </c>
      <c r="J20" s="21"/>
      <c r="K20" s="27"/>
      <c r="L20" s="21"/>
      <c r="M20" s="36">
        <v>45292</v>
      </c>
      <c r="N20" s="36">
        <v>45656</v>
      </c>
      <c r="O20" s="231">
        <f>+F21/F20</f>
        <v>1</v>
      </c>
      <c r="P20" s="231">
        <f>+H21/H20</f>
        <v>0.38166608906993804</v>
      </c>
      <c r="Q20" s="232">
        <f>+(O20*O20)/P20</f>
        <v>2.6200913013698628</v>
      </c>
      <c r="X20" s="32"/>
      <c r="Z20" s="33"/>
      <c r="AA20" s="6"/>
      <c r="AB20" s="31"/>
    </row>
    <row r="21" spans="2:251" ht="40.9" customHeight="1">
      <c r="B21" s="115"/>
      <c r="C21" s="234"/>
      <c r="D21" s="40" t="s">
        <v>2</v>
      </c>
      <c r="E21" s="120"/>
      <c r="F21" s="46">
        <v>1</v>
      </c>
      <c r="G21" s="40" t="s">
        <v>38</v>
      </c>
      <c r="H21" s="50">
        <v>14600000</v>
      </c>
      <c r="I21" s="23"/>
      <c r="J21" s="21"/>
      <c r="K21" s="27"/>
      <c r="L21" s="21"/>
      <c r="M21" s="35"/>
      <c r="N21" s="34"/>
      <c r="O21" s="231"/>
      <c r="P21" s="231"/>
      <c r="Q21" s="232"/>
      <c r="X21" s="32"/>
      <c r="Z21" s="33"/>
      <c r="AA21" s="6"/>
      <c r="AB21" s="31"/>
    </row>
    <row r="22" spans="2:251" ht="15.75">
      <c r="B22" s="102"/>
      <c r="C22" s="194" t="s">
        <v>8</v>
      </c>
      <c r="D22" s="40" t="s">
        <v>3</v>
      </c>
      <c r="E22" s="118"/>
      <c r="F22" s="30">
        <f>F18+F20</f>
        <v>3</v>
      </c>
      <c r="G22" s="40" t="s">
        <v>3</v>
      </c>
      <c r="H22" s="26">
        <f>H18+H20</f>
        <v>591350108</v>
      </c>
      <c r="I22" s="219">
        <f>I18+I20</f>
        <v>591350108</v>
      </c>
      <c r="J22" s="221"/>
      <c r="K22" s="222"/>
      <c r="L22" s="223"/>
      <c r="M22" s="137">
        <v>45292</v>
      </c>
      <c r="N22" s="227">
        <v>45656</v>
      </c>
      <c r="O22" s="231">
        <f>+F23/F22</f>
        <v>1</v>
      </c>
      <c r="P22" s="231">
        <f>+H23/H22</f>
        <v>0.62277827469340719</v>
      </c>
      <c r="Q22" s="232">
        <f>+(O22*O22)/P22</f>
        <v>1.6057079070272617</v>
      </c>
    </row>
    <row r="23" spans="2:251" ht="15.75">
      <c r="B23" s="102"/>
      <c r="C23" s="194"/>
      <c r="D23" s="40" t="s">
        <v>2</v>
      </c>
      <c r="E23" s="120"/>
      <c r="F23" s="30">
        <f>F19+F21</f>
        <v>3</v>
      </c>
      <c r="G23" s="40" t="s">
        <v>38</v>
      </c>
      <c r="H23" s="23">
        <f>H19+H21</f>
        <v>368280000</v>
      </c>
      <c r="I23" s="220"/>
      <c r="J23" s="224"/>
      <c r="K23" s="225"/>
      <c r="L23" s="226"/>
      <c r="M23" s="138"/>
      <c r="N23" s="228"/>
      <c r="O23" s="231"/>
      <c r="P23" s="231"/>
      <c r="Q23" s="232"/>
    </row>
    <row r="24" spans="2:251">
      <c r="D24" s="19"/>
      <c r="H24" s="18"/>
      <c r="I24" s="15"/>
      <c r="J24" s="17"/>
      <c r="K24" s="17"/>
      <c r="L24" s="17"/>
      <c r="M24" s="16"/>
      <c r="N24" s="16"/>
      <c r="O24" s="15"/>
      <c r="P24" s="13"/>
      <c r="Q24" s="14"/>
      <c r="R24" s="13"/>
    </row>
    <row r="25" spans="2:251" ht="31.5">
      <c r="B25" s="216" t="s">
        <v>40</v>
      </c>
      <c r="C25" s="216"/>
      <c r="D25" s="192" t="s">
        <v>7</v>
      </c>
      <c r="E25" s="192"/>
      <c r="F25" s="192"/>
      <c r="G25" s="192"/>
      <c r="H25" s="192"/>
      <c r="I25" s="192"/>
      <c r="J25" s="48" t="s">
        <v>41</v>
      </c>
      <c r="K25" s="192" t="s">
        <v>42</v>
      </c>
      <c r="L25" s="192"/>
      <c r="M25" s="213" t="s">
        <v>6</v>
      </c>
      <c r="N25" s="214"/>
      <c r="O25" s="214"/>
      <c r="P25" s="214"/>
      <c r="Q25" s="214"/>
    </row>
    <row r="26" spans="2:251" ht="26.25" customHeight="1">
      <c r="B26" s="230" t="s">
        <v>109</v>
      </c>
      <c r="C26" s="209"/>
      <c r="D26" s="153" t="s">
        <v>111</v>
      </c>
      <c r="E26" s="154"/>
      <c r="F26" s="154"/>
      <c r="G26" s="154"/>
      <c r="H26" s="154"/>
      <c r="I26" s="155"/>
      <c r="J26" s="217" t="s">
        <v>103</v>
      </c>
      <c r="K26" s="12" t="s">
        <v>3</v>
      </c>
      <c r="L26" s="42">
        <v>88</v>
      </c>
      <c r="M26" s="215" t="s">
        <v>104</v>
      </c>
      <c r="N26" s="215"/>
      <c r="O26" s="215"/>
      <c r="P26" s="215"/>
      <c r="Q26" s="215"/>
    </row>
    <row r="27" spans="2:251" ht="18" customHeight="1">
      <c r="B27" s="210"/>
      <c r="C27" s="212"/>
      <c r="D27" s="159"/>
      <c r="E27" s="160"/>
      <c r="F27" s="160"/>
      <c r="G27" s="160"/>
      <c r="H27" s="160"/>
      <c r="I27" s="161"/>
      <c r="J27" s="217"/>
      <c r="K27" s="12" t="s">
        <v>2</v>
      </c>
      <c r="L27" s="41"/>
      <c r="M27" s="215"/>
      <c r="N27" s="215"/>
      <c r="O27" s="215"/>
      <c r="P27" s="215"/>
      <c r="Q27" s="215"/>
    </row>
    <row r="28" spans="2:251" ht="18.75" customHeight="1">
      <c r="B28" s="229" t="s">
        <v>110</v>
      </c>
      <c r="C28" s="204"/>
      <c r="D28" s="186" t="s">
        <v>112</v>
      </c>
      <c r="E28" s="187"/>
      <c r="F28" s="187"/>
      <c r="G28" s="187"/>
      <c r="H28" s="187"/>
      <c r="I28" s="188"/>
      <c r="J28" s="218"/>
      <c r="K28" s="12" t="s">
        <v>3</v>
      </c>
      <c r="L28" s="43">
        <v>75</v>
      </c>
      <c r="M28" s="201" t="s">
        <v>4</v>
      </c>
      <c r="N28" s="201"/>
      <c r="O28" s="201"/>
      <c r="P28" s="201"/>
      <c r="Q28" s="201"/>
    </row>
    <row r="29" spans="2:251" ht="14.25" customHeight="1">
      <c r="B29" s="205"/>
      <c r="C29" s="206"/>
      <c r="D29" s="189"/>
      <c r="E29" s="190"/>
      <c r="F29" s="190"/>
      <c r="G29" s="190"/>
      <c r="H29" s="190"/>
      <c r="I29" s="191"/>
      <c r="J29" s="218"/>
      <c r="K29" s="12" t="s">
        <v>2</v>
      </c>
      <c r="L29" s="41"/>
      <c r="M29" s="201"/>
      <c r="N29" s="201"/>
      <c r="O29" s="201"/>
      <c r="P29" s="201"/>
      <c r="Q29" s="201"/>
    </row>
    <row r="30" spans="2:251" ht="15.75">
      <c r="B30" s="203"/>
      <c r="C30" s="204"/>
      <c r="D30" s="186" t="s">
        <v>5</v>
      </c>
      <c r="E30" s="187"/>
      <c r="F30" s="187"/>
      <c r="G30" s="187"/>
      <c r="H30" s="187"/>
      <c r="I30" s="188"/>
      <c r="J30" s="218"/>
      <c r="K30" s="12" t="s">
        <v>3</v>
      </c>
      <c r="L30" s="41"/>
      <c r="M30" s="202" t="s">
        <v>105</v>
      </c>
      <c r="N30" s="202"/>
      <c r="O30" s="202"/>
      <c r="P30" s="202"/>
      <c r="Q30" s="202"/>
    </row>
    <row r="31" spans="2:251" ht="15.75">
      <c r="B31" s="205"/>
      <c r="C31" s="206"/>
      <c r="D31" s="189"/>
      <c r="E31" s="190"/>
      <c r="F31" s="190"/>
      <c r="G31" s="190"/>
      <c r="H31" s="190"/>
      <c r="I31" s="191"/>
      <c r="J31" s="218"/>
      <c r="K31" s="12" t="s">
        <v>2</v>
      </c>
      <c r="L31" s="41"/>
      <c r="M31" s="202"/>
      <c r="N31" s="202"/>
      <c r="O31" s="202"/>
      <c r="P31" s="202"/>
      <c r="Q31" s="202"/>
    </row>
    <row r="32" spans="2:251" ht="15" customHeight="1">
      <c r="B32" s="207" t="s">
        <v>1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201" t="s">
        <v>0</v>
      </c>
      <c r="N32" s="201"/>
      <c r="O32" s="201"/>
      <c r="P32" s="201"/>
      <c r="Q32" s="201"/>
    </row>
    <row r="33" spans="2:53" ht="29.25" customHeight="1">
      <c r="B33" s="210"/>
      <c r="C33" s="211"/>
      <c r="D33" s="211"/>
      <c r="E33" s="211"/>
      <c r="F33" s="211"/>
      <c r="G33" s="211"/>
      <c r="H33" s="211"/>
      <c r="I33" s="211"/>
      <c r="J33" s="211"/>
      <c r="K33" s="211"/>
      <c r="L33" s="212"/>
      <c r="M33" s="201"/>
      <c r="N33" s="201"/>
      <c r="O33" s="201"/>
      <c r="P33" s="201"/>
      <c r="Q33" s="201"/>
    </row>
    <row r="34" spans="2:53">
      <c r="M34" s="11"/>
      <c r="N34" s="11"/>
    </row>
    <row r="35" spans="2:53" ht="15.75"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</row>
    <row r="36" spans="2:53" ht="15.75"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</row>
    <row r="37" spans="2:53" ht="15.75"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</row>
    <row r="38" spans="2:53" ht="15.75"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</row>
    <row r="39" spans="2:53" ht="15.75"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</row>
    <row r="40" spans="2:53" ht="15.75"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</row>
    <row r="41" spans="2:53" ht="15.75"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</row>
    <row r="42" spans="2:53" ht="15.75"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</row>
    <row r="43" spans="2:53" ht="15.75"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</row>
    <row r="44" spans="2:53" ht="15.75"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</row>
    <row r="45" spans="2:53" ht="15.75"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</row>
    <row r="46" spans="2:53" ht="15.75"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</row>
    <row r="47" spans="2:53" ht="15.75"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</row>
    <row r="48" spans="2:53" ht="15.75"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</row>
    <row r="49" spans="18:53" ht="15.75"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</row>
    <row r="50" spans="18:53" ht="15.75"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</row>
    <row r="51" spans="18:53" ht="15.75"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</row>
    <row r="52" spans="18:53" ht="15.75"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</row>
    <row r="53" spans="18:53" ht="15.75"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</row>
    <row r="54" spans="18:53" ht="15.75"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</row>
    <row r="55" spans="18:53" ht="15.75"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</row>
    <row r="56" spans="18:53" ht="15.75"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</row>
    <row r="57" spans="18:53" ht="15.75"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</row>
    <row r="58" spans="18:53" ht="15.75"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</row>
    <row r="59" spans="18:53" ht="15.75"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</row>
    <row r="60" spans="18:53" ht="15.75"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</row>
    <row r="61" spans="18:53" ht="15.75"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</row>
    <row r="62" spans="18:53" ht="15.75"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</row>
    <row r="63" spans="18:53" ht="15.75"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</row>
    <row r="64" spans="18:53" ht="15.75"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</row>
    <row r="65" spans="18:53" ht="15.75"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</row>
    <row r="66" spans="18:53" ht="15.75"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</row>
    <row r="67" spans="18:53" ht="15.75"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</row>
  </sheetData>
  <mergeCells count="91"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T9:X9"/>
    <mergeCell ref="B10:C10"/>
    <mergeCell ref="D10:I10"/>
    <mergeCell ref="N10:P10"/>
    <mergeCell ref="B11:C11"/>
    <mergeCell ref="D11:I11"/>
    <mergeCell ref="N11:P11"/>
    <mergeCell ref="U11:W11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Q22:Q23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B22:B23"/>
    <mergeCell ref="C22:C23"/>
    <mergeCell ref="E22:E23"/>
    <mergeCell ref="O22:O23"/>
    <mergeCell ref="P22:P23"/>
    <mergeCell ref="B25:C25"/>
    <mergeCell ref="D25:I25"/>
    <mergeCell ref="K25:L25"/>
    <mergeCell ref="M25:Q25"/>
    <mergeCell ref="B26:C27"/>
    <mergeCell ref="D26:I27"/>
    <mergeCell ref="J26:J27"/>
    <mergeCell ref="M26:Q27"/>
    <mergeCell ref="B32:L33"/>
    <mergeCell ref="M32:Q33"/>
    <mergeCell ref="B18:B19"/>
    <mergeCell ref="B20:B21"/>
    <mergeCell ref="I22:I23"/>
    <mergeCell ref="J22:L23"/>
    <mergeCell ref="N22:N23"/>
    <mergeCell ref="M22:M23"/>
    <mergeCell ref="B28:C29"/>
    <mergeCell ref="D28:I29"/>
    <mergeCell ref="J28:J29"/>
    <mergeCell ref="M28:Q29"/>
    <mergeCell ref="B30:C31"/>
    <mergeCell ref="D30:I31"/>
    <mergeCell ref="J30:J31"/>
    <mergeCell ref="M30:Q31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1"/>
  <sheetViews>
    <sheetView topLeftCell="H1" zoomScale="64" zoomScaleNormal="64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20.7109375" style="1" customWidth="1"/>
    <col min="6" max="6" width="16.7109375" style="1" customWidth="1"/>
    <col min="7" max="7" width="18" style="1" customWidth="1"/>
    <col min="8" max="8" width="22.85546875" style="1" customWidth="1"/>
    <col min="9" max="9" width="19.710937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37.5" customHeight="1">
      <c r="B2" s="102"/>
      <c r="C2" s="102"/>
      <c r="D2" s="90" t="s">
        <v>143</v>
      </c>
      <c r="E2" s="91"/>
      <c r="F2" s="91"/>
      <c r="G2" s="91"/>
      <c r="H2" s="91"/>
      <c r="I2" s="91"/>
      <c r="J2" s="91"/>
      <c r="K2" s="92"/>
      <c r="L2" s="252" t="s">
        <v>144</v>
      </c>
      <c r="M2" s="253"/>
      <c r="N2" s="253"/>
      <c r="O2" s="254"/>
      <c r="P2" s="96"/>
      <c r="Q2" s="97"/>
      <c r="R2" s="56"/>
    </row>
    <row r="3" spans="2:251" ht="37.5" customHeight="1">
      <c r="B3" s="102"/>
      <c r="C3" s="102"/>
      <c r="D3" s="93"/>
      <c r="E3" s="94"/>
      <c r="F3" s="94"/>
      <c r="G3" s="94"/>
      <c r="H3" s="94"/>
      <c r="I3" s="94"/>
      <c r="J3" s="94"/>
      <c r="K3" s="95"/>
      <c r="L3" s="252" t="s">
        <v>145</v>
      </c>
      <c r="M3" s="253"/>
      <c r="N3" s="253"/>
      <c r="O3" s="254"/>
      <c r="P3" s="98"/>
      <c r="Q3" s="99"/>
      <c r="R3" s="56"/>
    </row>
    <row r="4" spans="2:251" ht="33.75" customHeight="1">
      <c r="B4" s="102"/>
      <c r="C4" s="102"/>
      <c r="D4" s="90" t="s">
        <v>146</v>
      </c>
      <c r="E4" s="91"/>
      <c r="F4" s="91"/>
      <c r="G4" s="91"/>
      <c r="H4" s="91"/>
      <c r="I4" s="91"/>
      <c r="J4" s="91"/>
      <c r="K4" s="92"/>
      <c r="L4" s="252" t="s">
        <v>147</v>
      </c>
      <c r="M4" s="253"/>
      <c r="N4" s="253"/>
      <c r="O4" s="254"/>
      <c r="P4" s="98"/>
      <c r="Q4" s="99"/>
      <c r="R4" s="56"/>
    </row>
    <row r="5" spans="2:251" ht="38.25" customHeight="1">
      <c r="B5" s="102"/>
      <c r="C5" s="102"/>
      <c r="D5" s="93"/>
      <c r="E5" s="94"/>
      <c r="F5" s="94"/>
      <c r="G5" s="94"/>
      <c r="H5" s="94"/>
      <c r="I5" s="94"/>
      <c r="J5" s="94"/>
      <c r="K5" s="95"/>
      <c r="L5" s="252" t="s">
        <v>148</v>
      </c>
      <c r="M5" s="253"/>
      <c r="N5" s="253"/>
      <c r="O5" s="254"/>
      <c r="P5" s="100"/>
      <c r="Q5" s="101"/>
      <c r="R5" s="56"/>
    </row>
    <row r="6" spans="2:251" ht="23.2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56"/>
    </row>
    <row r="7" spans="2:251" ht="31.5" customHeight="1">
      <c r="B7" s="57" t="s">
        <v>35</v>
      </c>
      <c r="C7" s="57" t="s">
        <v>45</v>
      </c>
      <c r="D7" s="172" t="s">
        <v>46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56"/>
    </row>
    <row r="8" spans="2:251" ht="36" customHeight="1">
      <c r="B8" s="57" t="s">
        <v>29</v>
      </c>
      <c r="C8" s="58">
        <v>45292</v>
      </c>
      <c r="D8" s="152" t="s">
        <v>47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251" ht="36" customHeight="1">
      <c r="B9" s="168" t="s">
        <v>34</v>
      </c>
      <c r="C9" s="169"/>
      <c r="D9" s="142" t="s">
        <v>53</v>
      </c>
      <c r="E9" s="142"/>
      <c r="F9" s="142"/>
      <c r="G9" s="142"/>
      <c r="H9" s="142"/>
      <c r="I9" s="143"/>
      <c r="J9" s="153" t="s">
        <v>62</v>
      </c>
      <c r="K9" s="154"/>
      <c r="L9" s="155"/>
      <c r="M9" s="162" t="s">
        <v>28</v>
      </c>
      <c r="N9" s="163"/>
      <c r="O9" s="163"/>
      <c r="P9" s="163"/>
      <c r="Q9" s="164"/>
      <c r="R9" s="59"/>
      <c r="T9" s="141"/>
      <c r="U9" s="141"/>
      <c r="V9" s="141"/>
      <c r="W9" s="141"/>
      <c r="X9" s="141"/>
    </row>
    <row r="10" spans="2:251" ht="36" customHeight="1">
      <c r="B10" s="168" t="s">
        <v>27</v>
      </c>
      <c r="C10" s="169"/>
      <c r="D10" s="142" t="s">
        <v>48</v>
      </c>
      <c r="E10" s="142"/>
      <c r="F10" s="142"/>
      <c r="G10" s="142"/>
      <c r="H10" s="142"/>
      <c r="I10" s="143"/>
      <c r="J10" s="156"/>
      <c r="K10" s="157"/>
      <c r="L10" s="158"/>
      <c r="M10" s="60" t="s">
        <v>26</v>
      </c>
      <c r="N10" s="144" t="s">
        <v>25</v>
      </c>
      <c r="O10" s="144"/>
      <c r="P10" s="144"/>
      <c r="Q10" s="60" t="s">
        <v>24</v>
      </c>
      <c r="R10" s="59"/>
      <c r="T10" s="61"/>
      <c r="U10" s="61"/>
      <c r="V10" s="61"/>
      <c r="W10" s="61"/>
      <c r="X10" s="61"/>
    </row>
    <row r="11" spans="2:251" ht="72" customHeight="1">
      <c r="B11" s="170" t="s">
        <v>23</v>
      </c>
      <c r="C11" s="171"/>
      <c r="D11" s="145" t="s">
        <v>49</v>
      </c>
      <c r="E11" s="145"/>
      <c r="F11" s="145"/>
      <c r="G11" s="145"/>
      <c r="H11" s="145"/>
      <c r="I11" s="146"/>
      <c r="J11" s="156"/>
      <c r="K11" s="157"/>
      <c r="L11" s="158"/>
      <c r="M11" s="62"/>
      <c r="N11" s="147"/>
      <c r="O11" s="148"/>
      <c r="P11" s="149"/>
      <c r="Q11" s="63"/>
      <c r="R11" s="59"/>
      <c r="T11" s="64"/>
      <c r="U11" s="150"/>
      <c r="V11" s="150"/>
      <c r="W11" s="150"/>
      <c r="X11" s="64"/>
      <c r="Z11" s="65"/>
      <c r="AA11" s="65"/>
    </row>
    <row r="12" spans="2:251" ht="91.15" customHeight="1">
      <c r="B12" s="181" t="s">
        <v>22</v>
      </c>
      <c r="C12" s="182"/>
      <c r="D12" s="145" t="s">
        <v>61</v>
      </c>
      <c r="E12" s="145"/>
      <c r="F12" s="145"/>
      <c r="G12" s="145"/>
      <c r="H12" s="145"/>
      <c r="I12" s="146"/>
      <c r="J12" s="156"/>
      <c r="K12" s="157"/>
      <c r="L12" s="158"/>
      <c r="M12" s="66"/>
      <c r="N12" s="165"/>
      <c r="O12" s="166"/>
      <c r="P12" s="167"/>
      <c r="Q12" s="67"/>
      <c r="R12" s="59"/>
      <c r="T12" s="68"/>
      <c r="U12" s="175"/>
      <c r="V12" s="175"/>
      <c r="W12" s="175"/>
      <c r="X12" s="9"/>
      <c r="Z12" s="33"/>
      <c r="AA12" s="6"/>
      <c r="AB12" s="31"/>
    </row>
    <row r="13" spans="2:251" ht="74.25" customHeight="1">
      <c r="B13" s="103" t="s">
        <v>21</v>
      </c>
      <c r="C13" s="104"/>
      <c r="D13" s="176" t="s">
        <v>125</v>
      </c>
      <c r="E13" s="176"/>
      <c r="F13" s="176"/>
      <c r="G13" s="176"/>
      <c r="H13" s="176"/>
      <c r="I13" s="177"/>
      <c r="J13" s="156"/>
      <c r="K13" s="157"/>
      <c r="L13" s="158"/>
      <c r="M13" s="69"/>
      <c r="N13" s="178"/>
      <c r="O13" s="179"/>
      <c r="P13" s="180"/>
      <c r="Q13" s="70"/>
      <c r="R13" s="59"/>
      <c r="T13" s="68"/>
      <c r="U13" s="175"/>
      <c r="V13" s="175"/>
      <c r="W13" s="175"/>
      <c r="X13" s="9"/>
      <c r="Z13" s="33"/>
      <c r="AA13" s="6"/>
      <c r="AB13" s="31"/>
    </row>
    <row r="14" spans="2:251" ht="55.9" customHeight="1">
      <c r="B14" s="71" t="s">
        <v>44</v>
      </c>
      <c r="C14" s="72"/>
      <c r="D14" s="105" t="s">
        <v>119</v>
      </c>
      <c r="E14" s="105"/>
      <c r="F14" s="105"/>
      <c r="G14" s="105"/>
      <c r="H14" s="105"/>
      <c r="I14" s="106"/>
      <c r="J14" s="159"/>
      <c r="K14" s="160"/>
      <c r="L14" s="161"/>
      <c r="M14" s="73"/>
      <c r="N14" s="178"/>
      <c r="O14" s="179"/>
      <c r="P14" s="180"/>
      <c r="Q14" s="74"/>
      <c r="R14" s="59"/>
      <c r="T14" s="75"/>
      <c r="U14" s="175"/>
      <c r="V14" s="175"/>
      <c r="W14" s="76"/>
      <c r="X14" s="9"/>
      <c r="Y14" s="8"/>
      <c r="Z14" s="33"/>
      <c r="AA14" s="6"/>
      <c r="AB14" s="31"/>
    </row>
    <row r="15" spans="2:251" ht="28.5" customHeight="1">
      <c r="B15" s="109" t="s">
        <v>32</v>
      </c>
      <c r="C15" s="184" t="s">
        <v>30</v>
      </c>
      <c r="D15" s="107" t="s">
        <v>37</v>
      </c>
      <c r="E15" s="107" t="s">
        <v>20</v>
      </c>
      <c r="F15" s="107" t="s">
        <v>43</v>
      </c>
      <c r="G15" s="185" t="s">
        <v>39</v>
      </c>
      <c r="H15" s="107" t="s">
        <v>33</v>
      </c>
      <c r="I15" s="195" t="s">
        <v>31</v>
      </c>
      <c r="J15" s="196"/>
      <c r="K15" s="196"/>
      <c r="L15" s="197"/>
      <c r="M15" s="107" t="s">
        <v>19</v>
      </c>
      <c r="N15" s="107"/>
      <c r="O15" s="108" t="s">
        <v>18</v>
      </c>
      <c r="P15" s="108"/>
      <c r="Q15" s="108"/>
      <c r="R15" s="3"/>
      <c r="S15" s="3"/>
      <c r="T15" s="10"/>
      <c r="U15" s="183"/>
      <c r="V15" s="183"/>
      <c r="W15" s="3"/>
      <c r="X15" s="9"/>
      <c r="Y15" s="3"/>
      <c r="Z15" s="17"/>
      <c r="AA15" s="6"/>
      <c r="AB15" s="31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10"/>
      <c r="C16" s="184"/>
      <c r="D16" s="107"/>
      <c r="E16" s="107"/>
      <c r="F16" s="107"/>
      <c r="G16" s="107"/>
      <c r="H16" s="107"/>
      <c r="I16" s="198"/>
      <c r="J16" s="199"/>
      <c r="K16" s="199"/>
      <c r="L16" s="200"/>
      <c r="M16" s="107"/>
      <c r="N16" s="107"/>
      <c r="O16" s="107" t="s">
        <v>17</v>
      </c>
      <c r="P16" s="107" t="s">
        <v>16</v>
      </c>
      <c r="Q16" s="184" t="s">
        <v>15</v>
      </c>
      <c r="R16" s="3"/>
      <c r="S16" s="3"/>
      <c r="T16" s="8"/>
      <c r="U16" s="183"/>
      <c r="V16" s="183"/>
      <c r="W16" s="3"/>
      <c r="X16" s="7"/>
      <c r="Y16" s="3"/>
      <c r="Z16" s="17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11"/>
      <c r="C17" s="184"/>
      <c r="D17" s="107"/>
      <c r="E17" s="107"/>
      <c r="F17" s="107"/>
      <c r="G17" s="107"/>
      <c r="H17" s="107"/>
      <c r="I17" s="44" t="s">
        <v>14</v>
      </c>
      <c r="J17" s="44" t="s">
        <v>13</v>
      </c>
      <c r="K17" s="44" t="s">
        <v>12</v>
      </c>
      <c r="L17" s="45" t="s">
        <v>11</v>
      </c>
      <c r="M17" s="38" t="s">
        <v>10</v>
      </c>
      <c r="N17" s="37" t="s">
        <v>9</v>
      </c>
      <c r="O17" s="107"/>
      <c r="P17" s="107"/>
      <c r="Q17" s="184"/>
      <c r="R17" s="3"/>
      <c r="S17" s="3"/>
      <c r="T17" s="5"/>
      <c r="U17" s="183"/>
      <c r="V17" s="183"/>
      <c r="X17" s="6"/>
      <c r="Z17" s="17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67.150000000000006" customHeight="1">
      <c r="B18" s="235" t="s">
        <v>63</v>
      </c>
      <c r="C18" s="233" t="s">
        <v>67</v>
      </c>
      <c r="D18" s="40" t="s">
        <v>36</v>
      </c>
      <c r="E18" s="118" t="s">
        <v>130</v>
      </c>
      <c r="F18" s="46">
        <v>175</v>
      </c>
      <c r="G18" s="40" t="s">
        <v>36</v>
      </c>
      <c r="H18" s="51">
        <v>384747202</v>
      </c>
      <c r="I18" s="236">
        <f>H18</f>
        <v>384747202</v>
      </c>
      <c r="J18" s="25"/>
      <c r="K18" s="27"/>
      <c r="L18" s="25"/>
      <c r="M18" s="36">
        <v>45292</v>
      </c>
      <c r="N18" s="36">
        <v>45656</v>
      </c>
      <c r="O18" s="231">
        <f>+F19/F18</f>
        <v>0.38285714285714284</v>
      </c>
      <c r="P18" s="231">
        <f>+H19/H18</f>
        <v>0.448866162254768</v>
      </c>
      <c r="Q18" s="232">
        <f>+(O18*O18)/P18</f>
        <v>0.3265552277329804</v>
      </c>
      <c r="T18" s="5"/>
      <c r="U18" s="183"/>
      <c r="V18" s="183"/>
      <c r="X18" s="4"/>
      <c r="Z18" s="33"/>
      <c r="AA18" s="6"/>
      <c r="AB18" s="31"/>
    </row>
    <row r="19" spans="2:251" ht="83.45" customHeight="1">
      <c r="B19" s="115"/>
      <c r="C19" s="233"/>
      <c r="D19" s="40" t="s">
        <v>2</v>
      </c>
      <c r="E19" s="119"/>
      <c r="F19" s="46">
        <v>67</v>
      </c>
      <c r="G19" s="40" t="s">
        <v>38</v>
      </c>
      <c r="H19" s="51">
        <v>172700000</v>
      </c>
      <c r="I19" s="237"/>
      <c r="J19" s="25"/>
      <c r="K19" s="27"/>
      <c r="L19" s="25"/>
      <c r="M19" s="36"/>
      <c r="N19" s="36"/>
      <c r="O19" s="231"/>
      <c r="P19" s="231"/>
      <c r="Q19" s="232"/>
      <c r="T19" s="5"/>
      <c r="U19" s="39"/>
      <c r="V19" s="39"/>
      <c r="X19" s="4"/>
      <c r="Z19" s="33"/>
      <c r="AA19" s="6"/>
      <c r="AB19" s="31"/>
    </row>
    <row r="20" spans="2:251" ht="67.150000000000006" customHeight="1">
      <c r="B20" s="235" t="s">
        <v>64</v>
      </c>
      <c r="C20" s="233" t="s">
        <v>68</v>
      </c>
      <c r="D20" s="40" t="s">
        <v>3</v>
      </c>
      <c r="E20" s="118" t="s">
        <v>131</v>
      </c>
      <c r="F20" s="30">
        <v>375</v>
      </c>
      <c r="G20" s="40" t="s">
        <v>3</v>
      </c>
      <c r="H20" s="51">
        <v>816269357</v>
      </c>
      <c r="I20" s="236">
        <f>H20</f>
        <v>816269357</v>
      </c>
      <c r="J20" s="21"/>
      <c r="K20" s="27"/>
      <c r="L20" s="21"/>
      <c r="M20" s="36">
        <v>45292</v>
      </c>
      <c r="N20" s="36">
        <v>45656</v>
      </c>
      <c r="O20" s="231">
        <f>+F21/F20</f>
        <v>0.98133333333333328</v>
      </c>
      <c r="P20" s="231">
        <f>+H21/H20</f>
        <v>0.4557301640811196</v>
      </c>
      <c r="Q20" s="232">
        <f>+(O20*O20)/P20</f>
        <v>2.1131256761395658</v>
      </c>
      <c r="X20" s="32"/>
      <c r="Z20" s="33"/>
      <c r="AA20" s="6"/>
      <c r="AB20" s="31"/>
    </row>
    <row r="21" spans="2:251" ht="65.45" customHeight="1">
      <c r="B21" s="115"/>
      <c r="C21" s="234"/>
      <c r="D21" s="40" t="s">
        <v>2</v>
      </c>
      <c r="E21" s="119"/>
      <c r="F21" s="30">
        <v>368</v>
      </c>
      <c r="G21" s="40" t="s">
        <v>38</v>
      </c>
      <c r="H21" s="52">
        <v>371998568</v>
      </c>
      <c r="I21" s="237"/>
      <c r="J21" s="21"/>
      <c r="K21" s="27"/>
      <c r="L21" s="21"/>
      <c r="M21" s="35"/>
      <c r="N21" s="34"/>
      <c r="O21" s="231"/>
      <c r="P21" s="231"/>
      <c r="Q21" s="232"/>
      <c r="X21" s="32"/>
      <c r="Z21" s="33"/>
      <c r="AA21" s="6"/>
      <c r="AB21" s="31"/>
    </row>
    <row r="22" spans="2:251" ht="45.6" customHeight="1">
      <c r="B22" s="235" t="s">
        <v>65</v>
      </c>
      <c r="C22" s="234" t="s">
        <v>69</v>
      </c>
      <c r="D22" s="40" t="s">
        <v>3</v>
      </c>
      <c r="E22" s="118" t="s">
        <v>132</v>
      </c>
      <c r="F22" s="30">
        <v>200</v>
      </c>
      <c r="G22" s="40" t="s">
        <v>3</v>
      </c>
      <c r="H22" s="51">
        <v>127653333</v>
      </c>
      <c r="I22" s="236">
        <f>H22</f>
        <v>127653333</v>
      </c>
      <c r="J22" s="25"/>
      <c r="K22" s="27"/>
      <c r="L22" s="25"/>
      <c r="M22" s="36">
        <v>45292</v>
      </c>
      <c r="N22" s="36">
        <v>45656</v>
      </c>
      <c r="O22" s="231">
        <f>+F23/F22</f>
        <v>0</v>
      </c>
      <c r="P22" s="231">
        <f>+H23/H22</f>
        <v>0</v>
      </c>
      <c r="Q22" s="232">
        <v>0</v>
      </c>
      <c r="X22" s="32"/>
    </row>
    <row r="23" spans="2:251" ht="52.9" customHeight="1">
      <c r="B23" s="115"/>
      <c r="C23" s="234"/>
      <c r="D23" s="40" t="s">
        <v>2</v>
      </c>
      <c r="E23" s="119"/>
      <c r="F23" s="30">
        <v>0</v>
      </c>
      <c r="G23" s="40" t="s">
        <v>38</v>
      </c>
      <c r="H23" s="52">
        <v>0</v>
      </c>
      <c r="I23" s="237"/>
      <c r="J23" s="25"/>
      <c r="K23" s="27"/>
      <c r="L23" s="25"/>
      <c r="M23" s="25"/>
      <c r="N23" s="20"/>
      <c r="O23" s="231"/>
      <c r="P23" s="231"/>
      <c r="Q23" s="232"/>
      <c r="AB23" s="31"/>
    </row>
    <row r="24" spans="2:251" ht="63" customHeight="1">
      <c r="B24" s="235" t="s">
        <v>66</v>
      </c>
      <c r="C24" s="234" t="s">
        <v>70</v>
      </c>
      <c r="D24" s="40" t="s">
        <v>3</v>
      </c>
      <c r="E24" s="118" t="s">
        <v>133</v>
      </c>
      <c r="F24" s="30">
        <v>100</v>
      </c>
      <c r="G24" s="40" t="s">
        <v>3</v>
      </c>
      <c r="H24" s="51">
        <v>301420000</v>
      </c>
      <c r="I24" s="236">
        <f>H24</f>
        <v>301420000</v>
      </c>
      <c r="J24" s="25"/>
      <c r="K24" s="27"/>
      <c r="L24" s="25"/>
      <c r="M24" s="36">
        <v>45292</v>
      </c>
      <c r="N24" s="36">
        <v>45656</v>
      </c>
      <c r="O24" s="231">
        <f>+F25/F24</f>
        <v>0</v>
      </c>
      <c r="P24" s="231">
        <f>+H25/H24</f>
        <v>0</v>
      </c>
      <c r="Q24" s="232">
        <v>0</v>
      </c>
    </row>
    <row r="25" spans="2:251" ht="57.6" customHeight="1">
      <c r="B25" s="115"/>
      <c r="C25" s="234"/>
      <c r="D25" s="40" t="s">
        <v>2</v>
      </c>
      <c r="E25" s="119"/>
      <c r="F25" s="24">
        <v>0</v>
      </c>
      <c r="G25" s="40" t="s">
        <v>38</v>
      </c>
      <c r="H25" s="51">
        <v>0</v>
      </c>
      <c r="I25" s="237"/>
      <c r="J25" s="25"/>
      <c r="K25" s="27"/>
      <c r="L25" s="25"/>
      <c r="M25" s="25"/>
      <c r="N25" s="20"/>
      <c r="O25" s="231"/>
      <c r="P25" s="231"/>
      <c r="Q25" s="232"/>
    </row>
    <row r="26" spans="2:251" ht="15.75">
      <c r="B26" s="102"/>
      <c r="C26" s="194" t="s">
        <v>8</v>
      </c>
      <c r="D26" s="40" t="s">
        <v>3</v>
      </c>
      <c r="E26" s="118"/>
      <c r="F26" s="30">
        <f>F18+F20+F22+F24</f>
        <v>850</v>
      </c>
      <c r="G26" s="40" t="s">
        <v>3</v>
      </c>
      <c r="H26" s="26">
        <f>H18+H20+H22+H24</f>
        <v>1630089892</v>
      </c>
      <c r="I26" s="26">
        <f>I18+I20+I22+I24</f>
        <v>1630089892</v>
      </c>
      <c r="J26" s="25"/>
      <c r="K26" s="25"/>
      <c r="L26" s="25"/>
      <c r="M26" s="25"/>
      <c r="N26" s="20"/>
      <c r="O26" s="231">
        <f>AVERAGE(O18:O25)</f>
        <v>0.34104761904761904</v>
      </c>
      <c r="P26" s="231">
        <f>+H27/H26</f>
        <v>0.33415247261713588</v>
      </c>
      <c r="Q26" s="232">
        <f>AVERAGE(Q18:Q25)</f>
        <v>0.60992022596813655</v>
      </c>
    </row>
    <row r="27" spans="2:251" ht="15.75">
      <c r="B27" s="102"/>
      <c r="C27" s="194"/>
      <c r="D27" s="40" t="s">
        <v>2</v>
      </c>
      <c r="E27" s="120"/>
      <c r="F27" s="30">
        <f>F19+F21+F23+F25</f>
        <v>435</v>
      </c>
      <c r="G27" s="40" t="s">
        <v>38</v>
      </c>
      <c r="H27" s="23">
        <f>H19+H21+H23+H25</f>
        <v>544698568</v>
      </c>
      <c r="I27" s="21"/>
      <c r="J27" s="21"/>
      <c r="K27" s="22"/>
      <c r="L27" s="21"/>
      <c r="M27" s="21"/>
      <c r="N27" s="20"/>
      <c r="O27" s="231"/>
      <c r="P27" s="231"/>
      <c r="Q27" s="232"/>
    </row>
    <row r="28" spans="2:251">
      <c r="D28" s="19"/>
      <c r="H28" s="18"/>
      <c r="I28" s="15"/>
      <c r="J28" s="17"/>
      <c r="K28" s="17"/>
      <c r="L28" s="17"/>
      <c r="M28" s="16"/>
      <c r="N28" s="16"/>
      <c r="O28" s="15"/>
      <c r="P28" s="13"/>
      <c r="Q28" s="14"/>
      <c r="R28" s="13"/>
    </row>
    <row r="29" spans="2:251" ht="31.5">
      <c r="B29" s="216" t="s">
        <v>40</v>
      </c>
      <c r="C29" s="216"/>
      <c r="D29" s="192" t="s">
        <v>7</v>
      </c>
      <c r="E29" s="192"/>
      <c r="F29" s="192"/>
      <c r="G29" s="192"/>
      <c r="H29" s="192"/>
      <c r="I29" s="192"/>
      <c r="J29" s="48" t="s">
        <v>41</v>
      </c>
      <c r="K29" s="192" t="s">
        <v>42</v>
      </c>
      <c r="L29" s="192"/>
      <c r="M29" s="213" t="s">
        <v>6</v>
      </c>
      <c r="N29" s="214"/>
      <c r="O29" s="214"/>
      <c r="P29" s="214"/>
      <c r="Q29" s="214"/>
    </row>
    <row r="30" spans="2:251" ht="26.25" customHeight="1">
      <c r="B30" s="230" t="s">
        <v>113</v>
      </c>
      <c r="C30" s="209"/>
      <c r="D30" s="153" t="s">
        <v>114</v>
      </c>
      <c r="E30" s="154"/>
      <c r="F30" s="154"/>
      <c r="G30" s="154"/>
      <c r="H30" s="154"/>
      <c r="I30" s="155"/>
      <c r="J30" s="217" t="s">
        <v>103</v>
      </c>
      <c r="K30" s="12" t="s">
        <v>3</v>
      </c>
      <c r="L30" s="42">
        <v>5.48</v>
      </c>
      <c r="M30" s="215" t="s">
        <v>104</v>
      </c>
      <c r="N30" s="215"/>
      <c r="O30" s="215"/>
      <c r="P30" s="215"/>
      <c r="Q30" s="215"/>
    </row>
    <row r="31" spans="2:251" ht="18" customHeight="1">
      <c r="B31" s="210"/>
      <c r="C31" s="212"/>
      <c r="D31" s="159"/>
      <c r="E31" s="160"/>
      <c r="F31" s="160"/>
      <c r="G31" s="160"/>
      <c r="H31" s="160"/>
      <c r="I31" s="161"/>
      <c r="J31" s="217"/>
      <c r="K31" s="12" t="s">
        <v>2</v>
      </c>
      <c r="L31" s="41"/>
      <c r="M31" s="215"/>
      <c r="N31" s="215"/>
      <c r="O31" s="215"/>
      <c r="P31" s="215"/>
      <c r="Q31" s="215"/>
    </row>
    <row r="32" spans="2:251" ht="18.75" customHeight="1">
      <c r="B32" s="203"/>
      <c r="C32" s="204"/>
      <c r="D32" s="186" t="s">
        <v>5</v>
      </c>
      <c r="E32" s="187"/>
      <c r="F32" s="187"/>
      <c r="G32" s="187"/>
      <c r="H32" s="187"/>
      <c r="I32" s="188"/>
      <c r="J32" s="218"/>
      <c r="K32" s="12" t="s">
        <v>3</v>
      </c>
      <c r="L32" s="43"/>
      <c r="M32" s="201" t="s">
        <v>4</v>
      </c>
      <c r="N32" s="201"/>
      <c r="O32" s="201"/>
      <c r="P32" s="201"/>
      <c r="Q32" s="201"/>
    </row>
    <row r="33" spans="2:53" ht="14.25" customHeight="1">
      <c r="B33" s="205"/>
      <c r="C33" s="206"/>
      <c r="D33" s="189"/>
      <c r="E33" s="190"/>
      <c r="F33" s="190"/>
      <c r="G33" s="190"/>
      <c r="H33" s="190"/>
      <c r="I33" s="191"/>
      <c r="J33" s="218"/>
      <c r="K33" s="12" t="s">
        <v>2</v>
      </c>
      <c r="L33" s="41"/>
      <c r="M33" s="201"/>
      <c r="N33" s="201"/>
      <c r="O33" s="201"/>
      <c r="P33" s="201"/>
      <c r="Q33" s="201"/>
    </row>
    <row r="34" spans="2:53" ht="15.75">
      <c r="B34" s="203"/>
      <c r="C34" s="204"/>
      <c r="D34" s="186" t="s">
        <v>5</v>
      </c>
      <c r="E34" s="187"/>
      <c r="F34" s="187"/>
      <c r="G34" s="187"/>
      <c r="H34" s="187"/>
      <c r="I34" s="188"/>
      <c r="J34" s="218"/>
      <c r="K34" s="12" t="s">
        <v>3</v>
      </c>
      <c r="L34" s="41"/>
      <c r="M34" s="202" t="s">
        <v>105</v>
      </c>
      <c r="N34" s="202"/>
      <c r="O34" s="202"/>
      <c r="P34" s="202"/>
      <c r="Q34" s="202"/>
    </row>
    <row r="35" spans="2:53" ht="15.75">
      <c r="B35" s="205"/>
      <c r="C35" s="206"/>
      <c r="D35" s="189"/>
      <c r="E35" s="190"/>
      <c r="F35" s="190"/>
      <c r="G35" s="190"/>
      <c r="H35" s="190"/>
      <c r="I35" s="191"/>
      <c r="J35" s="218"/>
      <c r="K35" s="12" t="s">
        <v>2</v>
      </c>
      <c r="L35" s="41"/>
      <c r="M35" s="202"/>
      <c r="N35" s="202"/>
      <c r="O35" s="202"/>
      <c r="P35" s="202"/>
      <c r="Q35" s="202"/>
    </row>
    <row r="36" spans="2:53" ht="15" customHeight="1">
      <c r="B36" s="207" t="s">
        <v>1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9"/>
      <c r="M36" s="201" t="s">
        <v>0</v>
      </c>
      <c r="N36" s="201"/>
      <c r="O36" s="201"/>
      <c r="P36" s="201"/>
      <c r="Q36" s="201"/>
    </row>
    <row r="37" spans="2:53" ht="29.25" customHeight="1">
      <c r="B37" s="210"/>
      <c r="C37" s="211"/>
      <c r="D37" s="211"/>
      <c r="E37" s="211"/>
      <c r="F37" s="211"/>
      <c r="G37" s="211"/>
      <c r="H37" s="211"/>
      <c r="I37" s="211"/>
      <c r="J37" s="211"/>
      <c r="K37" s="211"/>
      <c r="L37" s="212"/>
      <c r="M37" s="201"/>
      <c r="N37" s="201"/>
      <c r="O37" s="201"/>
      <c r="P37" s="201"/>
      <c r="Q37" s="201"/>
    </row>
    <row r="38" spans="2:53">
      <c r="M38" s="11"/>
      <c r="N38" s="11"/>
    </row>
    <row r="39" spans="2:53" ht="15.75"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</row>
    <row r="40" spans="2:53" ht="15.75"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</row>
    <row r="41" spans="2:53" ht="15.75"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</row>
    <row r="42" spans="2:53" ht="15.75"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</row>
    <row r="43" spans="2:53" ht="15.75"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</row>
    <row r="44" spans="2:53" ht="15.75"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</row>
    <row r="45" spans="2:53" ht="15.75"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</row>
    <row r="46" spans="2:53" ht="15.75"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</row>
    <row r="47" spans="2:53" ht="15.75"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</row>
    <row r="48" spans="2:53" ht="15.75"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</row>
    <row r="49" spans="18:53" ht="15.75"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</row>
    <row r="50" spans="18:53" ht="15.75"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</row>
    <row r="51" spans="18:53" ht="15.75"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</row>
    <row r="52" spans="18:53" ht="15.75"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</row>
    <row r="53" spans="18:53" ht="15.75"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</row>
    <row r="54" spans="18:53" ht="15.75"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</row>
    <row r="55" spans="18:53" ht="15.75"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</row>
    <row r="56" spans="18:53" ht="15.75"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</row>
    <row r="57" spans="18:53" ht="15.75"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</row>
    <row r="58" spans="18:53" ht="15.75"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</row>
    <row r="59" spans="18:53" ht="15.75"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</row>
    <row r="60" spans="18:53" ht="15.75"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</row>
    <row r="61" spans="18:53" ht="15.75"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</row>
    <row r="62" spans="18:53" ht="15.75"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</row>
    <row r="63" spans="18:53" ht="15.75"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</row>
    <row r="64" spans="18:53" ht="15.75"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</row>
    <row r="65" spans="18:53" ht="15.75"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</row>
    <row r="66" spans="18:53" ht="15.75"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</row>
    <row r="67" spans="18:53" ht="15.75"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</row>
    <row r="68" spans="18:53" ht="15.75"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</row>
    <row r="69" spans="18:53" ht="15.75"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</row>
    <row r="70" spans="18:53" ht="15.75"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</row>
    <row r="71" spans="18:53" ht="15.75"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</row>
  </sheetData>
  <mergeCells count="103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Q22:Q23"/>
    <mergeCell ref="C24:C25"/>
    <mergeCell ref="E24:E25"/>
    <mergeCell ref="O24:O25"/>
    <mergeCell ref="P24:P25"/>
    <mergeCell ref="J30:J31"/>
    <mergeCell ref="M30:Q31"/>
    <mergeCell ref="B26:B27"/>
    <mergeCell ref="C26:C27"/>
    <mergeCell ref="E26:E27"/>
    <mergeCell ref="O26:O27"/>
    <mergeCell ref="P26:P27"/>
    <mergeCell ref="Q26:Q27"/>
    <mergeCell ref="Q24:Q25"/>
    <mergeCell ref="B36:L37"/>
    <mergeCell ref="M36:Q37"/>
    <mergeCell ref="B24:B25"/>
    <mergeCell ref="B22:B23"/>
    <mergeCell ref="B20:B21"/>
    <mergeCell ref="B18:B19"/>
    <mergeCell ref="I24:I25"/>
    <mergeCell ref="I22:I23"/>
    <mergeCell ref="I20:I21"/>
    <mergeCell ref="I18:I19"/>
    <mergeCell ref="B32:C33"/>
    <mergeCell ref="D32:I33"/>
    <mergeCell ref="J32:J33"/>
    <mergeCell ref="M32:Q33"/>
    <mergeCell ref="B34:C35"/>
    <mergeCell ref="D34:I35"/>
    <mergeCell ref="J34:J35"/>
    <mergeCell ref="M34:Q35"/>
    <mergeCell ref="B29:C29"/>
    <mergeCell ref="D29:I29"/>
    <mergeCell ref="K29:L29"/>
    <mergeCell ref="M29:Q29"/>
    <mergeCell ref="B30:C31"/>
    <mergeCell ref="D30:I31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9"/>
  <sheetViews>
    <sheetView topLeftCell="I1" zoomScale="70" zoomScaleNormal="70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9.7109375" style="1" customWidth="1"/>
    <col min="6" max="6" width="16.7109375" style="1" customWidth="1"/>
    <col min="7" max="7" width="18" style="1" customWidth="1"/>
    <col min="8" max="8" width="22.85546875" style="1" customWidth="1"/>
    <col min="9" max="9" width="19.285156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37.5" customHeight="1">
      <c r="B2" s="102"/>
      <c r="C2" s="102"/>
      <c r="D2" s="90" t="s">
        <v>143</v>
      </c>
      <c r="E2" s="91"/>
      <c r="F2" s="91"/>
      <c r="G2" s="91"/>
      <c r="H2" s="91"/>
      <c r="I2" s="91"/>
      <c r="J2" s="91"/>
      <c r="K2" s="92"/>
      <c r="L2" s="252" t="s">
        <v>144</v>
      </c>
      <c r="M2" s="253"/>
      <c r="N2" s="253"/>
      <c r="O2" s="254"/>
      <c r="P2" s="96"/>
      <c r="Q2" s="97"/>
      <c r="R2" s="56"/>
    </row>
    <row r="3" spans="2:251" ht="37.5" customHeight="1">
      <c r="B3" s="102"/>
      <c r="C3" s="102"/>
      <c r="D3" s="93"/>
      <c r="E3" s="94"/>
      <c r="F3" s="94"/>
      <c r="G3" s="94"/>
      <c r="H3" s="94"/>
      <c r="I3" s="94"/>
      <c r="J3" s="94"/>
      <c r="K3" s="95"/>
      <c r="L3" s="252" t="s">
        <v>145</v>
      </c>
      <c r="M3" s="253"/>
      <c r="N3" s="253"/>
      <c r="O3" s="254"/>
      <c r="P3" s="98"/>
      <c r="Q3" s="99"/>
      <c r="R3" s="56"/>
    </row>
    <row r="4" spans="2:251" ht="33.75" customHeight="1">
      <c r="B4" s="102"/>
      <c r="C4" s="102"/>
      <c r="D4" s="90" t="s">
        <v>146</v>
      </c>
      <c r="E4" s="91"/>
      <c r="F4" s="91"/>
      <c r="G4" s="91"/>
      <c r="H4" s="91"/>
      <c r="I4" s="91"/>
      <c r="J4" s="91"/>
      <c r="K4" s="92"/>
      <c r="L4" s="252" t="s">
        <v>147</v>
      </c>
      <c r="M4" s="253"/>
      <c r="N4" s="253"/>
      <c r="O4" s="254"/>
      <c r="P4" s="98"/>
      <c r="Q4" s="99"/>
      <c r="R4" s="56"/>
    </row>
    <row r="5" spans="2:251" ht="38.25" customHeight="1">
      <c r="B5" s="102"/>
      <c r="C5" s="102"/>
      <c r="D5" s="93"/>
      <c r="E5" s="94"/>
      <c r="F5" s="94"/>
      <c r="G5" s="94"/>
      <c r="H5" s="94"/>
      <c r="I5" s="94"/>
      <c r="J5" s="94"/>
      <c r="K5" s="95"/>
      <c r="L5" s="252" t="s">
        <v>148</v>
      </c>
      <c r="M5" s="253"/>
      <c r="N5" s="253"/>
      <c r="O5" s="254"/>
      <c r="P5" s="100"/>
      <c r="Q5" s="101"/>
      <c r="R5" s="56"/>
    </row>
    <row r="6" spans="2:251" ht="23.2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56"/>
    </row>
    <row r="7" spans="2:251" ht="31.5" customHeight="1">
      <c r="B7" s="57" t="s">
        <v>35</v>
      </c>
      <c r="C7" s="57" t="s">
        <v>45</v>
      </c>
      <c r="D7" s="172" t="s">
        <v>46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56"/>
    </row>
    <row r="8" spans="2:251" ht="36" customHeight="1">
      <c r="B8" s="57" t="s">
        <v>29</v>
      </c>
      <c r="C8" s="58">
        <v>45292</v>
      </c>
      <c r="D8" s="152" t="s">
        <v>47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251" ht="36" customHeight="1">
      <c r="B9" s="168" t="s">
        <v>34</v>
      </c>
      <c r="C9" s="169"/>
      <c r="D9" s="142" t="s">
        <v>53</v>
      </c>
      <c r="E9" s="142"/>
      <c r="F9" s="142"/>
      <c r="G9" s="142"/>
      <c r="H9" s="142"/>
      <c r="I9" s="143"/>
      <c r="J9" s="153" t="s">
        <v>74</v>
      </c>
      <c r="K9" s="154"/>
      <c r="L9" s="155"/>
      <c r="M9" s="162" t="s">
        <v>28</v>
      </c>
      <c r="N9" s="163"/>
      <c r="O9" s="163"/>
      <c r="P9" s="163"/>
      <c r="Q9" s="164"/>
      <c r="R9" s="59"/>
      <c r="T9" s="141"/>
      <c r="U9" s="141"/>
      <c r="V9" s="141"/>
      <c r="W9" s="141"/>
      <c r="X9" s="141"/>
    </row>
    <row r="10" spans="2:251" ht="36" customHeight="1">
      <c r="B10" s="168" t="s">
        <v>27</v>
      </c>
      <c r="C10" s="169"/>
      <c r="D10" s="142" t="s">
        <v>71</v>
      </c>
      <c r="E10" s="142"/>
      <c r="F10" s="142"/>
      <c r="G10" s="142"/>
      <c r="H10" s="142"/>
      <c r="I10" s="143"/>
      <c r="J10" s="156"/>
      <c r="K10" s="157"/>
      <c r="L10" s="158"/>
      <c r="M10" s="60" t="s">
        <v>26</v>
      </c>
      <c r="N10" s="144" t="s">
        <v>25</v>
      </c>
      <c r="O10" s="144"/>
      <c r="P10" s="144"/>
      <c r="Q10" s="60" t="s">
        <v>24</v>
      </c>
      <c r="R10" s="59"/>
      <c r="T10" s="61"/>
      <c r="U10" s="61"/>
      <c r="V10" s="61"/>
      <c r="W10" s="61"/>
      <c r="X10" s="61"/>
    </row>
    <row r="11" spans="2:251" ht="31.5" customHeight="1">
      <c r="B11" s="170" t="s">
        <v>23</v>
      </c>
      <c r="C11" s="171"/>
      <c r="D11" s="145" t="s">
        <v>72</v>
      </c>
      <c r="E11" s="145"/>
      <c r="F11" s="145"/>
      <c r="G11" s="145"/>
      <c r="H11" s="145"/>
      <c r="I11" s="146"/>
      <c r="J11" s="156"/>
      <c r="K11" s="157"/>
      <c r="L11" s="158"/>
      <c r="M11" s="62"/>
      <c r="N11" s="147"/>
      <c r="O11" s="148"/>
      <c r="P11" s="149"/>
      <c r="Q11" s="63"/>
      <c r="R11" s="59"/>
      <c r="T11" s="64"/>
      <c r="U11" s="150"/>
      <c r="V11" s="150"/>
      <c r="W11" s="150"/>
      <c r="X11" s="64"/>
      <c r="Z11" s="65"/>
      <c r="AA11" s="65"/>
    </row>
    <row r="12" spans="2:251" ht="74.25" customHeight="1">
      <c r="B12" s="181" t="s">
        <v>22</v>
      </c>
      <c r="C12" s="182"/>
      <c r="D12" s="145" t="s">
        <v>73</v>
      </c>
      <c r="E12" s="145"/>
      <c r="F12" s="145"/>
      <c r="G12" s="145"/>
      <c r="H12" s="145"/>
      <c r="I12" s="146"/>
      <c r="J12" s="156"/>
      <c r="K12" s="157"/>
      <c r="L12" s="158"/>
      <c r="M12" s="66"/>
      <c r="N12" s="165"/>
      <c r="O12" s="166"/>
      <c r="P12" s="167"/>
      <c r="Q12" s="67"/>
      <c r="R12" s="59"/>
      <c r="T12" s="68"/>
      <c r="U12" s="175"/>
      <c r="V12" s="175"/>
      <c r="W12" s="175"/>
      <c r="X12" s="9"/>
      <c r="Z12" s="33"/>
      <c r="AA12" s="6"/>
      <c r="AB12" s="31"/>
    </row>
    <row r="13" spans="2:251" ht="74.25" customHeight="1">
      <c r="B13" s="103" t="s">
        <v>21</v>
      </c>
      <c r="C13" s="104"/>
      <c r="D13" s="176" t="s">
        <v>126</v>
      </c>
      <c r="E13" s="176"/>
      <c r="F13" s="176"/>
      <c r="G13" s="176"/>
      <c r="H13" s="176"/>
      <c r="I13" s="177"/>
      <c r="J13" s="156"/>
      <c r="K13" s="157"/>
      <c r="L13" s="158"/>
      <c r="M13" s="69"/>
      <c r="N13" s="178"/>
      <c r="O13" s="179"/>
      <c r="P13" s="180"/>
      <c r="Q13" s="70"/>
      <c r="R13" s="59"/>
      <c r="T13" s="68"/>
      <c r="U13" s="175"/>
      <c r="V13" s="175"/>
      <c r="W13" s="175"/>
      <c r="X13" s="9"/>
      <c r="Z13" s="33"/>
      <c r="AA13" s="6"/>
      <c r="AB13" s="31"/>
    </row>
    <row r="14" spans="2:251" ht="58.9" customHeight="1">
      <c r="B14" s="71" t="s">
        <v>44</v>
      </c>
      <c r="C14" s="72"/>
      <c r="D14" s="105" t="s">
        <v>119</v>
      </c>
      <c r="E14" s="105"/>
      <c r="F14" s="105"/>
      <c r="G14" s="105"/>
      <c r="H14" s="105"/>
      <c r="I14" s="106"/>
      <c r="J14" s="159"/>
      <c r="K14" s="160"/>
      <c r="L14" s="161"/>
      <c r="M14" s="73"/>
      <c r="N14" s="178"/>
      <c r="O14" s="179"/>
      <c r="P14" s="180"/>
      <c r="Q14" s="74"/>
      <c r="R14" s="59"/>
      <c r="T14" s="75"/>
      <c r="U14" s="175"/>
      <c r="V14" s="175"/>
      <c r="W14" s="76"/>
      <c r="X14" s="9"/>
      <c r="Y14" s="8"/>
      <c r="Z14" s="33"/>
      <c r="AA14" s="6"/>
      <c r="AB14" s="31"/>
    </row>
    <row r="15" spans="2:251" ht="28.5" customHeight="1">
      <c r="B15" s="109" t="s">
        <v>32</v>
      </c>
      <c r="C15" s="184" t="s">
        <v>30</v>
      </c>
      <c r="D15" s="107" t="s">
        <v>37</v>
      </c>
      <c r="E15" s="107" t="s">
        <v>20</v>
      </c>
      <c r="F15" s="107" t="s">
        <v>43</v>
      </c>
      <c r="G15" s="185" t="s">
        <v>39</v>
      </c>
      <c r="H15" s="107" t="s">
        <v>33</v>
      </c>
      <c r="I15" s="195" t="s">
        <v>31</v>
      </c>
      <c r="J15" s="196"/>
      <c r="K15" s="196"/>
      <c r="L15" s="197"/>
      <c r="M15" s="107" t="s">
        <v>19</v>
      </c>
      <c r="N15" s="107"/>
      <c r="O15" s="108" t="s">
        <v>18</v>
      </c>
      <c r="P15" s="108"/>
      <c r="Q15" s="108"/>
      <c r="R15" s="3"/>
      <c r="S15" s="3"/>
      <c r="T15" s="10"/>
      <c r="U15" s="183"/>
      <c r="V15" s="183"/>
      <c r="W15" s="3"/>
      <c r="X15" s="9"/>
      <c r="Y15" s="3"/>
      <c r="Z15" s="17"/>
      <c r="AA15" s="6"/>
      <c r="AB15" s="31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10"/>
      <c r="C16" s="184"/>
      <c r="D16" s="107"/>
      <c r="E16" s="107"/>
      <c r="F16" s="107"/>
      <c r="G16" s="107"/>
      <c r="H16" s="107"/>
      <c r="I16" s="198"/>
      <c r="J16" s="199"/>
      <c r="K16" s="199"/>
      <c r="L16" s="200"/>
      <c r="M16" s="107"/>
      <c r="N16" s="107"/>
      <c r="O16" s="107" t="s">
        <v>17</v>
      </c>
      <c r="P16" s="107" t="s">
        <v>16</v>
      </c>
      <c r="Q16" s="184" t="s">
        <v>15</v>
      </c>
      <c r="R16" s="3"/>
      <c r="S16" s="3"/>
      <c r="T16" s="8"/>
      <c r="U16" s="183"/>
      <c r="V16" s="183"/>
      <c r="W16" s="3"/>
      <c r="X16" s="7"/>
      <c r="Y16" s="3"/>
      <c r="Z16" s="17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11"/>
      <c r="C17" s="184"/>
      <c r="D17" s="107"/>
      <c r="E17" s="107"/>
      <c r="F17" s="107"/>
      <c r="G17" s="107"/>
      <c r="H17" s="107"/>
      <c r="I17" s="44" t="s">
        <v>14</v>
      </c>
      <c r="J17" s="44" t="s">
        <v>13</v>
      </c>
      <c r="K17" s="44" t="s">
        <v>12</v>
      </c>
      <c r="L17" s="45" t="s">
        <v>11</v>
      </c>
      <c r="M17" s="38" t="s">
        <v>10</v>
      </c>
      <c r="N17" s="37" t="s">
        <v>9</v>
      </c>
      <c r="O17" s="107"/>
      <c r="P17" s="107"/>
      <c r="Q17" s="184"/>
      <c r="R17" s="3"/>
      <c r="S17" s="3"/>
      <c r="T17" s="5"/>
      <c r="U17" s="183"/>
      <c r="V17" s="183"/>
      <c r="X17" s="6"/>
      <c r="Z17" s="17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47.45" customHeight="1">
      <c r="B18" s="235" t="s">
        <v>75</v>
      </c>
      <c r="C18" s="233" t="s">
        <v>78</v>
      </c>
      <c r="D18" s="40" t="s">
        <v>36</v>
      </c>
      <c r="E18" s="118" t="s">
        <v>134</v>
      </c>
      <c r="F18" s="30">
        <v>5</v>
      </c>
      <c r="G18" s="66" t="s">
        <v>36</v>
      </c>
      <c r="H18" s="28">
        <v>100503225</v>
      </c>
      <c r="I18" s="129">
        <f>H18</f>
        <v>100503225</v>
      </c>
      <c r="J18" s="25"/>
      <c r="K18" s="27"/>
      <c r="L18" s="25"/>
      <c r="M18" s="137">
        <v>45292</v>
      </c>
      <c r="N18" s="137">
        <v>45656</v>
      </c>
      <c r="O18" s="231">
        <f>+F19/F18</f>
        <v>1.2</v>
      </c>
      <c r="P18" s="231">
        <f>+H19/H18</f>
        <v>0.18208370925410602</v>
      </c>
      <c r="Q18" s="232">
        <f>+(O18*O18)/P18</f>
        <v>7.9084504918032783</v>
      </c>
      <c r="T18" s="5"/>
      <c r="U18" s="183"/>
      <c r="V18" s="183"/>
      <c r="X18" s="4"/>
      <c r="Z18" s="33"/>
      <c r="AA18" s="6"/>
      <c r="AB18" s="31"/>
    </row>
    <row r="19" spans="2:251" ht="76.900000000000006" customHeight="1">
      <c r="B19" s="115"/>
      <c r="C19" s="233"/>
      <c r="D19" s="40" t="s">
        <v>2</v>
      </c>
      <c r="E19" s="119"/>
      <c r="F19" s="30">
        <v>6</v>
      </c>
      <c r="G19" s="66" t="s">
        <v>38</v>
      </c>
      <c r="H19" s="28">
        <v>18300000</v>
      </c>
      <c r="I19" s="130"/>
      <c r="J19" s="25"/>
      <c r="K19" s="27"/>
      <c r="L19" s="25"/>
      <c r="M19" s="138"/>
      <c r="N19" s="138"/>
      <c r="O19" s="231"/>
      <c r="P19" s="231"/>
      <c r="Q19" s="232"/>
      <c r="T19" s="5"/>
      <c r="U19" s="39"/>
      <c r="V19" s="39"/>
      <c r="X19" s="4"/>
      <c r="Z19" s="33"/>
      <c r="AA19" s="6"/>
      <c r="AB19" s="31"/>
    </row>
    <row r="20" spans="2:251" ht="43.15" customHeight="1">
      <c r="B20" s="113" t="s">
        <v>76</v>
      </c>
      <c r="C20" s="233" t="s">
        <v>79</v>
      </c>
      <c r="D20" s="40" t="s">
        <v>3</v>
      </c>
      <c r="E20" s="118" t="s">
        <v>135</v>
      </c>
      <c r="F20" s="30">
        <v>2</v>
      </c>
      <c r="G20" s="40" t="s">
        <v>3</v>
      </c>
      <c r="H20" s="28">
        <v>48603491</v>
      </c>
      <c r="I20" s="129">
        <f>H20</f>
        <v>48603491</v>
      </c>
      <c r="J20" s="21"/>
      <c r="K20" s="27"/>
      <c r="L20" s="21"/>
      <c r="M20" s="137">
        <v>45292</v>
      </c>
      <c r="N20" s="137">
        <v>45656</v>
      </c>
      <c r="O20" s="231">
        <f>+F21/F20</f>
        <v>0</v>
      </c>
      <c r="P20" s="231">
        <f>+H21/H20</f>
        <v>9.8758338161347298E-2</v>
      </c>
      <c r="Q20" s="232">
        <f>+(O20*O20)/P20</f>
        <v>0</v>
      </c>
      <c r="X20" s="32"/>
      <c r="Z20" s="33"/>
      <c r="AA20" s="6"/>
      <c r="AB20" s="31"/>
    </row>
    <row r="21" spans="2:251" ht="47.45" customHeight="1">
      <c r="B21" s="115"/>
      <c r="C21" s="234"/>
      <c r="D21" s="40" t="s">
        <v>2</v>
      </c>
      <c r="E21" s="120"/>
      <c r="F21" s="30">
        <v>0</v>
      </c>
      <c r="G21" s="40" t="s">
        <v>38</v>
      </c>
      <c r="H21" s="23">
        <v>4800000</v>
      </c>
      <c r="I21" s="130"/>
      <c r="J21" s="21"/>
      <c r="K21" s="27"/>
      <c r="L21" s="21"/>
      <c r="M21" s="138"/>
      <c r="N21" s="138"/>
      <c r="O21" s="231"/>
      <c r="P21" s="231"/>
      <c r="Q21" s="232"/>
      <c r="X21" s="32"/>
      <c r="Z21" s="33"/>
      <c r="AA21" s="6"/>
      <c r="AB21" s="31"/>
    </row>
    <row r="22" spans="2:251" ht="41.45" customHeight="1">
      <c r="B22" s="113" t="s">
        <v>77</v>
      </c>
      <c r="C22" s="234" t="s">
        <v>80</v>
      </c>
      <c r="D22" s="40" t="s">
        <v>3</v>
      </c>
      <c r="E22" s="118" t="s">
        <v>136</v>
      </c>
      <c r="F22" s="30">
        <v>200</v>
      </c>
      <c r="G22" s="40" t="s">
        <v>3</v>
      </c>
      <c r="H22" s="28">
        <v>72039441</v>
      </c>
      <c r="I22" s="129">
        <f>H22</f>
        <v>72039441</v>
      </c>
      <c r="J22" s="25"/>
      <c r="K22" s="27"/>
      <c r="L22" s="25"/>
      <c r="M22" s="137">
        <v>45292</v>
      </c>
      <c r="N22" s="137">
        <v>45656</v>
      </c>
      <c r="O22" s="231">
        <f>+F23/F22</f>
        <v>0.71</v>
      </c>
      <c r="P22" s="231">
        <f>+H23/H22</f>
        <v>0.22210055738772322</v>
      </c>
      <c r="Q22" s="232">
        <f>+(O22*O22)/P22</f>
        <v>2.2696926380062497</v>
      </c>
      <c r="X22" s="32"/>
    </row>
    <row r="23" spans="2:251" ht="64.900000000000006" customHeight="1">
      <c r="B23" s="115"/>
      <c r="C23" s="234"/>
      <c r="D23" s="40" t="s">
        <v>2</v>
      </c>
      <c r="E23" s="120"/>
      <c r="F23" s="30">
        <v>142</v>
      </c>
      <c r="G23" s="40" t="s">
        <v>38</v>
      </c>
      <c r="H23" s="23">
        <v>16000000</v>
      </c>
      <c r="I23" s="130"/>
      <c r="J23" s="25"/>
      <c r="K23" s="27"/>
      <c r="L23" s="25"/>
      <c r="M23" s="138"/>
      <c r="N23" s="138"/>
      <c r="O23" s="231"/>
      <c r="P23" s="231"/>
      <c r="Q23" s="232"/>
      <c r="AB23" s="31"/>
    </row>
    <row r="24" spans="2:251" ht="15.75">
      <c r="B24" s="102"/>
      <c r="C24" s="194" t="s">
        <v>8</v>
      </c>
      <c r="D24" s="40" t="s">
        <v>3</v>
      </c>
      <c r="E24" s="118"/>
      <c r="F24" s="30">
        <f>F18+F20+F22</f>
        <v>207</v>
      </c>
      <c r="G24" s="40" t="s">
        <v>3</v>
      </c>
      <c r="H24" s="26">
        <f>H18+H20+H22</f>
        <v>221146157</v>
      </c>
      <c r="I24" s="26">
        <f>I18+I20+I22</f>
        <v>221146157</v>
      </c>
      <c r="J24" s="25"/>
      <c r="K24" s="25"/>
      <c r="L24" s="25"/>
      <c r="M24" s="25"/>
      <c r="N24" s="20"/>
      <c r="O24" s="238">
        <f>AVERAGE(O18:O23)</f>
        <v>0.6366666666666666</v>
      </c>
      <c r="P24" s="238">
        <f t="shared" ref="P24:Q24" si="0">AVERAGE(P18:P23)</f>
        <v>0.16764753493439219</v>
      </c>
      <c r="Q24" s="238">
        <f t="shared" si="0"/>
        <v>3.3927143766031755</v>
      </c>
    </row>
    <row r="25" spans="2:251" ht="15.75">
      <c r="B25" s="102"/>
      <c r="C25" s="194"/>
      <c r="D25" s="40" t="s">
        <v>2</v>
      </c>
      <c r="E25" s="120"/>
      <c r="F25" s="30">
        <f>F19+F21+F23</f>
        <v>148</v>
      </c>
      <c r="G25" s="40" t="s">
        <v>38</v>
      </c>
      <c r="H25" s="23">
        <f>H19+H21+H23</f>
        <v>39100000</v>
      </c>
      <c r="I25" s="21"/>
      <c r="J25" s="21"/>
      <c r="K25" s="22"/>
      <c r="L25" s="21"/>
      <c r="M25" s="21"/>
      <c r="N25" s="20"/>
      <c r="O25" s="238"/>
      <c r="P25" s="238"/>
      <c r="Q25" s="238"/>
    </row>
    <row r="26" spans="2:251">
      <c r="D26" s="19"/>
      <c r="H26" s="18"/>
      <c r="I26" s="15"/>
      <c r="J26" s="17"/>
      <c r="K26" s="17"/>
      <c r="L26" s="17"/>
      <c r="M26" s="16"/>
      <c r="N26" s="16"/>
      <c r="O26" s="15"/>
      <c r="P26" s="13"/>
      <c r="Q26" s="14"/>
      <c r="R26" s="13"/>
    </row>
    <row r="27" spans="2:251" ht="31.5">
      <c r="B27" s="216" t="s">
        <v>40</v>
      </c>
      <c r="C27" s="216"/>
      <c r="D27" s="192" t="s">
        <v>7</v>
      </c>
      <c r="E27" s="192"/>
      <c r="F27" s="192"/>
      <c r="G27" s="192"/>
      <c r="H27" s="192"/>
      <c r="I27" s="192"/>
      <c r="J27" s="48" t="s">
        <v>41</v>
      </c>
      <c r="K27" s="192" t="s">
        <v>42</v>
      </c>
      <c r="L27" s="192"/>
      <c r="M27" s="213" t="s">
        <v>6</v>
      </c>
      <c r="N27" s="214"/>
      <c r="O27" s="214"/>
      <c r="P27" s="214"/>
      <c r="Q27" s="214"/>
    </row>
    <row r="28" spans="2:251" ht="26.25" customHeight="1">
      <c r="B28" s="207" t="s">
        <v>115</v>
      </c>
      <c r="C28" s="209"/>
      <c r="D28" s="153" t="s">
        <v>116</v>
      </c>
      <c r="E28" s="154"/>
      <c r="F28" s="154"/>
      <c r="G28" s="154"/>
      <c r="H28" s="154"/>
      <c r="I28" s="155"/>
      <c r="J28" s="217" t="s">
        <v>103</v>
      </c>
      <c r="K28" s="12" t="s">
        <v>3</v>
      </c>
      <c r="L28" s="42">
        <v>6</v>
      </c>
      <c r="M28" s="215" t="s">
        <v>104</v>
      </c>
      <c r="N28" s="215"/>
      <c r="O28" s="215"/>
      <c r="P28" s="215"/>
      <c r="Q28" s="215"/>
    </row>
    <row r="29" spans="2:251" ht="18" customHeight="1">
      <c r="B29" s="210"/>
      <c r="C29" s="212"/>
      <c r="D29" s="159"/>
      <c r="E29" s="160"/>
      <c r="F29" s="160"/>
      <c r="G29" s="160"/>
      <c r="H29" s="160"/>
      <c r="I29" s="161"/>
      <c r="J29" s="217"/>
      <c r="K29" s="12" t="s">
        <v>2</v>
      </c>
      <c r="L29" s="41"/>
      <c r="M29" s="215"/>
      <c r="N29" s="215"/>
      <c r="O29" s="215"/>
      <c r="P29" s="215"/>
      <c r="Q29" s="215"/>
    </row>
    <row r="30" spans="2:251" ht="18.75" customHeight="1">
      <c r="B30" s="203"/>
      <c r="C30" s="204"/>
      <c r="D30" s="186" t="s">
        <v>5</v>
      </c>
      <c r="E30" s="187"/>
      <c r="F30" s="187"/>
      <c r="G30" s="187"/>
      <c r="H30" s="187"/>
      <c r="I30" s="188"/>
      <c r="J30" s="218"/>
      <c r="K30" s="12" t="s">
        <v>3</v>
      </c>
      <c r="L30" s="43"/>
      <c r="M30" s="201" t="s">
        <v>4</v>
      </c>
      <c r="N30" s="201"/>
      <c r="O30" s="201"/>
      <c r="P30" s="201"/>
      <c r="Q30" s="201"/>
    </row>
    <row r="31" spans="2:251" ht="14.25" customHeight="1">
      <c r="B31" s="205"/>
      <c r="C31" s="206"/>
      <c r="D31" s="189"/>
      <c r="E31" s="190"/>
      <c r="F31" s="190"/>
      <c r="G31" s="190"/>
      <c r="H31" s="190"/>
      <c r="I31" s="191"/>
      <c r="J31" s="218"/>
      <c r="K31" s="12" t="s">
        <v>2</v>
      </c>
      <c r="L31" s="41"/>
      <c r="M31" s="201"/>
      <c r="N31" s="201"/>
      <c r="O31" s="201"/>
      <c r="P31" s="201"/>
      <c r="Q31" s="201"/>
    </row>
    <row r="32" spans="2:251" ht="15.75">
      <c r="B32" s="203"/>
      <c r="C32" s="204"/>
      <c r="D32" s="186" t="s">
        <v>5</v>
      </c>
      <c r="E32" s="187"/>
      <c r="F32" s="187"/>
      <c r="G32" s="187"/>
      <c r="H32" s="187"/>
      <c r="I32" s="188"/>
      <c r="J32" s="218"/>
      <c r="K32" s="12" t="s">
        <v>3</v>
      </c>
      <c r="L32" s="41"/>
      <c r="M32" s="202" t="s">
        <v>105</v>
      </c>
      <c r="N32" s="202"/>
      <c r="O32" s="202"/>
      <c r="P32" s="202"/>
      <c r="Q32" s="202"/>
    </row>
    <row r="33" spans="2:53" ht="15.75">
      <c r="B33" s="205"/>
      <c r="C33" s="206"/>
      <c r="D33" s="189"/>
      <c r="E33" s="190"/>
      <c r="F33" s="190"/>
      <c r="G33" s="190"/>
      <c r="H33" s="190"/>
      <c r="I33" s="191"/>
      <c r="J33" s="218"/>
      <c r="K33" s="12" t="s">
        <v>2</v>
      </c>
      <c r="L33" s="41"/>
      <c r="M33" s="202"/>
      <c r="N33" s="202"/>
      <c r="O33" s="202"/>
      <c r="P33" s="202"/>
      <c r="Q33" s="202"/>
    </row>
    <row r="34" spans="2:53" ht="15" customHeight="1">
      <c r="B34" s="207" t="s">
        <v>1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9"/>
      <c r="M34" s="201" t="s">
        <v>0</v>
      </c>
      <c r="N34" s="201"/>
      <c r="O34" s="201"/>
      <c r="P34" s="201"/>
      <c r="Q34" s="201"/>
    </row>
    <row r="35" spans="2:53" ht="29.25" customHeight="1">
      <c r="B35" s="210"/>
      <c r="C35" s="211"/>
      <c r="D35" s="211"/>
      <c r="E35" s="211"/>
      <c r="F35" s="211"/>
      <c r="G35" s="211"/>
      <c r="H35" s="211"/>
      <c r="I35" s="211"/>
      <c r="J35" s="211"/>
      <c r="K35" s="211"/>
      <c r="L35" s="212"/>
      <c r="M35" s="201"/>
      <c r="N35" s="201"/>
      <c r="O35" s="201"/>
      <c r="P35" s="201"/>
      <c r="Q35" s="201"/>
    </row>
    <row r="36" spans="2:53">
      <c r="M36" s="11"/>
      <c r="N36" s="11"/>
    </row>
    <row r="37" spans="2:53" ht="15.75"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</row>
    <row r="38" spans="2:53" ht="15.75"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</row>
    <row r="39" spans="2:53" ht="15.75"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</row>
    <row r="40" spans="2:53" ht="15.75"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</row>
    <row r="41" spans="2:53" ht="15.75"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</row>
    <row r="42" spans="2:53" ht="15.75"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</row>
    <row r="43" spans="2:53" ht="15.75"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</row>
    <row r="44" spans="2:53" ht="15.75"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</row>
    <row r="45" spans="2:53" ht="15.75"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</row>
    <row r="46" spans="2:53" ht="15.75"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</row>
    <row r="47" spans="2:53" ht="15.75"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</row>
    <row r="48" spans="2:53" ht="15.75"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</row>
    <row r="49" spans="18:53" ht="15.75"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</row>
    <row r="50" spans="18:53" ht="15.75"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</row>
    <row r="51" spans="18:53" ht="15.75"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</row>
    <row r="52" spans="18:53" ht="15.75"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</row>
    <row r="53" spans="18:53" ht="15.75"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</row>
    <row r="54" spans="18:53" ht="15.75"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</row>
    <row r="55" spans="18:53" ht="15.75"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</row>
    <row r="56" spans="18:53" ht="15.75"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</row>
    <row r="57" spans="18:53" ht="15.75"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</row>
    <row r="58" spans="18:53" ht="15.75"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</row>
    <row r="59" spans="18:53" ht="15.75"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</row>
    <row r="60" spans="18:53" ht="15.75"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</row>
    <row r="61" spans="18:53" ht="15.75"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</row>
    <row r="62" spans="18:53" ht="15.75"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</row>
    <row r="63" spans="18:53" ht="15.75"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</row>
    <row r="64" spans="18:53" ht="15.75"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</row>
    <row r="65" spans="18:53" ht="15.75"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</row>
    <row r="66" spans="18:53" ht="15.75"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</row>
    <row r="67" spans="18:53" ht="15.75"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</row>
    <row r="68" spans="18:53" ht="15.75"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</row>
    <row r="69" spans="18:53" ht="15.75"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</row>
  </sheetData>
  <mergeCells count="102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0:C21"/>
    <mergeCell ref="E20:E21"/>
    <mergeCell ref="O20:O21"/>
    <mergeCell ref="P20:P21"/>
    <mergeCell ref="Q20:Q21"/>
    <mergeCell ref="N20:N21"/>
    <mergeCell ref="M20:M21"/>
    <mergeCell ref="N18:N19"/>
    <mergeCell ref="M18:M19"/>
    <mergeCell ref="C18:C19"/>
    <mergeCell ref="E18:E19"/>
    <mergeCell ref="O18:O19"/>
    <mergeCell ref="P18:P19"/>
    <mergeCell ref="Q18:Q19"/>
    <mergeCell ref="J28:J29"/>
    <mergeCell ref="M28:Q29"/>
    <mergeCell ref="B24:B25"/>
    <mergeCell ref="C24:C25"/>
    <mergeCell ref="E24:E25"/>
    <mergeCell ref="O24:O25"/>
    <mergeCell ref="P24:P25"/>
    <mergeCell ref="Q24:Q25"/>
    <mergeCell ref="C22:C23"/>
    <mergeCell ref="E22:E23"/>
    <mergeCell ref="O22:O23"/>
    <mergeCell ref="P22:P23"/>
    <mergeCell ref="Q22:Q23"/>
    <mergeCell ref="B34:L35"/>
    <mergeCell ref="M34:Q35"/>
    <mergeCell ref="B22:B23"/>
    <mergeCell ref="B20:B21"/>
    <mergeCell ref="B18:B19"/>
    <mergeCell ref="I22:I23"/>
    <mergeCell ref="I20:I21"/>
    <mergeCell ref="I18:I19"/>
    <mergeCell ref="N22:N23"/>
    <mergeCell ref="M22:M23"/>
    <mergeCell ref="B30:C31"/>
    <mergeCell ref="D30:I31"/>
    <mergeCell ref="J30:J31"/>
    <mergeCell ref="M30:Q31"/>
    <mergeCell ref="B32:C33"/>
    <mergeCell ref="D32:I33"/>
    <mergeCell ref="J32:J33"/>
    <mergeCell ref="M32:Q33"/>
    <mergeCell ref="B27:C27"/>
    <mergeCell ref="D27:I27"/>
    <mergeCell ref="K27:L27"/>
    <mergeCell ref="M27:Q27"/>
    <mergeCell ref="B28:C29"/>
    <mergeCell ref="D28:I2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5"/>
  <sheetViews>
    <sheetView tabSelected="1" topLeftCell="G1" zoomScale="70" zoomScaleNormal="70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26" style="1" customWidth="1"/>
    <col min="6" max="6" width="16.7109375" style="1" customWidth="1"/>
    <col min="7" max="7" width="18" style="1" customWidth="1"/>
    <col min="8" max="8" width="22.85546875" style="1" customWidth="1"/>
    <col min="9" max="9" width="17.140625" style="1" bestFit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5" width="16.85546875" style="1" customWidth="1"/>
    <col min="16" max="16" width="18.7109375" style="1" customWidth="1"/>
    <col min="17" max="17" width="21.5703125" style="1" customWidth="1"/>
    <col min="18" max="18" width="88.5703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37.5" customHeight="1">
      <c r="B2" s="102"/>
      <c r="C2" s="102"/>
      <c r="D2" s="90" t="s">
        <v>143</v>
      </c>
      <c r="E2" s="91"/>
      <c r="F2" s="91"/>
      <c r="G2" s="91"/>
      <c r="H2" s="91"/>
      <c r="I2" s="91"/>
      <c r="J2" s="91"/>
      <c r="K2" s="92"/>
      <c r="L2" s="252" t="s">
        <v>144</v>
      </c>
      <c r="M2" s="253"/>
      <c r="N2" s="253"/>
      <c r="O2" s="254"/>
      <c r="P2" s="96"/>
      <c r="Q2" s="97"/>
      <c r="R2" s="56"/>
    </row>
    <row r="3" spans="2:251" ht="37.5" customHeight="1">
      <c r="B3" s="102"/>
      <c r="C3" s="102"/>
      <c r="D3" s="93"/>
      <c r="E3" s="94"/>
      <c r="F3" s="94"/>
      <c r="G3" s="94"/>
      <c r="H3" s="94"/>
      <c r="I3" s="94"/>
      <c r="J3" s="94"/>
      <c r="K3" s="95"/>
      <c r="L3" s="252" t="s">
        <v>145</v>
      </c>
      <c r="M3" s="253"/>
      <c r="N3" s="253"/>
      <c r="O3" s="254"/>
      <c r="P3" s="98"/>
      <c r="Q3" s="99"/>
      <c r="R3" s="56"/>
    </row>
    <row r="4" spans="2:251" ht="33.75" customHeight="1">
      <c r="B4" s="102"/>
      <c r="C4" s="102"/>
      <c r="D4" s="90" t="s">
        <v>146</v>
      </c>
      <c r="E4" s="91"/>
      <c r="F4" s="91"/>
      <c r="G4" s="91"/>
      <c r="H4" s="91"/>
      <c r="I4" s="91"/>
      <c r="J4" s="91"/>
      <c r="K4" s="92"/>
      <c r="L4" s="252" t="s">
        <v>147</v>
      </c>
      <c r="M4" s="253"/>
      <c r="N4" s="253"/>
      <c r="O4" s="254"/>
      <c r="P4" s="98"/>
      <c r="Q4" s="99"/>
      <c r="R4" s="56"/>
    </row>
    <row r="5" spans="2:251" ht="38.25" customHeight="1">
      <c r="B5" s="102"/>
      <c r="C5" s="102"/>
      <c r="D5" s="93"/>
      <c r="E5" s="94"/>
      <c r="F5" s="94"/>
      <c r="G5" s="94"/>
      <c r="H5" s="94"/>
      <c r="I5" s="94"/>
      <c r="J5" s="94"/>
      <c r="K5" s="95"/>
      <c r="L5" s="252" t="s">
        <v>148</v>
      </c>
      <c r="M5" s="253"/>
      <c r="N5" s="253"/>
      <c r="O5" s="254"/>
      <c r="P5" s="100"/>
      <c r="Q5" s="101"/>
      <c r="R5" s="56"/>
    </row>
    <row r="6" spans="2:251" ht="23.25" customHeight="1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56"/>
    </row>
    <row r="7" spans="2:251" ht="31.5" customHeight="1">
      <c r="B7" s="57" t="s">
        <v>35</v>
      </c>
      <c r="C7" s="57" t="s">
        <v>45</v>
      </c>
      <c r="D7" s="172" t="s">
        <v>81</v>
      </c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4"/>
      <c r="R7" s="56"/>
    </row>
    <row r="8" spans="2:251" ht="36" customHeight="1">
      <c r="B8" s="57" t="s">
        <v>29</v>
      </c>
      <c r="C8" s="58">
        <v>45292</v>
      </c>
      <c r="D8" s="152" t="s">
        <v>47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</row>
    <row r="9" spans="2:251" ht="36" customHeight="1">
      <c r="B9" s="168" t="s">
        <v>34</v>
      </c>
      <c r="C9" s="169"/>
      <c r="D9" s="142" t="s">
        <v>53</v>
      </c>
      <c r="E9" s="142"/>
      <c r="F9" s="142"/>
      <c r="G9" s="142"/>
      <c r="H9" s="142"/>
      <c r="I9" s="143"/>
      <c r="J9" s="153" t="s">
        <v>83</v>
      </c>
      <c r="K9" s="154"/>
      <c r="L9" s="155"/>
      <c r="M9" s="162" t="s">
        <v>28</v>
      </c>
      <c r="N9" s="163"/>
      <c r="O9" s="163"/>
      <c r="P9" s="163"/>
      <c r="Q9" s="164"/>
      <c r="R9" s="59"/>
      <c r="T9" s="141"/>
      <c r="U9" s="141"/>
      <c r="V9" s="141"/>
      <c r="W9" s="141"/>
      <c r="X9" s="141"/>
    </row>
    <row r="10" spans="2:251" ht="36" customHeight="1">
      <c r="B10" s="168" t="s">
        <v>27</v>
      </c>
      <c r="C10" s="169"/>
      <c r="D10" s="142" t="s">
        <v>48</v>
      </c>
      <c r="E10" s="142"/>
      <c r="F10" s="142"/>
      <c r="G10" s="142"/>
      <c r="H10" s="142"/>
      <c r="I10" s="143"/>
      <c r="J10" s="156"/>
      <c r="K10" s="157"/>
      <c r="L10" s="158"/>
      <c r="M10" s="60" t="s">
        <v>26</v>
      </c>
      <c r="N10" s="144" t="s">
        <v>25</v>
      </c>
      <c r="O10" s="144"/>
      <c r="P10" s="144"/>
      <c r="Q10" s="60" t="s">
        <v>24</v>
      </c>
      <c r="R10" s="59"/>
      <c r="T10" s="61"/>
      <c r="U10" s="61"/>
      <c r="V10" s="61"/>
      <c r="W10" s="61"/>
      <c r="X10" s="61"/>
    </row>
    <row r="11" spans="2:251" ht="113.45" customHeight="1">
      <c r="B11" s="170" t="s">
        <v>23</v>
      </c>
      <c r="C11" s="171"/>
      <c r="D11" s="145" t="s">
        <v>49</v>
      </c>
      <c r="E11" s="145"/>
      <c r="F11" s="145"/>
      <c r="G11" s="145"/>
      <c r="H11" s="145"/>
      <c r="I11" s="146"/>
      <c r="J11" s="156"/>
      <c r="K11" s="157"/>
      <c r="L11" s="158"/>
      <c r="M11" s="78">
        <v>2132</v>
      </c>
      <c r="N11" s="245" t="s">
        <v>94</v>
      </c>
      <c r="O11" s="246"/>
      <c r="P11" s="247"/>
      <c r="Q11" s="79">
        <v>100000000</v>
      </c>
      <c r="R11" s="59"/>
      <c r="T11" s="64"/>
      <c r="U11" s="150"/>
      <c r="V11" s="150"/>
      <c r="W11" s="150"/>
      <c r="X11" s="64"/>
      <c r="Z11" s="65"/>
      <c r="AA11" s="65"/>
    </row>
    <row r="12" spans="2:251" ht="74.25" customHeight="1">
      <c r="B12" s="181" t="s">
        <v>22</v>
      </c>
      <c r="C12" s="182"/>
      <c r="D12" s="145" t="s">
        <v>82</v>
      </c>
      <c r="E12" s="145"/>
      <c r="F12" s="145"/>
      <c r="G12" s="145"/>
      <c r="H12" s="145"/>
      <c r="I12" s="146"/>
      <c r="J12" s="156"/>
      <c r="K12" s="157"/>
      <c r="L12" s="158"/>
      <c r="M12" s="66"/>
      <c r="N12" s="165"/>
      <c r="O12" s="166"/>
      <c r="P12" s="167"/>
      <c r="Q12" s="67"/>
      <c r="R12" s="59"/>
      <c r="T12" s="68"/>
      <c r="U12" s="175"/>
      <c r="V12" s="175"/>
      <c r="W12" s="175"/>
      <c r="X12" s="9"/>
      <c r="Z12" s="33"/>
      <c r="AA12" s="6"/>
      <c r="AB12" s="31"/>
    </row>
    <row r="13" spans="2:251" ht="74.25" customHeight="1">
      <c r="B13" s="103" t="s">
        <v>21</v>
      </c>
      <c r="C13" s="104"/>
      <c r="D13" s="176" t="s">
        <v>127</v>
      </c>
      <c r="E13" s="176"/>
      <c r="F13" s="176"/>
      <c r="G13" s="176"/>
      <c r="H13" s="176"/>
      <c r="I13" s="177"/>
      <c r="J13" s="156"/>
      <c r="K13" s="157"/>
      <c r="L13" s="158"/>
      <c r="M13" s="69"/>
      <c r="N13" s="178"/>
      <c r="O13" s="179"/>
      <c r="P13" s="180"/>
      <c r="Q13" s="70"/>
      <c r="R13" s="59"/>
      <c r="T13" s="68"/>
      <c r="U13" s="175"/>
      <c r="V13" s="175"/>
      <c r="W13" s="175"/>
      <c r="X13" s="9"/>
      <c r="Z13" s="33"/>
      <c r="AA13" s="6"/>
      <c r="AB13" s="31"/>
    </row>
    <row r="14" spans="2:251" ht="52.9" customHeight="1">
      <c r="B14" s="71" t="s">
        <v>44</v>
      </c>
      <c r="C14" s="72"/>
      <c r="D14" s="105" t="s">
        <v>119</v>
      </c>
      <c r="E14" s="105"/>
      <c r="F14" s="105"/>
      <c r="G14" s="105"/>
      <c r="H14" s="105"/>
      <c r="I14" s="106"/>
      <c r="J14" s="159"/>
      <c r="K14" s="160"/>
      <c r="L14" s="161"/>
      <c r="M14" s="73"/>
      <c r="N14" s="178"/>
      <c r="O14" s="179"/>
      <c r="P14" s="180"/>
      <c r="Q14" s="74"/>
      <c r="R14" s="59"/>
      <c r="T14" s="75"/>
      <c r="U14" s="175"/>
      <c r="V14" s="175"/>
      <c r="W14" s="76"/>
      <c r="X14" s="9"/>
      <c r="Y14" s="8"/>
      <c r="Z14" s="33"/>
      <c r="AA14" s="6"/>
      <c r="AB14" s="31"/>
    </row>
    <row r="15" spans="2:251" ht="28.5" customHeight="1">
      <c r="B15" s="109" t="s">
        <v>32</v>
      </c>
      <c r="C15" s="184" t="s">
        <v>30</v>
      </c>
      <c r="D15" s="107" t="s">
        <v>37</v>
      </c>
      <c r="E15" s="107" t="s">
        <v>20</v>
      </c>
      <c r="F15" s="107" t="s">
        <v>43</v>
      </c>
      <c r="G15" s="185" t="s">
        <v>39</v>
      </c>
      <c r="H15" s="107" t="s">
        <v>33</v>
      </c>
      <c r="I15" s="195" t="s">
        <v>31</v>
      </c>
      <c r="J15" s="196"/>
      <c r="K15" s="196"/>
      <c r="L15" s="197"/>
      <c r="M15" s="107" t="s">
        <v>19</v>
      </c>
      <c r="N15" s="107"/>
      <c r="O15" s="108" t="s">
        <v>18</v>
      </c>
      <c r="P15" s="108"/>
      <c r="Q15" s="108"/>
      <c r="R15" s="3"/>
      <c r="S15" s="3"/>
      <c r="T15" s="10"/>
      <c r="U15" s="183"/>
      <c r="V15" s="183"/>
      <c r="W15" s="3"/>
      <c r="X15" s="9"/>
      <c r="Y15" s="3"/>
      <c r="Z15" s="17"/>
      <c r="AA15" s="6"/>
      <c r="AB15" s="31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 thickBot="1">
      <c r="B16" s="110"/>
      <c r="C16" s="184"/>
      <c r="D16" s="107"/>
      <c r="E16" s="107"/>
      <c r="F16" s="107"/>
      <c r="G16" s="107"/>
      <c r="H16" s="107"/>
      <c r="I16" s="198"/>
      <c r="J16" s="199"/>
      <c r="K16" s="199"/>
      <c r="L16" s="200"/>
      <c r="M16" s="107"/>
      <c r="N16" s="107"/>
      <c r="O16" s="107" t="s">
        <v>17</v>
      </c>
      <c r="P16" s="107" t="s">
        <v>16</v>
      </c>
      <c r="Q16" s="184" t="s">
        <v>15</v>
      </c>
      <c r="R16" s="3"/>
      <c r="S16" s="3"/>
      <c r="T16" s="8"/>
      <c r="U16" s="183"/>
      <c r="V16" s="183"/>
      <c r="W16" s="3"/>
      <c r="X16" s="7"/>
      <c r="Y16" s="3"/>
      <c r="Z16" s="17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 thickBot="1">
      <c r="B17" s="111"/>
      <c r="C17" s="184"/>
      <c r="D17" s="107"/>
      <c r="E17" s="107"/>
      <c r="F17" s="107"/>
      <c r="G17" s="107"/>
      <c r="H17" s="107"/>
      <c r="I17" s="44" t="s">
        <v>14</v>
      </c>
      <c r="J17" s="44" t="s">
        <v>13</v>
      </c>
      <c r="K17" s="44" t="s">
        <v>12</v>
      </c>
      <c r="L17" s="45" t="s">
        <v>11</v>
      </c>
      <c r="M17" s="38" t="s">
        <v>10</v>
      </c>
      <c r="N17" s="37" t="s">
        <v>9</v>
      </c>
      <c r="O17" s="107"/>
      <c r="P17" s="107"/>
      <c r="Q17" s="194"/>
      <c r="R17" s="53" t="s">
        <v>95</v>
      </c>
      <c r="S17" s="3"/>
      <c r="T17" s="5"/>
      <c r="U17" s="183"/>
      <c r="V17" s="183"/>
      <c r="X17" s="6"/>
      <c r="Z17" s="17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48.6" customHeight="1">
      <c r="B18" s="235" t="s">
        <v>84</v>
      </c>
      <c r="C18" s="233" t="s">
        <v>96</v>
      </c>
      <c r="D18" s="40" t="s">
        <v>36</v>
      </c>
      <c r="E18" s="118" t="s">
        <v>137</v>
      </c>
      <c r="F18" s="30">
        <v>1</v>
      </c>
      <c r="G18" s="66" t="s">
        <v>36</v>
      </c>
      <c r="H18" s="80">
        <v>188000498</v>
      </c>
      <c r="I18" s="250">
        <f>H18</f>
        <v>188000498</v>
      </c>
      <c r="J18" s="25"/>
      <c r="K18" s="27"/>
      <c r="L18" s="25"/>
      <c r="M18" s="36">
        <v>45292</v>
      </c>
      <c r="N18" s="36">
        <v>45656</v>
      </c>
      <c r="O18" s="231">
        <f>+F19/F18</f>
        <v>1</v>
      </c>
      <c r="P18" s="231">
        <f>+H19/H18</f>
        <v>0.52473265256988844</v>
      </c>
      <c r="Q18" s="244">
        <f>+(O18*O18)/P18</f>
        <v>1.9057323669538773</v>
      </c>
      <c r="R18" s="54"/>
      <c r="T18" s="5"/>
      <c r="U18" s="183"/>
      <c r="V18" s="183"/>
      <c r="X18" s="4"/>
      <c r="Z18" s="33"/>
      <c r="AA18" s="6"/>
      <c r="AB18" s="31"/>
    </row>
    <row r="19" spans="2:251" ht="51" customHeight="1" thickBot="1">
      <c r="B19" s="115"/>
      <c r="C19" s="233"/>
      <c r="D19" s="40" t="s">
        <v>2</v>
      </c>
      <c r="E19" s="119"/>
      <c r="F19" s="30">
        <v>1</v>
      </c>
      <c r="G19" s="66" t="s">
        <v>38</v>
      </c>
      <c r="H19" s="80">
        <v>98650000</v>
      </c>
      <c r="I19" s="251"/>
      <c r="J19" s="25"/>
      <c r="K19" s="27"/>
      <c r="L19" s="25"/>
      <c r="M19" s="36"/>
      <c r="N19" s="36"/>
      <c r="O19" s="231"/>
      <c r="P19" s="231"/>
      <c r="Q19" s="244"/>
      <c r="R19" s="83" t="s">
        <v>97</v>
      </c>
      <c r="T19" s="5"/>
      <c r="U19" s="39"/>
      <c r="V19" s="39"/>
      <c r="X19" s="4"/>
      <c r="Z19" s="33"/>
      <c r="AA19" s="6"/>
      <c r="AB19" s="31"/>
    </row>
    <row r="20" spans="2:251" ht="42.6" customHeight="1">
      <c r="B20" s="113" t="s">
        <v>85</v>
      </c>
      <c r="C20" s="233" t="s">
        <v>98</v>
      </c>
      <c r="D20" s="40" t="s">
        <v>3</v>
      </c>
      <c r="E20" s="118" t="s">
        <v>138</v>
      </c>
      <c r="F20" s="30">
        <v>5</v>
      </c>
      <c r="G20" s="66" t="s">
        <v>3</v>
      </c>
      <c r="H20" s="80">
        <v>93028333</v>
      </c>
      <c r="I20" s="250">
        <f>H20</f>
        <v>93028333</v>
      </c>
      <c r="J20" s="21"/>
      <c r="K20" s="27"/>
      <c r="L20" s="21"/>
      <c r="M20" s="36">
        <v>45292</v>
      </c>
      <c r="N20" s="36">
        <v>45656</v>
      </c>
      <c r="O20" s="231">
        <f t="shared" ref="O20" si="0">+F21/F20</f>
        <v>0.8</v>
      </c>
      <c r="P20" s="231">
        <f t="shared" ref="P20" si="1">+H21/H20</f>
        <v>0.67076338990187001</v>
      </c>
      <c r="Q20" s="244">
        <f t="shared" ref="Q20" si="2">+(O20*O20)/P20</f>
        <v>0.95413674871794885</v>
      </c>
      <c r="R20" s="84"/>
      <c r="X20" s="32"/>
      <c r="Z20" s="33"/>
      <c r="AA20" s="6"/>
      <c r="AB20" s="31"/>
    </row>
    <row r="21" spans="2:251" ht="55.15" customHeight="1" thickBot="1">
      <c r="B21" s="115"/>
      <c r="C21" s="234"/>
      <c r="D21" s="40" t="s">
        <v>2</v>
      </c>
      <c r="E21" s="120"/>
      <c r="F21" s="81">
        <v>4</v>
      </c>
      <c r="G21" s="66" t="s">
        <v>38</v>
      </c>
      <c r="H21" s="82">
        <v>62400000</v>
      </c>
      <c r="I21" s="251"/>
      <c r="J21" s="21"/>
      <c r="K21" s="27"/>
      <c r="L21" s="21"/>
      <c r="M21" s="35"/>
      <c r="N21" s="34"/>
      <c r="O21" s="231"/>
      <c r="P21" s="231"/>
      <c r="Q21" s="244"/>
      <c r="R21" s="85" t="s">
        <v>99</v>
      </c>
      <c r="X21" s="32"/>
      <c r="Z21" s="33"/>
      <c r="AA21" s="6"/>
      <c r="AB21" s="31"/>
    </row>
    <row r="22" spans="2:251" ht="47.45" customHeight="1">
      <c r="B22" s="113" t="s">
        <v>86</v>
      </c>
      <c r="C22" s="234" t="s">
        <v>90</v>
      </c>
      <c r="D22" s="40" t="s">
        <v>3</v>
      </c>
      <c r="E22" s="118" t="s">
        <v>133</v>
      </c>
      <c r="F22" s="30">
        <v>20</v>
      </c>
      <c r="G22" s="66" t="s">
        <v>3</v>
      </c>
      <c r="H22" s="80">
        <v>27300000</v>
      </c>
      <c r="I22" s="250">
        <f>H22</f>
        <v>27300000</v>
      </c>
      <c r="J22" s="25"/>
      <c r="K22" s="27"/>
      <c r="L22" s="25"/>
      <c r="M22" s="36">
        <v>45292</v>
      </c>
      <c r="N22" s="36">
        <v>45656</v>
      </c>
      <c r="O22" s="231">
        <f t="shared" ref="O22" si="3">+F23/F22</f>
        <v>0</v>
      </c>
      <c r="P22" s="231">
        <f t="shared" ref="P22" si="4">+H23/H22</f>
        <v>0</v>
      </c>
      <c r="Q22" s="232">
        <v>0</v>
      </c>
      <c r="R22" s="84"/>
      <c r="X22" s="32"/>
    </row>
    <row r="23" spans="2:251" ht="64.150000000000006" customHeight="1" thickBot="1">
      <c r="B23" s="115"/>
      <c r="C23" s="234"/>
      <c r="D23" s="40" t="s">
        <v>2</v>
      </c>
      <c r="E23" s="120"/>
      <c r="F23" s="81">
        <v>0</v>
      </c>
      <c r="G23" s="66" t="s">
        <v>38</v>
      </c>
      <c r="H23" s="82">
        <v>0</v>
      </c>
      <c r="I23" s="251"/>
      <c r="J23" s="25"/>
      <c r="K23" s="27"/>
      <c r="L23" s="25"/>
      <c r="M23" s="25"/>
      <c r="N23" s="20"/>
      <c r="O23" s="231"/>
      <c r="P23" s="231"/>
      <c r="Q23" s="232"/>
      <c r="R23" s="86"/>
      <c r="AB23" s="31"/>
    </row>
    <row r="24" spans="2:251" ht="45.6" customHeight="1">
      <c r="B24" s="113" t="s">
        <v>87</v>
      </c>
      <c r="C24" s="234" t="s">
        <v>91</v>
      </c>
      <c r="D24" s="40" t="s">
        <v>3</v>
      </c>
      <c r="E24" s="118" t="s">
        <v>139</v>
      </c>
      <c r="F24" s="30">
        <v>25</v>
      </c>
      <c r="G24" s="66" t="s">
        <v>3</v>
      </c>
      <c r="H24" s="80">
        <v>27425073</v>
      </c>
      <c r="I24" s="250">
        <f>H24</f>
        <v>27425073</v>
      </c>
      <c r="J24" s="25"/>
      <c r="K24" s="27"/>
      <c r="L24" s="25"/>
      <c r="M24" s="36">
        <v>45292</v>
      </c>
      <c r="N24" s="36">
        <v>45656</v>
      </c>
      <c r="O24" s="231">
        <f t="shared" ref="O24" si="5">+F25/F24</f>
        <v>1.6</v>
      </c>
      <c r="P24" s="231">
        <f t="shared" ref="P24" si="6">+H25/H24</f>
        <v>0</v>
      </c>
      <c r="Q24" s="232">
        <v>0</v>
      </c>
      <c r="R24" s="84"/>
    </row>
    <row r="25" spans="2:251" ht="48" customHeight="1" thickBot="1">
      <c r="B25" s="115"/>
      <c r="C25" s="234"/>
      <c r="D25" s="40" t="s">
        <v>2</v>
      </c>
      <c r="E25" s="120"/>
      <c r="F25" s="24">
        <v>40</v>
      </c>
      <c r="G25" s="66" t="s">
        <v>38</v>
      </c>
      <c r="H25" s="80">
        <v>0</v>
      </c>
      <c r="I25" s="251"/>
      <c r="J25" s="25"/>
      <c r="K25" s="27"/>
      <c r="L25" s="25"/>
      <c r="M25" s="25"/>
      <c r="N25" s="20"/>
      <c r="O25" s="231"/>
      <c r="P25" s="231"/>
      <c r="Q25" s="232"/>
      <c r="R25" s="87"/>
    </row>
    <row r="26" spans="2:251" ht="37.9" customHeight="1">
      <c r="B26" s="113" t="s">
        <v>88</v>
      </c>
      <c r="C26" s="241" t="s">
        <v>92</v>
      </c>
      <c r="D26" s="40" t="s">
        <v>3</v>
      </c>
      <c r="E26" s="118" t="s">
        <v>140</v>
      </c>
      <c r="F26" s="24">
        <v>275</v>
      </c>
      <c r="G26" s="66" t="s">
        <v>3</v>
      </c>
      <c r="H26" s="80">
        <v>100850000</v>
      </c>
      <c r="I26" s="248">
        <f>H26</f>
        <v>100850000</v>
      </c>
      <c r="J26" s="25"/>
      <c r="K26" s="27"/>
      <c r="L26" s="29"/>
      <c r="M26" s="36">
        <v>45292</v>
      </c>
      <c r="N26" s="36">
        <v>45656</v>
      </c>
      <c r="O26" s="231">
        <f t="shared" ref="O26" si="7">+F27/F26</f>
        <v>1.1200000000000001</v>
      </c>
      <c r="P26" s="231">
        <f t="shared" ref="P26" si="8">+H27/H26</f>
        <v>0.30292513634110063</v>
      </c>
      <c r="Q26" s="232">
        <v>0</v>
      </c>
      <c r="R26" s="84"/>
    </row>
    <row r="27" spans="2:251" ht="49.9" customHeight="1" thickBot="1">
      <c r="B27" s="115"/>
      <c r="C27" s="242"/>
      <c r="D27" s="40" t="s">
        <v>2</v>
      </c>
      <c r="E27" s="120"/>
      <c r="F27" s="24">
        <v>308</v>
      </c>
      <c r="G27" s="66" t="s">
        <v>38</v>
      </c>
      <c r="H27" s="80">
        <v>30550000</v>
      </c>
      <c r="I27" s="249"/>
      <c r="J27" s="21"/>
      <c r="K27" s="27"/>
      <c r="L27" s="25"/>
      <c r="M27" s="21"/>
      <c r="N27" s="20"/>
      <c r="O27" s="231"/>
      <c r="P27" s="231"/>
      <c r="Q27" s="232"/>
      <c r="R27" s="88" t="s">
        <v>100</v>
      </c>
    </row>
    <row r="28" spans="2:251" ht="36.6" customHeight="1">
      <c r="B28" s="113" t="s">
        <v>89</v>
      </c>
      <c r="C28" s="243" t="s">
        <v>93</v>
      </c>
      <c r="D28" s="40" t="s">
        <v>3</v>
      </c>
      <c r="E28" s="118" t="s">
        <v>141</v>
      </c>
      <c r="F28" s="24">
        <v>1</v>
      </c>
      <c r="G28" s="66" t="s">
        <v>3</v>
      </c>
      <c r="H28" s="80">
        <v>183309939</v>
      </c>
      <c r="I28" s="248">
        <f>H28</f>
        <v>183309939</v>
      </c>
      <c r="J28" s="25"/>
      <c r="K28" s="27"/>
      <c r="L28" s="25"/>
      <c r="M28" s="36">
        <v>45292</v>
      </c>
      <c r="N28" s="36">
        <v>45656</v>
      </c>
      <c r="O28" s="231">
        <f t="shared" ref="O28" si="9">+F29/F28</f>
        <v>1</v>
      </c>
      <c r="P28" s="231">
        <f t="shared" ref="P28" si="10">+H29/H28</f>
        <v>0.4506029539402116</v>
      </c>
      <c r="Q28" s="232">
        <f t="shared" ref="Q28" si="11">+(O28*O28)/P28</f>
        <v>2.2192486561743343</v>
      </c>
      <c r="R28" s="84"/>
    </row>
    <row r="29" spans="2:251" ht="52.15" customHeight="1" thickBot="1">
      <c r="B29" s="115"/>
      <c r="C29" s="242"/>
      <c r="D29" s="40" t="s">
        <v>2</v>
      </c>
      <c r="E29" s="120"/>
      <c r="F29" s="24">
        <v>1</v>
      </c>
      <c r="G29" s="66" t="s">
        <v>38</v>
      </c>
      <c r="H29" s="80">
        <v>82600000</v>
      </c>
      <c r="I29" s="249"/>
      <c r="J29" s="21"/>
      <c r="K29" s="27"/>
      <c r="L29" s="21"/>
      <c r="M29" s="21"/>
      <c r="N29" s="20"/>
      <c r="O29" s="231"/>
      <c r="P29" s="231"/>
      <c r="Q29" s="232"/>
      <c r="R29" s="85" t="s">
        <v>101</v>
      </c>
    </row>
    <row r="30" spans="2:251" ht="15.75">
      <c r="B30" s="239"/>
      <c r="C30" s="194" t="s">
        <v>8</v>
      </c>
      <c r="D30" s="40" t="s">
        <v>3</v>
      </c>
      <c r="E30" s="118"/>
      <c r="F30" s="30">
        <f>F18+F20+F22+F24+F26+F28</f>
        <v>327</v>
      </c>
      <c r="G30" s="40" t="s">
        <v>3</v>
      </c>
      <c r="H30" s="26">
        <f>H18+H20+H22+H24+H26+H28</f>
        <v>619913843</v>
      </c>
      <c r="I30" s="26">
        <f>I18+I20+I22+I24+I26+I28</f>
        <v>619913843</v>
      </c>
      <c r="J30" s="25"/>
      <c r="K30" s="25"/>
      <c r="L30" s="25"/>
      <c r="M30" s="36">
        <v>45292</v>
      </c>
      <c r="N30" s="36">
        <v>45656</v>
      </c>
      <c r="O30" s="238">
        <f>AVERAGE(O18:O29)</f>
        <v>0.92</v>
      </c>
      <c r="P30" s="238">
        <f t="shared" ref="P30:Q30" si="12">AVERAGE(P18:P29)</f>
        <v>0.32483735545884512</v>
      </c>
      <c r="Q30" s="238">
        <f t="shared" si="12"/>
        <v>0.8465196286410267</v>
      </c>
      <c r="R30" s="89"/>
    </row>
    <row r="31" spans="2:251" ht="15.75">
      <c r="B31" s="240"/>
      <c r="C31" s="194"/>
      <c r="D31" s="40" t="s">
        <v>2</v>
      </c>
      <c r="E31" s="120"/>
      <c r="F31" s="30">
        <f>F19+F21+F23+F25+F27+F29</f>
        <v>354</v>
      </c>
      <c r="G31" s="40" t="s">
        <v>38</v>
      </c>
      <c r="H31" s="23">
        <f>H19+H21+H23+H25+H27+H29</f>
        <v>274200000</v>
      </c>
      <c r="I31" s="21"/>
      <c r="J31" s="21"/>
      <c r="K31" s="22"/>
      <c r="L31" s="21"/>
      <c r="M31" s="21"/>
      <c r="N31" s="20"/>
      <c r="O31" s="238"/>
      <c r="P31" s="238"/>
      <c r="Q31" s="238"/>
    </row>
    <row r="32" spans="2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31.5">
      <c r="B33" s="216" t="s">
        <v>40</v>
      </c>
      <c r="C33" s="216"/>
      <c r="D33" s="192" t="s">
        <v>7</v>
      </c>
      <c r="E33" s="192"/>
      <c r="F33" s="192"/>
      <c r="G33" s="192"/>
      <c r="H33" s="192"/>
      <c r="I33" s="192"/>
      <c r="J33" s="48" t="s">
        <v>41</v>
      </c>
      <c r="K33" s="192" t="s">
        <v>42</v>
      </c>
      <c r="L33" s="192"/>
      <c r="M33" s="213" t="s">
        <v>6</v>
      </c>
      <c r="N33" s="214"/>
      <c r="O33" s="214"/>
      <c r="P33" s="214"/>
      <c r="Q33" s="214"/>
    </row>
    <row r="34" spans="2:53" ht="26.25" customHeight="1">
      <c r="B34" s="230" t="s">
        <v>117</v>
      </c>
      <c r="C34" s="209"/>
      <c r="D34" s="153" t="s">
        <v>118</v>
      </c>
      <c r="E34" s="154"/>
      <c r="F34" s="154"/>
      <c r="G34" s="154"/>
      <c r="H34" s="154"/>
      <c r="I34" s="155"/>
      <c r="J34" s="217" t="s">
        <v>103</v>
      </c>
      <c r="K34" s="12" t="s">
        <v>3</v>
      </c>
      <c r="L34" s="42">
        <v>5.6</v>
      </c>
      <c r="M34" s="215" t="s">
        <v>104</v>
      </c>
      <c r="N34" s="215"/>
      <c r="O34" s="215"/>
      <c r="P34" s="215"/>
      <c r="Q34" s="215"/>
    </row>
    <row r="35" spans="2:53" ht="18" customHeight="1">
      <c r="B35" s="210"/>
      <c r="C35" s="212"/>
      <c r="D35" s="159"/>
      <c r="E35" s="160"/>
      <c r="F35" s="160"/>
      <c r="G35" s="160"/>
      <c r="H35" s="160"/>
      <c r="I35" s="161"/>
      <c r="J35" s="217"/>
      <c r="K35" s="12" t="s">
        <v>2</v>
      </c>
      <c r="L35" s="41"/>
      <c r="M35" s="215"/>
      <c r="N35" s="215"/>
      <c r="O35" s="215"/>
      <c r="P35" s="215"/>
      <c r="Q35" s="215"/>
    </row>
    <row r="36" spans="2:53" ht="18.75" customHeight="1">
      <c r="B36" s="203"/>
      <c r="C36" s="204"/>
      <c r="D36" s="186" t="s">
        <v>5</v>
      </c>
      <c r="E36" s="187"/>
      <c r="F36" s="187"/>
      <c r="G36" s="187"/>
      <c r="H36" s="187"/>
      <c r="I36" s="188"/>
      <c r="J36" s="218"/>
      <c r="K36" s="12" t="s">
        <v>3</v>
      </c>
      <c r="L36" s="43"/>
      <c r="M36" s="201" t="s">
        <v>4</v>
      </c>
      <c r="N36" s="201"/>
      <c r="O36" s="201"/>
      <c r="P36" s="201"/>
      <c r="Q36" s="201"/>
    </row>
    <row r="37" spans="2:53" ht="14.25" customHeight="1">
      <c r="B37" s="205"/>
      <c r="C37" s="206"/>
      <c r="D37" s="189"/>
      <c r="E37" s="190"/>
      <c r="F37" s="190"/>
      <c r="G37" s="190"/>
      <c r="H37" s="190"/>
      <c r="I37" s="191"/>
      <c r="J37" s="218"/>
      <c r="K37" s="12" t="s">
        <v>2</v>
      </c>
      <c r="L37" s="41"/>
      <c r="M37" s="201"/>
      <c r="N37" s="201"/>
      <c r="O37" s="201"/>
      <c r="P37" s="201"/>
      <c r="Q37" s="201"/>
    </row>
    <row r="38" spans="2:53" ht="15.75">
      <c r="B38" s="203"/>
      <c r="C38" s="204"/>
      <c r="D38" s="186" t="s">
        <v>5</v>
      </c>
      <c r="E38" s="187"/>
      <c r="F38" s="187"/>
      <c r="G38" s="187"/>
      <c r="H38" s="187"/>
      <c r="I38" s="188"/>
      <c r="J38" s="218"/>
      <c r="K38" s="12" t="s">
        <v>3</v>
      </c>
      <c r="L38" s="41"/>
      <c r="M38" s="202" t="s">
        <v>106</v>
      </c>
      <c r="N38" s="202"/>
      <c r="O38" s="202"/>
      <c r="P38" s="202"/>
      <c r="Q38" s="202"/>
    </row>
    <row r="39" spans="2:53" ht="15.75">
      <c r="B39" s="205"/>
      <c r="C39" s="206"/>
      <c r="D39" s="189"/>
      <c r="E39" s="190"/>
      <c r="F39" s="190"/>
      <c r="G39" s="190"/>
      <c r="H39" s="190"/>
      <c r="I39" s="191"/>
      <c r="J39" s="218"/>
      <c r="K39" s="12" t="s">
        <v>2</v>
      </c>
      <c r="L39" s="41"/>
      <c r="M39" s="202"/>
      <c r="N39" s="202"/>
      <c r="O39" s="202"/>
      <c r="P39" s="202"/>
      <c r="Q39" s="202"/>
    </row>
    <row r="40" spans="2:53" ht="15" customHeight="1">
      <c r="B40" s="207" t="s">
        <v>107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9"/>
      <c r="M40" s="201" t="s">
        <v>0</v>
      </c>
      <c r="N40" s="201"/>
      <c r="O40" s="201"/>
      <c r="P40" s="201"/>
      <c r="Q40" s="201"/>
    </row>
    <row r="41" spans="2:53" ht="29.25" customHeight="1">
      <c r="B41" s="210"/>
      <c r="C41" s="211"/>
      <c r="D41" s="211"/>
      <c r="E41" s="211"/>
      <c r="F41" s="211"/>
      <c r="G41" s="211"/>
      <c r="H41" s="211"/>
      <c r="I41" s="211"/>
      <c r="J41" s="211"/>
      <c r="K41" s="211"/>
      <c r="L41" s="212"/>
      <c r="M41" s="201"/>
      <c r="N41" s="201"/>
      <c r="O41" s="201"/>
      <c r="P41" s="201"/>
      <c r="Q41" s="201"/>
    </row>
    <row r="42" spans="2:53">
      <c r="M42" s="11"/>
      <c r="N42" s="11"/>
    </row>
    <row r="43" spans="2:53" ht="15.75"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</row>
    <row r="44" spans="2:53" ht="15.75"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</row>
    <row r="45" spans="2:53" ht="15.75"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</row>
    <row r="46" spans="2:53" ht="15.75"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</row>
    <row r="47" spans="2:53" ht="15.75"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</row>
    <row r="48" spans="2:53" ht="15.75"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</row>
    <row r="49" spans="18:53" ht="15.75"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</row>
    <row r="50" spans="18:53" ht="15.75"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</row>
    <row r="51" spans="18:53" ht="15.75"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</row>
    <row r="52" spans="18:53" ht="15.75"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</row>
    <row r="53" spans="18:53" ht="15.75"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</row>
    <row r="54" spans="18:53" ht="15.75"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</row>
    <row r="55" spans="18:53" ht="15.75"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</row>
    <row r="56" spans="18:53" ht="15.75"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</row>
    <row r="57" spans="18:53" ht="15.75"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</row>
    <row r="58" spans="18:53" ht="15.75"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</row>
    <row r="59" spans="18:53" ht="15.75"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</row>
    <row r="60" spans="18:53" ht="15.75"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</row>
    <row r="61" spans="18:53" ht="15.75"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</row>
    <row r="62" spans="18:53" ht="15.75"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</row>
    <row r="63" spans="18:53" ht="15.75"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</row>
    <row r="64" spans="18:53" ht="15.75"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</row>
    <row r="65" spans="18:53" ht="15.75"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</row>
    <row r="66" spans="18:53" ht="15.75"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</row>
    <row r="67" spans="18:53" ht="15.75"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</row>
    <row r="68" spans="18:53" ht="15.75"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</row>
    <row r="69" spans="18:53" ht="15.75"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</row>
    <row r="70" spans="18:53" ht="15.75"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</row>
    <row r="71" spans="18:53" ht="15.75"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</row>
    <row r="72" spans="18:53" ht="15.75"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</row>
    <row r="73" spans="18:53" ht="15.75"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</row>
    <row r="74" spans="18:53" ht="15.75"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</row>
    <row r="75" spans="18:53" ht="15.75"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</row>
  </sheetData>
  <mergeCells count="117">
    <mergeCell ref="B2:C5"/>
    <mergeCell ref="D2:K3"/>
    <mergeCell ref="L2:O2"/>
    <mergeCell ref="P2:Q5"/>
    <mergeCell ref="L3:O3"/>
    <mergeCell ref="D4:K5"/>
    <mergeCell ref="L4:O4"/>
    <mergeCell ref="L5:O5"/>
    <mergeCell ref="B28:B29"/>
    <mergeCell ref="B26:B27"/>
    <mergeCell ref="B24:B25"/>
    <mergeCell ref="B22:B23"/>
    <mergeCell ref="B20:B21"/>
    <mergeCell ref="B18:B19"/>
    <mergeCell ref="I28:I29"/>
    <mergeCell ref="I26:I27"/>
    <mergeCell ref="I24:I25"/>
    <mergeCell ref="I22:I23"/>
    <mergeCell ref="I20:I21"/>
    <mergeCell ref="I18:I19"/>
    <mergeCell ref="B15:B17"/>
    <mergeCell ref="C15:C17"/>
    <mergeCell ref="D15:D17"/>
    <mergeCell ref="E15:E17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U17:V17"/>
    <mergeCell ref="T9:X9"/>
    <mergeCell ref="B10:C10"/>
    <mergeCell ref="D10:I10"/>
    <mergeCell ref="N10:P10"/>
    <mergeCell ref="B11:C11"/>
    <mergeCell ref="D11:I11"/>
    <mergeCell ref="N11:P11"/>
    <mergeCell ref="U11:W11"/>
    <mergeCell ref="C22:C23"/>
    <mergeCell ref="E22:E23"/>
    <mergeCell ref="O22:O23"/>
    <mergeCell ref="P22:P23"/>
    <mergeCell ref="Q22:Q23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4:C25"/>
    <mergeCell ref="E24:E25"/>
    <mergeCell ref="O24:O25"/>
    <mergeCell ref="P24:P25"/>
    <mergeCell ref="Q24:Q25"/>
    <mergeCell ref="B33:C33"/>
    <mergeCell ref="D33:I33"/>
    <mergeCell ref="K33:L33"/>
    <mergeCell ref="M33:Q33"/>
    <mergeCell ref="C26:C27"/>
    <mergeCell ref="E26:E27"/>
    <mergeCell ref="O26:O27"/>
    <mergeCell ref="P26:P27"/>
    <mergeCell ref="Q26:Q27"/>
    <mergeCell ref="C28:C29"/>
    <mergeCell ref="E28:E29"/>
    <mergeCell ref="O28:O29"/>
    <mergeCell ref="B34:C35"/>
    <mergeCell ref="D34:I35"/>
    <mergeCell ref="J34:J35"/>
    <mergeCell ref="M34:Q35"/>
    <mergeCell ref="P28:P29"/>
    <mergeCell ref="Q28:Q29"/>
    <mergeCell ref="B30:B31"/>
    <mergeCell ref="C30:C31"/>
    <mergeCell ref="E30:E31"/>
    <mergeCell ref="O30:O31"/>
    <mergeCell ref="P30:P31"/>
    <mergeCell ref="Q30:Q31"/>
    <mergeCell ref="B40:L41"/>
    <mergeCell ref="M40:Q41"/>
    <mergeCell ref="B36:C37"/>
    <mergeCell ref="D36:I37"/>
    <mergeCell ref="J36:J37"/>
    <mergeCell ref="M36:Q37"/>
    <mergeCell ref="B38:C39"/>
    <mergeCell ref="D38:I39"/>
    <mergeCell ref="J38:J39"/>
    <mergeCell ref="M38:Q3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72-Certificacion</vt:lpstr>
      <vt:lpstr>73-Recert_PolPublicas</vt:lpstr>
      <vt:lpstr>74-Emprendimiento</vt:lpstr>
      <vt:lpstr>75-Empleo</vt:lpstr>
      <vt:lpstr>76-Turismo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2024-11-28T16:59:13Z</dcterms:modified>
</cp:coreProperties>
</file>