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para publicar\"/>
    </mc:Choice>
  </mc:AlternateContent>
  <bookViews>
    <workbookView xWindow="0" yWindow="0" windowWidth="21600" windowHeight="7530" firstSheet="6" activeTab="8"/>
  </bookViews>
  <sheets>
    <sheet name="ATENCION AL CIUDAD -84" sheetId="9" r:id="rId1"/>
    <sheet name="CONTRATOS- 84" sheetId="11" r:id="rId2"/>
    <sheet name="ATENCION AL CIUDADAN -85" sheetId="8" r:id="rId3"/>
    <sheet name="CONTRATOS 2024730010085" sheetId="10" r:id="rId4"/>
    <sheet name="CULTURA DE PAZ" sheetId="2" r:id="rId5"/>
    <sheet name="CONTRATO CULTURA DE PAZ" sheetId="12" r:id="rId6"/>
    <sheet name="COOPERACION" sheetId="4" r:id="rId7"/>
    <sheet name="CONTRATOS COOPERACIÓN" sheetId="6" r:id="rId8"/>
    <sheet name="COMUNICACIONES" sheetId="5" r:id="rId9"/>
    <sheet name="CONTRATOS" sheetId="7" r:id="rId10"/>
  </sheets>
  <definedNames>
    <definedName name="_Hlk179295216" localSheetId="3">'CONTRATOS 2024730010085'!$B$7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H20" i="4"/>
  <c r="G25" i="8"/>
  <c r="G24" i="8"/>
  <c r="E24" i="8"/>
  <c r="H22" i="8"/>
  <c r="H19" i="8"/>
  <c r="H25" i="8" s="1"/>
  <c r="G18" i="8"/>
  <c r="O18" i="8" s="1"/>
  <c r="O24" i="8" s="1"/>
  <c r="G23" i="9"/>
  <c r="H22" i="9"/>
  <c r="G22" i="9"/>
  <c r="H20" i="9"/>
  <c r="H19" i="9"/>
  <c r="H23" i="9" s="1"/>
  <c r="O18" i="9"/>
  <c r="O22" i="9" s="1"/>
  <c r="H18" i="9"/>
  <c r="H21" i="5"/>
  <c r="F21" i="5"/>
  <c r="F20" i="5"/>
  <c r="P18" i="5"/>
  <c r="O18" i="5"/>
  <c r="Q18" i="5" l="1"/>
  <c r="P18" i="9"/>
  <c r="H18" i="8"/>
  <c r="H24" i="8" s="1"/>
  <c r="H23" i="4"/>
  <c r="I24" i="2"/>
  <c r="H24" i="2" l="1"/>
  <c r="H24" i="4" l="1"/>
  <c r="G24" i="4"/>
  <c r="G23" i="4"/>
  <c r="E23" i="4"/>
  <c r="O19" i="4"/>
  <c r="O21" i="4" l="1"/>
  <c r="O23" i="4" s="1"/>
  <c r="P22" i="2"/>
  <c r="P20" i="2"/>
  <c r="P18" i="2"/>
  <c r="P24" i="2" l="1"/>
</calcChain>
</file>

<file path=xl/comments1.xml><?xml version="1.0" encoding="utf-8"?>
<comments xmlns="http://schemas.openxmlformats.org/spreadsheetml/2006/main">
  <authors>
    <author>equipo 60</author>
    <author>tc={773195FA-8756-48CB-8C95-D6F43150FFC9}</author>
    <author>tc={5CCCFE14-BC4A-4C0F-8AB0-AD02B09A92A8}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IR LA DESCRIPCION DE LA META PD</t>
        </r>
      </text>
    </comment>
    <comment ref="A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EXISTE EN EL PLAN DE DESARROLLO ESTE INDICADOR DE RESULTADO</t>
        </r>
      </text>
    </comment>
  </commentList>
</comments>
</file>

<file path=xl/comments2.xml><?xml version="1.0" encoding="utf-8"?>
<comments xmlns="http://schemas.openxmlformats.org/spreadsheetml/2006/main">
  <authors>
    <author>equipo 60</author>
    <author>tc={8577DE89-59FB-4178-B2FF-4B67C079DC6C}</author>
    <author>tc={5B6AAE50-AB52-4D8A-A732-484FE1CEC7F4}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LA DESCRIPCION DE LA META DEL PD</t>
        </r>
      </text>
    </comment>
    <comment ref="A28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EXISTE EN EL PLAN DE DESARROLLO ESTE INDICADOR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<sst xmlns="http://schemas.openxmlformats.org/spreadsheetml/2006/main" count="448" uniqueCount="158">
  <si>
    <t xml:space="preserve">FIRMA: </t>
  </si>
  <si>
    <t xml:space="preserve">OBSERVACIONES: </t>
  </si>
  <si>
    <t>E</t>
  </si>
  <si>
    <t>P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</si>
  <si>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</si>
  <si>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</si>
  <si>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</si>
  <si>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</si>
  <si>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</si>
  <si>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</si>
  <si>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</si>
  <si>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</si>
  <si>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</si>
  <si>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</si>
  <si>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</si>
  <si>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</si>
  <si>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</si>
  <si>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</si>
  <si>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</si>
  <si>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</si>
  <si>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</si>
  <si>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</si>
  <si>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</si>
  <si>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</si>
  <si>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</si>
  <si>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</si>
  <si>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</si>
  <si>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</si>
  <si>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</si>
  <si>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</si>
  <si>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</si>
  <si>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</si>
  <si>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</si>
  <si>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</si>
  <si>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</si>
  <si>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</si>
  <si>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</si>
  <si>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</si>
  <si>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</si>
  <si>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</si>
  <si>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</si>
  <si>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</si>
  <si>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</si>
  <si>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</si>
  <si>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</si>
  <si>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</si>
  <si>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FECHA DE  SEGUIMIENTO: 30 DE SEPTIEMBRE DE 2024</t>
  </si>
  <si>
    <t>SECRETARIA GENERAL</t>
  </si>
  <si>
    <t>GRUPO:  RELACIONES ESTRATEGICAS</t>
  </si>
  <si>
    <t xml:space="preserve">LINEA ESTRATEGICA: </t>
  </si>
  <si>
    <t>GOBERNABILIDAD PARA TODOS</t>
  </si>
  <si>
    <t>GOBIERNO TERRITORIAL</t>
  </si>
  <si>
    <t>4599 TRANSFORMACIÓN ADMINISTRATIVA PARA EL DESARROLLO INTEGRAL Y MODERNIZACIÓN</t>
  </si>
  <si>
    <t>FORTALECIMIENTO DEL SISTEMA DE GESTION DE CULTURA DE PAZ ORGANIZACIONAL QUE PROMUEVE EL DESARROLLO HUMANO EN EL MUNICIPIO DE IBAGUÉ</t>
  </si>
  <si>
    <t>2022730010002 - 2024730010052</t>
  </si>
  <si>
    <r>
      <rPr>
        <sz val="12"/>
        <rFont val="Arial MT"/>
      </rPr>
      <t>Sistema de Gestión certificado</t>
    </r>
    <r>
      <rPr>
        <b/>
        <sz val="12"/>
        <rFont val="Arial MT"/>
      </rPr>
      <t xml:space="preserve">
</t>
    </r>
  </si>
  <si>
    <t>Realizar capacitaciones al personal de la Alcaldía de Ibagué, logística para el desarrollo de las actividades.</t>
  </si>
  <si>
    <t>Realizar la divulgación de la estrategia, desarrollar el proceso de auditoría externa y asistencia técnica en cultura de paz organizacional</t>
  </si>
  <si>
    <t xml:space="preserve">Realizar seguimiento institucional para la ejecución del sistema Cultura de Paz Organizacional </t>
  </si>
  <si>
    <t>Eventos, capacitaciones y talleres realizados</t>
  </si>
  <si>
    <t>Procesos desarrollados</t>
  </si>
  <si>
    <t>Sistemas Ejecutados</t>
  </si>
  <si>
    <r>
      <t>META DE RESULTADO  No.</t>
    </r>
    <r>
      <rPr>
        <sz val="12"/>
        <rFont val="Arial"/>
        <family val="2"/>
      </rPr>
      <t>1. Sistema de Gestión implementados y certificados</t>
    </r>
  </si>
  <si>
    <t>Sistema de Gestión certificado</t>
  </si>
  <si>
    <t>NOMBRE: MAGDA GISELA HERRERA JIMENEZ</t>
  </si>
  <si>
    <t>Objetivo: Mejorar los niveles de credibilidad de los ciudadanos en la Alcaldía Municipal de Ibagué</t>
  </si>
  <si>
    <t>ECONOMIA PARA TODOS</t>
  </si>
  <si>
    <t>CIENCIA, TECNOLOGIA E INNOVACIÓN</t>
  </si>
  <si>
    <t>3905 - Fortalecimiento de la gobernanza e institucionalidad multinivel del sector de CTEI</t>
  </si>
  <si>
    <t>FORTALECIMIENTO E INTEGRACIÓN DE LA COOPERACIÓN INTERNACIONAL EN EL MUNICIPIO DE IBAGUÉ</t>
  </si>
  <si>
    <t>2020730010025 - 2024730010113</t>
  </si>
  <si>
    <t xml:space="preserve">   
CÓDIGO PRESUPUESTAL: 214320202006            </t>
  </si>
  <si>
    <t>CODIGO PRESUPUESTAL:  214320202009</t>
  </si>
  <si>
    <t xml:space="preserve"> 
           RUBRO: COMERCIO Y DISTRIBUCIÓN; ALOJAMIENTO; SERVICIO DE SUMINISTRO DE COMIDAS Y BEBIDAS, SERVICIO DE TRANSPORTE; SERVICIO DE DISTRIBUCIÓN DE ELECTRICIDAD, GAS Y AGUA.                                  </t>
  </si>
  <si>
    <t>RUBRO: SERVICIOS PARA LA COMUNIDAD, SOCIALES Y PERSONALES</t>
  </si>
  <si>
    <t>Realizar eventos, capacitaciones, talleres, encuentros para el intercambio  de experiencias de cooperación</t>
  </si>
  <si>
    <t>Participar en convocatorias y presentación de proyectos para gestión de recursos ante organismos de cooperación</t>
  </si>
  <si>
    <t>Eventos de cooperación internacional realizados</t>
  </si>
  <si>
    <t>Acuerdos de cooperación suscritos</t>
  </si>
  <si>
    <r>
      <rPr>
        <sz val="12"/>
        <rFont val="Arial MT"/>
      </rPr>
      <t>Aumentar el indice de desempeño institucional</t>
    </r>
    <r>
      <rPr>
        <b/>
        <sz val="12"/>
        <rFont val="Arial MT"/>
      </rPr>
      <t xml:space="preserve">
</t>
    </r>
  </si>
  <si>
    <r>
      <t>META DE RESULTADO  No.</t>
    </r>
    <r>
      <rPr>
        <sz val="12"/>
        <rFont val="Arial"/>
        <family val="2"/>
      </rPr>
      <t>1. Acuerdos de cooperación suscritos</t>
    </r>
  </si>
  <si>
    <t>Eventos</t>
  </si>
  <si>
    <t>Gobernabilidad para Todos</t>
  </si>
  <si>
    <t>RELACIÓN DE CONTRATOS Y CONVENIOS</t>
  </si>
  <si>
    <t>Gobierno Territorial</t>
  </si>
  <si>
    <t>4599 - Fortalecimiento en la gestión y confianza pública</t>
  </si>
  <si>
    <t>Fortalecimiento de un sistema de comunicación e información accesible, confiable y oportuno para los ibaguereños como herramienta de innovación pública en Ibagué</t>
  </si>
  <si>
    <t>Editar, producir y elaborar contenidos de innovación pública, para el fortalecimiento de un sistema de comunicación e información de la Alcaldía de Ibagué.</t>
  </si>
  <si>
    <t>CMTV06 -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</si>
  <si>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OBJETO: CMTV17 -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</si>
  <si>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CMTV15 -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</si>
  <si>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CMTV07 -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</si>
  <si>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CMTV11 -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</si>
  <si>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CMTV08-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</si>
  <si>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CMTV05 -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</si>
  <si>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CMTV04 -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</si>
  <si>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OBJETO: CMTV09 -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</si>
  <si>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 xml:space="preserve">CMTV10 - CONTRATAR LA PRESTACIÓN DE SERVICIOS DE APOYO A LA GESTION, PARA CONTRIBUIR EN EL DESARROLLO DE LAS ACTIVIDADES DEL PROYECTO DENOMINADO "FORTALECIMIENTO DE UN SISTEMA DE COMUNICACIÓN E INFORMACIÓN ACCESIBLE, CONFIABLE Y OPORTUNO PARA LOS IBAGUEREÑOS COMO HERRAMIENTA DE INNOVACIÓN PÚBLICA EN IBAGUÉ". </t>
  </si>
  <si>
    <t>CMTV12 -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</si>
  <si>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CMTV03 - CONTRATAR LA PRESTACIÓN DE SERVICIOS PROFESIONALES, PARA CONTRIBUIR EN EL DESARROLLO DE LAS ACTIVIDADES DEL PROYECTO DENOMINADO "FORTALECIMIENTO DE UN SISTEMA DE COMUNICACIÓN E INFORMACIÓN ACCESIBLE, CONFIABLE Y OPORTUNO PARA LOS IBAGUEREÑOS COMO HERRAMIENTA DE INNOVACIÓN PÚBLICA EN IBAGUÉ".</t>
  </si>
  <si>
    <t>CMTV16 - CONTRATAR LA PRESTACIÓN DE SERVICIOS DE APOYO A LA GESTION, PARA CONTRIBUIR EN EL DESARROLLO DE LAS ACTIVIDADES DEL PROYECTO DENOMINADO "FORTALECIMIENTO DE UN SISTEMA DE COMUNICACIÓN E INFORMACIÓN ACCESIBLE, CONFIABLE Y OPORTUNO PARA LOS IBAGUEREÑOS COMO HERRAMIENTA DE INNOVACIÓN PÚBLICA EN IBAGUÉ".</t>
  </si>
  <si>
    <t>CMTV01 - CONTRATAR LA PRESTACIÓN DE SERVICIOS, PARA CONTRIBUIR EN EL DESARROLLO DE LAS ACTIVIDADES DEL PROYECTO DENOMINADO "FORTALECIMIENTO DE UN SISTEMA DE COMUNICACIÓN E INFORMACIÓN ACCESIBLE, CONFIABLE Y OPORTUNO PARA LOS IBAGUEREÑOS COMO HERRAMIENTA DE INNOVACIÓN PÚBLICA EN IBAGUÉ".</t>
  </si>
  <si>
    <t xml:space="preserve">GRUPO:  Atencion al ciudadano </t>
  </si>
  <si>
    <t>4502 - Fortalecimiento del buen gobierno para el respeto y garantía de los derechos humanos.</t>
  </si>
  <si>
    <t>Fortalecimiento a la gestión institucional para una eficiente atención al ciudadano  Ibagué</t>
  </si>
  <si>
    <t>2020730010026 - 2024730010085</t>
  </si>
  <si>
    <t>Implementar y fortalecer CAM</t>
  </si>
  <si>
    <t>Capacitación ciudadana en herramientas y estrategias de gobierno digital para mejorar la atención y orientación</t>
  </si>
  <si>
    <t>Optimización de los Centros de Atención Municipal (CAM) para la atención ciudadana</t>
  </si>
  <si>
    <t>CAM fortalecido</t>
  </si>
  <si>
    <t>Capacitaciones realizadas</t>
  </si>
  <si>
    <t>CAM dotados</t>
  </si>
  <si>
    <r>
      <t>META DE RESULTADO  No.</t>
    </r>
    <r>
      <rPr>
        <sz val="12"/>
        <rFont val="Arial"/>
        <family val="2"/>
      </rPr>
      <t>1.Oficinas para la atención y orientación al  ciudadano dotadas</t>
    </r>
  </si>
  <si>
    <t>Objetivo: Orientar adecuadamente a los ciudadanos sobre los trámites y servicios ofertados</t>
  </si>
  <si>
    <t xml:space="preserve">4599 TRANSFORMACIÓN ADMINISTRATIVA PARA EL DESARROLLO INTEGRAL Y MODERNIZACIÓN </t>
  </si>
  <si>
    <t>Fortalecimiento del acceso ciudadano capacitación y orientación para una eficiente orientación al ciudadano. Ibagué</t>
  </si>
  <si>
    <t>2020730010026 - 2024730010084</t>
  </si>
  <si>
    <t>Objetivo: Articulación y fortalecimiento de los canales de atención y orientación al ciudadano en la administración Municipal</t>
  </si>
  <si>
    <t>Solicitudes Atendidas</t>
  </si>
  <si>
    <t>Espacios de integración de oferta pública generados</t>
  </si>
  <si>
    <t>Realizar eventos, talleres, encuentros y capacitaciones a grupos de valor en mecanismos de atención, denuncias y solicitudes de los ciudadanos</t>
  </si>
  <si>
    <r>
      <t>META DE RESULTADO  No.</t>
    </r>
    <r>
      <rPr>
        <sz val="12"/>
        <rFont val="Arial"/>
        <family val="2"/>
      </rPr>
      <t xml:space="preserve">  personas atendidas con oferta institucional articulada </t>
    </r>
  </si>
  <si>
    <t>GEN 09 -CONTRATAR LA PRESTACIÓN DE SERVICIOS DE APOYO A LA GESTION PARA EL DESARROLLO DEL PROYECTO: FORTALECIMIENTO A LA GESTION INSTITUCIONAL PARA UNA EFICIENTE ATENCIÓN AL CIUDADANO”</t>
  </si>
  <si>
    <t>OBJETO SGI13 - CONTRATAR LA PRESTACIÓN DE SERVICIOS PROFESIONALES, PARA EL DESARROLLO Y EJECUCIÓN DE LOS DIFERENTES PROGRAMAS Y PROYECTOS DE LA ALCALDÍA MUNICIPAL DE LA CIUDAD DE IBAGUÉ EN EL MARCO DEL PROYECTO DENOMINADO ´FORTALECIMIENTO A LA GESTION INSTITUCIONAL PARA UNA EFICIENTE ATENCION AL CIUDADANO´</t>
  </si>
  <si>
    <t>OBJETO SGI12 - CONTRATAR LA PRESTACIÓN DE SERVICIOS PROFESIONALES, PARA EL DESARROLLO Y EJECUCIÓN DE LOS DIFERENTES PROGRAMAS Y PROYECTOS DE LA ALCALDÍA MUNICIPAL DE LA CIUDAD DE IBAGUÉ EN EL MARCO DEL PROYECTO DENOMINADO ´FORTALECIMIENTO A LA GESTION INSTITUCIONAL PARA UNA EFICIENTE ATENCION AL CIUDADANO´</t>
  </si>
  <si>
    <t>OBJETO SGI14 - CONTRATAR LA PRESTACIÓN DE SERVICIOS PROFESIONALES, PARA EL DESARROLLO Y EJECUCIÓN DE LOS DIFERENTES PROGRAMAS Y PROYECTOS DE LA ALCALDÍA MUNICIPAL DE LA CIUDAD DE IBAGUÉ EN EL MARCO DEL PROYECTO DENOMINADO ´FORTALECIMIENTO A LA GESTION INSTITUCIONAL PARA UNA EFICIENTE ATENCION AL CIUDADANO</t>
  </si>
  <si>
    <t xml:space="preserve">Secretaría de General </t>
  </si>
  <si>
    <r>
      <t xml:space="preserve">GRUPO: </t>
    </r>
    <r>
      <rPr>
        <sz val="16"/>
        <rFont val="Arial"/>
        <family val="2"/>
      </rPr>
      <t xml:space="preserve">Oficina de Comunicaciones </t>
    </r>
  </si>
  <si>
    <r>
      <t xml:space="preserve">FECHA DE  SEGUIMIENTO: </t>
    </r>
    <r>
      <rPr>
        <sz val="16"/>
        <rFont val="Arial"/>
        <family val="2"/>
      </rPr>
      <t>11-10-2024</t>
    </r>
  </si>
  <si>
    <r>
      <t xml:space="preserve">Objetivos: </t>
    </r>
    <r>
      <rPr>
        <sz val="16"/>
        <rFont val="Arial"/>
        <family val="2"/>
      </rPr>
      <t>Desarrollar e implementar formatos transmedia multiplataforma e innovadores que faciliten el acceso público a información relevante con
un lenguaje claro, promoviendo una comunicación efectiva y ágil, a través de las tecnologías y la medición efectiva.</t>
    </r>
  </si>
  <si>
    <t xml:space="preserve">SECTOR: </t>
  </si>
  <si>
    <t xml:space="preserve">CODIGO BPPIM:  </t>
  </si>
  <si>
    <r>
      <t xml:space="preserve">CODIGO PRESUPUESTAL: </t>
    </r>
    <r>
      <rPr>
        <sz val="16"/>
        <rFont val="Arial"/>
        <family val="2"/>
      </rPr>
      <t xml:space="preserve">214320202009 </t>
    </r>
    <r>
      <rPr>
        <b/>
        <sz val="16"/>
        <rFont val="Arial"/>
        <family val="2"/>
      </rPr>
      <t xml:space="preserve"> RUBROS: </t>
    </r>
    <r>
      <rPr>
        <sz val="16"/>
        <rFont val="Arial"/>
        <family val="2"/>
      </rPr>
      <t>SERVICIOS PARA LA COMUNIDAD, SOCIALES Y PERSONALES</t>
    </r>
  </si>
  <si>
    <r>
      <rPr>
        <b/>
        <sz val="12"/>
        <rFont val="Arial"/>
        <family val="2"/>
      </rPr>
      <t>2024730010112</t>
    </r>
    <r>
      <rPr>
        <sz val="12"/>
        <rFont val="Arial"/>
        <family val="2"/>
      </rPr>
      <t>: Fortalecimiento de
un sistema de comunicación e información
accesible, confiable y oportuno para los Ibaguereños como herramienta de innovación pública.</t>
    </r>
  </si>
  <si>
    <t xml:space="preserve">P </t>
  </si>
  <si>
    <t>Numero</t>
  </si>
  <si>
    <r>
      <rPr>
        <sz val="12"/>
        <rFont val="Arial MT"/>
      </rPr>
      <t>Sistemas de información implementados , para la producción de contenidos digitales.</t>
    </r>
    <r>
      <rPr>
        <b/>
        <sz val="12"/>
        <rFont val="Arial MT"/>
      </rPr>
      <t xml:space="preserve">
</t>
    </r>
  </si>
  <si>
    <r>
      <t xml:space="preserve">META DE RESULTADO  No. </t>
    </r>
    <r>
      <rPr>
        <sz val="12"/>
        <rFont val="Arial"/>
        <family val="2"/>
      </rPr>
      <t>Servicio de información actualizado</t>
    </r>
  </si>
  <si>
    <t xml:space="preserve">Numero </t>
  </si>
  <si>
    <t>NOMBRE:  MAGDA GISELA HERRERA JIMÉNEZ</t>
  </si>
  <si>
    <t>FIRMA</t>
  </si>
  <si>
    <t>AdquisiciÓn de hardware, software, licenciamiento y demÁs dispositivos para garantizar, mejorar y optimizar los servicios tecnolÓgicos e informÁticos a cargo de la administraciÓn municipal.</t>
  </si>
  <si>
    <t>AdquisiciÓn de hardware, software, licenciamiento y demÁs dispositivos para garantizar, mejorar y optimizar los servicios tecnolÓgicos e informÁticos a cargo de la administraciÓn municipa</t>
  </si>
  <si>
    <t>390100701 - Desarrollo de acciones en el campo de relaciones y cooperación en materia de comunicaciones, tecnologías e innovación - CTI con organismos y entidades internacionales con el fin de fomentar el intercambio de experiencias, ideas y proyectos en beneficio de los diferentes grupos de valor</t>
  </si>
  <si>
    <t>4599023 - Desarrollar actividades para la implementación del Sistema de Gestión de Cultura de Paz Organizacional y estrategias para trabajar ambientes de tolerancia, convivencia y bienestar social con enfoque en el desarrollo humano.</t>
  </si>
  <si>
    <t>CODIGO PRESUPUESTAL:   214320202009 - 214320202008                                                   RUBROS:</t>
  </si>
  <si>
    <t>SERVICIOS PARA LA COMUNIDAD, SOCIALES Y PERSONALES
Servicios prestados a las empresas y servicios de producción</t>
  </si>
  <si>
    <t>45990290
- Servicio
de
integración
de la
oferta
pública</t>
  </si>
  <si>
    <t>Índice de Desempeño Institucional IDI</t>
  </si>
  <si>
    <t>4502015 -
Oficina
para la
atención y
orientación
ciudadana
dotada</t>
  </si>
  <si>
    <r>
      <rPr>
        <sz val="12"/>
        <rFont val="Arial MT"/>
      </rPr>
      <t>Índice Política Participación ciudadana en la Gestión PúblicaI DI</t>
    </r>
    <r>
      <rPr>
        <b/>
        <sz val="12"/>
        <rFont val="Arial MT"/>
      </rPr>
      <t xml:space="preserve">
</t>
    </r>
  </si>
  <si>
    <t>Implementar una estrategia de comunicación y atención al ciudadano para brindar información eficiente y oportuna de la oferta institucional</t>
  </si>
  <si>
    <t>GEN 05 - CONTRATAR LA PRESTACIÓN DE SERVICIOS DE APOYO A LA GESTION PARA EL DESARROLLO DEL PROYECTO: FORTALECIMIENTO A LA GESTION INSTITUCIONAL PARA UNA EFICIENTE ATENCIÓN AL CIUDADANO</t>
  </si>
  <si>
    <t>OBJETO GEN 03 - CONTRATAR LA PRESTACIÓN DE SERVICIOS PROFESIONALES PARA EL DESARROLLO DEL PROYECTO: FORTALECIMIENTO DEL ACCESO CIUDADANO CAPACITACION Y ORIENTACION PARA UNA EFICIENTE ORIENTACION AL CIUDADANO</t>
  </si>
  <si>
    <t>GEN 06 - CONTRATAR LA PRESTACIÓN DE SERVICIOS DE APOYO A LA GESTION PARA EL DESARROLLO DEL PROYECTO: FORTALECIMIENTO A LA GESTION INSTITUCIONAL PARA UNA EFICIENTE ATENCIÓN AL CIUDADANO</t>
  </si>
  <si>
    <t>GEN 07 - CONTRATAR LA PRESTACIÓN DE SERVICIOS PROFESIONALES PARA EL DESARROLLO DEL PROYECTO: FORTALECIMIENTO A LA GESTION INSTITUCIONAL PARA UNA EFICIENTE ATENCIÓN AL CIUDADANO</t>
  </si>
  <si>
    <t>ADQUISICIÓN DE HARDWARE, SOFTWARE, LICENCIAMIENTO Y DEMÁS DISPOSITIVOS PARA GARANTIZAR, MEJORAR Y OPTIMIZAR LOS SERVICIOS TECNOLÓGICOS E INFORMÁTICOS A CARGO DE LA ADMINISTRACIÓN MUNICIPAL</t>
  </si>
  <si>
    <t>GEN 01 - CONTRATAR LA PRESTACIÓN DE SERVICIOS PROFESIONALES PARA LA CONSOLIDACIÓN DEL PROYECTO: FORTALECIMIENTO DEL SISTEMA DE GESTION DE CULTURA DE PAZ ORGANIZACIONAL QUE PROMUEVE EL DESARROLLO HUMANO EN EL MUNICIPIO DE IBAGUE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</si>
</sst>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&quot;$&quot;\ * #,##0_-;\-&quot;$&quot;\ * #,##0_-;_-&quot;$&quot;\ * &quot;-&quot;??_-;_-@"/>
    <numFmt numFmtId="172" formatCode="_-&quot;$&quot;\ * #,##0_-;\-&quot;$&quot;\ * #,##0_-;_-&quot;$&quot;\ * &quot;-&quot;??_-;_-@_-"/>
    <numFmt numFmtId="173" formatCode="&quot;$&quot;\ #,##0.00"/>
    <numFmt numFmtId="174" formatCode="_-* #,##0_-;\-* #,##0_-;_-* &quot;-&quot;??_-;_-@_-"/>
    <numFmt numFmtId="175" formatCode="#,##0.000_);\(#,##0.00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91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2" fontId="2" fillId="0" borderId="1" xfId="1" applyNumberFormat="1" applyFont="1" applyBorder="1" applyAlignment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4" fontId="2" fillId="0" borderId="10" xfId="1" applyNumberFormat="1" applyFont="1" applyBorder="1" applyAlignment="1">
      <alignment horizontal="center" vertical="center"/>
    </xf>
    <xf numFmtId="164" fontId="2" fillId="0" borderId="0" xfId="1" applyNumberFormat="1" applyFont="1"/>
    <xf numFmtId="165" fontId="2" fillId="0" borderId="0" xfId="1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8" fontId="5" fillId="0" borderId="1" xfId="1" applyNumberFormat="1" applyFont="1" applyBorder="1" applyAlignment="1">
      <alignment vertical="top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17" fontId="10" fillId="0" borderId="1" xfId="1" applyNumberFormat="1" applyFont="1" applyBorder="1"/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0" borderId="1" xfId="1" applyFont="1" applyBorder="1"/>
    <xf numFmtId="2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left" wrapText="1"/>
    </xf>
    <xf numFmtId="171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 wrapText="1"/>
    </xf>
    <xf numFmtId="171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10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7" fillId="2" borderId="0" xfId="1" applyFont="1" applyFill="1"/>
    <xf numFmtId="0" fontId="10" fillId="2" borderId="1" xfId="1" applyFont="1" applyFill="1" applyBorder="1"/>
    <xf numFmtId="17" fontId="10" fillId="2" borderId="1" xfId="1" applyNumberFormat="1" applyFont="1" applyFill="1" applyBorder="1"/>
    <xf numFmtId="2" fontId="10" fillId="2" borderId="1" xfId="1" applyNumberFormat="1" applyFont="1" applyFill="1" applyBorder="1" applyAlignment="1">
      <alignment horizontal="center" vertical="center"/>
    </xf>
    <xf numFmtId="10" fontId="7" fillId="2" borderId="1" xfId="2" applyNumberFormat="1" applyFont="1" applyFill="1" applyBorder="1"/>
    <xf numFmtId="0" fontId="7" fillId="2" borderId="8" xfId="1" applyFont="1" applyFill="1" applyBorder="1"/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 applyProtection="1">
      <alignment vertical="center"/>
    </xf>
    <xf numFmtId="2" fontId="2" fillId="2" borderId="1" xfId="1" applyNumberFormat="1" applyFont="1" applyFill="1" applyBorder="1" applyAlignment="1">
      <alignment vertical="center"/>
    </xf>
    <xf numFmtId="2" fontId="3" fillId="2" borderId="1" xfId="2" applyNumberFormat="1" applyFont="1" applyFill="1" applyBorder="1" applyAlignment="1" applyProtection="1">
      <alignment vertical="center"/>
    </xf>
    <xf numFmtId="14" fontId="2" fillId="2" borderId="10" xfId="1" applyNumberFormat="1" applyFont="1" applyFill="1" applyBorder="1" applyAlignment="1">
      <alignment horizontal="center" vertical="center"/>
    </xf>
    <xf numFmtId="44" fontId="3" fillId="2" borderId="1" xfId="5" applyFont="1" applyFill="1" applyBorder="1" applyAlignment="1" applyProtection="1">
      <alignment vertical="center"/>
    </xf>
    <xf numFmtId="0" fontId="2" fillId="2" borderId="1" xfId="1" applyFont="1" applyFill="1" applyBorder="1"/>
    <xf numFmtId="0" fontId="5" fillId="2" borderId="11" xfId="1" applyFont="1" applyFill="1" applyBorder="1" applyAlignment="1">
      <alignment horizontal="center" vertical="center" wrapText="1"/>
    </xf>
    <xf numFmtId="169" fontId="3" fillId="2" borderId="1" xfId="3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vertical="center"/>
    </xf>
    <xf numFmtId="10" fontId="3" fillId="2" borderId="1" xfId="2" applyNumberFormat="1" applyFont="1" applyFill="1" applyBorder="1" applyAlignment="1" applyProtection="1">
      <alignment vertical="center"/>
    </xf>
    <xf numFmtId="0" fontId="2" fillId="2" borderId="0" xfId="1" applyFont="1" applyFill="1"/>
    <xf numFmtId="0" fontId="2" fillId="2" borderId="9" xfId="1" applyFont="1" applyFill="1" applyBorder="1"/>
    <xf numFmtId="0" fontId="2" fillId="2" borderId="0" xfId="1" applyFont="1" applyFill="1" applyAlignment="1">
      <alignment horizontal="left" vertical="center"/>
    </xf>
    <xf numFmtId="168" fontId="2" fillId="2" borderId="0" xfId="1" applyNumberFormat="1" applyFont="1" applyFill="1"/>
    <xf numFmtId="2" fontId="3" fillId="2" borderId="0" xfId="1" applyNumberFormat="1" applyFont="1" applyFill="1"/>
    <xf numFmtId="10" fontId="3" fillId="2" borderId="0" xfId="2" applyNumberFormat="1" applyFont="1" applyFill="1" applyBorder="1" applyProtection="1"/>
    <xf numFmtId="39" fontId="3" fillId="2" borderId="0" xfId="1" applyNumberFormat="1" applyFont="1" applyFill="1"/>
    <xf numFmtId="39" fontId="3" fillId="2" borderId="8" xfId="1" applyNumberFormat="1" applyFont="1" applyFill="1" applyBorder="1"/>
    <xf numFmtId="168" fontId="5" fillId="2" borderId="1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left" vertical="center"/>
    </xf>
    <xf numFmtId="39" fontId="5" fillId="2" borderId="1" xfId="1" applyNumberFormat="1" applyFont="1" applyFill="1" applyBorder="1" applyAlignment="1">
      <alignment horizontal="left" vertical="top"/>
    </xf>
    <xf numFmtId="168" fontId="5" fillId="2" borderId="1" xfId="1" applyNumberFormat="1" applyFont="1" applyFill="1" applyBorder="1" applyAlignment="1">
      <alignment horizontal="left" vertical="top"/>
    </xf>
    <xf numFmtId="172" fontId="3" fillId="2" borderId="1" xfId="5" applyNumberFormat="1" applyFont="1" applyFill="1" applyBorder="1" applyAlignment="1" applyProtection="1">
      <alignment vertical="center"/>
    </xf>
    <xf numFmtId="10" fontId="14" fillId="0" borderId="1" xfId="0" applyNumberFormat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7" fillId="0" borderId="1" xfId="1" applyFont="1" applyBorder="1"/>
    <xf numFmtId="14" fontId="7" fillId="2" borderId="1" xfId="1" applyNumberFormat="1" applyFont="1" applyFill="1" applyBorder="1" applyAlignment="1">
      <alignment horizontal="left"/>
    </xf>
    <xf numFmtId="0" fontId="10" fillId="0" borderId="11" xfId="1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73" fontId="5" fillId="0" borderId="1" xfId="4" applyNumberFormat="1" applyFont="1" applyBorder="1" applyAlignment="1" applyProtection="1">
      <alignment vertical="center"/>
    </xf>
    <xf numFmtId="174" fontId="3" fillId="0" borderId="1" xfId="4" applyNumberFormat="1" applyFont="1" applyBorder="1" applyAlignment="1" applyProtection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65" fontId="3" fillId="0" borderId="0" xfId="3" applyFont="1" applyFill="1" applyBorder="1" applyAlignment="1" applyProtection="1">
      <alignment vertical="center"/>
    </xf>
    <xf numFmtId="2" fontId="2" fillId="0" borderId="0" xfId="1" applyNumberFormat="1" applyFont="1"/>
    <xf numFmtId="166" fontId="5" fillId="0" borderId="1" xfId="4" applyNumberFormat="1" applyFont="1" applyBorder="1" applyAlignment="1" applyProtection="1">
      <alignment vertical="center"/>
    </xf>
    <xf numFmtId="174" fontId="3" fillId="0" borderId="1" xfId="4" applyNumberFormat="1" applyFont="1" applyBorder="1" applyAlignment="1" applyProtection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73" fontId="3" fillId="0" borderId="1" xfId="3" applyNumberFormat="1" applyFont="1" applyBorder="1" applyAlignment="1">
      <alignment horizontal="right" vertical="center" wrapText="1"/>
    </xf>
    <xf numFmtId="39" fontId="3" fillId="0" borderId="1" xfId="1" applyNumberFormat="1" applyFont="1" applyBorder="1" applyAlignment="1">
      <alignment vertical="center"/>
    </xf>
    <xf numFmtId="166" fontId="3" fillId="0" borderId="1" xfId="3" applyNumberFormat="1" applyFont="1" applyBorder="1" applyAlignment="1">
      <alignment horizontal="right" vertical="center" wrapText="1"/>
    </xf>
    <xf numFmtId="175" fontId="5" fillId="0" borderId="1" xfId="1" applyNumberFormat="1" applyFont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0" fontId="5" fillId="2" borderId="13" xfId="1" applyFont="1" applyFill="1" applyBorder="1" applyAlignment="1">
      <alignment horizontal="center" vertical="center"/>
    </xf>
    <xf numFmtId="39" fontId="3" fillId="2" borderId="1" xfId="1" applyNumberFormat="1" applyFont="1" applyFill="1" applyBorder="1" applyAlignment="1">
      <alignment horizontal="center" vertical="center"/>
    </xf>
    <xf numFmtId="10" fontId="3" fillId="2" borderId="1" xfId="6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 wrapText="1"/>
    </xf>
    <xf numFmtId="0" fontId="4" fillId="2" borderId="5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168" fontId="5" fillId="2" borderId="1" xfId="1" applyNumberFormat="1" applyFont="1" applyFill="1" applyBorder="1" applyAlignment="1">
      <alignment horizontal="left" vertical="center"/>
    </xf>
    <xf numFmtId="168" fontId="5" fillId="2" borderId="1" xfId="1" applyNumberFormat="1" applyFont="1" applyFill="1" applyBorder="1" applyAlignment="1">
      <alignment horizontal="center" vertical="top"/>
    </xf>
    <xf numFmtId="2" fontId="5" fillId="2" borderId="11" xfId="1" applyNumberFormat="1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center" vertical="center" wrapText="1"/>
    </xf>
    <xf numFmtId="39" fontId="3" fillId="2" borderId="14" xfId="1" applyNumberFormat="1" applyFont="1" applyFill="1" applyBorder="1" applyAlignment="1">
      <alignment horizontal="center" vertical="center"/>
    </xf>
    <xf numFmtId="39" fontId="3" fillId="2" borderId="1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2" fontId="3" fillId="0" borderId="0" xfId="1" applyNumberFormat="1" applyFont="1" applyAlignment="1">
      <alignment horizontal="lef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horizontal="left" vertical="center" wrapText="1"/>
    </xf>
    <xf numFmtId="0" fontId="10" fillId="2" borderId="13" xfId="1" applyFont="1" applyFill="1" applyBorder="1" applyAlignment="1">
      <alignment horizontal="left" vertical="top"/>
    </xf>
    <xf numFmtId="0" fontId="10" fillId="2" borderId="11" xfId="1" applyFont="1" applyFill="1" applyBorder="1" applyAlignment="1">
      <alignment horizontal="left" vertical="top"/>
    </xf>
    <xf numFmtId="49" fontId="7" fillId="2" borderId="12" xfId="1" applyNumberFormat="1" applyFont="1" applyFill="1" applyBorder="1" applyAlignment="1">
      <alignment horizontal="center" vertical="center"/>
    </xf>
    <xf numFmtId="49" fontId="7" fillId="2" borderId="11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top"/>
    </xf>
    <xf numFmtId="0" fontId="10" fillId="2" borderId="12" xfId="1" applyFont="1" applyFill="1" applyBorder="1" applyAlignment="1">
      <alignment horizontal="center" vertical="top"/>
    </xf>
    <xf numFmtId="0" fontId="10" fillId="2" borderId="11" xfId="1" applyFont="1" applyFill="1" applyBorder="1" applyAlignment="1">
      <alignment horizontal="center" vertical="top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0" fontId="10" fillId="2" borderId="13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10" fontId="7" fillId="2" borderId="13" xfId="2" applyNumberFormat="1" applyFont="1" applyFill="1" applyBorder="1" applyAlignment="1">
      <alignment horizontal="center"/>
    </xf>
    <xf numFmtId="10" fontId="7" fillId="2" borderId="12" xfId="2" applyNumberFormat="1" applyFont="1" applyFill="1" applyBorder="1" applyAlignment="1">
      <alignment horizontal="center"/>
    </xf>
    <xf numFmtId="10" fontId="7" fillId="2" borderId="11" xfId="2" applyNumberFormat="1" applyFont="1" applyFill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10" fillId="2" borderId="13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0" fillId="2" borderId="11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2" fontId="10" fillId="2" borderId="13" xfId="1" applyNumberFormat="1" applyFont="1" applyFill="1" applyBorder="1" applyAlignment="1">
      <alignment horizontal="center" vertical="center" wrapText="1"/>
    </xf>
    <xf numFmtId="2" fontId="10" fillId="2" borderId="12" xfId="1" applyNumberFormat="1" applyFont="1" applyFill="1" applyBorder="1" applyAlignment="1">
      <alignment horizontal="center" vertical="center" wrapText="1"/>
    </xf>
    <xf numFmtId="2" fontId="10" fillId="2" borderId="11" xfId="1" applyNumberFormat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left" vertical="top" wrapText="1"/>
    </xf>
    <xf numFmtId="0" fontId="10" fillId="2" borderId="11" xfId="1" applyFont="1" applyFill="1" applyBorder="1" applyAlignment="1">
      <alignment horizontal="left" vertical="top" wrapText="1"/>
    </xf>
    <xf numFmtId="2" fontId="7" fillId="2" borderId="13" xfId="1" applyNumberFormat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2" fontId="7" fillId="2" borderId="1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8" fontId="5" fillId="0" borderId="1" xfId="1" applyNumberFormat="1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6" xfId="1" applyFont="1" applyBorder="1" applyAlignment="1">
      <alignment horizontal="left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2" fontId="10" fillId="0" borderId="1" xfId="1" applyNumberFormat="1" applyFont="1" applyBorder="1" applyAlignment="1">
      <alignment horizontal="center" vertical="center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0" fillId="0" borderId="13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0" fillId="0" borderId="12" xfId="1" applyFont="1" applyBorder="1" applyAlignment="1">
      <alignment horizontal="center" vertical="top"/>
    </xf>
    <xf numFmtId="0" fontId="10" fillId="0" borderId="11" xfId="1" applyFont="1" applyBorder="1" applyAlignment="1">
      <alignment horizontal="center" vertical="top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top"/>
    </xf>
    <xf numFmtId="0" fontId="4" fillId="0" borderId="6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" xfId="6" applyFont="1" applyBorder="1" applyAlignment="1" applyProtection="1">
      <alignment horizontal="center" vertical="center"/>
    </xf>
    <xf numFmtId="10" fontId="2" fillId="0" borderId="1" xfId="6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wrapText="1"/>
    </xf>
    <xf numFmtId="0" fontId="2" fillId="0" borderId="3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left" vertical="center"/>
    </xf>
    <xf numFmtId="1" fontId="7" fillId="0" borderId="11" xfId="1" applyNumberFormat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center" vertical="center"/>
    </xf>
  </cellXfs>
  <cellStyles count="7">
    <cellStyle name="Millares 2" xfId="4"/>
    <cellStyle name="Moneda" xfId="5" builtin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C4D64A8-2EB6-4487-B7B3-100F34AB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12F725EF-EB86-4401-A2E7-13273A3F814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B2FDE7F9-2203-4C80-8216-24DC0B8F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774F34AD-124A-4B9E-837F-D18C4753736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93F812A9-7091-4ED3-9639-D7B40F44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684851F5-1FB8-44EC-86E7-629C23C4FC6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B3319917-B4EA-42D9-B601-C0079409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9" name="3 Imagen" descr="Membretes_2024_2-01">
          <a:extLst>
            <a:ext uri="{FF2B5EF4-FFF2-40B4-BE49-F238E27FC236}">
              <a16:creationId xmlns:a16="http://schemas.microsoft.com/office/drawing/2014/main" id="{17C82CED-269B-4AA4-9A58-821093F11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6817F9F-49F4-4DBA-8BAA-225C64A5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A837C6AA-3D00-444B-8A18-F99CE56B323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4D13DD9F-24F7-4BA0-95C8-CE2F4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78FD55F6-EE60-46A6-B475-EEB7EC385E6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1EF67962-06DE-45B7-B5E6-90671274A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734762F3-27FD-4B84-9011-C3939E11C9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18103097-0D64-40AE-89C7-D19BC2AA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9" name="3 Imagen" descr="Membretes_2024_2-01">
          <a:extLst>
            <a:ext uri="{FF2B5EF4-FFF2-40B4-BE49-F238E27FC236}">
              <a16:creationId xmlns:a16="http://schemas.microsoft.com/office/drawing/2014/main" id="{894B783C-3268-43B6-A6D2-46BD599C32F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C67C59E8-2B9C-447C-BAAC-C8FB48CC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66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08077984-D5D4-4B00-93C0-6B6360E24AF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3740" y="401017"/>
          <a:ext cx="4718325" cy="1490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590550</xdr:colOff>
      <xdr:row>1</xdr:row>
      <xdr:rowOff>95250</xdr:rowOff>
    </xdr:from>
    <xdr:ext cx="733425" cy="800100"/>
    <xdr:pic>
      <xdr:nvPicPr>
        <xdr:cNvPr id="2" name="image1.png" descr="CAPITAL">
          <a:extLst>
            <a:ext uri="{FF2B5EF4-FFF2-40B4-BE49-F238E27FC236}">
              <a16:creationId xmlns:a16="http://schemas.microsoft.com/office/drawing/2014/main" id="{0444F93A-7E8F-421B-AE9E-A84C53C82E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78650" y="361950"/>
          <a:ext cx="7334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1</xdr:row>
      <xdr:rowOff>28575</xdr:rowOff>
    </xdr:from>
    <xdr:ext cx="3028950" cy="1000125"/>
    <xdr:pic>
      <xdr:nvPicPr>
        <xdr:cNvPr id="3" name="image2.png">
          <a:extLst>
            <a:ext uri="{FF2B5EF4-FFF2-40B4-BE49-F238E27FC236}">
              <a16:creationId xmlns:a16="http://schemas.microsoft.com/office/drawing/2014/main" id="{965D0158-5C80-432A-8086-9E773C090F9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5" y="295275"/>
          <a:ext cx="3028950" cy="1000125"/>
        </a:xfrm>
        <a:prstGeom prst="rect">
          <a:avLst/>
        </a:prstGeom>
        <a:noFill/>
      </xdr:spPr>
    </xdr:pic>
    <xdr:clientData fLocksWithSheet="0"/>
  </xdr:one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3D95A6B9-46B3-43E9-9D0B-1863E836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41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P63"/>
  <sheetViews>
    <sheetView view="pageBreakPreview" topLeftCell="B13" zoomScale="60" zoomScaleNormal="60" workbookViewId="0">
      <selection activeCell="G19" sqref="G19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230"/>
      <c r="B2" s="230"/>
      <c r="C2" s="231" t="s">
        <v>29</v>
      </c>
      <c r="D2" s="232"/>
      <c r="E2" s="232"/>
      <c r="F2" s="232"/>
      <c r="G2" s="232"/>
      <c r="H2" s="232"/>
      <c r="I2" s="232"/>
      <c r="J2" s="233"/>
      <c r="K2" s="212" t="s">
        <v>33</v>
      </c>
      <c r="L2" s="213"/>
      <c r="M2" s="213"/>
      <c r="N2" s="214"/>
      <c r="O2" s="237"/>
      <c r="P2" s="238"/>
      <c r="Q2" s="52"/>
    </row>
    <row r="3" spans="1:250" s="30" customFormat="1" ht="37.5" customHeight="1">
      <c r="A3" s="230"/>
      <c r="B3" s="230"/>
      <c r="C3" s="234"/>
      <c r="D3" s="235"/>
      <c r="E3" s="235"/>
      <c r="F3" s="235"/>
      <c r="G3" s="235"/>
      <c r="H3" s="235"/>
      <c r="I3" s="235"/>
      <c r="J3" s="236"/>
      <c r="K3" s="212" t="s">
        <v>30</v>
      </c>
      <c r="L3" s="213"/>
      <c r="M3" s="213"/>
      <c r="N3" s="214"/>
      <c r="O3" s="239"/>
      <c r="P3" s="240"/>
      <c r="Q3" s="52"/>
    </row>
    <row r="4" spans="1:250" s="30" customFormat="1" ht="33.75" customHeight="1">
      <c r="A4" s="230"/>
      <c r="B4" s="230"/>
      <c r="C4" s="231" t="s">
        <v>28</v>
      </c>
      <c r="D4" s="232"/>
      <c r="E4" s="232"/>
      <c r="F4" s="232"/>
      <c r="G4" s="232"/>
      <c r="H4" s="232"/>
      <c r="I4" s="232"/>
      <c r="J4" s="233"/>
      <c r="K4" s="212" t="s">
        <v>31</v>
      </c>
      <c r="L4" s="213"/>
      <c r="M4" s="213"/>
      <c r="N4" s="214"/>
      <c r="O4" s="239"/>
      <c r="P4" s="240"/>
      <c r="Q4" s="52"/>
    </row>
    <row r="5" spans="1:250" s="30" customFormat="1" ht="38.25" customHeight="1">
      <c r="A5" s="230"/>
      <c r="B5" s="230"/>
      <c r="C5" s="234"/>
      <c r="D5" s="235"/>
      <c r="E5" s="235"/>
      <c r="F5" s="235"/>
      <c r="G5" s="235"/>
      <c r="H5" s="235"/>
      <c r="I5" s="235"/>
      <c r="J5" s="236"/>
      <c r="K5" s="212" t="s">
        <v>32</v>
      </c>
      <c r="L5" s="213"/>
      <c r="M5" s="213"/>
      <c r="N5" s="214"/>
      <c r="O5" s="241"/>
      <c r="P5" s="242"/>
      <c r="Q5" s="52"/>
    </row>
    <row r="6" spans="1:250" s="30" customFormat="1" ht="23.25" customHeight="1">
      <c r="A6" s="84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52"/>
    </row>
    <row r="7" spans="1:250" s="30" customFormat="1" ht="31.5" customHeight="1">
      <c r="A7" s="85" t="s">
        <v>38</v>
      </c>
      <c r="B7" s="85" t="s">
        <v>47</v>
      </c>
      <c r="C7" s="212" t="s">
        <v>102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  <c r="Q7" s="52"/>
    </row>
    <row r="8" spans="1:250" s="30" customFormat="1" ht="36" customHeight="1">
      <c r="A8" s="85" t="s">
        <v>27</v>
      </c>
      <c r="B8" s="86">
        <v>45565</v>
      </c>
      <c r="C8" s="215" t="s">
        <v>46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</row>
    <row r="9" spans="1:250" s="30" customFormat="1" ht="36" customHeight="1">
      <c r="A9" s="198" t="s">
        <v>49</v>
      </c>
      <c r="B9" s="199"/>
      <c r="C9" s="200" t="s">
        <v>50</v>
      </c>
      <c r="D9" s="200"/>
      <c r="E9" s="200"/>
      <c r="F9" s="200"/>
      <c r="G9" s="200"/>
      <c r="H9" s="201"/>
      <c r="I9" s="216" t="s">
        <v>117</v>
      </c>
      <c r="J9" s="217"/>
      <c r="K9" s="218"/>
      <c r="L9" s="222" t="s">
        <v>26</v>
      </c>
      <c r="M9" s="223"/>
      <c r="N9" s="223"/>
      <c r="O9" s="223"/>
      <c r="P9" s="224"/>
      <c r="Q9" s="38"/>
      <c r="S9" s="197"/>
      <c r="T9" s="197"/>
      <c r="U9" s="197"/>
      <c r="V9" s="197"/>
      <c r="W9" s="197"/>
    </row>
    <row r="10" spans="1:250" s="30" customFormat="1" ht="36" customHeight="1">
      <c r="A10" s="198" t="s">
        <v>25</v>
      </c>
      <c r="B10" s="199"/>
      <c r="C10" s="200" t="s">
        <v>51</v>
      </c>
      <c r="D10" s="200"/>
      <c r="E10" s="200"/>
      <c r="F10" s="200"/>
      <c r="G10" s="200"/>
      <c r="H10" s="201"/>
      <c r="I10" s="219"/>
      <c r="J10" s="220"/>
      <c r="K10" s="221"/>
      <c r="L10" s="87" t="s">
        <v>24</v>
      </c>
      <c r="M10" s="202" t="s">
        <v>23</v>
      </c>
      <c r="N10" s="202"/>
      <c r="O10" s="202"/>
      <c r="P10" s="87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203" t="s">
        <v>21</v>
      </c>
      <c r="B11" s="204"/>
      <c r="C11" s="205" t="s">
        <v>114</v>
      </c>
      <c r="D11" s="205"/>
      <c r="E11" s="205"/>
      <c r="F11" s="205"/>
      <c r="G11" s="205"/>
      <c r="H11" s="206"/>
      <c r="I11" s="219"/>
      <c r="J11" s="220"/>
      <c r="K11" s="221"/>
      <c r="L11" s="88"/>
      <c r="M11" s="207"/>
      <c r="N11" s="208"/>
      <c r="O11" s="209"/>
      <c r="P11" s="89"/>
      <c r="Q11" s="38"/>
      <c r="S11" s="47"/>
      <c r="T11" s="210"/>
      <c r="U11" s="210"/>
      <c r="V11" s="210"/>
      <c r="W11" s="47"/>
      <c r="Y11" s="46"/>
      <c r="Z11" s="46"/>
    </row>
    <row r="12" spans="1:250" s="30" customFormat="1" ht="74.25" customHeight="1">
      <c r="A12" s="225" t="s">
        <v>20</v>
      </c>
      <c r="B12" s="226"/>
      <c r="C12" s="205" t="s">
        <v>115</v>
      </c>
      <c r="D12" s="205"/>
      <c r="E12" s="205"/>
      <c r="F12" s="205"/>
      <c r="G12" s="205"/>
      <c r="H12" s="206"/>
      <c r="I12" s="219"/>
      <c r="J12" s="220"/>
      <c r="K12" s="221"/>
      <c r="L12" s="40"/>
      <c r="M12" s="227"/>
      <c r="N12" s="228"/>
      <c r="O12" s="229"/>
      <c r="P12" s="42"/>
      <c r="Q12" s="38"/>
      <c r="S12" s="41"/>
      <c r="T12" s="177"/>
      <c r="U12" s="177"/>
      <c r="V12" s="177"/>
      <c r="W12" s="35"/>
      <c r="Y12" s="33"/>
      <c r="Z12" s="32"/>
      <c r="AA12" s="31"/>
    </row>
    <row r="13" spans="1:250" s="30" customFormat="1" ht="74.25" customHeight="1">
      <c r="A13" s="178" t="s">
        <v>19</v>
      </c>
      <c r="B13" s="179"/>
      <c r="C13" s="180" t="s">
        <v>116</v>
      </c>
      <c r="D13" s="180"/>
      <c r="E13" s="180"/>
      <c r="F13" s="180"/>
      <c r="G13" s="180"/>
      <c r="H13" s="181"/>
      <c r="I13" s="219"/>
      <c r="J13" s="220"/>
      <c r="K13" s="221"/>
      <c r="L13" s="43"/>
      <c r="M13" s="182"/>
      <c r="N13" s="183"/>
      <c r="O13" s="184"/>
      <c r="P13" s="42"/>
      <c r="Q13" s="38"/>
      <c r="S13" s="41"/>
      <c r="T13" s="177"/>
      <c r="U13" s="177"/>
      <c r="V13" s="177"/>
      <c r="W13" s="35"/>
      <c r="Y13" s="33"/>
      <c r="Z13" s="32"/>
      <c r="AA13" s="31"/>
    </row>
    <row r="14" spans="1:250" s="30" customFormat="1" ht="35.25" customHeight="1">
      <c r="A14" s="185" t="s">
        <v>72</v>
      </c>
      <c r="B14" s="185"/>
      <c r="C14" s="186" t="s">
        <v>74</v>
      </c>
      <c r="D14" s="186"/>
      <c r="E14" s="186"/>
      <c r="F14" s="186"/>
      <c r="G14" s="186"/>
      <c r="H14" s="187"/>
      <c r="I14" s="219"/>
      <c r="J14" s="220"/>
      <c r="K14" s="221"/>
      <c r="L14" s="43"/>
      <c r="M14" s="90"/>
      <c r="N14" s="91"/>
      <c r="O14" s="92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ht="28.5" customHeight="1">
      <c r="A15" s="188" t="s">
        <v>36</v>
      </c>
      <c r="B15" s="175" t="s">
        <v>34</v>
      </c>
      <c r="C15" s="174" t="s">
        <v>39</v>
      </c>
      <c r="D15" s="174" t="s">
        <v>18</v>
      </c>
      <c r="E15" s="174" t="s">
        <v>45</v>
      </c>
      <c r="F15" s="176" t="s">
        <v>41</v>
      </c>
      <c r="G15" s="174" t="s">
        <v>37</v>
      </c>
      <c r="H15" s="191" t="s">
        <v>35</v>
      </c>
      <c r="I15" s="192"/>
      <c r="J15" s="192"/>
      <c r="K15" s="193"/>
      <c r="L15" s="174" t="s">
        <v>17</v>
      </c>
      <c r="M15" s="174"/>
      <c r="N15" s="172" t="s">
        <v>16</v>
      </c>
      <c r="O15" s="172"/>
      <c r="P15" s="172"/>
      <c r="Q15" s="3"/>
      <c r="R15" s="3"/>
      <c r="S15" s="9"/>
      <c r="T15" s="173"/>
      <c r="U15" s="173"/>
      <c r="V15" s="3"/>
      <c r="W15" s="8"/>
      <c r="X15" s="3"/>
      <c r="Y15" s="16"/>
      <c r="Z15" s="5"/>
      <c r="AA15" s="26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3.75" customHeight="1">
      <c r="A16" s="189"/>
      <c r="B16" s="175"/>
      <c r="C16" s="174"/>
      <c r="D16" s="174"/>
      <c r="E16" s="174"/>
      <c r="F16" s="174"/>
      <c r="G16" s="174"/>
      <c r="H16" s="194"/>
      <c r="I16" s="195"/>
      <c r="J16" s="195"/>
      <c r="K16" s="196"/>
      <c r="L16" s="174"/>
      <c r="M16" s="174"/>
      <c r="N16" s="174" t="s">
        <v>15</v>
      </c>
      <c r="O16" s="174" t="s">
        <v>14</v>
      </c>
      <c r="P16" s="175" t="s">
        <v>13</v>
      </c>
      <c r="Q16" s="3"/>
      <c r="R16" s="3"/>
      <c r="S16" s="7"/>
      <c r="T16" s="173"/>
      <c r="U16" s="173"/>
      <c r="V16" s="3"/>
      <c r="W16" s="6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9.75" customHeight="1">
      <c r="A17" s="190"/>
      <c r="B17" s="175"/>
      <c r="C17" s="174"/>
      <c r="D17" s="174"/>
      <c r="E17" s="174"/>
      <c r="F17" s="174"/>
      <c r="G17" s="174"/>
      <c r="H17" s="57" t="s">
        <v>12</v>
      </c>
      <c r="I17" s="57" t="s">
        <v>11</v>
      </c>
      <c r="J17" s="57" t="s">
        <v>10</v>
      </c>
      <c r="K17" s="58" t="s">
        <v>9</v>
      </c>
      <c r="L17" s="57" t="s">
        <v>8</v>
      </c>
      <c r="M17" s="93" t="s">
        <v>7</v>
      </c>
      <c r="N17" s="174"/>
      <c r="O17" s="174"/>
      <c r="P17" s="175"/>
      <c r="Q17" s="3"/>
      <c r="R17" s="3"/>
      <c r="S17" s="4"/>
      <c r="T17" s="173"/>
      <c r="U17" s="173"/>
      <c r="W17" s="5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21" customHeight="1">
      <c r="A18" s="165" t="s">
        <v>147</v>
      </c>
      <c r="B18" s="167" t="s">
        <v>151</v>
      </c>
      <c r="C18" s="94" t="s">
        <v>3</v>
      </c>
      <c r="D18" s="165" t="s">
        <v>118</v>
      </c>
      <c r="E18" s="95">
        <v>300</v>
      </c>
      <c r="F18" s="96" t="s">
        <v>3</v>
      </c>
      <c r="G18" s="97">
        <v>15000000</v>
      </c>
      <c r="H18" s="97">
        <f>+G18</f>
        <v>15000000</v>
      </c>
      <c r="I18" s="98">
        <v>0</v>
      </c>
      <c r="J18" s="99">
        <v>0</v>
      </c>
      <c r="K18" s="98">
        <v>0</v>
      </c>
      <c r="L18" s="100">
        <v>45565</v>
      </c>
      <c r="M18" s="100">
        <v>45657</v>
      </c>
      <c r="N18" s="170">
        <v>0</v>
      </c>
      <c r="O18" s="170">
        <f>G19/G18</f>
        <v>0</v>
      </c>
      <c r="P18" s="163" t="e">
        <f>N18*N18/O18</f>
        <v>#DIV/0!</v>
      </c>
      <c r="W18" s="27"/>
    </row>
    <row r="19" spans="1:250" ht="57" customHeight="1">
      <c r="A19" s="166"/>
      <c r="B19" s="168"/>
      <c r="C19" s="94" t="s">
        <v>2</v>
      </c>
      <c r="D19" s="169"/>
      <c r="E19" s="95">
        <v>0</v>
      </c>
      <c r="F19" s="96" t="s">
        <v>40</v>
      </c>
      <c r="G19" s="97"/>
      <c r="H19" s="97">
        <f>+G19</f>
        <v>0</v>
      </c>
      <c r="I19" s="98">
        <v>0</v>
      </c>
      <c r="J19" s="99">
        <v>0</v>
      </c>
      <c r="K19" s="98">
        <v>0</v>
      </c>
      <c r="L19" s="100">
        <v>45565</v>
      </c>
      <c r="M19" s="100">
        <v>45657</v>
      </c>
      <c r="N19" s="171"/>
      <c r="O19" s="171"/>
      <c r="P19" s="164"/>
      <c r="AA19" s="26"/>
    </row>
    <row r="20" spans="1:250" ht="21" customHeight="1">
      <c r="A20" s="166"/>
      <c r="B20" s="167" t="s">
        <v>120</v>
      </c>
      <c r="C20" s="94" t="s">
        <v>3</v>
      </c>
      <c r="D20" s="165" t="s">
        <v>119</v>
      </c>
      <c r="E20" s="95">
        <v>300</v>
      </c>
      <c r="F20" s="96" t="s">
        <v>3</v>
      </c>
      <c r="G20" s="119">
        <v>12600000</v>
      </c>
      <c r="H20" s="97">
        <f>+G20</f>
        <v>12600000</v>
      </c>
      <c r="I20" s="98">
        <v>0</v>
      </c>
      <c r="J20" s="99">
        <v>0</v>
      </c>
      <c r="K20" s="98">
        <v>0</v>
      </c>
      <c r="L20" s="100">
        <v>45565</v>
      </c>
      <c r="M20" s="100">
        <v>45657</v>
      </c>
      <c r="N20" s="170">
        <v>0</v>
      </c>
      <c r="O20" s="170">
        <v>0</v>
      </c>
      <c r="P20" s="163"/>
      <c r="W20" s="27"/>
    </row>
    <row r="21" spans="1:250" ht="47.25" customHeight="1">
      <c r="A21" s="166"/>
      <c r="B21" s="168"/>
      <c r="C21" s="94" t="s">
        <v>2</v>
      </c>
      <c r="D21" s="169"/>
      <c r="E21" s="95">
        <v>0</v>
      </c>
      <c r="F21" s="96" t="s">
        <v>40</v>
      </c>
      <c r="G21" s="101"/>
      <c r="H21" s="97"/>
      <c r="I21" s="98">
        <v>0</v>
      </c>
      <c r="J21" s="99">
        <v>0</v>
      </c>
      <c r="K21" s="98">
        <v>0</v>
      </c>
      <c r="L21" s="100">
        <v>45565</v>
      </c>
      <c r="M21" s="100">
        <v>45657</v>
      </c>
      <c r="N21" s="171"/>
      <c r="O21" s="171"/>
      <c r="P21" s="164"/>
      <c r="AA21" s="26"/>
    </row>
    <row r="22" spans="1:250" ht="15.75">
      <c r="A22" s="149"/>
      <c r="B22" s="146" t="s">
        <v>6</v>
      </c>
      <c r="C22" s="94" t="s">
        <v>3</v>
      </c>
      <c r="D22" s="102"/>
      <c r="E22" s="103">
        <v>600</v>
      </c>
      <c r="F22" s="96" t="s">
        <v>3</v>
      </c>
      <c r="G22" s="104">
        <f>+G18+G20</f>
        <v>27600000</v>
      </c>
      <c r="H22" s="104">
        <f>+H18+H20</f>
        <v>27600000</v>
      </c>
      <c r="I22" s="98">
        <v>0</v>
      </c>
      <c r="J22" s="98">
        <v>0</v>
      </c>
      <c r="K22" s="98">
        <v>0</v>
      </c>
      <c r="L22" s="100">
        <v>45565</v>
      </c>
      <c r="M22" s="100">
        <v>45657</v>
      </c>
      <c r="N22" s="147">
        <v>0</v>
      </c>
      <c r="O22" s="148">
        <f>O20+O18</f>
        <v>0</v>
      </c>
      <c r="P22" s="149"/>
    </row>
    <row r="23" spans="1:250" ht="15.75">
      <c r="A23" s="149"/>
      <c r="B23" s="146"/>
      <c r="C23" s="94" t="s">
        <v>2</v>
      </c>
      <c r="D23" s="102"/>
      <c r="E23" s="103">
        <v>0</v>
      </c>
      <c r="F23" s="96" t="s">
        <v>40</v>
      </c>
      <c r="G23" s="97">
        <f>+G19+G21</f>
        <v>0</v>
      </c>
      <c r="H23" s="97">
        <f>+H19+H21</f>
        <v>0</v>
      </c>
      <c r="I23" s="105">
        <v>0</v>
      </c>
      <c r="J23" s="106">
        <v>0</v>
      </c>
      <c r="K23" s="105">
        <v>0</v>
      </c>
      <c r="L23" s="100">
        <v>45565</v>
      </c>
      <c r="M23" s="100">
        <v>45657</v>
      </c>
      <c r="N23" s="147"/>
      <c r="O23" s="148"/>
      <c r="P23" s="149"/>
    </row>
    <row r="24" spans="1:250">
      <c r="A24" s="107"/>
      <c r="B24" s="107"/>
      <c r="C24" s="108"/>
      <c r="D24" s="102"/>
      <c r="E24" s="107"/>
      <c r="F24" s="107"/>
      <c r="G24" s="109"/>
      <c r="H24" s="110"/>
      <c r="I24" s="111"/>
      <c r="J24" s="111"/>
      <c r="K24" s="111"/>
      <c r="L24" s="112"/>
      <c r="M24" s="112"/>
      <c r="N24" s="110"/>
      <c r="O24" s="113"/>
      <c r="P24" s="114"/>
      <c r="Q24" s="12"/>
    </row>
    <row r="25" spans="1:250" ht="46.5" customHeight="1">
      <c r="A25" s="159" t="s">
        <v>42</v>
      </c>
      <c r="B25" s="159"/>
      <c r="C25" s="160" t="s">
        <v>5</v>
      </c>
      <c r="D25" s="160"/>
      <c r="E25" s="160"/>
      <c r="F25" s="160"/>
      <c r="G25" s="160"/>
      <c r="H25" s="160"/>
      <c r="I25" s="115" t="s">
        <v>43</v>
      </c>
      <c r="J25" s="160" t="s">
        <v>44</v>
      </c>
      <c r="K25" s="160"/>
      <c r="L25" s="161" t="s">
        <v>4</v>
      </c>
      <c r="M25" s="162"/>
      <c r="N25" s="162"/>
      <c r="O25" s="162"/>
      <c r="P25" s="162"/>
    </row>
    <row r="26" spans="1:250" ht="26.25" customHeight="1">
      <c r="A26" s="150" t="s">
        <v>148</v>
      </c>
      <c r="B26" s="141"/>
      <c r="C26" s="151" t="s">
        <v>121</v>
      </c>
      <c r="D26" s="152"/>
      <c r="E26" s="152"/>
      <c r="F26" s="152"/>
      <c r="G26" s="152"/>
      <c r="H26" s="153"/>
      <c r="I26" s="157" t="s">
        <v>81</v>
      </c>
      <c r="J26" s="116" t="s">
        <v>3</v>
      </c>
      <c r="K26" s="117">
        <v>600</v>
      </c>
      <c r="L26" s="158" t="s">
        <v>64</v>
      </c>
      <c r="M26" s="158"/>
      <c r="N26" s="158"/>
      <c r="O26" s="158"/>
      <c r="P26" s="158"/>
    </row>
    <row r="27" spans="1:250" ht="18" customHeight="1">
      <c r="A27" s="142"/>
      <c r="B27" s="144"/>
      <c r="C27" s="154"/>
      <c r="D27" s="155"/>
      <c r="E27" s="155"/>
      <c r="F27" s="155"/>
      <c r="G27" s="155"/>
      <c r="H27" s="156"/>
      <c r="I27" s="157"/>
      <c r="J27" s="116" t="s">
        <v>2</v>
      </c>
      <c r="K27" s="118"/>
      <c r="L27" s="158"/>
      <c r="M27" s="158"/>
      <c r="N27" s="158"/>
      <c r="O27" s="158"/>
      <c r="P27" s="158"/>
    </row>
    <row r="28" spans="1:250" ht="15" customHeight="1">
      <c r="A28" s="139" t="s">
        <v>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1"/>
      <c r="L28" s="145" t="s">
        <v>0</v>
      </c>
      <c r="M28" s="145"/>
      <c r="N28" s="145"/>
      <c r="O28" s="145"/>
      <c r="P28" s="145"/>
    </row>
    <row r="29" spans="1:250" ht="29.25" customHeight="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44"/>
      <c r="L29" s="145"/>
      <c r="M29" s="145"/>
      <c r="N29" s="145"/>
      <c r="O29" s="145"/>
      <c r="P29" s="145"/>
    </row>
    <row r="30" spans="1:250">
      <c r="L30" s="10"/>
      <c r="M30" s="10"/>
    </row>
    <row r="31" spans="1:250" ht="15.75"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250" ht="15.75"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</sheetData>
  <mergeCells count="75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S9:W9"/>
    <mergeCell ref="A10:B10"/>
    <mergeCell ref="C10:H10"/>
    <mergeCell ref="M10:O10"/>
    <mergeCell ref="A11:B11"/>
    <mergeCell ref="C11:H11"/>
    <mergeCell ref="M11:O11"/>
    <mergeCell ref="T11:V11"/>
    <mergeCell ref="F15:F17"/>
    <mergeCell ref="T12:V12"/>
    <mergeCell ref="A13:B13"/>
    <mergeCell ref="C13:H13"/>
    <mergeCell ref="M13:O13"/>
    <mergeCell ref="T13:V13"/>
    <mergeCell ref="A14:B14"/>
    <mergeCell ref="C14:H14"/>
    <mergeCell ref="A15:A17"/>
    <mergeCell ref="B15:B17"/>
    <mergeCell ref="C15:C17"/>
    <mergeCell ref="D15:D17"/>
    <mergeCell ref="E15:E17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P20:P21"/>
    <mergeCell ref="A18:A21"/>
    <mergeCell ref="B18:B19"/>
    <mergeCell ref="D18:D19"/>
    <mergeCell ref="N18:N19"/>
    <mergeCell ref="O18:O19"/>
    <mergeCell ref="P18:P19"/>
    <mergeCell ref="B20:B21"/>
    <mergeCell ref="D20:D21"/>
    <mergeCell ref="N20:N21"/>
    <mergeCell ref="O20:O21"/>
    <mergeCell ref="A28:K29"/>
    <mergeCell ref="L28:P29"/>
    <mergeCell ref="B22:B23"/>
    <mergeCell ref="N22:N23"/>
    <mergeCell ref="O22:O23"/>
    <mergeCell ref="P22:P23"/>
    <mergeCell ref="A26:B27"/>
    <mergeCell ref="C26:H27"/>
    <mergeCell ref="I26:I27"/>
    <mergeCell ref="L26:P27"/>
    <mergeCell ref="A25:B25"/>
    <mergeCell ref="C25:H25"/>
    <mergeCell ref="J25:K25"/>
    <mergeCell ref="L25:P25"/>
    <mergeCell ref="A22:A23"/>
  </mergeCells>
  <pageMargins left="0.70866141732283472" right="0.70866141732283472" top="0.74803149606299213" bottom="0.74803149606299213" header="0.31496062992125984" footer="0.31496062992125984"/>
  <pageSetup scale="30" orientation="landscape" r:id="rId1"/>
  <colBreaks count="1" manualBreakCount="1">
    <brk id="17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topLeftCell="A14" workbookViewId="0">
      <selection activeCell="C18" sqref="C18"/>
    </sheetView>
  </sheetViews>
  <sheetFormatPr baseColWidth="10" defaultRowHeight="15"/>
  <cols>
    <col min="2" max="2" width="11.5703125" bestFit="1" customWidth="1"/>
    <col min="3" max="3" width="129.7109375" customWidth="1"/>
    <col min="4" max="4" width="16.42578125" customWidth="1"/>
  </cols>
  <sheetData>
    <row r="1" spans="2:4" ht="20.25" customHeight="1"/>
    <row r="3" spans="2:4" ht="15.75">
      <c r="B3" s="243" t="s">
        <v>83</v>
      </c>
      <c r="C3" s="244"/>
      <c r="D3" s="244"/>
    </row>
    <row r="4" spans="2:4" ht="15.75">
      <c r="B4" s="70" t="s">
        <v>24</v>
      </c>
      <c r="C4" s="70" t="s">
        <v>23</v>
      </c>
      <c r="D4" s="70" t="s">
        <v>22</v>
      </c>
    </row>
    <row r="5" spans="2:4" ht="60.75">
      <c r="B5" s="71">
        <v>2137</v>
      </c>
      <c r="C5" s="72" t="s">
        <v>88</v>
      </c>
      <c r="D5" s="73">
        <v>13600000</v>
      </c>
    </row>
    <row r="6" spans="2:4" ht="60.75">
      <c r="B6" s="71">
        <v>2136</v>
      </c>
      <c r="C6" s="72" t="s">
        <v>89</v>
      </c>
      <c r="D6" s="73">
        <v>13600000</v>
      </c>
    </row>
    <row r="7" spans="2:4" ht="60">
      <c r="B7" s="74">
        <v>2135</v>
      </c>
      <c r="C7" s="75" t="s">
        <v>90</v>
      </c>
      <c r="D7" s="76">
        <v>11000000</v>
      </c>
    </row>
    <row r="8" spans="2:4" ht="60">
      <c r="B8" s="74">
        <v>2133</v>
      </c>
      <c r="C8" s="75" t="s">
        <v>91</v>
      </c>
      <c r="D8" s="76">
        <v>12466666</v>
      </c>
    </row>
    <row r="9" spans="2:4" ht="60.75">
      <c r="B9" s="77">
        <v>2138</v>
      </c>
      <c r="C9" s="78" t="s">
        <v>92</v>
      </c>
      <c r="D9" s="76">
        <v>18333333</v>
      </c>
    </row>
    <row r="10" spans="2:4" ht="60.75">
      <c r="B10" s="77">
        <v>2139</v>
      </c>
      <c r="C10" s="78" t="s">
        <v>93</v>
      </c>
      <c r="D10" s="76">
        <v>11990000</v>
      </c>
    </row>
    <row r="11" spans="2:4" ht="60.75">
      <c r="B11" s="77">
        <v>2116</v>
      </c>
      <c r="C11" s="78" t="s">
        <v>94</v>
      </c>
      <c r="D11" s="76">
        <v>13600000</v>
      </c>
    </row>
    <row r="12" spans="2:4" ht="60">
      <c r="B12" s="77">
        <v>2115</v>
      </c>
      <c r="C12" s="79" t="s">
        <v>95</v>
      </c>
      <c r="D12" s="76">
        <v>11000000</v>
      </c>
    </row>
    <row r="13" spans="2:4" ht="60.75">
      <c r="B13" s="77">
        <v>2145</v>
      </c>
      <c r="C13" s="78" t="s">
        <v>96</v>
      </c>
      <c r="D13" s="76">
        <v>12466666</v>
      </c>
    </row>
    <row r="14" spans="2:4" ht="60.75">
      <c r="B14" s="77">
        <v>2134</v>
      </c>
      <c r="C14" s="78" t="s">
        <v>97</v>
      </c>
      <c r="D14" s="76">
        <v>8800000</v>
      </c>
    </row>
    <row r="15" spans="2:4" ht="60.75">
      <c r="B15" s="77">
        <v>2123</v>
      </c>
      <c r="C15" s="78" t="s">
        <v>98</v>
      </c>
      <c r="D15" s="76">
        <v>11000000</v>
      </c>
    </row>
    <row r="16" spans="2:4" ht="60.75">
      <c r="B16" s="77">
        <v>2165</v>
      </c>
      <c r="C16" s="78" t="s">
        <v>99</v>
      </c>
      <c r="D16" s="76">
        <v>13999920</v>
      </c>
    </row>
    <row r="17" spans="2:4" ht="60.75">
      <c r="B17" s="77">
        <v>2166</v>
      </c>
      <c r="C17" s="78" t="s">
        <v>100</v>
      </c>
      <c r="D17" s="76">
        <v>8800000</v>
      </c>
    </row>
    <row r="18" spans="2:4" ht="60.75">
      <c r="B18" s="80">
        <v>2169</v>
      </c>
      <c r="C18" s="81" t="s">
        <v>101</v>
      </c>
      <c r="D18" s="76">
        <v>13090860</v>
      </c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4" sqref="B4"/>
    </sheetView>
  </sheetViews>
  <sheetFormatPr baseColWidth="10" defaultRowHeight="15"/>
  <cols>
    <col min="1" max="1" width="6.42578125" bestFit="1" customWidth="1"/>
    <col min="2" max="2" width="57.140625" customWidth="1"/>
    <col min="3" max="3" width="21.42578125" customWidth="1"/>
  </cols>
  <sheetData>
    <row r="2" spans="1:3" ht="15.75">
      <c r="A2" s="243" t="s">
        <v>83</v>
      </c>
      <c r="B2" s="244"/>
      <c r="C2" s="244"/>
    </row>
    <row r="3" spans="1:3" ht="15.75">
      <c r="A3" s="70" t="s">
        <v>24</v>
      </c>
      <c r="B3" s="70" t="s">
        <v>23</v>
      </c>
      <c r="C3" s="70" t="s">
        <v>22</v>
      </c>
    </row>
    <row r="4" spans="1:3" ht="90.75">
      <c r="A4" s="71">
        <v>2672</v>
      </c>
      <c r="B4" s="72" t="s">
        <v>153</v>
      </c>
      <c r="C4" s="73">
        <v>10500000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P65"/>
  <sheetViews>
    <sheetView view="pageBreakPreview" topLeftCell="B11" zoomScale="60" zoomScaleNormal="60" workbookViewId="0">
      <selection activeCell="G24" sqref="G24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230"/>
      <c r="B2" s="230"/>
      <c r="C2" s="231" t="s">
        <v>29</v>
      </c>
      <c r="D2" s="232"/>
      <c r="E2" s="232"/>
      <c r="F2" s="232"/>
      <c r="G2" s="232"/>
      <c r="H2" s="232"/>
      <c r="I2" s="232"/>
      <c r="J2" s="233"/>
      <c r="K2" s="212" t="s">
        <v>33</v>
      </c>
      <c r="L2" s="213"/>
      <c r="M2" s="213"/>
      <c r="N2" s="214"/>
      <c r="O2" s="237"/>
      <c r="P2" s="238"/>
      <c r="Q2" s="52"/>
    </row>
    <row r="3" spans="1:250" s="30" customFormat="1" ht="37.5" customHeight="1">
      <c r="A3" s="230"/>
      <c r="B3" s="230"/>
      <c r="C3" s="234"/>
      <c r="D3" s="235"/>
      <c r="E3" s="235"/>
      <c r="F3" s="235"/>
      <c r="G3" s="235"/>
      <c r="H3" s="235"/>
      <c r="I3" s="235"/>
      <c r="J3" s="236"/>
      <c r="K3" s="212" t="s">
        <v>30</v>
      </c>
      <c r="L3" s="213"/>
      <c r="M3" s="213"/>
      <c r="N3" s="214"/>
      <c r="O3" s="239"/>
      <c r="P3" s="240"/>
      <c r="Q3" s="52"/>
    </row>
    <row r="4" spans="1:250" s="30" customFormat="1" ht="33.75" customHeight="1">
      <c r="A4" s="230"/>
      <c r="B4" s="230"/>
      <c r="C4" s="231" t="s">
        <v>28</v>
      </c>
      <c r="D4" s="232"/>
      <c r="E4" s="232"/>
      <c r="F4" s="232"/>
      <c r="G4" s="232"/>
      <c r="H4" s="232"/>
      <c r="I4" s="232"/>
      <c r="J4" s="233"/>
      <c r="K4" s="212" t="s">
        <v>31</v>
      </c>
      <c r="L4" s="213"/>
      <c r="M4" s="213"/>
      <c r="N4" s="214"/>
      <c r="O4" s="239"/>
      <c r="P4" s="240"/>
      <c r="Q4" s="52"/>
    </row>
    <row r="5" spans="1:250" s="30" customFormat="1" ht="38.25" customHeight="1">
      <c r="A5" s="230"/>
      <c r="B5" s="230"/>
      <c r="C5" s="234"/>
      <c r="D5" s="235"/>
      <c r="E5" s="235"/>
      <c r="F5" s="235"/>
      <c r="G5" s="235"/>
      <c r="H5" s="235"/>
      <c r="I5" s="235"/>
      <c r="J5" s="236"/>
      <c r="K5" s="212" t="s">
        <v>32</v>
      </c>
      <c r="L5" s="213"/>
      <c r="M5" s="213"/>
      <c r="N5" s="214"/>
      <c r="O5" s="241"/>
      <c r="P5" s="242"/>
      <c r="Q5" s="52"/>
    </row>
    <row r="6" spans="1:250" s="30" customFormat="1" ht="23.25" customHeight="1">
      <c r="A6" s="84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52"/>
    </row>
    <row r="7" spans="1:250" s="30" customFormat="1" ht="31.5" customHeight="1">
      <c r="A7" s="85" t="s">
        <v>38</v>
      </c>
      <c r="B7" s="85" t="s">
        <v>47</v>
      </c>
      <c r="C7" s="212" t="s">
        <v>102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  <c r="Q7" s="52"/>
    </row>
    <row r="8" spans="1:250" s="30" customFormat="1" ht="36" customHeight="1">
      <c r="A8" s="85" t="s">
        <v>27</v>
      </c>
      <c r="B8" s="86">
        <v>45565</v>
      </c>
      <c r="C8" s="215" t="s">
        <v>46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</row>
    <row r="9" spans="1:250" s="30" customFormat="1" ht="36" customHeight="1">
      <c r="A9" s="198" t="s">
        <v>49</v>
      </c>
      <c r="B9" s="199"/>
      <c r="C9" s="200" t="s">
        <v>50</v>
      </c>
      <c r="D9" s="200"/>
      <c r="E9" s="200"/>
      <c r="F9" s="200"/>
      <c r="G9" s="200"/>
      <c r="H9" s="201"/>
      <c r="I9" s="216" t="s">
        <v>113</v>
      </c>
      <c r="J9" s="217"/>
      <c r="K9" s="218"/>
      <c r="L9" s="222" t="s">
        <v>26</v>
      </c>
      <c r="M9" s="223"/>
      <c r="N9" s="223"/>
      <c r="O9" s="223"/>
      <c r="P9" s="224"/>
      <c r="Q9" s="38"/>
      <c r="S9" s="197"/>
      <c r="T9" s="197"/>
      <c r="U9" s="197"/>
      <c r="V9" s="197"/>
      <c r="W9" s="197"/>
    </row>
    <row r="10" spans="1:250" s="30" customFormat="1" ht="36" customHeight="1">
      <c r="A10" s="198" t="s">
        <v>25</v>
      </c>
      <c r="B10" s="199"/>
      <c r="C10" s="200" t="s">
        <v>51</v>
      </c>
      <c r="D10" s="200"/>
      <c r="E10" s="200"/>
      <c r="F10" s="200"/>
      <c r="G10" s="200"/>
      <c r="H10" s="201"/>
      <c r="I10" s="219"/>
      <c r="J10" s="220"/>
      <c r="K10" s="221"/>
      <c r="L10" s="87" t="s">
        <v>24</v>
      </c>
      <c r="M10" s="202" t="s">
        <v>23</v>
      </c>
      <c r="N10" s="202"/>
      <c r="O10" s="202"/>
      <c r="P10" s="87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203" t="s">
        <v>21</v>
      </c>
      <c r="B11" s="204"/>
      <c r="C11" s="205" t="s">
        <v>103</v>
      </c>
      <c r="D11" s="205"/>
      <c r="E11" s="205"/>
      <c r="F11" s="205"/>
      <c r="G11" s="205"/>
      <c r="H11" s="206"/>
      <c r="I11" s="219"/>
      <c r="J11" s="220"/>
      <c r="K11" s="221"/>
      <c r="L11" s="88"/>
      <c r="M11" s="207"/>
      <c r="N11" s="208"/>
      <c r="O11" s="209"/>
      <c r="P11" s="89"/>
      <c r="Q11" s="38"/>
      <c r="S11" s="47"/>
      <c r="T11" s="210"/>
      <c r="U11" s="210"/>
      <c r="V11" s="210"/>
      <c r="W11" s="47"/>
      <c r="Y11" s="46"/>
      <c r="Z11" s="46"/>
    </row>
    <row r="12" spans="1:250" s="30" customFormat="1" ht="74.25" customHeight="1">
      <c r="A12" s="225" t="s">
        <v>20</v>
      </c>
      <c r="B12" s="226"/>
      <c r="C12" s="205" t="s">
        <v>104</v>
      </c>
      <c r="D12" s="205"/>
      <c r="E12" s="205"/>
      <c r="F12" s="205"/>
      <c r="G12" s="205"/>
      <c r="H12" s="206"/>
      <c r="I12" s="219"/>
      <c r="J12" s="220"/>
      <c r="K12" s="221"/>
      <c r="L12" s="40"/>
      <c r="M12" s="227"/>
      <c r="N12" s="228"/>
      <c r="O12" s="229"/>
      <c r="P12" s="42"/>
      <c r="Q12" s="38"/>
      <c r="S12" s="41"/>
      <c r="T12" s="177"/>
      <c r="U12" s="177"/>
      <c r="V12" s="177"/>
      <c r="W12" s="35"/>
      <c r="Y12" s="33"/>
      <c r="Z12" s="32"/>
      <c r="AA12" s="31"/>
    </row>
    <row r="13" spans="1:250" s="30" customFormat="1" ht="74.25" customHeight="1">
      <c r="A13" s="178" t="s">
        <v>19</v>
      </c>
      <c r="B13" s="179"/>
      <c r="C13" s="180" t="s">
        <v>105</v>
      </c>
      <c r="D13" s="180"/>
      <c r="E13" s="180"/>
      <c r="F13" s="180"/>
      <c r="G13" s="180"/>
      <c r="H13" s="181"/>
      <c r="I13" s="219"/>
      <c r="J13" s="220"/>
      <c r="K13" s="221"/>
      <c r="L13" s="43"/>
      <c r="M13" s="182"/>
      <c r="N13" s="183"/>
      <c r="O13" s="184"/>
      <c r="P13" s="42"/>
      <c r="Q13" s="38"/>
      <c r="S13" s="41"/>
      <c r="T13" s="177"/>
      <c r="U13" s="177"/>
      <c r="V13" s="177"/>
      <c r="W13" s="35"/>
      <c r="Y13" s="33"/>
      <c r="Z13" s="32"/>
      <c r="AA13" s="31"/>
    </row>
    <row r="14" spans="1:250" s="30" customFormat="1" ht="35.25" customHeight="1">
      <c r="A14" s="185" t="s">
        <v>72</v>
      </c>
      <c r="B14" s="185"/>
      <c r="C14" s="186" t="s">
        <v>74</v>
      </c>
      <c r="D14" s="186"/>
      <c r="E14" s="186"/>
      <c r="F14" s="186"/>
      <c r="G14" s="186"/>
      <c r="H14" s="187"/>
      <c r="I14" s="219"/>
      <c r="J14" s="220"/>
      <c r="K14" s="221"/>
      <c r="L14" s="43"/>
      <c r="M14" s="90"/>
      <c r="N14" s="91"/>
      <c r="O14" s="92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ht="28.5" customHeight="1">
      <c r="A15" s="188" t="s">
        <v>36</v>
      </c>
      <c r="B15" s="175" t="s">
        <v>34</v>
      </c>
      <c r="C15" s="174" t="s">
        <v>39</v>
      </c>
      <c r="D15" s="174" t="s">
        <v>18</v>
      </c>
      <c r="E15" s="174" t="s">
        <v>45</v>
      </c>
      <c r="F15" s="176" t="s">
        <v>41</v>
      </c>
      <c r="G15" s="174" t="s">
        <v>37</v>
      </c>
      <c r="H15" s="191" t="s">
        <v>35</v>
      </c>
      <c r="I15" s="192"/>
      <c r="J15" s="192"/>
      <c r="K15" s="193"/>
      <c r="L15" s="174" t="s">
        <v>17</v>
      </c>
      <c r="M15" s="174"/>
      <c r="N15" s="172" t="s">
        <v>16</v>
      </c>
      <c r="O15" s="172"/>
      <c r="P15" s="172"/>
      <c r="Q15" s="3"/>
      <c r="R15" s="3"/>
      <c r="S15" s="9"/>
      <c r="T15" s="173"/>
      <c r="U15" s="173"/>
      <c r="V15" s="3"/>
      <c r="W15" s="8"/>
      <c r="X15" s="3"/>
      <c r="Y15" s="16"/>
      <c r="Z15" s="5"/>
      <c r="AA15" s="26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3.75" customHeight="1">
      <c r="A16" s="189"/>
      <c r="B16" s="175"/>
      <c r="C16" s="174"/>
      <c r="D16" s="174"/>
      <c r="E16" s="174"/>
      <c r="F16" s="174"/>
      <c r="G16" s="174"/>
      <c r="H16" s="194"/>
      <c r="I16" s="195"/>
      <c r="J16" s="195"/>
      <c r="K16" s="196"/>
      <c r="L16" s="174"/>
      <c r="M16" s="174"/>
      <c r="N16" s="174" t="s">
        <v>15</v>
      </c>
      <c r="O16" s="174" t="s">
        <v>14</v>
      </c>
      <c r="P16" s="175" t="s">
        <v>13</v>
      </c>
      <c r="Q16" s="3"/>
      <c r="R16" s="3"/>
      <c r="S16" s="7"/>
      <c r="T16" s="173"/>
      <c r="U16" s="173"/>
      <c r="V16" s="3"/>
      <c r="W16" s="6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9.75" customHeight="1">
      <c r="A17" s="190"/>
      <c r="B17" s="175"/>
      <c r="C17" s="174"/>
      <c r="D17" s="174"/>
      <c r="E17" s="174"/>
      <c r="F17" s="174"/>
      <c r="G17" s="174"/>
      <c r="H17" s="57" t="s">
        <v>12</v>
      </c>
      <c r="I17" s="57" t="s">
        <v>11</v>
      </c>
      <c r="J17" s="57" t="s">
        <v>10</v>
      </c>
      <c r="K17" s="58" t="s">
        <v>9</v>
      </c>
      <c r="L17" s="57" t="s">
        <v>8</v>
      </c>
      <c r="M17" s="93" t="s">
        <v>7</v>
      </c>
      <c r="N17" s="174"/>
      <c r="O17" s="174"/>
      <c r="P17" s="175"/>
      <c r="Q17" s="3"/>
      <c r="R17" s="3"/>
      <c r="S17" s="4"/>
      <c r="T17" s="173"/>
      <c r="U17" s="173"/>
      <c r="W17" s="5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21" customHeight="1">
      <c r="A18" s="165" t="s">
        <v>149</v>
      </c>
      <c r="B18" s="167" t="s">
        <v>106</v>
      </c>
      <c r="C18" s="94" t="s">
        <v>3</v>
      </c>
      <c r="D18" s="165" t="s">
        <v>109</v>
      </c>
      <c r="E18" s="95">
        <v>1</v>
      </c>
      <c r="F18" s="96" t="s">
        <v>3</v>
      </c>
      <c r="G18" s="97">
        <f>338000000-27600000-180000000</f>
        <v>130400000</v>
      </c>
      <c r="H18" s="97">
        <f>+G18</f>
        <v>130400000</v>
      </c>
      <c r="I18" s="98">
        <v>0</v>
      </c>
      <c r="J18" s="99">
        <v>0</v>
      </c>
      <c r="K18" s="98">
        <v>0</v>
      </c>
      <c r="L18" s="100">
        <v>45292</v>
      </c>
      <c r="M18" s="100">
        <v>45657</v>
      </c>
      <c r="N18" s="170">
        <v>1</v>
      </c>
      <c r="O18" s="170">
        <f>G19/G18</f>
        <v>0.46319018404907975</v>
      </c>
      <c r="P18" s="163"/>
      <c r="W18" s="27"/>
    </row>
    <row r="19" spans="1:250" ht="30.75" customHeight="1">
      <c r="A19" s="166"/>
      <c r="B19" s="168"/>
      <c r="C19" s="94" t="s">
        <v>2</v>
      </c>
      <c r="D19" s="169"/>
      <c r="E19" s="95">
        <v>1</v>
      </c>
      <c r="F19" s="96" t="s">
        <v>40</v>
      </c>
      <c r="G19" s="97">
        <v>60400000</v>
      </c>
      <c r="H19" s="97">
        <f>+G19</f>
        <v>60400000</v>
      </c>
      <c r="I19" s="98">
        <v>0</v>
      </c>
      <c r="J19" s="99">
        <v>0</v>
      </c>
      <c r="K19" s="98">
        <v>0</v>
      </c>
      <c r="L19" s="100">
        <v>45292</v>
      </c>
      <c r="M19" s="100">
        <v>45657</v>
      </c>
      <c r="N19" s="171"/>
      <c r="O19" s="171"/>
      <c r="P19" s="164"/>
      <c r="AA19" s="26"/>
    </row>
    <row r="20" spans="1:250" ht="21" customHeight="1">
      <c r="A20" s="166"/>
      <c r="B20" s="167" t="s">
        <v>107</v>
      </c>
      <c r="C20" s="94" t="s">
        <v>3</v>
      </c>
      <c r="D20" s="165" t="s">
        <v>110</v>
      </c>
      <c r="E20" s="95">
        <v>0</v>
      </c>
      <c r="F20" s="96" t="s">
        <v>3</v>
      </c>
      <c r="G20" s="101"/>
      <c r="H20" s="97"/>
      <c r="I20" s="98">
        <v>0</v>
      </c>
      <c r="J20" s="99">
        <v>0</v>
      </c>
      <c r="K20" s="98">
        <v>0</v>
      </c>
      <c r="L20" s="100"/>
      <c r="M20" s="100"/>
      <c r="N20" s="170">
        <v>0</v>
      </c>
      <c r="O20" s="170">
        <v>0</v>
      </c>
      <c r="P20" s="163"/>
      <c r="W20" s="27"/>
    </row>
    <row r="21" spans="1:250" ht="47.25" customHeight="1">
      <c r="A21" s="166"/>
      <c r="B21" s="168"/>
      <c r="C21" s="94" t="s">
        <v>2</v>
      </c>
      <c r="D21" s="169"/>
      <c r="E21" s="95">
        <v>0</v>
      </c>
      <c r="F21" s="96" t="s">
        <v>40</v>
      </c>
      <c r="G21" s="101"/>
      <c r="H21" s="97"/>
      <c r="I21" s="98">
        <v>0</v>
      </c>
      <c r="J21" s="99">
        <v>0</v>
      </c>
      <c r="K21" s="98">
        <v>0</v>
      </c>
      <c r="L21" s="100"/>
      <c r="M21" s="100"/>
      <c r="N21" s="171"/>
      <c r="O21" s="171"/>
      <c r="P21" s="164"/>
      <c r="AA21" s="26"/>
    </row>
    <row r="22" spans="1:250" ht="19.5" customHeight="1">
      <c r="A22" s="166"/>
      <c r="B22" s="165" t="s">
        <v>108</v>
      </c>
      <c r="C22" s="94" t="s">
        <v>3</v>
      </c>
      <c r="D22" s="165" t="s">
        <v>111</v>
      </c>
      <c r="E22" s="95">
        <v>1</v>
      </c>
      <c r="F22" s="96" t="s">
        <v>3</v>
      </c>
      <c r="G22" s="101">
        <v>180000000</v>
      </c>
      <c r="H22" s="97">
        <f>+G22</f>
        <v>180000000</v>
      </c>
      <c r="I22" s="98">
        <v>0</v>
      </c>
      <c r="J22" s="99">
        <v>0</v>
      </c>
      <c r="K22" s="98">
        <v>0</v>
      </c>
      <c r="L22" s="100">
        <v>45292</v>
      </c>
      <c r="M22" s="100">
        <v>45657</v>
      </c>
      <c r="N22" s="170">
        <v>0</v>
      </c>
      <c r="O22" s="170">
        <v>0</v>
      </c>
      <c r="P22" s="163"/>
      <c r="AA22" s="26"/>
    </row>
    <row r="23" spans="1:250" ht="39.75" customHeight="1">
      <c r="A23" s="169"/>
      <c r="B23" s="169"/>
      <c r="C23" s="94" t="s">
        <v>2</v>
      </c>
      <c r="D23" s="169"/>
      <c r="E23" s="95">
        <v>0</v>
      </c>
      <c r="F23" s="96" t="s">
        <v>40</v>
      </c>
      <c r="G23" s="101"/>
      <c r="H23" s="97"/>
      <c r="I23" s="98">
        <v>0</v>
      </c>
      <c r="J23" s="99">
        <v>0</v>
      </c>
      <c r="K23" s="98">
        <v>0</v>
      </c>
      <c r="L23" s="100">
        <v>45292</v>
      </c>
      <c r="M23" s="100">
        <v>45657</v>
      </c>
      <c r="N23" s="171"/>
      <c r="O23" s="171"/>
      <c r="P23" s="164"/>
    </row>
    <row r="24" spans="1:250" ht="15.75">
      <c r="A24" s="149"/>
      <c r="B24" s="146" t="s">
        <v>6</v>
      </c>
      <c r="C24" s="94" t="s">
        <v>3</v>
      </c>
      <c r="D24" s="102"/>
      <c r="E24" s="103">
        <f>E22+E18</f>
        <v>2</v>
      </c>
      <c r="F24" s="96" t="s">
        <v>3</v>
      </c>
      <c r="G24" s="104">
        <f>G22+G18</f>
        <v>310400000</v>
      </c>
      <c r="H24" s="104">
        <f>H22+H18</f>
        <v>310400000</v>
      </c>
      <c r="I24" s="98">
        <v>0</v>
      </c>
      <c r="J24" s="98">
        <v>0</v>
      </c>
      <c r="K24" s="98">
        <v>0</v>
      </c>
      <c r="L24" s="100"/>
      <c r="M24" s="100"/>
      <c r="N24" s="147">
        <v>0</v>
      </c>
      <c r="O24" s="148">
        <f>O22+O18</f>
        <v>0.46319018404907975</v>
      </c>
      <c r="P24" s="149"/>
    </row>
    <row r="25" spans="1:250" ht="15.75">
      <c r="A25" s="149"/>
      <c r="B25" s="146"/>
      <c r="C25" s="94" t="s">
        <v>2</v>
      </c>
      <c r="D25" s="102"/>
      <c r="E25" s="103">
        <v>1</v>
      </c>
      <c r="F25" s="96" t="s">
        <v>40</v>
      </c>
      <c r="G25" s="97">
        <f>G19+G23</f>
        <v>60400000</v>
      </c>
      <c r="H25" s="97">
        <f>H19+H23</f>
        <v>60400000</v>
      </c>
      <c r="I25" s="105">
        <v>0</v>
      </c>
      <c r="J25" s="106">
        <v>0</v>
      </c>
      <c r="K25" s="105">
        <v>0</v>
      </c>
      <c r="L25" s="100"/>
      <c r="M25" s="100"/>
      <c r="N25" s="147"/>
      <c r="O25" s="148"/>
      <c r="P25" s="149"/>
    </row>
    <row r="26" spans="1:250">
      <c r="A26" s="107"/>
      <c r="B26" s="107"/>
      <c r="C26" s="108"/>
      <c r="D26" s="102"/>
      <c r="E26" s="107"/>
      <c r="F26" s="107"/>
      <c r="G26" s="109"/>
      <c r="H26" s="110"/>
      <c r="I26" s="111"/>
      <c r="J26" s="111"/>
      <c r="K26" s="111"/>
      <c r="L26" s="112"/>
      <c r="M26" s="112"/>
      <c r="N26" s="110"/>
      <c r="O26" s="113"/>
      <c r="P26" s="114"/>
      <c r="Q26" s="12"/>
    </row>
    <row r="27" spans="1:250" ht="31.5">
      <c r="A27" s="159" t="s">
        <v>42</v>
      </c>
      <c r="B27" s="159"/>
      <c r="C27" s="160" t="s">
        <v>5</v>
      </c>
      <c r="D27" s="160"/>
      <c r="E27" s="160"/>
      <c r="F27" s="160"/>
      <c r="G27" s="160"/>
      <c r="H27" s="160"/>
      <c r="I27" s="115" t="s">
        <v>43</v>
      </c>
      <c r="J27" s="160" t="s">
        <v>44</v>
      </c>
      <c r="K27" s="160"/>
      <c r="L27" s="161" t="s">
        <v>4</v>
      </c>
      <c r="M27" s="162"/>
      <c r="N27" s="162"/>
      <c r="O27" s="162"/>
      <c r="P27" s="162"/>
    </row>
    <row r="28" spans="1:250" ht="26.25" customHeight="1">
      <c r="A28" s="139" t="s">
        <v>150</v>
      </c>
      <c r="B28" s="141"/>
      <c r="C28" s="151" t="s">
        <v>112</v>
      </c>
      <c r="D28" s="152"/>
      <c r="E28" s="152"/>
      <c r="F28" s="152"/>
      <c r="G28" s="152"/>
      <c r="H28" s="153"/>
      <c r="I28" s="157" t="s">
        <v>81</v>
      </c>
      <c r="J28" s="116" t="s">
        <v>3</v>
      </c>
      <c r="K28" s="117">
        <v>2</v>
      </c>
      <c r="L28" s="158" t="s">
        <v>64</v>
      </c>
      <c r="M28" s="158"/>
      <c r="N28" s="158"/>
      <c r="O28" s="158"/>
      <c r="P28" s="158"/>
    </row>
    <row r="29" spans="1:250" ht="18" customHeight="1">
      <c r="A29" s="142"/>
      <c r="B29" s="144"/>
      <c r="C29" s="154"/>
      <c r="D29" s="155"/>
      <c r="E29" s="155"/>
      <c r="F29" s="155"/>
      <c r="G29" s="155"/>
      <c r="H29" s="156"/>
      <c r="I29" s="157"/>
      <c r="J29" s="116" t="s">
        <v>2</v>
      </c>
      <c r="K29" s="118">
        <v>1</v>
      </c>
      <c r="L29" s="158"/>
      <c r="M29" s="158"/>
      <c r="N29" s="158"/>
      <c r="O29" s="158"/>
      <c r="P29" s="158"/>
    </row>
    <row r="30" spans="1:250" ht="15" customHeight="1">
      <c r="A30" s="139" t="s">
        <v>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1"/>
      <c r="L30" s="145" t="s">
        <v>0</v>
      </c>
      <c r="M30" s="145"/>
      <c r="N30" s="145"/>
      <c r="O30" s="145"/>
      <c r="P30" s="145"/>
    </row>
    <row r="31" spans="1:250" ht="29.25" customHeight="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145"/>
      <c r="M31" s="145"/>
      <c r="N31" s="145"/>
      <c r="O31" s="145"/>
      <c r="P31" s="145"/>
    </row>
    <row r="32" spans="1:250">
      <c r="A32" s="104"/>
      <c r="L32" s="10"/>
      <c r="M32" s="10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7:52" ht="15.7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  <row r="65" spans="17:52" ht="15.75"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</row>
  </sheetData>
  <mergeCells count="80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S9:W9"/>
    <mergeCell ref="A10:B10"/>
    <mergeCell ref="C10:H10"/>
    <mergeCell ref="M10:O10"/>
    <mergeCell ref="A11:B11"/>
    <mergeCell ref="C11:H11"/>
    <mergeCell ref="M11:O11"/>
    <mergeCell ref="T11:V11"/>
    <mergeCell ref="F15:F17"/>
    <mergeCell ref="T12:V12"/>
    <mergeCell ref="A13:B13"/>
    <mergeCell ref="C13:H13"/>
    <mergeCell ref="M13:O13"/>
    <mergeCell ref="T13:V13"/>
    <mergeCell ref="A14:B14"/>
    <mergeCell ref="C14:H14"/>
    <mergeCell ref="A15:A17"/>
    <mergeCell ref="B15:B17"/>
    <mergeCell ref="C15:C17"/>
    <mergeCell ref="D15:D17"/>
    <mergeCell ref="E15:E17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P18:P19"/>
    <mergeCell ref="B22:B23"/>
    <mergeCell ref="D22:D23"/>
    <mergeCell ref="N22:N23"/>
    <mergeCell ref="O22:O23"/>
    <mergeCell ref="A18:A23"/>
    <mergeCell ref="B18:B19"/>
    <mergeCell ref="D18:D19"/>
    <mergeCell ref="N18:N19"/>
    <mergeCell ref="O18:O19"/>
    <mergeCell ref="A24:A25"/>
    <mergeCell ref="B24:B25"/>
    <mergeCell ref="N24:N25"/>
    <mergeCell ref="O24:O25"/>
    <mergeCell ref="P24:P25"/>
    <mergeCell ref="A30:K31"/>
    <mergeCell ref="L30:P31"/>
    <mergeCell ref="B20:B21"/>
    <mergeCell ref="D20:D21"/>
    <mergeCell ref="N20:N21"/>
    <mergeCell ref="O20:O21"/>
    <mergeCell ref="P20:P21"/>
    <mergeCell ref="A27:B27"/>
    <mergeCell ref="C27:H27"/>
    <mergeCell ref="J27:K27"/>
    <mergeCell ref="L27:P27"/>
    <mergeCell ref="A28:B29"/>
    <mergeCell ref="C28:H29"/>
    <mergeCell ref="I28:I29"/>
    <mergeCell ref="L28:P29"/>
    <mergeCell ref="P22:P23"/>
  </mergeCells>
  <pageMargins left="0.70866141732283472" right="0.70866141732283472" top="0.74803149606299213" bottom="0.74803149606299213" header="0.31496062992125984" footer="0.31496062992125984"/>
  <pageSetup scale="30" orientation="landscape" r:id="rId1"/>
  <colBreaks count="1" manualBreakCount="1">
    <brk id="16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showGridLines="0" topLeftCell="A2" workbookViewId="0">
      <selection activeCell="A2" sqref="A2:C4"/>
    </sheetView>
  </sheetViews>
  <sheetFormatPr baseColWidth="10" defaultColWidth="66.42578125" defaultRowHeight="15"/>
  <cols>
    <col min="1" max="1" width="11" customWidth="1"/>
    <col min="2" max="2" width="92.5703125" customWidth="1"/>
    <col min="3" max="3" width="15.7109375" bestFit="1" customWidth="1"/>
  </cols>
  <sheetData>
    <row r="2" spans="1:3" ht="15.75">
      <c r="A2" s="243" t="s">
        <v>83</v>
      </c>
      <c r="B2" s="244"/>
      <c r="C2" s="244"/>
    </row>
    <row r="3" spans="1:3" ht="15.75">
      <c r="A3" s="70" t="s">
        <v>24</v>
      </c>
      <c r="B3" s="70" t="s">
        <v>23</v>
      </c>
      <c r="C3" s="70" t="s">
        <v>22</v>
      </c>
    </row>
    <row r="4" spans="1:3" ht="75">
      <c r="A4" s="71">
        <v>1028</v>
      </c>
      <c r="B4" s="120" t="s">
        <v>123</v>
      </c>
      <c r="C4" s="73">
        <v>30000000</v>
      </c>
    </row>
    <row r="5" spans="1:3" ht="75">
      <c r="A5" s="71">
        <v>1140</v>
      </c>
      <c r="B5" s="120" t="s">
        <v>124</v>
      </c>
      <c r="C5" s="73">
        <v>25200000</v>
      </c>
    </row>
    <row r="6" spans="1:3" ht="75">
      <c r="A6" s="71">
        <v>1466</v>
      </c>
      <c r="B6" s="120" t="s">
        <v>125</v>
      </c>
      <c r="C6" s="73">
        <v>25200000</v>
      </c>
    </row>
    <row r="7" spans="1:3" ht="45">
      <c r="A7" s="71">
        <v>2483</v>
      </c>
      <c r="B7" s="120" t="s">
        <v>152</v>
      </c>
      <c r="C7" s="73">
        <v>6800000</v>
      </c>
    </row>
    <row r="8" spans="1:3" ht="45">
      <c r="A8" s="71">
        <v>2482</v>
      </c>
      <c r="B8" s="120" t="s">
        <v>155</v>
      </c>
      <c r="C8" s="73">
        <v>7466666</v>
      </c>
    </row>
    <row r="9" spans="1:3" ht="45">
      <c r="A9" s="71">
        <v>2484</v>
      </c>
      <c r="B9" s="120" t="s">
        <v>154</v>
      </c>
      <c r="C9" s="73">
        <v>6233333</v>
      </c>
    </row>
    <row r="10" spans="1:3" ht="45">
      <c r="A10" s="71">
        <v>2177</v>
      </c>
      <c r="B10" s="120" t="s">
        <v>122</v>
      </c>
      <c r="C10" s="73">
        <v>7773333</v>
      </c>
    </row>
    <row r="11" spans="1:3" ht="45">
      <c r="A11" s="71">
        <v>2197</v>
      </c>
      <c r="B11" s="120" t="s">
        <v>141</v>
      </c>
      <c r="C11" s="73">
        <v>43696800</v>
      </c>
    </row>
    <row r="12" spans="1:3" ht="45">
      <c r="A12" s="71">
        <v>2196</v>
      </c>
      <c r="B12" s="120" t="s">
        <v>142</v>
      </c>
      <c r="C12" s="73">
        <v>8087962</v>
      </c>
    </row>
    <row r="13" spans="1:3" ht="45">
      <c r="A13" s="138">
        <v>2980</v>
      </c>
      <c r="B13" s="120" t="s">
        <v>156</v>
      </c>
      <c r="C13" s="73">
        <v>28464800</v>
      </c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IQ65"/>
  <sheetViews>
    <sheetView view="pageBreakPreview" topLeftCell="A11" zoomScale="60" zoomScaleNormal="57" workbookViewId="0">
      <selection activeCell="C24" sqref="C24:C2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60.5703125" style="1" customWidth="1"/>
    <col min="4" max="4" width="16.85546875" style="1" customWidth="1"/>
    <col min="5" max="5" width="33.140625" style="1" customWidth="1"/>
    <col min="6" max="6" width="16.7109375" style="1" customWidth="1"/>
    <col min="7" max="7" width="18" style="1" customWidth="1"/>
    <col min="8" max="8" width="22.85546875" style="1" customWidth="1"/>
    <col min="9" max="9" width="17.28515625" style="1" bestFit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0" customFormat="1" ht="37.5" customHeight="1">
      <c r="B2" s="323"/>
      <c r="C2" s="323"/>
      <c r="D2" s="333" t="s">
        <v>29</v>
      </c>
      <c r="E2" s="334"/>
      <c r="F2" s="334"/>
      <c r="G2" s="334"/>
      <c r="H2" s="334"/>
      <c r="I2" s="334"/>
      <c r="J2" s="334"/>
      <c r="K2" s="335"/>
      <c r="L2" s="339" t="s">
        <v>33</v>
      </c>
      <c r="M2" s="340"/>
      <c r="N2" s="340"/>
      <c r="O2" s="341"/>
      <c r="P2" s="342"/>
      <c r="Q2" s="343"/>
      <c r="R2" s="52"/>
    </row>
    <row r="3" spans="2:251" s="30" customFormat="1" ht="37.5" customHeight="1">
      <c r="B3" s="323"/>
      <c r="C3" s="323"/>
      <c r="D3" s="336"/>
      <c r="E3" s="337"/>
      <c r="F3" s="337"/>
      <c r="G3" s="337"/>
      <c r="H3" s="337"/>
      <c r="I3" s="337"/>
      <c r="J3" s="337"/>
      <c r="K3" s="338"/>
      <c r="L3" s="339" t="s">
        <v>30</v>
      </c>
      <c r="M3" s="340"/>
      <c r="N3" s="340"/>
      <c r="O3" s="341"/>
      <c r="P3" s="344"/>
      <c r="Q3" s="345"/>
      <c r="R3" s="52"/>
    </row>
    <row r="4" spans="2:251" s="30" customFormat="1" ht="33.75" customHeight="1">
      <c r="B4" s="323"/>
      <c r="C4" s="323"/>
      <c r="D4" s="333" t="s">
        <v>28</v>
      </c>
      <c r="E4" s="334"/>
      <c r="F4" s="334"/>
      <c r="G4" s="334"/>
      <c r="H4" s="334"/>
      <c r="I4" s="334"/>
      <c r="J4" s="334"/>
      <c r="K4" s="335"/>
      <c r="L4" s="339" t="s">
        <v>31</v>
      </c>
      <c r="M4" s="340"/>
      <c r="N4" s="340"/>
      <c r="O4" s="341"/>
      <c r="P4" s="344"/>
      <c r="Q4" s="345"/>
      <c r="R4" s="52"/>
    </row>
    <row r="5" spans="2:251" s="30" customFormat="1" ht="38.25" customHeight="1">
      <c r="B5" s="323"/>
      <c r="C5" s="323"/>
      <c r="D5" s="336"/>
      <c r="E5" s="337"/>
      <c r="F5" s="337"/>
      <c r="G5" s="337"/>
      <c r="H5" s="337"/>
      <c r="I5" s="337"/>
      <c r="J5" s="337"/>
      <c r="K5" s="338"/>
      <c r="L5" s="339" t="s">
        <v>32</v>
      </c>
      <c r="M5" s="340"/>
      <c r="N5" s="340"/>
      <c r="O5" s="341"/>
      <c r="P5" s="346"/>
      <c r="Q5" s="347"/>
      <c r="R5" s="52"/>
    </row>
    <row r="6" spans="2:251" s="30" customFormat="1" ht="23.25" customHeight="1"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52"/>
    </row>
    <row r="7" spans="2:251" s="30" customFormat="1" ht="31.5" customHeight="1">
      <c r="B7" s="53" t="s">
        <v>38</v>
      </c>
      <c r="C7" s="53" t="s">
        <v>47</v>
      </c>
      <c r="D7" s="311" t="s">
        <v>48</v>
      </c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3"/>
      <c r="R7" s="52"/>
    </row>
    <row r="8" spans="2:251" s="30" customFormat="1" ht="36" customHeight="1">
      <c r="B8" s="53" t="s">
        <v>27</v>
      </c>
      <c r="C8" s="62">
        <v>45565</v>
      </c>
      <c r="D8" s="287" t="s">
        <v>46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</row>
    <row r="9" spans="2:251" s="30" customFormat="1" ht="36" customHeight="1">
      <c r="B9" s="307" t="s">
        <v>49</v>
      </c>
      <c r="C9" s="308"/>
      <c r="D9" s="288" t="s">
        <v>50</v>
      </c>
      <c r="E9" s="288"/>
      <c r="F9" s="288"/>
      <c r="G9" s="288"/>
      <c r="H9" s="288"/>
      <c r="I9" s="289"/>
      <c r="J9" s="290" t="s">
        <v>65</v>
      </c>
      <c r="K9" s="291"/>
      <c r="L9" s="292"/>
      <c r="M9" s="299" t="s">
        <v>26</v>
      </c>
      <c r="N9" s="300"/>
      <c r="O9" s="300"/>
      <c r="P9" s="300"/>
      <c r="Q9" s="301"/>
      <c r="R9" s="38"/>
      <c r="T9" s="197"/>
      <c r="U9" s="197"/>
      <c r="V9" s="197"/>
      <c r="W9" s="197"/>
      <c r="X9" s="197"/>
    </row>
    <row r="10" spans="2:251" s="30" customFormat="1" ht="36" customHeight="1">
      <c r="B10" s="307" t="s">
        <v>25</v>
      </c>
      <c r="C10" s="308"/>
      <c r="D10" s="288" t="s">
        <v>51</v>
      </c>
      <c r="E10" s="288"/>
      <c r="F10" s="288"/>
      <c r="G10" s="288"/>
      <c r="H10" s="288"/>
      <c r="I10" s="289"/>
      <c r="J10" s="293"/>
      <c r="K10" s="294"/>
      <c r="L10" s="295"/>
      <c r="M10" s="51" t="s">
        <v>24</v>
      </c>
      <c r="N10" s="319" t="s">
        <v>23</v>
      </c>
      <c r="O10" s="319"/>
      <c r="P10" s="319"/>
      <c r="Q10" s="51" t="s">
        <v>22</v>
      </c>
      <c r="R10" s="38"/>
      <c r="T10" s="50"/>
      <c r="U10" s="50"/>
      <c r="V10" s="50"/>
      <c r="W10" s="50"/>
      <c r="X10" s="50"/>
    </row>
    <row r="11" spans="2:251" s="30" customFormat="1" ht="53.25" customHeight="1">
      <c r="B11" s="309" t="s">
        <v>21</v>
      </c>
      <c r="C11" s="310"/>
      <c r="D11" s="302" t="s">
        <v>52</v>
      </c>
      <c r="E11" s="302"/>
      <c r="F11" s="302"/>
      <c r="G11" s="302"/>
      <c r="H11" s="302"/>
      <c r="I11" s="303"/>
      <c r="J11" s="293"/>
      <c r="K11" s="294"/>
      <c r="L11" s="295"/>
      <c r="M11" s="49"/>
      <c r="N11" s="320"/>
      <c r="O11" s="321"/>
      <c r="P11" s="322"/>
      <c r="Q11" s="48"/>
      <c r="R11" s="38"/>
      <c r="T11" s="47"/>
      <c r="U11" s="210"/>
      <c r="V11" s="210"/>
      <c r="W11" s="210"/>
      <c r="X11" s="47"/>
      <c r="Z11" s="46"/>
      <c r="AA11" s="46"/>
    </row>
    <row r="12" spans="2:251" s="30" customFormat="1" ht="74.25" customHeight="1">
      <c r="B12" s="314" t="s">
        <v>20</v>
      </c>
      <c r="C12" s="315"/>
      <c r="D12" s="302" t="s">
        <v>53</v>
      </c>
      <c r="E12" s="302"/>
      <c r="F12" s="302"/>
      <c r="G12" s="302"/>
      <c r="H12" s="302"/>
      <c r="I12" s="303"/>
      <c r="J12" s="293"/>
      <c r="K12" s="294"/>
      <c r="L12" s="295"/>
      <c r="M12" s="45"/>
      <c r="N12" s="304"/>
      <c r="O12" s="305"/>
      <c r="P12" s="306"/>
      <c r="Q12" s="44"/>
      <c r="R12" s="38"/>
      <c r="T12" s="41"/>
      <c r="U12" s="177"/>
      <c r="V12" s="177"/>
      <c r="W12" s="177"/>
      <c r="X12" s="35"/>
      <c r="Z12" s="33"/>
      <c r="AA12" s="32"/>
      <c r="AB12" s="31"/>
    </row>
    <row r="13" spans="2:251" s="30" customFormat="1" ht="74.25" customHeight="1">
      <c r="B13" s="324" t="s">
        <v>19</v>
      </c>
      <c r="C13" s="325"/>
      <c r="D13" s="288" t="s">
        <v>54</v>
      </c>
      <c r="E13" s="288"/>
      <c r="F13" s="288"/>
      <c r="G13" s="288"/>
      <c r="H13" s="288"/>
      <c r="I13" s="289"/>
      <c r="J13" s="293"/>
      <c r="K13" s="294"/>
      <c r="L13" s="295"/>
      <c r="M13" s="43"/>
      <c r="N13" s="316"/>
      <c r="O13" s="317"/>
      <c r="P13" s="318"/>
      <c r="Q13" s="42"/>
      <c r="R13" s="38"/>
      <c r="T13" s="41"/>
      <c r="U13" s="177"/>
      <c r="V13" s="177"/>
      <c r="W13" s="177"/>
      <c r="X13" s="35"/>
      <c r="Z13" s="33"/>
      <c r="AA13" s="32"/>
      <c r="AB13" s="31"/>
    </row>
    <row r="14" spans="2:251" s="30" customFormat="1" ht="71.25" customHeight="1">
      <c r="B14" s="60" t="s">
        <v>145</v>
      </c>
      <c r="C14" s="61"/>
      <c r="D14" s="326" t="s">
        <v>146</v>
      </c>
      <c r="E14" s="327"/>
      <c r="F14" s="327"/>
      <c r="G14" s="327"/>
      <c r="H14" s="327"/>
      <c r="I14" s="328"/>
      <c r="J14" s="296"/>
      <c r="K14" s="297"/>
      <c r="L14" s="298"/>
      <c r="M14" s="40"/>
      <c r="N14" s="316"/>
      <c r="O14" s="317"/>
      <c r="P14" s="318"/>
      <c r="Q14" s="39"/>
      <c r="R14" s="38"/>
      <c r="T14" s="37"/>
      <c r="U14" s="177"/>
      <c r="V14" s="177"/>
      <c r="W14" s="36"/>
      <c r="X14" s="35"/>
      <c r="Y14" s="34"/>
      <c r="Z14" s="33"/>
      <c r="AA14" s="32"/>
      <c r="AB14" s="31"/>
    </row>
    <row r="15" spans="2:251" ht="28.5" customHeight="1">
      <c r="B15" s="330" t="s">
        <v>36</v>
      </c>
      <c r="C15" s="285" t="s">
        <v>34</v>
      </c>
      <c r="D15" s="283" t="s">
        <v>39</v>
      </c>
      <c r="E15" s="283" t="s">
        <v>18</v>
      </c>
      <c r="F15" s="283" t="s">
        <v>45</v>
      </c>
      <c r="G15" s="284" t="s">
        <v>41</v>
      </c>
      <c r="H15" s="283" t="s">
        <v>37</v>
      </c>
      <c r="I15" s="247" t="s">
        <v>35</v>
      </c>
      <c r="J15" s="248"/>
      <c r="K15" s="248"/>
      <c r="L15" s="249"/>
      <c r="M15" s="283" t="s">
        <v>17</v>
      </c>
      <c r="N15" s="283"/>
      <c r="O15" s="329" t="s">
        <v>16</v>
      </c>
      <c r="P15" s="329"/>
      <c r="Q15" s="329"/>
      <c r="R15" s="3"/>
      <c r="S15" s="3"/>
      <c r="T15" s="9"/>
      <c r="U15" s="173"/>
      <c r="V15" s="173"/>
      <c r="W15" s="3"/>
      <c r="X15" s="8"/>
      <c r="Y15" s="3"/>
      <c r="Z15" s="16"/>
      <c r="AA15" s="5"/>
      <c r="AB15" s="26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331"/>
      <c r="C16" s="285"/>
      <c r="D16" s="283"/>
      <c r="E16" s="283"/>
      <c r="F16" s="283"/>
      <c r="G16" s="283"/>
      <c r="H16" s="283"/>
      <c r="I16" s="250"/>
      <c r="J16" s="251"/>
      <c r="K16" s="251"/>
      <c r="L16" s="252"/>
      <c r="M16" s="283"/>
      <c r="N16" s="283"/>
      <c r="O16" s="283" t="s">
        <v>15</v>
      </c>
      <c r="P16" s="283" t="s">
        <v>14</v>
      </c>
      <c r="Q16" s="285" t="s">
        <v>13</v>
      </c>
      <c r="R16" s="3"/>
      <c r="S16" s="3"/>
      <c r="T16" s="7"/>
      <c r="U16" s="173"/>
      <c r="V16" s="173"/>
      <c r="W16" s="3"/>
      <c r="X16" s="6"/>
      <c r="Y16" s="3"/>
      <c r="Z16" s="16"/>
      <c r="AA16" s="5"/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332"/>
      <c r="C17" s="285"/>
      <c r="D17" s="283"/>
      <c r="E17" s="283"/>
      <c r="F17" s="283"/>
      <c r="G17" s="283"/>
      <c r="H17" s="283"/>
      <c r="I17" s="57" t="s">
        <v>12</v>
      </c>
      <c r="J17" s="57" t="s">
        <v>11</v>
      </c>
      <c r="K17" s="57" t="s">
        <v>10</v>
      </c>
      <c r="L17" s="58" t="s">
        <v>9</v>
      </c>
      <c r="M17" s="29" t="s">
        <v>8</v>
      </c>
      <c r="N17" s="28" t="s">
        <v>7</v>
      </c>
      <c r="O17" s="283"/>
      <c r="P17" s="283"/>
      <c r="Q17" s="285"/>
      <c r="R17" s="3"/>
      <c r="S17" s="3"/>
      <c r="T17" s="4"/>
      <c r="U17" s="173"/>
      <c r="V17" s="173"/>
      <c r="X17" s="5"/>
      <c r="Z17" s="16"/>
      <c r="AA17" s="5"/>
      <c r="AB17" s="26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1" customHeight="1">
      <c r="B18" s="271" t="s">
        <v>144</v>
      </c>
      <c r="C18" s="276" t="s">
        <v>56</v>
      </c>
      <c r="D18" s="66" t="s">
        <v>3</v>
      </c>
      <c r="E18" s="271" t="s">
        <v>59</v>
      </c>
      <c r="F18" s="67">
        <v>1</v>
      </c>
      <c r="G18" s="54" t="s">
        <v>3</v>
      </c>
      <c r="H18" s="21">
        <v>40000000</v>
      </c>
      <c r="I18" s="21">
        <v>40000000</v>
      </c>
      <c r="J18" s="22">
        <v>0</v>
      </c>
      <c r="K18" s="24">
        <v>0</v>
      </c>
      <c r="L18" s="22">
        <v>0</v>
      </c>
      <c r="M18" s="25">
        <v>45565</v>
      </c>
      <c r="N18" s="25">
        <v>45657</v>
      </c>
      <c r="O18" s="246">
        <v>0</v>
      </c>
      <c r="P18" s="246">
        <f>H19/H18</f>
        <v>0</v>
      </c>
      <c r="Q18" s="274"/>
      <c r="X18" s="27"/>
    </row>
    <row r="19" spans="2:251" ht="19.5" customHeight="1">
      <c r="B19" s="272"/>
      <c r="C19" s="276"/>
      <c r="D19" s="66" t="s">
        <v>2</v>
      </c>
      <c r="E19" s="277"/>
      <c r="F19" s="67">
        <v>0</v>
      </c>
      <c r="G19" s="54" t="s">
        <v>40</v>
      </c>
      <c r="H19" s="21">
        <v>0</v>
      </c>
      <c r="I19" s="21">
        <v>0</v>
      </c>
      <c r="J19" s="22">
        <v>0</v>
      </c>
      <c r="K19" s="24">
        <v>0</v>
      </c>
      <c r="L19" s="22">
        <v>0</v>
      </c>
      <c r="M19" s="25">
        <v>45565</v>
      </c>
      <c r="N19" s="25">
        <v>45657</v>
      </c>
      <c r="O19" s="246"/>
      <c r="P19" s="246"/>
      <c r="Q19" s="274"/>
      <c r="AB19" s="26"/>
    </row>
    <row r="20" spans="2:251" ht="19.5" customHeight="1">
      <c r="B20" s="272"/>
      <c r="C20" s="271" t="s">
        <v>57</v>
      </c>
      <c r="D20" s="66" t="s">
        <v>3</v>
      </c>
      <c r="E20" s="278" t="s">
        <v>60</v>
      </c>
      <c r="F20" s="67">
        <v>1</v>
      </c>
      <c r="G20" s="54" t="s">
        <v>3</v>
      </c>
      <c r="H20" s="21">
        <v>16200000</v>
      </c>
      <c r="I20" s="21">
        <v>16200000</v>
      </c>
      <c r="J20" s="22">
        <v>0</v>
      </c>
      <c r="K20" s="24">
        <v>0</v>
      </c>
      <c r="L20" s="22">
        <v>0</v>
      </c>
      <c r="M20" s="25">
        <v>45565</v>
      </c>
      <c r="N20" s="25">
        <v>45657</v>
      </c>
      <c r="O20" s="279">
        <v>0</v>
      </c>
      <c r="P20" s="279">
        <f>H21/H20</f>
        <v>0</v>
      </c>
      <c r="Q20" s="281"/>
      <c r="AB20" s="26"/>
    </row>
    <row r="21" spans="2:251" ht="39.75" customHeight="1">
      <c r="B21" s="272"/>
      <c r="C21" s="277"/>
      <c r="D21" s="66" t="s">
        <v>2</v>
      </c>
      <c r="E21" s="273"/>
      <c r="F21" s="67">
        <v>0</v>
      </c>
      <c r="G21" s="54" t="s">
        <v>40</v>
      </c>
      <c r="H21" s="21">
        <v>0</v>
      </c>
      <c r="I21" s="21">
        <v>0</v>
      </c>
      <c r="J21" s="22">
        <v>0</v>
      </c>
      <c r="K21" s="24">
        <v>0</v>
      </c>
      <c r="L21" s="22">
        <v>0</v>
      </c>
      <c r="M21" s="25">
        <v>45565</v>
      </c>
      <c r="N21" s="25">
        <v>45657</v>
      </c>
      <c r="O21" s="280"/>
      <c r="P21" s="280"/>
      <c r="Q21" s="282"/>
    </row>
    <row r="22" spans="2:251" ht="25.5" customHeight="1">
      <c r="B22" s="272"/>
      <c r="C22" s="271" t="s">
        <v>58</v>
      </c>
      <c r="D22" s="66" t="s">
        <v>3</v>
      </c>
      <c r="E22" s="278" t="s">
        <v>61</v>
      </c>
      <c r="F22" s="67">
        <v>1</v>
      </c>
      <c r="G22" s="54" t="s">
        <v>3</v>
      </c>
      <c r="H22" s="21">
        <v>7800000</v>
      </c>
      <c r="I22" s="21">
        <v>7800000</v>
      </c>
      <c r="J22" s="22">
        <v>0</v>
      </c>
      <c r="K22" s="24">
        <v>0</v>
      </c>
      <c r="L22" s="22">
        <v>0</v>
      </c>
      <c r="M22" s="25">
        <v>45565</v>
      </c>
      <c r="N22" s="25">
        <v>45657</v>
      </c>
      <c r="O22" s="279">
        <v>0</v>
      </c>
      <c r="P22" s="279">
        <f>H23/H22</f>
        <v>0</v>
      </c>
      <c r="Q22" s="281"/>
    </row>
    <row r="23" spans="2:251" ht="24" customHeight="1">
      <c r="B23" s="273"/>
      <c r="C23" s="277"/>
      <c r="D23" s="66" t="s">
        <v>2</v>
      </c>
      <c r="E23" s="273"/>
      <c r="F23" s="67">
        <v>0</v>
      </c>
      <c r="G23" s="54" t="s">
        <v>40</v>
      </c>
      <c r="H23" s="21">
        <v>0</v>
      </c>
      <c r="I23" s="21">
        <v>0</v>
      </c>
      <c r="J23" s="22">
        <v>0</v>
      </c>
      <c r="K23" s="24">
        <v>0</v>
      </c>
      <c r="L23" s="22">
        <v>0</v>
      </c>
      <c r="M23" s="25">
        <v>45565</v>
      </c>
      <c r="N23" s="25">
        <v>45657</v>
      </c>
      <c r="O23" s="280"/>
      <c r="P23" s="280"/>
      <c r="Q23" s="282"/>
    </row>
    <row r="24" spans="2:251" ht="15.75">
      <c r="B24" s="274"/>
      <c r="C24" s="275" t="s">
        <v>6</v>
      </c>
      <c r="D24" s="66" t="s">
        <v>3</v>
      </c>
      <c r="E24" s="69"/>
      <c r="F24" s="68">
        <v>3</v>
      </c>
      <c r="G24" s="54" t="s">
        <v>3</v>
      </c>
      <c r="H24" s="23">
        <f>H22+H20+H18</f>
        <v>64000000</v>
      </c>
      <c r="I24" s="23">
        <f>I22+I20+I18</f>
        <v>64000000</v>
      </c>
      <c r="J24" s="22">
        <v>0</v>
      </c>
      <c r="K24" s="22">
        <v>0</v>
      </c>
      <c r="L24" s="22">
        <v>0</v>
      </c>
      <c r="M24" s="25">
        <v>45565</v>
      </c>
      <c r="N24" s="25">
        <v>45657</v>
      </c>
      <c r="O24" s="246">
        <v>0</v>
      </c>
      <c r="P24" s="246">
        <f>SUM(P22+P20+P18)</f>
        <v>0</v>
      </c>
      <c r="Q24" s="274"/>
    </row>
    <row r="25" spans="2:251" ht="15.75">
      <c r="B25" s="274"/>
      <c r="C25" s="275"/>
      <c r="D25" s="66" t="s">
        <v>2</v>
      </c>
      <c r="E25" s="69"/>
      <c r="F25" s="68">
        <v>0</v>
      </c>
      <c r="G25" s="54" t="s">
        <v>40</v>
      </c>
      <c r="H25" s="21">
        <v>0</v>
      </c>
      <c r="I25" s="21">
        <v>0</v>
      </c>
      <c r="J25" s="19">
        <v>0</v>
      </c>
      <c r="K25" s="20">
        <v>0</v>
      </c>
      <c r="L25" s="19">
        <v>0</v>
      </c>
      <c r="M25" s="25">
        <v>45565</v>
      </c>
      <c r="N25" s="25">
        <v>45657</v>
      </c>
      <c r="O25" s="246"/>
      <c r="P25" s="246"/>
      <c r="Q25" s="274"/>
    </row>
    <row r="26" spans="2:251">
      <c r="D26" s="18"/>
      <c r="E26" s="69"/>
      <c r="H26" s="17"/>
      <c r="I26" s="14"/>
      <c r="J26" s="16"/>
      <c r="K26" s="16"/>
      <c r="L26" s="16"/>
      <c r="M26" s="15"/>
      <c r="N26" s="15"/>
      <c r="O26" s="14"/>
      <c r="P26" s="12"/>
      <c r="Q26" s="13"/>
      <c r="R26" s="12"/>
    </row>
    <row r="27" spans="2:251" ht="31.5">
      <c r="B27" s="263" t="s">
        <v>42</v>
      </c>
      <c r="C27" s="263"/>
      <c r="D27" s="245" t="s">
        <v>5</v>
      </c>
      <c r="E27" s="245"/>
      <c r="F27" s="245"/>
      <c r="G27" s="245"/>
      <c r="H27" s="245"/>
      <c r="I27" s="245"/>
      <c r="J27" s="59" t="s">
        <v>43</v>
      </c>
      <c r="K27" s="245" t="s">
        <v>44</v>
      </c>
      <c r="L27" s="245"/>
      <c r="M27" s="260" t="s">
        <v>4</v>
      </c>
      <c r="N27" s="261"/>
      <c r="O27" s="261"/>
      <c r="P27" s="261"/>
      <c r="Q27" s="261"/>
    </row>
    <row r="28" spans="2:251" ht="26.25" customHeight="1">
      <c r="B28" s="254" t="s">
        <v>55</v>
      </c>
      <c r="C28" s="256"/>
      <c r="D28" s="265" t="s">
        <v>62</v>
      </c>
      <c r="E28" s="266"/>
      <c r="F28" s="266"/>
      <c r="G28" s="266"/>
      <c r="H28" s="266"/>
      <c r="I28" s="267"/>
      <c r="J28" s="264" t="s">
        <v>63</v>
      </c>
      <c r="K28" s="11" t="s">
        <v>3</v>
      </c>
      <c r="L28" s="56">
        <v>21</v>
      </c>
      <c r="M28" s="262" t="s">
        <v>64</v>
      </c>
      <c r="N28" s="262"/>
      <c r="O28" s="262"/>
      <c r="P28" s="262"/>
      <c r="Q28" s="262"/>
    </row>
    <row r="29" spans="2:251" ht="18" customHeight="1">
      <c r="B29" s="257"/>
      <c r="C29" s="259"/>
      <c r="D29" s="268"/>
      <c r="E29" s="269"/>
      <c r="F29" s="269"/>
      <c r="G29" s="269"/>
      <c r="H29" s="269"/>
      <c r="I29" s="270"/>
      <c r="J29" s="264"/>
      <c r="K29" s="11" t="s">
        <v>2</v>
      </c>
      <c r="L29" s="55"/>
      <c r="M29" s="262"/>
      <c r="N29" s="262"/>
      <c r="O29" s="262"/>
      <c r="P29" s="262"/>
      <c r="Q29" s="262"/>
    </row>
    <row r="30" spans="2:251" ht="15" customHeight="1">
      <c r="B30" s="254" t="s">
        <v>1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6"/>
      <c r="M30" s="253" t="s">
        <v>0</v>
      </c>
      <c r="N30" s="253"/>
      <c r="O30" s="253"/>
      <c r="P30" s="253"/>
      <c r="Q30" s="253"/>
    </row>
    <row r="31" spans="2:251" ht="29.25" customHeight="1"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9"/>
      <c r="M31" s="253"/>
      <c r="N31" s="253"/>
      <c r="O31" s="253"/>
      <c r="P31" s="253"/>
      <c r="Q31" s="253"/>
    </row>
    <row r="32" spans="2:251">
      <c r="M32" s="10"/>
      <c r="N32" s="10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81">
    <mergeCell ref="B2:C5"/>
    <mergeCell ref="B13:C13"/>
    <mergeCell ref="D14:I14"/>
    <mergeCell ref="M15:N16"/>
    <mergeCell ref="O15:Q15"/>
    <mergeCell ref="B15:B17"/>
    <mergeCell ref="D2:K3"/>
    <mergeCell ref="L2:O2"/>
    <mergeCell ref="P2:Q5"/>
    <mergeCell ref="L3:O3"/>
    <mergeCell ref="D4:K5"/>
    <mergeCell ref="L4:O4"/>
    <mergeCell ref="L5:O5"/>
    <mergeCell ref="N14:P14"/>
    <mergeCell ref="C15:C17"/>
    <mergeCell ref="D15:D17"/>
    <mergeCell ref="D13:I13"/>
    <mergeCell ref="N13:P13"/>
    <mergeCell ref="U13:W13"/>
    <mergeCell ref="N10:P10"/>
    <mergeCell ref="D11:I11"/>
    <mergeCell ref="N11:P11"/>
    <mergeCell ref="U11:W11"/>
    <mergeCell ref="U14:V14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B12:C12"/>
    <mergeCell ref="T9:X9"/>
    <mergeCell ref="D10:I10"/>
    <mergeCell ref="U12:W12"/>
    <mergeCell ref="E15:E17"/>
    <mergeCell ref="F15:F17"/>
    <mergeCell ref="H15:H17"/>
    <mergeCell ref="G15:G17"/>
    <mergeCell ref="U15:V15"/>
    <mergeCell ref="O16:O17"/>
    <mergeCell ref="P16:P17"/>
    <mergeCell ref="Q16:Q17"/>
    <mergeCell ref="U16:V16"/>
    <mergeCell ref="U17:V17"/>
    <mergeCell ref="Q24:Q25"/>
    <mergeCell ref="C18:C19"/>
    <mergeCell ref="E18:E19"/>
    <mergeCell ref="O18:O19"/>
    <mergeCell ref="P18:P19"/>
    <mergeCell ref="Q18:Q19"/>
    <mergeCell ref="C22:C23"/>
    <mergeCell ref="C20:C21"/>
    <mergeCell ref="E20:E21"/>
    <mergeCell ref="E22:E23"/>
    <mergeCell ref="O20:O21"/>
    <mergeCell ref="O22:O23"/>
    <mergeCell ref="P20:P21"/>
    <mergeCell ref="P22:P23"/>
    <mergeCell ref="Q20:Q21"/>
    <mergeCell ref="Q22:Q23"/>
    <mergeCell ref="D27:I27"/>
    <mergeCell ref="O24:O25"/>
    <mergeCell ref="P24:P25"/>
    <mergeCell ref="I15:L16"/>
    <mergeCell ref="M30:Q31"/>
    <mergeCell ref="B30:L31"/>
    <mergeCell ref="M27:Q27"/>
    <mergeCell ref="M28:Q29"/>
    <mergeCell ref="B27:C27"/>
    <mergeCell ref="B28:C29"/>
    <mergeCell ref="J28:J29"/>
    <mergeCell ref="K27:L27"/>
    <mergeCell ref="D28:I29"/>
    <mergeCell ref="B18:B23"/>
    <mergeCell ref="B24:B25"/>
    <mergeCell ref="C24:C25"/>
  </mergeCells>
  <pageMargins left="0.62992125984251968" right="0.19685039370078741" top="0.23622047244094491" bottom="0.19685039370078741" header="0.15748031496062992" footer="0"/>
  <pageSetup paperSize="41" scale="40" orientation="landscape" r:id="rId1"/>
  <headerFooter alignWithMargins="0"/>
  <colBreaks count="1" manualBreakCount="1">
    <brk id="17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topLeftCell="A3" workbookViewId="0">
      <selection activeCell="C12" sqref="C12"/>
    </sheetView>
  </sheetViews>
  <sheetFormatPr baseColWidth="10" defaultRowHeight="15"/>
  <cols>
    <col min="1" max="1" width="6.42578125" bestFit="1" customWidth="1"/>
    <col min="2" max="2" width="62.7109375" customWidth="1"/>
    <col min="3" max="3" width="18.5703125" customWidth="1"/>
  </cols>
  <sheetData>
    <row r="2" spans="1:3" ht="15.75">
      <c r="A2" s="243" t="s">
        <v>83</v>
      </c>
      <c r="B2" s="244"/>
      <c r="C2" s="244"/>
    </row>
    <row r="3" spans="1:3" ht="15.75">
      <c r="A3" s="70" t="s">
        <v>24</v>
      </c>
      <c r="B3" s="70" t="s">
        <v>23</v>
      </c>
      <c r="C3" s="70" t="s">
        <v>22</v>
      </c>
    </row>
    <row r="4" spans="1:3" ht="96" customHeight="1">
      <c r="A4" s="71">
        <v>2765</v>
      </c>
      <c r="B4" s="120" t="s">
        <v>157</v>
      </c>
      <c r="C4" s="73">
        <v>11200000</v>
      </c>
    </row>
  </sheetData>
  <mergeCells count="1"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P64"/>
  <sheetViews>
    <sheetView view="pageBreakPreview" zoomScale="69" zoomScaleNormal="60" zoomScaleSheetLayoutView="69" workbookViewId="0">
      <selection activeCell="K4" sqref="K4:N4"/>
    </sheetView>
  </sheetViews>
  <sheetFormatPr baseColWidth="10" defaultColWidth="12.5703125" defaultRowHeight="15"/>
  <cols>
    <col min="1" max="1" width="45.42578125" style="1" customWidth="1"/>
    <col min="2" max="2" width="44.140625" style="1" customWidth="1"/>
    <col min="3" max="3" width="16.85546875" style="1" customWidth="1"/>
    <col min="4" max="4" width="33.140625" style="1" customWidth="1"/>
    <col min="5" max="5" width="16.7109375" style="1" customWidth="1"/>
    <col min="6" max="6" width="18" style="1" customWidth="1"/>
    <col min="7" max="7" width="22.85546875" style="1" customWidth="1"/>
    <col min="8" max="8" width="19" style="1" customWidth="1"/>
    <col min="9" max="9" width="20.85546875" style="3" customWidth="1"/>
    <col min="10" max="10" width="13.5703125" style="1" customWidth="1"/>
    <col min="11" max="11" width="15.85546875" style="1" customWidth="1"/>
    <col min="12" max="12" width="14.85546875" style="2" customWidth="1"/>
    <col min="13" max="13" width="21.140625" style="2" customWidth="1"/>
    <col min="14" max="16" width="16.85546875" style="1" customWidth="1"/>
    <col min="17" max="17" width="16.42578125" style="1" customWidth="1"/>
    <col min="18" max="18" width="12.5703125" style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22.5" customHeight="1"/>
    <row r="2" spans="1:250" s="30" customFormat="1" ht="37.5" customHeight="1">
      <c r="A2" s="323"/>
      <c r="B2" s="323"/>
      <c r="C2" s="333" t="s">
        <v>29</v>
      </c>
      <c r="D2" s="334"/>
      <c r="E2" s="334"/>
      <c r="F2" s="334"/>
      <c r="G2" s="334"/>
      <c r="H2" s="334"/>
      <c r="I2" s="334"/>
      <c r="J2" s="335"/>
      <c r="K2" s="339" t="s">
        <v>33</v>
      </c>
      <c r="L2" s="340"/>
      <c r="M2" s="340"/>
      <c r="N2" s="341"/>
      <c r="O2" s="342"/>
      <c r="P2" s="343"/>
      <c r="Q2" s="52"/>
    </row>
    <row r="3" spans="1:250" s="30" customFormat="1" ht="37.5" customHeight="1">
      <c r="A3" s="323"/>
      <c r="B3" s="323"/>
      <c r="C3" s="336"/>
      <c r="D3" s="337"/>
      <c r="E3" s="337"/>
      <c r="F3" s="337"/>
      <c r="G3" s="337"/>
      <c r="H3" s="337"/>
      <c r="I3" s="337"/>
      <c r="J3" s="338"/>
      <c r="K3" s="339" t="s">
        <v>30</v>
      </c>
      <c r="L3" s="340"/>
      <c r="M3" s="340"/>
      <c r="N3" s="341"/>
      <c r="O3" s="344"/>
      <c r="P3" s="345"/>
      <c r="Q3" s="52"/>
    </row>
    <row r="4" spans="1:250" s="30" customFormat="1" ht="33.75" customHeight="1">
      <c r="A4" s="323"/>
      <c r="B4" s="323"/>
      <c r="C4" s="333" t="s">
        <v>28</v>
      </c>
      <c r="D4" s="334"/>
      <c r="E4" s="334"/>
      <c r="F4" s="334"/>
      <c r="G4" s="334"/>
      <c r="H4" s="334"/>
      <c r="I4" s="334"/>
      <c r="J4" s="335"/>
      <c r="K4" s="339" t="s">
        <v>31</v>
      </c>
      <c r="L4" s="340"/>
      <c r="M4" s="340"/>
      <c r="N4" s="341"/>
      <c r="O4" s="344"/>
      <c r="P4" s="345"/>
      <c r="Q4" s="52"/>
    </row>
    <row r="5" spans="1:250" s="30" customFormat="1" ht="38.25" customHeight="1">
      <c r="A5" s="323"/>
      <c r="B5" s="323"/>
      <c r="C5" s="336"/>
      <c r="D5" s="337"/>
      <c r="E5" s="337"/>
      <c r="F5" s="337"/>
      <c r="G5" s="337"/>
      <c r="H5" s="337"/>
      <c r="I5" s="337"/>
      <c r="J5" s="338"/>
      <c r="K5" s="339" t="s">
        <v>32</v>
      </c>
      <c r="L5" s="340"/>
      <c r="M5" s="340"/>
      <c r="N5" s="341"/>
      <c r="O5" s="346"/>
      <c r="P5" s="347"/>
      <c r="Q5" s="52"/>
    </row>
    <row r="6" spans="1:250" s="30" customFormat="1" ht="23.25" customHeight="1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52"/>
    </row>
    <row r="7" spans="1:250" s="30" customFormat="1" ht="31.5" customHeight="1">
      <c r="A7" s="53" t="s">
        <v>38</v>
      </c>
      <c r="B7" s="53" t="s">
        <v>47</v>
      </c>
      <c r="C7" s="311" t="s">
        <v>48</v>
      </c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3"/>
      <c r="Q7" s="52"/>
    </row>
    <row r="8" spans="1:250" s="30" customFormat="1" ht="36" customHeight="1">
      <c r="A8" s="53" t="s">
        <v>27</v>
      </c>
      <c r="B8" s="62">
        <v>45565</v>
      </c>
      <c r="C8" s="287" t="s">
        <v>46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</row>
    <row r="9" spans="1:250" s="30" customFormat="1" ht="36" customHeight="1">
      <c r="A9" s="307" t="s">
        <v>49</v>
      </c>
      <c r="B9" s="308"/>
      <c r="C9" s="288" t="s">
        <v>66</v>
      </c>
      <c r="D9" s="288"/>
      <c r="E9" s="288"/>
      <c r="F9" s="288"/>
      <c r="G9" s="288"/>
      <c r="H9" s="289"/>
      <c r="I9" s="290" t="s">
        <v>65</v>
      </c>
      <c r="J9" s="291"/>
      <c r="K9" s="292"/>
      <c r="L9" s="299" t="s">
        <v>26</v>
      </c>
      <c r="M9" s="300"/>
      <c r="N9" s="300"/>
      <c r="O9" s="300"/>
      <c r="P9" s="301"/>
      <c r="Q9" s="38"/>
      <c r="S9" s="197"/>
      <c r="T9" s="197"/>
      <c r="U9" s="197"/>
      <c r="V9" s="197"/>
      <c r="W9" s="197"/>
    </row>
    <row r="10" spans="1:250" s="30" customFormat="1" ht="36" customHeight="1">
      <c r="A10" s="307" t="s">
        <v>25</v>
      </c>
      <c r="B10" s="308"/>
      <c r="C10" s="288" t="s">
        <v>67</v>
      </c>
      <c r="D10" s="288"/>
      <c r="E10" s="288"/>
      <c r="F10" s="288"/>
      <c r="G10" s="288"/>
      <c r="H10" s="289"/>
      <c r="I10" s="293"/>
      <c r="J10" s="294"/>
      <c r="K10" s="295"/>
      <c r="L10" s="51" t="s">
        <v>24</v>
      </c>
      <c r="M10" s="319" t="s">
        <v>23</v>
      </c>
      <c r="N10" s="319"/>
      <c r="O10" s="319"/>
      <c r="P10" s="51" t="s">
        <v>22</v>
      </c>
      <c r="Q10" s="38"/>
      <c r="S10" s="50"/>
      <c r="T10" s="50"/>
      <c r="U10" s="50"/>
      <c r="V10" s="50"/>
      <c r="W10" s="50"/>
    </row>
    <row r="11" spans="1:250" s="30" customFormat="1" ht="53.25" customHeight="1">
      <c r="A11" s="309" t="s">
        <v>21</v>
      </c>
      <c r="B11" s="310"/>
      <c r="C11" s="302" t="s">
        <v>68</v>
      </c>
      <c r="D11" s="302"/>
      <c r="E11" s="302"/>
      <c r="F11" s="302"/>
      <c r="G11" s="302"/>
      <c r="H11" s="303"/>
      <c r="I11" s="293"/>
      <c r="J11" s="294"/>
      <c r="K11" s="295"/>
      <c r="L11" s="49"/>
      <c r="M11" s="320"/>
      <c r="N11" s="321"/>
      <c r="O11" s="322"/>
      <c r="P11" s="48"/>
      <c r="Q11" s="38"/>
      <c r="S11" s="47"/>
      <c r="T11" s="210"/>
      <c r="U11" s="210"/>
      <c r="V11" s="210"/>
      <c r="W11" s="47"/>
      <c r="Y11" s="46"/>
      <c r="Z11" s="46"/>
    </row>
    <row r="12" spans="1:250" s="30" customFormat="1" ht="74.25" customHeight="1">
      <c r="A12" s="314" t="s">
        <v>20</v>
      </c>
      <c r="B12" s="315"/>
      <c r="C12" s="302" t="s">
        <v>69</v>
      </c>
      <c r="D12" s="302"/>
      <c r="E12" s="302"/>
      <c r="F12" s="302"/>
      <c r="G12" s="302"/>
      <c r="H12" s="303"/>
      <c r="I12" s="293"/>
      <c r="J12" s="294"/>
      <c r="K12" s="295"/>
      <c r="L12" s="45"/>
      <c r="M12" s="304"/>
      <c r="N12" s="305"/>
      <c r="O12" s="306"/>
      <c r="P12" s="44"/>
      <c r="Q12" s="38"/>
      <c r="S12" s="41"/>
      <c r="T12" s="177"/>
      <c r="U12" s="177"/>
      <c r="V12" s="177"/>
      <c r="W12" s="35"/>
      <c r="Y12" s="33"/>
      <c r="Z12" s="32"/>
      <c r="AA12" s="31"/>
    </row>
    <row r="13" spans="1:250" s="30" customFormat="1" ht="74.25" customHeight="1">
      <c r="A13" s="324" t="s">
        <v>19</v>
      </c>
      <c r="B13" s="325"/>
      <c r="C13" s="288" t="s">
        <v>70</v>
      </c>
      <c r="D13" s="288"/>
      <c r="E13" s="288"/>
      <c r="F13" s="288"/>
      <c r="G13" s="288"/>
      <c r="H13" s="289"/>
      <c r="I13" s="293"/>
      <c r="J13" s="294"/>
      <c r="K13" s="295"/>
      <c r="L13" s="43"/>
      <c r="M13" s="316"/>
      <c r="N13" s="317"/>
      <c r="O13" s="318"/>
      <c r="P13" s="42"/>
      <c r="Q13" s="38"/>
      <c r="S13" s="41"/>
      <c r="T13" s="177"/>
      <c r="U13" s="177"/>
      <c r="V13" s="177"/>
      <c r="W13" s="35"/>
      <c r="Y13" s="33"/>
      <c r="Z13" s="32"/>
      <c r="AA13" s="31"/>
    </row>
    <row r="14" spans="1:250" s="30" customFormat="1" ht="35.25" customHeight="1">
      <c r="A14" s="353" t="s">
        <v>72</v>
      </c>
      <c r="B14" s="353"/>
      <c r="C14" s="348" t="s">
        <v>74</v>
      </c>
      <c r="D14" s="348"/>
      <c r="E14" s="348"/>
      <c r="F14" s="348"/>
      <c r="G14" s="348"/>
      <c r="H14" s="349"/>
      <c r="I14" s="293"/>
      <c r="J14" s="294"/>
      <c r="K14" s="295"/>
      <c r="L14" s="43"/>
      <c r="M14" s="63"/>
      <c r="N14" s="64"/>
      <c r="O14" s="65"/>
      <c r="P14" s="42"/>
      <c r="Q14" s="38"/>
      <c r="S14" s="41"/>
      <c r="T14" s="36"/>
      <c r="U14" s="36"/>
      <c r="V14" s="36"/>
      <c r="W14" s="35"/>
      <c r="Y14" s="33"/>
      <c r="Z14" s="32"/>
      <c r="AA14" s="31"/>
    </row>
    <row r="15" spans="1:250" s="30" customFormat="1" ht="75.75" customHeight="1">
      <c r="A15" s="352" t="s">
        <v>71</v>
      </c>
      <c r="B15" s="352"/>
      <c r="C15" s="350" t="s">
        <v>73</v>
      </c>
      <c r="D15" s="351"/>
      <c r="E15" s="351"/>
      <c r="F15" s="351"/>
      <c r="G15" s="351"/>
      <c r="H15" s="351"/>
      <c r="I15" s="296"/>
      <c r="J15" s="297"/>
      <c r="K15" s="298"/>
      <c r="L15" s="40"/>
      <c r="M15" s="316"/>
      <c r="N15" s="317"/>
      <c r="O15" s="318"/>
      <c r="P15" s="39"/>
      <c r="Q15" s="38"/>
      <c r="S15" s="37"/>
      <c r="T15" s="177"/>
      <c r="U15" s="177"/>
      <c r="V15" s="36"/>
      <c r="W15" s="35"/>
      <c r="X15" s="34"/>
      <c r="Y15" s="33"/>
      <c r="Z15" s="32"/>
      <c r="AA15" s="31"/>
    </row>
    <row r="16" spans="1:250" ht="28.5" customHeight="1">
      <c r="A16" s="330" t="s">
        <v>36</v>
      </c>
      <c r="B16" s="285" t="s">
        <v>34</v>
      </c>
      <c r="C16" s="283" t="s">
        <v>39</v>
      </c>
      <c r="D16" s="283" t="s">
        <v>18</v>
      </c>
      <c r="E16" s="283" t="s">
        <v>45</v>
      </c>
      <c r="F16" s="284" t="s">
        <v>41</v>
      </c>
      <c r="G16" s="283" t="s">
        <v>37</v>
      </c>
      <c r="H16" s="247" t="s">
        <v>35</v>
      </c>
      <c r="I16" s="248"/>
      <c r="J16" s="248"/>
      <c r="K16" s="249"/>
      <c r="L16" s="283" t="s">
        <v>17</v>
      </c>
      <c r="M16" s="283"/>
      <c r="N16" s="329" t="s">
        <v>16</v>
      </c>
      <c r="O16" s="329"/>
      <c r="P16" s="329"/>
      <c r="Q16" s="3"/>
      <c r="R16" s="3"/>
      <c r="S16" s="9"/>
      <c r="T16" s="173"/>
      <c r="U16" s="173"/>
      <c r="V16" s="3"/>
      <c r="W16" s="8"/>
      <c r="X16" s="3"/>
      <c r="Y16" s="16"/>
      <c r="Z16" s="5"/>
      <c r="AA16" s="26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3.75" customHeight="1">
      <c r="A17" s="331"/>
      <c r="B17" s="285"/>
      <c r="C17" s="283"/>
      <c r="D17" s="283"/>
      <c r="E17" s="283"/>
      <c r="F17" s="283"/>
      <c r="G17" s="283"/>
      <c r="H17" s="250"/>
      <c r="I17" s="251"/>
      <c r="J17" s="251"/>
      <c r="K17" s="252"/>
      <c r="L17" s="283"/>
      <c r="M17" s="283"/>
      <c r="N17" s="283" t="s">
        <v>15</v>
      </c>
      <c r="O17" s="283" t="s">
        <v>14</v>
      </c>
      <c r="P17" s="285" t="s">
        <v>13</v>
      </c>
      <c r="Q17" s="3"/>
      <c r="R17" s="3"/>
      <c r="S17" s="7"/>
      <c r="T17" s="173"/>
      <c r="U17" s="173"/>
      <c r="V17" s="3"/>
      <c r="W17" s="6"/>
      <c r="X17" s="3"/>
      <c r="Y17" s="16"/>
      <c r="Z17" s="5"/>
      <c r="AA17" s="26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39.75" customHeight="1">
      <c r="A18" s="332"/>
      <c r="B18" s="285"/>
      <c r="C18" s="283"/>
      <c r="D18" s="283"/>
      <c r="E18" s="283"/>
      <c r="F18" s="283"/>
      <c r="G18" s="283"/>
      <c r="H18" s="57" t="s">
        <v>12</v>
      </c>
      <c r="I18" s="57" t="s">
        <v>11</v>
      </c>
      <c r="J18" s="57" t="s">
        <v>10</v>
      </c>
      <c r="K18" s="58" t="s">
        <v>9</v>
      </c>
      <c r="L18" s="29" t="s">
        <v>8</v>
      </c>
      <c r="M18" s="28" t="s">
        <v>7</v>
      </c>
      <c r="N18" s="283"/>
      <c r="O18" s="283"/>
      <c r="P18" s="285"/>
      <c r="Q18" s="3"/>
      <c r="R18" s="3"/>
      <c r="S18" s="4"/>
      <c r="T18" s="173"/>
      <c r="U18" s="173"/>
      <c r="W18" s="5"/>
      <c r="Y18" s="16"/>
      <c r="Z18" s="5"/>
      <c r="AA18" s="26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21" customHeight="1">
      <c r="A19" s="271" t="s">
        <v>143</v>
      </c>
      <c r="B19" s="355" t="s">
        <v>75</v>
      </c>
      <c r="C19" s="66" t="s">
        <v>3</v>
      </c>
      <c r="D19" s="271" t="s">
        <v>77</v>
      </c>
      <c r="E19" s="67">
        <v>1</v>
      </c>
      <c r="F19" s="54" t="s">
        <v>3</v>
      </c>
      <c r="G19" s="21">
        <v>63850000</v>
      </c>
      <c r="H19" s="21">
        <v>63850000</v>
      </c>
      <c r="I19" s="22">
        <v>0</v>
      </c>
      <c r="J19" s="24">
        <v>0</v>
      </c>
      <c r="K19" s="22">
        <v>0</v>
      </c>
      <c r="L19" s="25">
        <v>45565</v>
      </c>
      <c r="M19" s="25">
        <v>45657</v>
      </c>
      <c r="N19" s="279">
        <v>0</v>
      </c>
      <c r="O19" s="279">
        <f>G20/G19</f>
        <v>0.70007830853563036</v>
      </c>
      <c r="P19" s="281"/>
      <c r="W19" s="27"/>
    </row>
    <row r="20" spans="1:250" ht="30.75" customHeight="1">
      <c r="A20" s="354"/>
      <c r="B20" s="356"/>
      <c r="C20" s="66" t="s">
        <v>2</v>
      </c>
      <c r="D20" s="277"/>
      <c r="E20" s="67">
        <v>1</v>
      </c>
      <c r="F20" s="54" t="s">
        <v>40</v>
      </c>
      <c r="G20" s="21">
        <v>44700000</v>
      </c>
      <c r="H20" s="21">
        <f>G20</f>
        <v>44700000</v>
      </c>
      <c r="I20" s="22">
        <v>0</v>
      </c>
      <c r="J20" s="24">
        <v>0</v>
      </c>
      <c r="K20" s="22">
        <v>0</v>
      </c>
      <c r="L20" s="25">
        <v>45565</v>
      </c>
      <c r="M20" s="25">
        <v>45657</v>
      </c>
      <c r="N20" s="280"/>
      <c r="O20" s="280"/>
      <c r="P20" s="282"/>
      <c r="AA20" s="26"/>
    </row>
    <row r="21" spans="1:250" ht="19.5" customHeight="1">
      <c r="A21" s="354"/>
      <c r="B21" s="271" t="s">
        <v>76</v>
      </c>
      <c r="C21" s="66" t="s">
        <v>3</v>
      </c>
      <c r="D21" s="271" t="s">
        <v>78</v>
      </c>
      <c r="E21" s="67">
        <v>1</v>
      </c>
      <c r="F21" s="54" t="s">
        <v>3</v>
      </c>
      <c r="G21" s="21">
        <v>52150000</v>
      </c>
      <c r="H21" s="21">
        <v>52150000</v>
      </c>
      <c r="I21" s="22">
        <v>0</v>
      </c>
      <c r="J21" s="24">
        <v>0</v>
      </c>
      <c r="K21" s="22">
        <v>0</v>
      </c>
      <c r="L21" s="25">
        <v>45565</v>
      </c>
      <c r="M21" s="25">
        <v>45657</v>
      </c>
      <c r="N21" s="279">
        <v>0</v>
      </c>
      <c r="O21" s="279">
        <f>G22/G21</f>
        <v>0</v>
      </c>
      <c r="P21" s="281"/>
      <c r="AA21" s="26"/>
    </row>
    <row r="22" spans="1:250" ht="59.25" customHeight="1">
      <c r="A22" s="277"/>
      <c r="B22" s="277"/>
      <c r="C22" s="66" t="s">
        <v>2</v>
      </c>
      <c r="D22" s="277"/>
      <c r="E22" s="67">
        <v>0</v>
      </c>
      <c r="F22" s="54" t="s">
        <v>40</v>
      </c>
      <c r="G22" s="21">
        <v>0</v>
      </c>
      <c r="H22" s="21">
        <v>0</v>
      </c>
      <c r="I22" s="22">
        <v>0</v>
      </c>
      <c r="J22" s="24">
        <v>0</v>
      </c>
      <c r="K22" s="22">
        <v>0</v>
      </c>
      <c r="L22" s="25">
        <v>45565</v>
      </c>
      <c r="M22" s="25">
        <v>45657</v>
      </c>
      <c r="N22" s="280"/>
      <c r="O22" s="280"/>
      <c r="P22" s="282"/>
    </row>
    <row r="23" spans="1:250" ht="15.75">
      <c r="A23" s="274"/>
      <c r="B23" s="275" t="s">
        <v>6</v>
      </c>
      <c r="C23" s="66" t="s">
        <v>3</v>
      </c>
      <c r="D23" s="69"/>
      <c r="E23" s="68">
        <f>E21+E19</f>
        <v>2</v>
      </c>
      <c r="F23" s="54" t="s">
        <v>3</v>
      </c>
      <c r="G23" s="23">
        <f>G21+G19</f>
        <v>116000000</v>
      </c>
      <c r="H23" s="23">
        <f>H21+H19</f>
        <v>116000000</v>
      </c>
      <c r="I23" s="22">
        <v>0</v>
      </c>
      <c r="J23" s="22">
        <v>0</v>
      </c>
      <c r="K23" s="22">
        <v>0</v>
      </c>
      <c r="L23" s="25">
        <v>45565</v>
      </c>
      <c r="M23" s="25">
        <v>45657</v>
      </c>
      <c r="N23" s="246">
        <v>0</v>
      </c>
      <c r="O23" s="246">
        <f>O21+O19</f>
        <v>0.70007830853563036</v>
      </c>
      <c r="P23" s="274"/>
    </row>
    <row r="24" spans="1:250" ht="15.75">
      <c r="A24" s="274"/>
      <c r="B24" s="275"/>
      <c r="C24" s="66" t="s">
        <v>2</v>
      </c>
      <c r="D24" s="69"/>
      <c r="E24" s="68">
        <v>0</v>
      </c>
      <c r="F24" s="54" t="s">
        <v>40</v>
      </c>
      <c r="G24" s="21">
        <f>G20+G22</f>
        <v>44700000</v>
      </c>
      <c r="H24" s="21">
        <f>H20+H22</f>
        <v>44700000</v>
      </c>
      <c r="I24" s="19">
        <v>0</v>
      </c>
      <c r="J24" s="20">
        <v>0</v>
      </c>
      <c r="K24" s="19">
        <v>0</v>
      </c>
      <c r="L24" s="25">
        <v>45565</v>
      </c>
      <c r="M24" s="25">
        <v>45657</v>
      </c>
      <c r="N24" s="246"/>
      <c r="O24" s="246"/>
      <c r="P24" s="274"/>
    </row>
    <row r="25" spans="1:250">
      <c r="C25" s="18"/>
      <c r="D25" s="69"/>
      <c r="G25" s="17"/>
      <c r="H25" s="14"/>
      <c r="I25" s="16"/>
      <c r="J25" s="16"/>
      <c r="K25" s="16"/>
      <c r="L25" s="15"/>
      <c r="M25" s="15"/>
      <c r="N25" s="14"/>
      <c r="O25" s="12"/>
      <c r="P25" s="13"/>
      <c r="Q25" s="12"/>
    </row>
    <row r="26" spans="1:250" ht="31.5">
      <c r="A26" s="263" t="s">
        <v>42</v>
      </c>
      <c r="B26" s="263"/>
      <c r="C26" s="245" t="s">
        <v>5</v>
      </c>
      <c r="D26" s="245"/>
      <c r="E26" s="245"/>
      <c r="F26" s="245"/>
      <c r="G26" s="245"/>
      <c r="H26" s="245"/>
      <c r="I26" s="59" t="s">
        <v>43</v>
      </c>
      <c r="J26" s="245" t="s">
        <v>44</v>
      </c>
      <c r="K26" s="245"/>
      <c r="L26" s="260" t="s">
        <v>4</v>
      </c>
      <c r="M26" s="261"/>
      <c r="N26" s="261"/>
      <c r="O26" s="261"/>
      <c r="P26" s="261"/>
    </row>
    <row r="27" spans="1:250" ht="26.25" customHeight="1">
      <c r="A27" s="254" t="s">
        <v>79</v>
      </c>
      <c r="B27" s="256"/>
      <c r="C27" s="265" t="s">
        <v>80</v>
      </c>
      <c r="D27" s="266"/>
      <c r="E27" s="266"/>
      <c r="F27" s="266"/>
      <c r="G27" s="266"/>
      <c r="H27" s="267"/>
      <c r="I27" s="264" t="s">
        <v>81</v>
      </c>
      <c r="J27" s="11" t="s">
        <v>3</v>
      </c>
      <c r="K27" s="56">
        <v>21</v>
      </c>
      <c r="L27" s="262" t="s">
        <v>64</v>
      </c>
      <c r="M27" s="262"/>
      <c r="N27" s="262"/>
      <c r="O27" s="262"/>
      <c r="P27" s="262"/>
    </row>
    <row r="28" spans="1:250" ht="18" customHeight="1">
      <c r="A28" s="257"/>
      <c r="B28" s="259"/>
      <c r="C28" s="268"/>
      <c r="D28" s="269"/>
      <c r="E28" s="269"/>
      <c r="F28" s="269"/>
      <c r="G28" s="269"/>
      <c r="H28" s="270"/>
      <c r="I28" s="264"/>
      <c r="J28" s="11" t="s">
        <v>2</v>
      </c>
      <c r="K28" s="55"/>
      <c r="L28" s="262"/>
      <c r="M28" s="262"/>
      <c r="N28" s="262"/>
      <c r="O28" s="262"/>
      <c r="P28" s="262"/>
    </row>
    <row r="29" spans="1:250" ht="15" customHeight="1">
      <c r="A29" s="254" t="s">
        <v>1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6"/>
      <c r="L29" s="253" t="s">
        <v>0</v>
      </c>
      <c r="M29" s="253"/>
      <c r="N29" s="253"/>
      <c r="O29" s="253"/>
      <c r="P29" s="253"/>
    </row>
    <row r="30" spans="1:250" ht="29.25" customHeight="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  <c r="L30" s="253"/>
      <c r="M30" s="253"/>
      <c r="N30" s="253"/>
      <c r="O30" s="253"/>
      <c r="P30" s="253"/>
    </row>
    <row r="31" spans="1:250">
      <c r="L31" s="10"/>
      <c r="M31" s="10"/>
    </row>
    <row r="32" spans="1:250" ht="15.75"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17:52" ht="15.75"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17:52" ht="15.75"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17:52" ht="15.75"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17:52" ht="15.75"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7:52" ht="15.75"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7:52" ht="15.75"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7:52" ht="15.75"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7:52" ht="15.75"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7:52" ht="15.75"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7:52" ht="15.75"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7:52" ht="15.75"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7:52" ht="15.75"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7:52" ht="15.75"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7:52" ht="15.75"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17:52" ht="15.75"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7:52" ht="15.75"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7:52" ht="15.75"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7:52" ht="15.75"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7:52" ht="15.75"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7:52" ht="15.75"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7:52" ht="15.75"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17:52" ht="15.75"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7:52" ht="15.75"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7:52" ht="15.75"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</row>
    <row r="57" spans="17:52" ht="15.75"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7:52" ht="15.75"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</row>
    <row r="59" spans="17:52" ht="15.75"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</row>
    <row r="60" spans="17:52" ht="15.75"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</row>
    <row r="61" spans="17:52" ht="15.75"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</row>
    <row r="62" spans="17:52" ht="15.75"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  <row r="63" spans="17:52" ht="15.75"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  <row r="64" spans="17:52" ht="15.75"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</row>
  </sheetData>
  <mergeCells count="79">
    <mergeCell ref="P19:P20"/>
    <mergeCell ref="A19:A22"/>
    <mergeCell ref="A27:B28"/>
    <mergeCell ref="C27:H28"/>
    <mergeCell ref="I27:I28"/>
    <mergeCell ref="L27:P28"/>
    <mergeCell ref="P21:P22"/>
    <mergeCell ref="B19:B20"/>
    <mergeCell ref="D19:D20"/>
    <mergeCell ref="N19:N20"/>
    <mergeCell ref="O19:O20"/>
    <mergeCell ref="B21:B22"/>
    <mergeCell ref="D21:D22"/>
    <mergeCell ref="N21:N22"/>
    <mergeCell ref="O21:O22"/>
    <mergeCell ref="A29:K30"/>
    <mergeCell ref="L29:P30"/>
    <mergeCell ref="A23:A24"/>
    <mergeCell ref="B23:B24"/>
    <mergeCell ref="N23:N24"/>
    <mergeCell ref="O23:O24"/>
    <mergeCell ref="P23:P24"/>
    <mergeCell ref="A26:B26"/>
    <mergeCell ref="C26:H26"/>
    <mergeCell ref="J26:K26"/>
    <mergeCell ref="L26:P26"/>
    <mergeCell ref="G16:G18"/>
    <mergeCell ref="H16:K17"/>
    <mergeCell ref="L16:M17"/>
    <mergeCell ref="N16:P16"/>
    <mergeCell ref="T16:U16"/>
    <mergeCell ref="N17:N18"/>
    <mergeCell ref="O17:O18"/>
    <mergeCell ref="P17:P18"/>
    <mergeCell ref="T17:U17"/>
    <mergeCell ref="T18:U18"/>
    <mergeCell ref="F16:F18"/>
    <mergeCell ref="T12:V12"/>
    <mergeCell ref="A13:B13"/>
    <mergeCell ref="C13:H13"/>
    <mergeCell ref="M13:O13"/>
    <mergeCell ref="T13:V13"/>
    <mergeCell ref="C15:H15"/>
    <mergeCell ref="M15:O15"/>
    <mergeCell ref="T15:U15"/>
    <mergeCell ref="A15:B15"/>
    <mergeCell ref="A14:B14"/>
    <mergeCell ref="A16:A18"/>
    <mergeCell ref="B16:B18"/>
    <mergeCell ref="C16:C18"/>
    <mergeCell ref="D16:D18"/>
    <mergeCell ref="E16:E18"/>
    <mergeCell ref="S9:W9"/>
    <mergeCell ref="A10:B10"/>
    <mergeCell ref="C10:H10"/>
    <mergeCell ref="M10:O10"/>
    <mergeCell ref="A11:B11"/>
    <mergeCell ref="C11:H11"/>
    <mergeCell ref="M11:O11"/>
    <mergeCell ref="T11:V11"/>
    <mergeCell ref="B6:P6"/>
    <mergeCell ref="C7:P7"/>
    <mergeCell ref="C8:P8"/>
    <mergeCell ref="A9:B9"/>
    <mergeCell ref="C9:H9"/>
    <mergeCell ref="I9:K15"/>
    <mergeCell ref="L9:P9"/>
    <mergeCell ref="A12:B12"/>
    <mergeCell ref="C12:H12"/>
    <mergeCell ref="M12:O12"/>
    <mergeCell ref="C14:H14"/>
    <mergeCell ref="A2:B5"/>
    <mergeCell ref="C2:J3"/>
    <mergeCell ref="K2:N2"/>
    <mergeCell ref="O2:P5"/>
    <mergeCell ref="K3:N3"/>
    <mergeCell ref="C4:J5"/>
    <mergeCell ref="K4:N4"/>
    <mergeCell ref="K5:N5"/>
  </mergeCells>
  <pageMargins left="0.70866141732283472" right="0.70866141732283472" top="0.74803149606299213" bottom="0.74803149606299213" header="0.31496062992125984" footer="0.31496062992125984"/>
  <pageSetup paperSize="41" scale="40" orientation="landscape" r:id="rId1"/>
  <colBreaks count="1" manualBreakCount="1">
    <brk id="16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zoomScale="64" zoomScaleNormal="64" workbookViewId="0">
      <selection activeCell="D30" sqref="D30"/>
    </sheetView>
  </sheetViews>
  <sheetFormatPr baseColWidth="10" defaultRowHeight="15"/>
  <cols>
    <col min="2" max="2" width="6.42578125" bestFit="1" customWidth="1"/>
    <col min="3" max="3" width="74.28515625" customWidth="1"/>
    <col min="4" max="4" width="31.140625" customWidth="1"/>
  </cols>
  <sheetData>
    <row r="2" spans="2:4" ht="15.75">
      <c r="B2" s="243" t="s">
        <v>83</v>
      </c>
      <c r="C2" s="244"/>
      <c r="D2" s="244"/>
    </row>
    <row r="3" spans="2:4" ht="15.75">
      <c r="B3" s="70" t="s">
        <v>24</v>
      </c>
      <c r="C3" s="70" t="s">
        <v>23</v>
      </c>
      <c r="D3" s="70" t="s">
        <v>22</v>
      </c>
    </row>
    <row r="4" spans="2:4" ht="105">
      <c r="B4" s="83">
        <v>1138</v>
      </c>
      <c r="C4" s="82" t="s">
        <v>88</v>
      </c>
      <c r="D4" s="73">
        <v>44700000</v>
      </c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5"/>
  <sheetViews>
    <sheetView tabSelected="1" view="pageBreakPreview" topLeftCell="B1" zoomScale="68" zoomScaleNormal="68" zoomScaleSheetLayoutView="68" workbookViewId="0">
      <selection activeCell="B30" sqref="B30:L31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7.7109375" style="1" bestFit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0" customFormat="1" ht="37.5" customHeight="1">
      <c r="B2" s="323"/>
      <c r="C2" s="323"/>
      <c r="D2" s="333" t="s">
        <v>29</v>
      </c>
      <c r="E2" s="334"/>
      <c r="F2" s="334"/>
      <c r="G2" s="334"/>
      <c r="H2" s="334"/>
      <c r="I2" s="334"/>
      <c r="J2" s="334"/>
      <c r="K2" s="335"/>
      <c r="L2" s="339" t="s">
        <v>33</v>
      </c>
      <c r="M2" s="340"/>
      <c r="N2" s="340"/>
      <c r="O2" s="341"/>
      <c r="P2" s="342"/>
      <c r="Q2" s="343"/>
      <c r="R2" s="52"/>
    </row>
    <row r="3" spans="2:251" s="30" customFormat="1" ht="37.5" customHeight="1">
      <c r="B3" s="323"/>
      <c r="C3" s="323"/>
      <c r="D3" s="336"/>
      <c r="E3" s="337"/>
      <c r="F3" s="337"/>
      <c r="G3" s="337"/>
      <c r="H3" s="337"/>
      <c r="I3" s="337"/>
      <c r="J3" s="337"/>
      <c r="K3" s="338"/>
      <c r="L3" s="339" t="s">
        <v>30</v>
      </c>
      <c r="M3" s="340"/>
      <c r="N3" s="340"/>
      <c r="O3" s="341"/>
      <c r="P3" s="344"/>
      <c r="Q3" s="345"/>
      <c r="R3" s="52"/>
    </row>
    <row r="4" spans="2:251" s="30" customFormat="1" ht="33.75" customHeight="1">
      <c r="B4" s="323"/>
      <c r="C4" s="323"/>
      <c r="D4" s="333" t="s">
        <v>28</v>
      </c>
      <c r="E4" s="334"/>
      <c r="F4" s="334"/>
      <c r="G4" s="334"/>
      <c r="H4" s="334"/>
      <c r="I4" s="334"/>
      <c r="J4" s="334"/>
      <c r="K4" s="335"/>
      <c r="L4" s="339" t="s">
        <v>31</v>
      </c>
      <c r="M4" s="340"/>
      <c r="N4" s="340"/>
      <c r="O4" s="341"/>
      <c r="P4" s="344"/>
      <c r="Q4" s="345"/>
      <c r="R4" s="52"/>
    </row>
    <row r="5" spans="2:251" s="30" customFormat="1" ht="38.25" customHeight="1">
      <c r="B5" s="323"/>
      <c r="C5" s="323"/>
      <c r="D5" s="336"/>
      <c r="E5" s="337"/>
      <c r="F5" s="337"/>
      <c r="G5" s="337"/>
      <c r="H5" s="337"/>
      <c r="I5" s="337"/>
      <c r="J5" s="337"/>
      <c r="K5" s="338"/>
      <c r="L5" s="339" t="s">
        <v>32</v>
      </c>
      <c r="M5" s="340"/>
      <c r="N5" s="340"/>
      <c r="O5" s="341"/>
      <c r="P5" s="346"/>
      <c r="Q5" s="347"/>
      <c r="R5" s="52"/>
    </row>
    <row r="6" spans="2:251" s="30" customFormat="1" ht="23.25" customHeight="1"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52"/>
    </row>
    <row r="7" spans="2:251" s="30" customFormat="1" ht="31.5" customHeight="1">
      <c r="B7" s="53" t="s">
        <v>38</v>
      </c>
      <c r="C7" s="122" t="s">
        <v>126</v>
      </c>
      <c r="D7" s="311" t="s">
        <v>127</v>
      </c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3"/>
      <c r="R7" s="52"/>
    </row>
    <row r="8" spans="2:251" s="30" customFormat="1" ht="36" customHeight="1">
      <c r="B8" s="53" t="s">
        <v>27</v>
      </c>
      <c r="C8" s="123">
        <v>45513</v>
      </c>
      <c r="D8" s="287" t="s">
        <v>128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</row>
    <row r="9" spans="2:251" s="30" customFormat="1" ht="36" customHeight="1">
      <c r="B9" s="307" t="s">
        <v>49</v>
      </c>
      <c r="C9" s="308"/>
      <c r="D9" s="377" t="s">
        <v>82</v>
      </c>
      <c r="E9" s="377"/>
      <c r="F9" s="377"/>
      <c r="G9" s="377"/>
      <c r="H9" s="377"/>
      <c r="I9" s="378"/>
      <c r="J9" s="379" t="s">
        <v>129</v>
      </c>
      <c r="K9" s="380"/>
      <c r="L9" s="381"/>
      <c r="M9" s="299" t="s">
        <v>26</v>
      </c>
      <c r="N9" s="300"/>
      <c r="O9" s="300"/>
      <c r="P9" s="300"/>
      <c r="Q9" s="301"/>
      <c r="R9" s="38"/>
      <c r="T9" s="197"/>
      <c r="U9" s="197"/>
      <c r="V9" s="197"/>
      <c r="W9" s="197"/>
      <c r="X9" s="197"/>
    </row>
    <row r="10" spans="2:251" s="30" customFormat="1" ht="36" customHeight="1">
      <c r="B10" s="307" t="s">
        <v>130</v>
      </c>
      <c r="C10" s="308"/>
      <c r="D10" s="377" t="s">
        <v>84</v>
      </c>
      <c r="E10" s="377"/>
      <c r="F10" s="377"/>
      <c r="G10" s="377"/>
      <c r="H10" s="377"/>
      <c r="I10" s="378"/>
      <c r="J10" s="382"/>
      <c r="K10" s="383"/>
      <c r="L10" s="384"/>
      <c r="M10" s="51" t="s">
        <v>24</v>
      </c>
      <c r="N10" s="319" t="s">
        <v>23</v>
      </c>
      <c r="O10" s="319"/>
      <c r="P10" s="319"/>
      <c r="Q10" s="51" t="s">
        <v>22</v>
      </c>
      <c r="R10" s="38"/>
      <c r="T10" s="50"/>
      <c r="U10" s="50"/>
      <c r="V10" s="50"/>
      <c r="W10" s="50"/>
      <c r="X10" s="50"/>
    </row>
    <row r="11" spans="2:251" s="30" customFormat="1" ht="31.5" customHeight="1">
      <c r="B11" s="309" t="s">
        <v>21</v>
      </c>
      <c r="C11" s="310"/>
      <c r="D11" s="388" t="s">
        <v>85</v>
      </c>
      <c r="E11" s="388"/>
      <c r="F11" s="388"/>
      <c r="G11" s="388"/>
      <c r="H11" s="388"/>
      <c r="I11" s="389"/>
      <c r="J11" s="382"/>
      <c r="K11" s="383"/>
      <c r="L11" s="384"/>
      <c r="M11" s="49"/>
      <c r="N11" s="320"/>
      <c r="O11" s="321"/>
      <c r="P11" s="322"/>
      <c r="Q11" s="48"/>
      <c r="R11" s="38"/>
      <c r="T11" s="47"/>
      <c r="U11" s="210"/>
      <c r="V11" s="210"/>
      <c r="W11" s="210"/>
      <c r="X11" s="47"/>
      <c r="Z11" s="46"/>
      <c r="AA11" s="46"/>
    </row>
    <row r="12" spans="2:251" s="30" customFormat="1" ht="74.25" customHeight="1">
      <c r="B12" s="314" t="s">
        <v>20</v>
      </c>
      <c r="C12" s="315"/>
      <c r="D12" s="388" t="s">
        <v>86</v>
      </c>
      <c r="E12" s="388"/>
      <c r="F12" s="388"/>
      <c r="G12" s="388"/>
      <c r="H12" s="388"/>
      <c r="I12" s="389"/>
      <c r="J12" s="382"/>
      <c r="K12" s="383"/>
      <c r="L12" s="384"/>
      <c r="M12" s="45"/>
      <c r="N12" s="304"/>
      <c r="O12" s="305"/>
      <c r="P12" s="306"/>
      <c r="Q12" s="44"/>
      <c r="R12" s="38"/>
      <c r="T12" s="41"/>
      <c r="U12" s="177"/>
      <c r="V12" s="177"/>
      <c r="W12" s="177"/>
      <c r="X12" s="35"/>
      <c r="Z12" s="33"/>
      <c r="AA12" s="32"/>
      <c r="AB12" s="31"/>
    </row>
    <row r="13" spans="2:251" s="30" customFormat="1" ht="34.5" customHeight="1">
      <c r="B13" s="324" t="s">
        <v>131</v>
      </c>
      <c r="C13" s="325"/>
      <c r="D13" s="375">
        <v>2024730010112</v>
      </c>
      <c r="E13" s="375"/>
      <c r="F13" s="375"/>
      <c r="G13" s="375"/>
      <c r="H13" s="375"/>
      <c r="I13" s="376"/>
      <c r="J13" s="382"/>
      <c r="K13" s="383"/>
      <c r="L13" s="384"/>
      <c r="M13" s="43"/>
      <c r="N13" s="316"/>
      <c r="O13" s="317"/>
      <c r="P13" s="318"/>
      <c r="Q13" s="42"/>
      <c r="R13" s="38"/>
      <c r="T13" s="41"/>
      <c r="U13" s="177"/>
      <c r="V13" s="177"/>
      <c r="W13" s="177"/>
      <c r="X13" s="35"/>
      <c r="Z13" s="33"/>
      <c r="AA13" s="32"/>
      <c r="AB13" s="31"/>
    </row>
    <row r="14" spans="2:251" s="30" customFormat="1" ht="28.5" customHeight="1">
      <c r="B14" s="390" t="s">
        <v>132</v>
      </c>
      <c r="C14" s="327"/>
      <c r="D14" s="327"/>
      <c r="E14" s="327"/>
      <c r="F14" s="327"/>
      <c r="G14" s="61"/>
      <c r="H14" s="61"/>
      <c r="I14" s="124"/>
      <c r="J14" s="385"/>
      <c r="K14" s="386"/>
      <c r="L14" s="387"/>
      <c r="M14" s="40"/>
      <c r="N14" s="316"/>
      <c r="O14" s="317"/>
      <c r="P14" s="318"/>
      <c r="Q14" s="39"/>
      <c r="R14" s="38"/>
      <c r="T14" s="37"/>
      <c r="U14" s="177"/>
      <c r="V14" s="177"/>
      <c r="W14" s="36"/>
      <c r="X14" s="35"/>
      <c r="Y14" s="34"/>
      <c r="Z14" s="33"/>
      <c r="AA14" s="32"/>
      <c r="AB14" s="31"/>
    </row>
    <row r="15" spans="2:251" ht="28.5" customHeight="1">
      <c r="B15" s="330" t="s">
        <v>36</v>
      </c>
      <c r="C15" s="285" t="s">
        <v>34</v>
      </c>
      <c r="D15" s="283" t="s">
        <v>39</v>
      </c>
      <c r="E15" s="283" t="s">
        <v>18</v>
      </c>
      <c r="F15" s="283" t="s">
        <v>45</v>
      </c>
      <c r="G15" s="284" t="s">
        <v>41</v>
      </c>
      <c r="H15" s="283" t="s">
        <v>37</v>
      </c>
      <c r="I15" s="247" t="s">
        <v>35</v>
      </c>
      <c r="J15" s="248"/>
      <c r="K15" s="248"/>
      <c r="L15" s="249"/>
      <c r="M15" s="283" t="s">
        <v>17</v>
      </c>
      <c r="N15" s="283"/>
      <c r="O15" s="329" t="s">
        <v>16</v>
      </c>
      <c r="P15" s="329"/>
      <c r="Q15" s="329"/>
      <c r="R15" s="3"/>
      <c r="S15" s="3"/>
      <c r="T15" s="9"/>
      <c r="U15" s="173"/>
      <c r="V15" s="173"/>
      <c r="W15" s="3"/>
      <c r="X15" s="8"/>
      <c r="Y15" s="3"/>
      <c r="Z15" s="16"/>
      <c r="AA15" s="5"/>
      <c r="AB15" s="26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331"/>
      <c r="C16" s="285"/>
      <c r="D16" s="283"/>
      <c r="E16" s="283"/>
      <c r="F16" s="283"/>
      <c r="G16" s="283"/>
      <c r="H16" s="283"/>
      <c r="I16" s="250"/>
      <c r="J16" s="251"/>
      <c r="K16" s="251"/>
      <c r="L16" s="252"/>
      <c r="M16" s="283"/>
      <c r="N16" s="283"/>
      <c r="O16" s="283" t="s">
        <v>15</v>
      </c>
      <c r="P16" s="283" t="s">
        <v>14</v>
      </c>
      <c r="Q16" s="285" t="s">
        <v>13</v>
      </c>
      <c r="R16" s="3"/>
      <c r="S16" s="3"/>
      <c r="T16" s="7"/>
      <c r="U16" s="173"/>
      <c r="V16" s="173"/>
      <c r="W16" s="3"/>
      <c r="X16" s="6"/>
      <c r="Y16" s="3"/>
      <c r="Z16" s="16"/>
      <c r="AA16" s="5"/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332"/>
      <c r="C17" s="285"/>
      <c r="D17" s="283"/>
      <c r="E17" s="283"/>
      <c r="F17" s="283"/>
      <c r="G17" s="283"/>
      <c r="H17" s="283"/>
      <c r="I17" s="57" t="s">
        <v>12</v>
      </c>
      <c r="J17" s="57" t="s">
        <v>11</v>
      </c>
      <c r="K17" s="57" t="s">
        <v>10</v>
      </c>
      <c r="L17" s="58" t="s">
        <v>9</v>
      </c>
      <c r="M17" s="29" t="s">
        <v>8</v>
      </c>
      <c r="N17" s="28" t="s">
        <v>7</v>
      </c>
      <c r="O17" s="283"/>
      <c r="P17" s="283"/>
      <c r="Q17" s="285"/>
      <c r="R17" s="3"/>
      <c r="S17" s="3"/>
      <c r="T17" s="4"/>
      <c r="U17" s="173"/>
      <c r="V17" s="173"/>
      <c r="X17" s="5"/>
      <c r="Z17" s="16"/>
      <c r="AA17" s="5"/>
      <c r="AB17" s="26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49.5" customHeight="1">
      <c r="B18" s="372" t="s">
        <v>133</v>
      </c>
      <c r="C18" s="373" t="s">
        <v>87</v>
      </c>
      <c r="D18" s="54" t="s">
        <v>134</v>
      </c>
      <c r="E18" s="368" t="s">
        <v>135</v>
      </c>
      <c r="F18" s="125">
        <v>2</v>
      </c>
      <c r="G18" s="54" t="s">
        <v>134</v>
      </c>
      <c r="H18" s="126">
        <v>230000000</v>
      </c>
      <c r="I18" s="127"/>
      <c r="J18" s="22"/>
      <c r="K18" s="24"/>
      <c r="L18" s="22"/>
      <c r="M18" s="128"/>
      <c r="N18" s="128"/>
      <c r="O18" s="370">
        <f>F19/F18</f>
        <v>0</v>
      </c>
      <c r="P18" s="370">
        <f>+H19/H18</f>
        <v>8.0948617391304351E-2</v>
      </c>
      <c r="Q18" s="371">
        <f>+(O18*O18)/P18</f>
        <v>0</v>
      </c>
      <c r="T18" s="4"/>
      <c r="U18" s="173"/>
      <c r="V18" s="173"/>
      <c r="X18" s="129"/>
      <c r="Z18" s="130"/>
      <c r="AA18" s="5"/>
      <c r="AB18" s="26"/>
    </row>
    <row r="19" spans="2:251" ht="49.5" customHeight="1">
      <c r="B19" s="372"/>
      <c r="C19" s="373"/>
      <c r="D19" s="54" t="s">
        <v>2</v>
      </c>
      <c r="E19" s="374"/>
      <c r="F19" s="125">
        <v>0</v>
      </c>
      <c r="G19" s="54" t="s">
        <v>40</v>
      </c>
      <c r="H19" s="131">
        <v>18618182</v>
      </c>
      <c r="I19" s="132"/>
      <c r="J19" s="22"/>
      <c r="K19" s="24"/>
      <c r="L19" s="22"/>
      <c r="M19" s="128"/>
      <c r="N19" s="128"/>
      <c r="O19" s="370"/>
      <c r="P19" s="370"/>
      <c r="Q19" s="371"/>
      <c r="T19" s="4"/>
      <c r="U19" s="121"/>
      <c r="V19" s="121"/>
      <c r="X19" s="129"/>
      <c r="Z19" s="130"/>
      <c r="AA19" s="5"/>
      <c r="AB19" s="26"/>
    </row>
    <row r="20" spans="2:251" ht="15.75">
      <c r="B20" s="274"/>
      <c r="C20" s="275" t="s">
        <v>6</v>
      </c>
      <c r="D20" s="54" t="s">
        <v>3</v>
      </c>
      <c r="E20" s="368"/>
      <c r="F20" s="133">
        <f>F18</f>
        <v>2</v>
      </c>
      <c r="G20" s="54" t="s">
        <v>3</v>
      </c>
      <c r="H20" s="134">
        <f>H18</f>
        <v>230000000</v>
      </c>
      <c r="I20" s="23"/>
      <c r="J20" s="22"/>
      <c r="K20" s="22"/>
      <c r="L20" s="22"/>
      <c r="M20" s="22"/>
      <c r="N20" s="135"/>
      <c r="O20" s="246"/>
      <c r="P20" s="246"/>
      <c r="Q20" s="274"/>
    </row>
    <row r="21" spans="2:251" ht="15.75">
      <c r="B21" s="274"/>
      <c r="C21" s="275"/>
      <c r="D21" s="54" t="s">
        <v>2</v>
      </c>
      <c r="E21" s="369"/>
      <c r="F21" s="133">
        <f>F19</f>
        <v>0</v>
      </c>
      <c r="G21" s="54" t="s">
        <v>40</v>
      </c>
      <c r="H21" s="136">
        <f>H19</f>
        <v>18618182</v>
      </c>
      <c r="I21" s="19"/>
      <c r="J21" s="19"/>
      <c r="K21" s="20"/>
      <c r="L21" s="19"/>
      <c r="M21" s="19"/>
      <c r="N21" s="135"/>
      <c r="O21" s="246"/>
      <c r="P21" s="246"/>
      <c r="Q21" s="274"/>
    </row>
    <row r="22" spans="2:251">
      <c r="D22" s="18"/>
      <c r="H22" s="17"/>
      <c r="I22" s="14"/>
      <c r="J22" s="16"/>
      <c r="K22" s="16"/>
      <c r="L22" s="16"/>
      <c r="M22" s="15"/>
      <c r="N22" s="15"/>
      <c r="O22" s="14"/>
      <c r="P22" s="12"/>
      <c r="Q22" s="13"/>
      <c r="R22" s="12"/>
    </row>
    <row r="23" spans="2:251" ht="31.5">
      <c r="B23" s="263" t="s">
        <v>42</v>
      </c>
      <c r="C23" s="263"/>
      <c r="D23" s="245" t="s">
        <v>5</v>
      </c>
      <c r="E23" s="245"/>
      <c r="F23" s="245"/>
      <c r="G23" s="245"/>
      <c r="H23" s="245"/>
      <c r="I23" s="245"/>
      <c r="J23" s="59" t="s">
        <v>43</v>
      </c>
      <c r="K23" s="245" t="s">
        <v>44</v>
      </c>
      <c r="L23" s="245"/>
      <c r="M23" s="260" t="s">
        <v>4</v>
      </c>
      <c r="N23" s="261"/>
      <c r="O23" s="261"/>
      <c r="P23" s="261"/>
      <c r="Q23" s="261"/>
    </row>
    <row r="24" spans="2:251" ht="26.25" customHeight="1">
      <c r="B24" s="254" t="s">
        <v>136</v>
      </c>
      <c r="C24" s="256"/>
      <c r="D24" s="265" t="s">
        <v>137</v>
      </c>
      <c r="E24" s="266"/>
      <c r="F24" s="266"/>
      <c r="G24" s="266"/>
      <c r="H24" s="266"/>
      <c r="I24" s="267"/>
      <c r="J24" s="264" t="s">
        <v>138</v>
      </c>
      <c r="K24" s="11" t="s">
        <v>3</v>
      </c>
      <c r="L24" s="56">
        <v>2</v>
      </c>
      <c r="M24" s="262" t="s">
        <v>139</v>
      </c>
      <c r="N24" s="262"/>
      <c r="O24" s="262"/>
      <c r="P24" s="262"/>
      <c r="Q24" s="262"/>
    </row>
    <row r="25" spans="2:251" ht="18" customHeight="1">
      <c r="B25" s="257"/>
      <c r="C25" s="259"/>
      <c r="D25" s="268"/>
      <c r="E25" s="269"/>
      <c r="F25" s="269"/>
      <c r="G25" s="269"/>
      <c r="H25" s="269"/>
      <c r="I25" s="270"/>
      <c r="J25" s="264"/>
      <c r="K25" s="11" t="s">
        <v>2</v>
      </c>
      <c r="L25" s="55">
        <v>1</v>
      </c>
      <c r="M25" s="262"/>
      <c r="N25" s="262"/>
      <c r="O25" s="262"/>
      <c r="P25" s="262"/>
      <c r="Q25" s="262"/>
    </row>
    <row r="26" spans="2:251" ht="18.75" customHeight="1">
      <c r="B26" s="357"/>
      <c r="C26" s="358"/>
      <c r="D26" s="358"/>
      <c r="E26" s="358"/>
      <c r="F26" s="358"/>
      <c r="G26" s="358"/>
      <c r="H26" s="358"/>
      <c r="I26" s="359"/>
      <c r="J26" s="366"/>
      <c r="K26" s="11" t="s">
        <v>3</v>
      </c>
      <c r="L26" s="137"/>
      <c r="M26" s="253" t="s">
        <v>140</v>
      </c>
      <c r="N26" s="253"/>
      <c r="O26" s="253"/>
      <c r="P26" s="253"/>
      <c r="Q26" s="253"/>
    </row>
    <row r="27" spans="2:251" ht="14.25" customHeight="1">
      <c r="B27" s="360"/>
      <c r="C27" s="361"/>
      <c r="D27" s="361"/>
      <c r="E27" s="361"/>
      <c r="F27" s="361"/>
      <c r="G27" s="361"/>
      <c r="H27" s="361"/>
      <c r="I27" s="362"/>
      <c r="J27" s="366"/>
      <c r="K27" s="11" t="s">
        <v>2</v>
      </c>
      <c r="L27" s="55"/>
      <c r="M27" s="253"/>
      <c r="N27" s="253"/>
      <c r="O27" s="253"/>
      <c r="P27" s="253"/>
      <c r="Q27" s="253"/>
    </row>
    <row r="28" spans="2:251" ht="15.75">
      <c r="B28" s="360"/>
      <c r="C28" s="361"/>
      <c r="D28" s="361"/>
      <c r="E28" s="361"/>
      <c r="F28" s="361"/>
      <c r="G28" s="361"/>
      <c r="H28" s="361"/>
      <c r="I28" s="362"/>
      <c r="J28" s="366"/>
      <c r="K28" s="11" t="s">
        <v>3</v>
      </c>
      <c r="L28" s="55"/>
      <c r="M28" s="367"/>
      <c r="N28" s="367"/>
      <c r="O28" s="367"/>
      <c r="P28" s="367"/>
      <c r="Q28" s="367"/>
    </row>
    <row r="29" spans="2:251" ht="15.75">
      <c r="B29" s="363"/>
      <c r="C29" s="364"/>
      <c r="D29" s="364"/>
      <c r="E29" s="364"/>
      <c r="F29" s="364"/>
      <c r="G29" s="364"/>
      <c r="H29" s="364"/>
      <c r="I29" s="365"/>
      <c r="J29" s="366"/>
      <c r="K29" s="11" t="s">
        <v>2</v>
      </c>
      <c r="L29" s="55"/>
      <c r="M29" s="367"/>
      <c r="N29" s="367"/>
      <c r="O29" s="367"/>
      <c r="P29" s="367"/>
      <c r="Q29" s="367"/>
    </row>
    <row r="30" spans="2:251" ht="15" customHeight="1">
      <c r="B30" s="254" t="s">
        <v>1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6"/>
      <c r="M30" s="253" t="s">
        <v>0</v>
      </c>
      <c r="N30" s="253"/>
      <c r="O30" s="253"/>
      <c r="P30" s="253"/>
      <c r="Q30" s="253"/>
    </row>
    <row r="31" spans="2:251" ht="29.25" customHeight="1"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9"/>
      <c r="M31" s="253"/>
      <c r="N31" s="253"/>
      <c r="O31" s="253"/>
      <c r="P31" s="253"/>
      <c r="Q31" s="253"/>
    </row>
    <row r="32" spans="2:251">
      <c r="M32" s="10"/>
      <c r="N32" s="10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78">
    <mergeCell ref="B23:C23"/>
    <mergeCell ref="D23:I23"/>
    <mergeCell ref="K23:L23"/>
    <mergeCell ref="M23:Q23"/>
    <mergeCell ref="B24:C25"/>
    <mergeCell ref="D24:I25"/>
    <mergeCell ref="J24:J25"/>
    <mergeCell ref="T9:X9"/>
    <mergeCell ref="D10:I10"/>
    <mergeCell ref="N10:P10"/>
    <mergeCell ref="B11:C11"/>
    <mergeCell ref="D11:I11"/>
    <mergeCell ref="N11:P11"/>
    <mergeCell ref="U11:W11"/>
    <mergeCell ref="D8:Q8"/>
    <mergeCell ref="B9:C9"/>
    <mergeCell ref="D9:I9"/>
    <mergeCell ref="J9:L14"/>
    <mergeCell ref="M9:Q9"/>
    <mergeCell ref="B10:C10"/>
    <mergeCell ref="B12:C12"/>
    <mergeCell ref="D12:I12"/>
    <mergeCell ref="N12:P12"/>
    <mergeCell ref="B14:F14"/>
    <mergeCell ref="N14:P14"/>
    <mergeCell ref="B2:C5"/>
    <mergeCell ref="D2:K3"/>
    <mergeCell ref="L2:O2"/>
    <mergeCell ref="C6:Q6"/>
    <mergeCell ref="D7:Q7"/>
    <mergeCell ref="P2:Q5"/>
    <mergeCell ref="L3:O3"/>
    <mergeCell ref="D4:K5"/>
    <mergeCell ref="L4:O4"/>
    <mergeCell ref="L5:O5"/>
    <mergeCell ref="U12:W12"/>
    <mergeCell ref="B13:C13"/>
    <mergeCell ref="D13:I13"/>
    <mergeCell ref="N13:P13"/>
    <mergeCell ref="U13:W13"/>
    <mergeCell ref="U14:V14"/>
    <mergeCell ref="F15:F17"/>
    <mergeCell ref="G15:G17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5:B17"/>
    <mergeCell ref="O18:O19"/>
    <mergeCell ref="P18:P19"/>
    <mergeCell ref="Q18:Q19"/>
    <mergeCell ref="U18:V18"/>
    <mergeCell ref="B18:B19"/>
    <mergeCell ref="C15:C17"/>
    <mergeCell ref="D15:D17"/>
    <mergeCell ref="E15:E17"/>
    <mergeCell ref="C18:C19"/>
    <mergeCell ref="E18:E19"/>
    <mergeCell ref="B20:B21"/>
    <mergeCell ref="E20:E21"/>
    <mergeCell ref="O20:O21"/>
    <mergeCell ref="P20:P21"/>
    <mergeCell ref="Q20:Q21"/>
    <mergeCell ref="C20:C21"/>
    <mergeCell ref="B30:L31"/>
    <mergeCell ref="M30:Q31"/>
    <mergeCell ref="M24:Q25"/>
    <mergeCell ref="B26:I29"/>
    <mergeCell ref="J26:J27"/>
    <mergeCell ref="M26:Q27"/>
    <mergeCell ref="J28:J29"/>
    <mergeCell ref="M28:Q29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ATENCION AL CIUDAD -84</vt:lpstr>
      <vt:lpstr>CONTRATOS- 84</vt:lpstr>
      <vt:lpstr>ATENCION AL CIUDADAN -85</vt:lpstr>
      <vt:lpstr>CONTRATOS 2024730010085</vt:lpstr>
      <vt:lpstr>CULTURA DE PAZ</vt:lpstr>
      <vt:lpstr>CONTRATO CULTURA DE PAZ</vt:lpstr>
      <vt:lpstr>COOPERACION</vt:lpstr>
      <vt:lpstr>CONTRATOS COOPERACIÓN</vt:lpstr>
      <vt:lpstr>COMUNICACIONES</vt:lpstr>
      <vt:lpstr>CONTRATOS</vt:lpstr>
      <vt:lpstr>'CONTRATOS 2024730010085'!_Hlk179295216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2024-10-24T15:29:07Z</cp:lastPrinted>
  <dcterms:created xsi:type="dcterms:W3CDTF">2017-08-24T15:03:39Z</dcterms:created>
  <dcterms:modified xsi:type="dcterms:W3CDTF">2024-11-28T18:48:05Z</dcterms:modified>
</cp:coreProperties>
</file>