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INSTRUMENTOS 2025\CULTURA\"/>
    </mc:Choice>
  </mc:AlternateContent>
  <bookViews>
    <workbookView xWindow="0" yWindow="0" windowWidth="21600" windowHeight="7530" activeTab="3"/>
  </bookViews>
  <sheets>
    <sheet name="BIBLIOTECAS" sheetId="2" r:id="rId1"/>
    <sheet name="FORMACIÓN" sheetId="13" r:id="rId2"/>
    <sheet name="FOMENTO" sheetId="16" r:id="rId3"/>
    <sheet name="PATRIMONIIO" sheetId="9"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3" l="1"/>
  <c r="H26" i="13" s="1"/>
  <c r="J30" i="13"/>
  <c r="I30" i="13"/>
  <c r="H29" i="13"/>
  <c r="H28" i="13"/>
  <c r="H27" i="13"/>
  <c r="H25" i="13"/>
  <c r="H24" i="13"/>
  <c r="H23" i="13"/>
  <c r="H22" i="13"/>
  <c r="H21" i="13"/>
  <c r="H20" i="13"/>
  <c r="H19" i="13"/>
  <c r="H18" i="13"/>
  <c r="H30" i="13" l="1"/>
  <c r="H32" i="9"/>
  <c r="J28" i="16"/>
  <c r="I18" i="9"/>
  <c r="I32" i="9" s="1"/>
  <c r="I20" i="9"/>
  <c r="I22" i="9"/>
  <c r="I26" i="9"/>
  <c r="L36" i="16"/>
  <c r="K36" i="16"/>
  <c r="I18" i="16"/>
  <c r="H18" i="16" s="1"/>
  <c r="I30" i="2"/>
  <c r="H30" i="2"/>
  <c r="J36" i="16" l="1"/>
  <c r="O26" i="9" l="1"/>
  <c r="O24" i="9"/>
  <c r="P22" i="9"/>
  <c r="O22" i="9"/>
  <c r="O20" i="9"/>
  <c r="Q22" i="9" l="1"/>
  <c r="P28" i="2"/>
  <c r="O28" i="2"/>
  <c r="O26" i="2"/>
  <c r="O24" i="2"/>
  <c r="O22" i="2"/>
  <c r="O18" i="2"/>
  <c r="Q28" i="2" l="1"/>
  <c r="P26" i="2"/>
  <c r="Q26" i="2" s="1"/>
  <c r="P24" i="9" l="1"/>
  <c r="Q24" i="9" s="1"/>
  <c r="P20" i="9"/>
  <c r="Q20" i="9" s="1"/>
  <c r="P26" i="9"/>
  <c r="Q26" i="9" s="1"/>
  <c r="O18" i="9" l="1"/>
  <c r="P18" i="9" l="1"/>
  <c r="Q18" i="9" s="1"/>
  <c r="P18" i="2" l="1"/>
  <c r="Q18" i="2" s="1"/>
  <c r="P24" i="2" l="1"/>
  <c r="Q24" i="2" s="1"/>
  <c r="P22" i="2" l="1"/>
  <c r="Q22" i="2" s="1"/>
  <c r="I26" i="16"/>
  <c r="I24" i="16"/>
  <c r="H36" i="16"/>
  <c r="I34" i="16"/>
  <c r="I32" i="16"/>
  <c r="I30" i="16"/>
  <c r="I28" i="16"/>
  <c r="I36" i="16" l="1"/>
</calcChain>
</file>

<file path=xl/comments1.xml><?xml version="1.0" encoding="utf-8"?>
<comments xmlns="http://schemas.openxmlformats.org/spreadsheetml/2006/main">
  <authors>
    <author>equipo 60</author>
    <author>Johanna Alexandra Cocoma soriano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C20" authorId="1" shapeId="0">
      <text>
        <r>
          <rPr>
            <b/>
            <sz val="9"/>
            <color indexed="81"/>
            <rFont val="Tahoma"/>
            <family val="2"/>
          </rPr>
          <t>OSCAR;   
No se va a realizar Interventoria</t>
        </r>
      </text>
    </comment>
  </commentList>
</comments>
</file>

<file path=xl/comments2.xml><?xml version="1.0" encoding="utf-8"?>
<comments xmlns="http://schemas.openxmlformats.org/spreadsheetml/2006/main">
  <authors>
    <author>equipo 60</author>
    <author>Johanna Alexandra Cocoma soriano</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 ref="M20" authorId="1" shapeId="0">
      <text>
        <r>
          <rPr>
            <b/>
            <sz val="9"/>
            <color indexed="81"/>
            <rFont val="Tahoma"/>
            <family val="2"/>
          </rPr>
          <t>OSCAR;
Fecha de inicio se deja diciembre?</t>
        </r>
      </text>
    </comment>
    <comment ref="I26" authorId="1" shapeId="0">
      <text>
        <r>
          <rPr>
            <b/>
            <sz val="9"/>
            <color indexed="81"/>
            <rFont val="Tahoma"/>
            <family val="2"/>
          </rPr>
          <t>OSCAR Lo deje aca la mayor oparte del recurso</t>
        </r>
      </text>
    </comment>
  </commentList>
</comments>
</file>

<file path=xl/comments3.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4.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<sst xmlns="http://schemas.openxmlformats.org/spreadsheetml/2006/main" count="439" uniqueCount="144">
  <si>
    <t xml:space="preserve">FIRMA: </t>
  </si>
  <si>
    <t xml:space="preserve">OBSERVACIONES: </t>
  </si>
  <si>
    <t>E</t>
  </si>
  <si>
    <t>P</t>
  </si>
  <si>
    <t>FIRMA</t>
  </si>
  <si>
    <t xml:space="preserve">NOMBRE: </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</si>
  <si>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</si>
  <si>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</si>
  <si>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</si>
  <si>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</si>
  <si>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</si>
  <si>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</si>
  <si>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</si>
  <si>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</si>
  <si>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</si>
  <si>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</si>
  <si>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</si>
  <si>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</si>
  <si>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</si>
  <si>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</si>
  <si>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</si>
  <si>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 xml:space="preserve">CODIGO BPPIM: </t>
  </si>
  <si>
    <t xml:space="preserve">NOMBRE  DEL PROYECTO POAI: </t>
  </si>
  <si>
    <t xml:space="preserve">PROGRAMA:  </t>
  </si>
  <si>
    <t>VALOR</t>
  </si>
  <si>
    <t>OBJETO</t>
  </si>
  <si>
    <t>No</t>
  </si>
  <si>
    <t>SECTOR:</t>
  </si>
  <si>
    <t xml:space="preserve">RELACION DE CONTRATOS Y CONVENIOS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</si>
  <si>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</si>
  <si>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</si>
  <si>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</si>
  <si>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</si>
  <si>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</si>
  <si>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</si>
  <si>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ACTIVIDADES</t>
  </si>
  <si>
    <t xml:space="preserve">FUENTES DE FINANCIACION                           </t>
  </si>
  <si>
    <t>METAS DE PRODUCTO</t>
  </si>
  <si>
    <t>COSTO TOTAL
(PESOS)</t>
  </si>
  <si>
    <t>LINEA ESTRATEGICA:</t>
  </si>
  <si>
    <t xml:space="preserve">SECRETARÍA / ENTIDAD:                                                           </t>
  </si>
  <si>
    <t xml:space="preserve">GRUPO: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</si>
  <si>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</si>
  <si>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</si>
  <si>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</si>
  <si>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</si>
  <si>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</si>
  <si>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</si>
  <si>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</si>
  <si>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</si>
  <si>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 xml:space="preserve">CULTURA                                                          </t>
  </si>
  <si>
    <t xml:space="preserve">CULTURA Y SOCIEDAD PARA TODOS </t>
  </si>
  <si>
    <t>CULTURA</t>
  </si>
  <si>
    <t xml:space="preserve">CULTURA EN ACCIÓN  - ARTE PARA TODOS. PROMOCIÓN Y ACCESO EFECTIVO A PROCESOS CULTURALES Y ARTISTICOS  </t>
  </si>
  <si>
    <t xml:space="preserve">FORTALECIMIENTO, EMPODERAMIENTO, DESARROLLO Y SOSTENIBILIDAD DEL ECOSISTEMA CULTURAL Y ARTISTICO ARTE PARA TODOS EN LA CIUDAD CREATIVA DE LA UNESCO Y CAPITAL MUSICAL DE COLOMBIA, IBAGUÉ, TOLIMA  </t>
  </si>
  <si>
    <r>
      <t xml:space="preserve">Objetivos: </t>
    </r>
    <r>
      <rPr>
        <sz val="16"/>
        <rFont val="Arial"/>
        <family val="2"/>
      </rPr>
      <t>Desarrollar los Centros Creativos y del Saber a través de un plan de intervención, mejoramiento de infraestructura y dotación de la red pública de 21 bibliotecas del Municipio</t>
    </r>
  </si>
  <si>
    <t xml:space="preserve">CODIGO PRESUPUESTAL:                                                       </t>
  </si>
  <si>
    <t>2.15.3.2.02.02.005-01   2.15.3.2.02.02.008-01  2.15.3.2.02.02.009-01   2.15.3.3.05.09.099-01   2.15.3.3.05.09.099-05</t>
  </si>
  <si>
    <t>RUBROS: CONSTRUCCION Y SERVICIOS DE LA CONSTRUCCIÓN -  SERVICIOS PRESTADOS A LAS EMPRESAS Y SERVICIOS DE PRODUCCIÓN  - SERVICIOS PARA LA COMUNIDAD, SOCIALES Y PERSONALES - APORTES A ESTABLECIMIENTOS PÚBLICOS Y UNIDADES ADMINISTRATIVAS ESPECIALES</t>
  </si>
  <si>
    <t>2.15.3.2.01.01.003.03.02-05  2.15.3.2.01.01.003.03.02-17    2.15.3.2.01.01.003.05.02-28   2.15.3.2.01.01.003.05.02-59   2.15.3.2.02.02.005-05      2.15.3.2.02.02.008-05              2.15.3.2.02.02.008-17  2.15.3.2.02.02.009-05</t>
  </si>
  <si>
    <t xml:space="preserve">RUBROS: APARATOS TRANSMISORES DE TELEVISIÓN Y RADIO; TELEVISIÓN, VIDEO Y CÁMARAS DIGITALES; TELÉFONOS - CONSTRUCCION Y SERVICIOS DE LA CONSTRUCCIÓN -  SERVICIOS PRESTADOS A LAS EMPRESAS Y SERVICIOS DE PRODUCCIÓN  - SERVICIOS PARA LA COMUNIDAD, SOCIALES Y PERSONALES </t>
  </si>
  <si>
    <t>Realizar Mantenimiento de las bibliotecas adscritas a la red</t>
  </si>
  <si>
    <t>Número Bibliotecas Dotadas</t>
  </si>
  <si>
    <t>Personal Contratado</t>
  </si>
  <si>
    <r>
      <t xml:space="preserve">META DE RESULTADO  No.  </t>
    </r>
    <r>
      <rPr>
        <sz val="12"/>
        <rFont val="Arial"/>
        <family val="2"/>
      </rPr>
      <t>Número de beneficiarios de la oferta públicas de las culturas, las artes y los saberes</t>
    </r>
  </si>
  <si>
    <t>Niñas, niños y adolescentes beneficiados</t>
  </si>
  <si>
    <t>Numero de Beneficiarios</t>
  </si>
  <si>
    <t>Guardianes del Patrimonio. Gestión, Protección y Salvaguardia del Patrimonio Cultural Colombiano</t>
  </si>
  <si>
    <r>
      <t xml:space="preserve">Objetivos: 
</t>
    </r>
    <r>
      <rPr>
        <sz val="16"/>
        <rFont val="Arial"/>
        <family val="2"/>
      </rPr>
      <t>1.</t>
    </r>
    <r>
      <rPr>
        <b/>
        <sz val="16"/>
        <rFont val="Arial"/>
        <family val="2"/>
      </rPr>
      <t xml:space="preserve"> </t>
    </r>
    <r>
      <rPr>
        <sz val="16"/>
        <rFont val="Arial"/>
        <family val="2"/>
      </rPr>
      <t xml:space="preserve">Identificar, caracterizar y difundir el patrimonio material e inmaterial declarado de la ciudad de Ibagué.
2. Restaurar, adecuar, y/o efectuar mantenimiento, a nuestra infraestructura cultural
3.Realizar Mantenimiento, restauración y/o adecuación a nuestros bienes de interés cultural materiales muebles.
4.Construir un monumento historico
</t>
    </r>
  </si>
  <si>
    <t>Documentos Elaborados</t>
  </si>
  <si>
    <t>Intervención realizada</t>
  </si>
  <si>
    <t>Mantenimiento Raealizado</t>
  </si>
  <si>
    <t>Culminar la construcción de la Manzana Cultural - Panoptico</t>
  </si>
  <si>
    <t>Número de bienes intervenidos</t>
  </si>
  <si>
    <t xml:space="preserve">Objetivos: Realizar acciones de formación para el trabajo y el uso adecuado del tiempo libre en las áreas de las culturas las artes y los saberes -Arte
y Cultura sin Barreras
</t>
  </si>
  <si>
    <t>2.15.3.2.01.01.003.05.02-17   2.15.3.2.02.02.009-05   2.15.3.2.02.02.009-17   2.15.3.2.02.02.009-18   2.15.3.2.02.02.009-59</t>
  </si>
  <si>
    <t xml:space="preserve">RUBROS: APARATOS TRANSMISORES DE TELEVISIÓN Y RADIO; TELEVISIÓN, VIDEO Y CÁMARAS DIGITALES; TELÉFONOS - SERVICIOS PARA LA COMUNIDAD, SOCIALES Y PERSONALES </t>
  </si>
  <si>
    <t>Numero de Formaciones Realizadas</t>
  </si>
  <si>
    <t>Dotación Realizada</t>
  </si>
  <si>
    <t>2.15.3.2.02.02.009-01       2.15.3.2.02.02.009-05  2.15.3.2.02.02.009-17  2.15.3.2.02.02.009-18  2.15.3.2.02.02.009-34   2.15.3.3.05.09.099-05</t>
  </si>
  <si>
    <t>RUBROS: SERVICIOS PARA LA COMUNIDAD, SOCIALES Y PERSONALES - APORTES A ESTABLECIMIENTOS PÚBLICOS Y UNIDADES ADMINISTRATIVAS ESPECIALES</t>
  </si>
  <si>
    <t xml:space="preserve">Objetivos: 
1. Gobernanza para el fortalecimiento cultural, formular y ejecutar documentos de política pública para el municipio.
2.Desarrollar agenda de estímulos del municipio
3.Implementar la agenda cultural de Ibagué Para el Mundo - Capital musical de Colombia
</t>
  </si>
  <si>
    <r>
      <rPr>
        <b/>
        <sz val="12"/>
        <rFont val="Arial"/>
        <family val="2"/>
      </rPr>
      <t>Código MGA</t>
    </r>
    <r>
      <rPr>
        <sz val="12"/>
        <rFont val="Arial"/>
        <family val="2"/>
      </rPr>
      <t>: 330105300
Consolidar una red de eventos artísticos y culturales incluyentes para todas las expresiones de la ciudad, los cuales serán promocionados a través de diferentes plataformas y medios de
comunicación</t>
    </r>
  </si>
  <si>
    <t>Numero de eventos Culturales</t>
  </si>
  <si>
    <t>Gestores Culturales Benficiados</t>
  </si>
  <si>
    <t>Iniciativas apoyadas</t>
  </si>
  <si>
    <t>Dotación realizada</t>
  </si>
  <si>
    <t>Número de beneficiarios de la oferta públicas de las culturas, las artes y los saberes</t>
  </si>
  <si>
    <t>Niñas, niños y adolescentes que acceden a servicios de aprovechamiento del tiempo libre</t>
  </si>
  <si>
    <r>
      <t xml:space="preserve">META DE RESULTADO  No.  </t>
    </r>
    <r>
      <rPr>
        <sz val="12"/>
        <rFont val="Arial"/>
        <family val="2"/>
      </rPr>
      <t>Niñas, niños y adolescentes que acceden a servicios de aprovechamiento del tiempo libre</t>
    </r>
  </si>
  <si>
    <t xml:space="preserve">Realizar la interventoria de los mejoramientos de infraestructura </t>
  </si>
  <si>
    <t xml:space="preserve">Gestionar los servicios complementarios requeridos para la atención de las comunidades en la red de bibliotecas publicas - centros creativos y del saber (servicio internet) </t>
  </si>
  <si>
    <t>Atender las comunidades beneficiarias de la red de bibliotecas publicas - los centros creativos y del saber</t>
  </si>
  <si>
    <t xml:space="preserve">Gestionar los servicios complementarios requeridos para la atención de las comunidades en la red de bibliotecas publicas - centros creativos y del saber Desarrollo vacaciones recreativas en la red de bibliotecas publicas </t>
  </si>
  <si>
    <t xml:space="preserve">Realizar la participación en encuentros locales, regionales, nacionales, internacionales, y eventos enfocados en el fortalecimiento de las habilidades y competencias del equipo de trabajo humano de la red publica de bibliotecas </t>
  </si>
  <si>
    <t>Interventoria Realizada</t>
  </si>
  <si>
    <t>Mantenimientos Realizados</t>
  </si>
  <si>
    <t xml:space="preserve">Vacaciones recreativas realizadas </t>
  </si>
  <si>
    <t>Encuentros realizados</t>
  </si>
  <si>
    <t xml:space="preserve">Realizar la planificación gestion seguimiento a los procesos de formación artistica y cultural </t>
  </si>
  <si>
    <t xml:space="preserve">Desarrollar programas de formación a las comunidades a traves de la escuela de formación artistica y cultural EFAC </t>
  </si>
  <si>
    <t>Dotar con instrumentos musicales, parafernalia, equipo tecnologico, elementos e insumos entre otros, para los procesos de aprendizaje y procesos de formación a traves de la dotación del Salon de Baile de la EFAC</t>
  </si>
  <si>
    <t>Realizar la planificación gestion seguimiento a los procesos de formación artistica y cultural SIMIFARTE</t>
  </si>
  <si>
    <t xml:space="preserve">Desarrollar programas de atención a las comunidades mas vulnerables a traves del programa SIMIFARTE </t>
  </si>
  <si>
    <t>Desarrollar programas de atención a las comunidades mas vulnerables a traves de la formación cultural para personas en condición de discapacidad</t>
  </si>
  <si>
    <r>
      <rPr>
        <b/>
        <sz val="12"/>
        <rFont val="Arial"/>
        <family val="2"/>
      </rPr>
      <t>Código MGA: 330105200 Personas Capacitadas</t>
    </r>
    <r>
      <rPr>
        <sz val="12"/>
        <rFont val="Arial"/>
        <family val="2"/>
      </rPr>
      <t xml:space="preserve">
Servicio de educacion formal al sector artistico ycultural.                                  Capacitar en los programas técnicos laborales por competencia en la EFAC</t>
    </r>
  </si>
  <si>
    <r>
      <rPr>
        <b/>
        <sz val="12"/>
        <rFont val="Arial"/>
        <family val="2"/>
      </rPr>
      <t xml:space="preserve">Código MGA: 330108701 Personas Capacitadas                                          </t>
    </r>
    <r>
      <rPr>
        <sz val="12"/>
        <rFont val="Arial"/>
        <family val="2"/>
      </rPr>
      <t>Servicio de educación informal al sector artistico ycultural
Capacitar de manera presencial y/o asincrónicamente para fortalecer integralmente los procesos artísticos y culturales a niños, niñas, adolescentes y jóvenes, adultos del sector urbano, rural y a los distintos formadores culturales de la ciudad.</t>
    </r>
  </si>
  <si>
    <r>
      <rPr>
        <b/>
        <sz val="12"/>
        <rFont val="Arial"/>
        <family val="2"/>
      </rPr>
      <t>Código MGA: 330107100 Documentos Normativos Realizados</t>
    </r>
    <r>
      <rPr>
        <sz val="12"/>
        <rFont val="Arial"/>
        <family val="2"/>
      </rPr>
      <t xml:space="preserve">
Fortalecer los procesos de gobernanza cultural de la ciudad a través de la participación de distintos actores en la formulación de documentos tales como la política publica, Plan Municipal Decenal de la Música, los ejes programáticos del programa SIMIFARTE, yel mejoramiento del Plan Ibagué Ciudad Creativa de la Música ante la UNESCO</t>
    </r>
  </si>
  <si>
    <t xml:space="preserve">Realizar la planeación, programación, ejecución y seguimiento a la implementación de la politica publica de cultura, documentos tecnicos, administrativos y normativos. Plan Municipal de la musica, Ciudad Creativa de la Unesco.  </t>
  </si>
  <si>
    <t>Apoyar las iniciativas de los artistas, gestores, cultores, hacedores, sabedores, colectivos y organizaciones culturales</t>
  </si>
  <si>
    <r>
      <rPr>
        <b/>
        <sz val="12"/>
        <rFont val="Arial"/>
        <family val="2"/>
      </rPr>
      <t>Código MGA: 330112800 Creadores y Gestores Culturales Beneficiados</t>
    </r>
    <r>
      <rPr>
        <sz val="12"/>
        <rFont val="Arial"/>
        <family val="2"/>
      </rPr>
      <t xml:space="preserve">
Generar estrategias de seguimiento al programa nacional BEPS, para la correcta ejecución de los beneficios periódicos</t>
    </r>
  </si>
  <si>
    <t>Realizar el apoyo con recursos economicos para los  beneficios economicos periodicos - BEPS  a gestores culturales de la ciudad de Ibagué (Pasivo pensional del municipio de Ibagué - beps 10% estampillas procultura)</t>
  </si>
  <si>
    <t xml:space="preserve">Documentos tramitados </t>
  </si>
  <si>
    <t xml:space="preserve">Realizar la planificación, programación, gestion, seguimiento a la agenda cultural de eventos artisticos, culturales, patrimoniales de la Capital Musical de Colombia </t>
  </si>
  <si>
    <t xml:space="preserve">Participar en ruedas de negocio culturales, eventos de marketing cultural, convocatorias artisticas y culturales nacionales e internacionales, difusión en canales de comunicación tradicionales y vanguardistas </t>
  </si>
  <si>
    <t>Desarrollar la agenda cultural de eventos artisticos, culturales, patrimoniales de la Capital Musical de Colombia</t>
  </si>
  <si>
    <t xml:space="preserve">Gestionar los servicios complementarios para el desarrollo y ejecucion de la agenda cultural, eventos artisticos, culturales, patrimoniales de la Capital Musical de Colombia </t>
  </si>
  <si>
    <t>Garantizar los servicios logisticos para el desarrollo de las actividades culturales y formativos.  Dotar el Escenario Movil</t>
  </si>
  <si>
    <t xml:space="preserve">Realizar el seguimiento, monitoreo, consolidación de informes, resultados, indicadores de las agendas y lineas de trabajo culturales implementadas para el reporte a UNESCO </t>
  </si>
  <si>
    <t xml:space="preserve">Agenda programada </t>
  </si>
  <si>
    <t>Acciones implementadas</t>
  </si>
  <si>
    <t xml:space="preserve">Reportes realizados </t>
  </si>
  <si>
    <r>
      <rPr>
        <b/>
        <sz val="12"/>
        <rFont val="Arial"/>
        <family val="2"/>
      </rPr>
      <t>Código MGA</t>
    </r>
    <r>
      <rPr>
        <sz val="12"/>
        <rFont val="Arial"/>
        <family val="2"/>
      </rPr>
      <t>:</t>
    </r>
    <r>
      <rPr>
        <b/>
        <sz val="12"/>
        <rFont val="Arial"/>
        <family val="2"/>
      </rPr>
      <t xml:space="preserve"> 330100300 Bibliotecas Adecuadas</t>
    </r>
    <r>
      <rPr>
        <sz val="12"/>
        <rFont val="Arial"/>
        <family val="2"/>
      </rPr>
      <t xml:space="preserve">
Intervenir las bibliotecas convirtiendolas en los centros creativos del saber especializadas en los procesos de formación artistica con miras a una red de escuelas de arte y pensamiento </t>
    </r>
  </si>
  <si>
    <r>
      <rPr>
        <b/>
        <sz val="12"/>
        <rFont val="Arial"/>
        <family val="2"/>
      </rPr>
      <t>Código MGA: 330112700 Infraestructuras Culturales Dotadas</t>
    </r>
    <r>
      <rPr>
        <sz val="12"/>
        <rFont val="Arial"/>
        <family val="2"/>
      </rPr>
      <t xml:space="preserve">
Fortalecer los centros creativos del saber (espacios culturales y bibliotecas) a través de los servicios de personal, dotación de material didáctico, pedagógico, instrumental, tecnológico y/o mobiliario, conexión y acceso a internet, y elementos propios de cada área (música, teatro, danzas y/o artes plásticas y visuales). para espacios estructurados en el desarrollo de procesos artístico y/o cultural formales y no formales, para garantizar el óptimo funcionamiento de los mismos</t>
    </r>
  </si>
  <si>
    <r>
      <rPr>
        <b/>
        <sz val="12"/>
        <rFont val="Arial"/>
        <family val="2"/>
      </rPr>
      <t>Código MGA</t>
    </r>
    <r>
      <rPr>
        <sz val="12"/>
        <rFont val="Arial"/>
        <family val="2"/>
      </rPr>
      <t xml:space="preserve">: </t>
    </r>
    <r>
      <rPr>
        <b/>
        <sz val="12"/>
        <rFont val="Arial"/>
        <family val="2"/>
      </rPr>
      <t>330200100 Documentos Investigación</t>
    </r>
    <r>
      <rPr>
        <sz val="12"/>
        <rFont val="Arial"/>
        <family val="2"/>
      </rPr>
      <t xml:space="preserve">
Identificar, caracterizar y difundir el patrimonio material e inmaterial declarado de la ciudad de Ibagué</t>
    </r>
  </si>
  <si>
    <r>
      <rPr>
        <b/>
        <sz val="12"/>
        <rFont val="Arial"/>
        <family val="2"/>
      </rPr>
      <t>Código MGA</t>
    </r>
    <r>
      <rPr>
        <sz val="12"/>
        <rFont val="Arial"/>
        <family val="2"/>
      </rPr>
      <t xml:space="preserve">: </t>
    </r>
    <r>
      <rPr>
        <b/>
        <sz val="12"/>
        <rFont val="Arial"/>
        <family val="2"/>
      </rPr>
      <t xml:space="preserve">330207300  Servicios de restauración del patrimonio cultural material inmueble </t>
    </r>
    <r>
      <rPr>
        <sz val="12"/>
        <rFont val="Arial"/>
        <family val="2"/>
      </rPr>
      <t xml:space="preserve">
Restaurar, adecuar, y/o efectuar mantenimiento, a nuestra infraestructura cultural</t>
    </r>
  </si>
  <si>
    <r>
      <rPr>
        <b/>
        <sz val="12"/>
        <rFont val="Arial"/>
        <family val="2"/>
      </rPr>
      <t>Código MGA: 330205100  Servicios de intervención al patrimonio material mueble</t>
    </r>
    <r>
      <rPr>
        <sz val="12"/>
        <rFont val="Arial"/>
        <family val="2"/>
      </rPr>
      <t xml:space="preserve">
Realizar Mantenimiento, restauración y/o adecuación a nuestros bienes de interés cultural materiales muebles.</t>
    </r>
  </si>
  <si>
    <r>
      <rPr>
        <b/>
        <sz val="12"/>
        <rFont val="Arial"/>
        <family val="2"/>
      </rPr>
      <t>Código MGA: 330204300 Monumento histórico construido</t>
    </r>
    <r>
      <rPr>
        <sz val="12"/>
        <rFont val="Arial"/>
        <family val="2"/>
      </rPr>
      <t xml:space="preserve">
Corresponde a la construcción de una obra que posea valor
artístico, arqueológico, histórico o similar</t>
    </r>
  </si>
  <si>
    <t>Caracterizar, documentar y difundir el patrimonio cultural material e  inmaterial del municipio.</t>
  </si>
  <si>
    <t xml:space="preserve"> Diseñar una escultura en homenaje a un personaje ilustre.</t>
  </si>
  <si>
    <t xml:space="preserve"> Realizar la divulgación de la escultura a la comunidad.</t>
  </si>
  <si>
    <t>Divulgación realizada</t>
  </si>
  <si>
    <t>Numero de Monumentos Construidos</t>
  </si>
  <si>
    <t>Programas Planificados</t>
  </si>
  <si>
    <t>Numero de Personas Certificadas</t>
  </si>
  <si>
    <t>Numero de Personas Capacitadas</t>
  </si>
  <si>
    <t>Servicios Gestionados</t>
  </si>
  <si>
    <t>FECHA DE PROGRAMACION:   2025</t>
  </si>
  <si>
    <t xml:space="preserve">FECHA DE  SEGUIMIENTO: </t>
  </si>
  <si>
    <t>Realizar Acciones de Protección Salvaguardia al Patrimonio Material y el Patrimonio Inmaterial Para Rememorar las Raices, las Tradiciones Ibaguereñas, Salvaguardando la Memoria Historica de Ibagué</t>
  </si>
  <si>
    <t xml:space="preserve"> Diagnosticar el estado fisico de los bienes de interes cultural y sus intervenciones</t>
  </si>
  <si>
    <t xml:space="preserve"> Realizar la restauración, mantenimiento y/o recuperacion de bienes de interés cultural inmueble </t>
  </si>
  <si>
    <t xml:space="preserve"> Realizar el mantenimiento, intervencion y/o recuperación de los bienes de interes cultural muebles.</t>
  </si>
  <si>
    <r>
      <rPr>
        <b/>
        <sz val="12"/>
        <rFont val="Arial"/>
        <family val="2"/>
      </rPr>
      <t>Código MGA: 330105400 Estimulos Otorgados</t>
    </r>
    <r>
      <rPr>
        <sz val="12"/>
        <rFont val="Arial"/>
        <family val="2"/>
      </rPr>
      <t xml:space="preserve">
Promover la agenda de estímulos en el sector urbano y rural con
inclusión donde se desarrollen los ejes como creatividad
formación emprendimiento investigación y circulación.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</si>
</sst>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 #,##0.00_-;\-&quot;$&quot;\ * #,##0.00_-;_-&quot;$&quot;\ * &quot;-&quot;??_-;_-@_-"/>
    <numFmt numFmtId="43" formatCode="_-* #,##0.00_-;\-* #,##0.00_-;_-* &quot;-&quot;??_-;_-@_-"/>
    <numFmt numFmtId="164" formatCode="_-&quot;$&quot;* #,##0.00_-;\-&quot;$&quot;* #,##0.00_-;_-&quot;$&quot;* &quot;-&quot;??_-;_-@_-"/>
    <numFmt numFmtId="165" formatCode="_ &quot;$&quot;\ * #,##0.00_ ;_ &quot;$&quot;\ * \-#,##0.00_ ;_ &quot;$&quot;\ * &quot;-&quot;??_ ;_ @_ "/>
    <numFmt numFmtId="166" formatCode="&quot;$&quot;\ #,##0"/>
    <numFmt numFmtId="167" formatCode="0.0%"/>
    <numFmt numFmtId="168" formatCode="#,##0.0_);\(#,##0.0\)"/>
    <numFmt numFmtId="169" formatCode="_ &quot;$&quot;\ * #,##0_ ;_ &quot;$&quot;\ * \-#,##0_ ;_ &quot;$&quot;\ * &quot;-&quot;??_ ;_ @_ "/>
    <numFmt numFmtId="170" formatCode="_ * #,##0.00_ ;_ * \-#,##0.00_ ;_ * &quot;-&quot;??_ ;_ @_ "/>
    <numFmt numFmtId="171" formatCode="_-* #,##0_-;\-* #,##0_-;_-* &quot;-&quot;??_-;_-@_-"/>
    <numFmt numFmtId="172" formatCode="_-&quot;$&quot;* #,##0_-;\-&quot;$&quot;* #,##0_-;_-&quot;$&quot;* &quot;-&quot;_-;_-@_-"/>
    <numFmt numFmtId="173" formatCode="_-&quot;$&quot;\ * #,##0_-;\-&quot;$&quot;\ * #,##0_-;_-&quot;$&quot;\ * &quot;-&quot;??_-;_-@_-"/>
  </numFmts>
  <fonts count="19">
    <font>
      <sz val="11"/>
      <color theme="1"/>
      <name val="Calibri"/>
      <family val="2"/>
      <scheme val="minor"/>
    </font>
    <font>
      <sz val="8"/>
      <color theme="1"/>
      <name val="Tahoma"/>
      <family val="2"/>
    </font>
    <font>
      <sz val="8"/>
      <color theme="1"/>
      <name val="Tahoma"/>
      <family val="2"/>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1"/>
      <color rgb="FF000000"/>
      <name val="Calibri"/>
      <family val="2"/>
    </font>
    <font>
      <b/>
      <sz val="16"/>
      <color rgb="FFFF0000"/>
      <name val="Arial"/>
      <family val="2"/>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13">
    <xf numFmtId="0" fontId="0" fillId="0" borderId="0"/>
    <xf numFmtId="0" fontId="3" fillId="0" borderId="0"/>
    <xf numFmtId="9" fontId="3" fillId="0" borderId="0" applyFont="0" applyFill="0" applyBorder="0" applyAlignment="0" applyProtection="0"/>
    <xf numFmtId="165" fontId="3" fillId="0" borderId="0" applyFont="0" applyFill="0" applyBorder="0" applyAlignment="0" applyProtection="0"/>
    <xf numFmtId="170" fontId="3" fillId="0" borderId="0" applyFont="0" applyFill="0" applyBorder="0" applyAlignment="0" applyProtection="0"/>
    <xf numFmtId="9" fontId="13" fillId="0" borderId="0" applyFont="0" applyFill="0" applyBorder="0" applyAlignment="0" applyProtection="0"/>
    <xf numFmtId="0" fontId="2" fillId="0" borderId="0"/>
    <xf numFmtId="44" fontId="13" fillId="0" borderId="0" applyFont="0" applyFill="0" applyBorder="0" applyAlignment="0" applyProtection="0"/>
    <xf numFmtId="172" fontId="13"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 fillId="0" borderId="0"/>
  </cellStyleXfs>
  <cellXfs count="223">
    <xf numFmtId="0" fontId="0" fillId="0" borderId="0" xfId="0"/>
    <xf numFmtId="165" fontId="5" fillId="0" borderId="0" xfId="3" applyFont="1" applyFill="1" applyBorder="1" applyAlignment="1" applyProtection="1">
      <alignment vertical="center"/>
    </xf>
    <xf numFmtId="10" fontId="7" fillId="0" borderId="0" xfId="2" applyNumberFormat="1" applyFont="1" applyFill="1"/>
    <xf numFmtId="172" fontId="5" fillId="0" borderId="0" xfId="8" applyFont="1" applyFill="1"/>
    <xf numFmtId="172" fontId="4" fillId="0" borderId="0" xfId="8" applyFont="1" applyFill="1"/>
    <xf numFmtId="171" fontId="5" fillId="0" borderId="0" xfId="2" applyNumberFormat="1" applyFont="1" applyFill="1"/>
    <xf numFmtId="0" fontId="4" fillId="0" borderId="0" xfId="1" applyFont="1" applyFill="1"/>
    <xf numFmtId="0" fontId="5" fillId="0" borderId="0" xfId="1" applyFont="1" applyFill="1"/>
    <xf numFmtId="10" fontId="5" fillId="0" borderId="0" xfId="2" applyNumberFormat="1" applyFont="1" applyFill="1"/>
    <xf numFmtId="0" fontId="11" fillId="0" borderId="0" xfId="1" applyFont="1" applyFill="1"/>
    <xf numFmtId="0" fontId="9" fillId="0" borderId="0" xfId="1" applyFont="1" applyFill="1"/>
    <xf numFmtId="0" fontId="12" fillId="0" borderId="1" xfId="1" applyFont="1" applyFill="1" applyBorder="1"/>
    <xf numFmtId="2" fontId="11" fillId="0" borderId="0" xfId="1" applyNumberFormat="1" applyFont="1" applyFill="1" applyAlignment="1">
      <alignment vertical="center"/>
    </xf>
    <xf numFmtId="2" fontId="12" fillId="0" borderId="1" xfId="1" applyNumberFormat="1" applyFont="1" applyFill="1" applyBorder="1" applyAlignment="1">
      <alignment horizontal="center" vertical="center"/>
    </xf>
    <xf numFmtId="2" fontId="11" fillId="0" borderId="0" xfId="1" applyNumberFormat="1" applyFont="1" applyFill="1" applyAlignment="1">
      <alignment horizontal="center" vertical="center" wrapText="1"/>
    </xf>
    <xf numFmtId="10" fontId="9" fillId="0" borderId="1" xfId="2" applyNumberFormat="1" applyFont="1" applyFill="1" applyBorder="1"/>
    <xf numFmtId="0" fontId="9" fillId="0" borderId="8" xfId="1" applyFont="1" applyFill="1" applyBorder="1"/>
    <xf numFmtId="2" fontId="11" fillId="0" borderId="0" xfId="1" applyNumberFormat="1" applyFont="1" applyFill="1" applyAlignment="1">
      <alignment horizontal="center" vertical="center"/>
    </xf>
    <xf numFmtId="0" fontId="9" fillId="0" borderId="0" xfId="1" applyFont="1" applyFill="1" applyAlignment="1">
      <alignment horizontal="center"/>
    </xf>
    <xf numFmtId="0" fontId="9" fillId="0" borderId="1" xfId="1" applyFont="1" applyFill="1" applyBorder="1" applyAlignment="1">
      <alignment horizontal="center" vertical="center"/>
    </xf>
    <xf numFmtId="166" fontId="9" fillId="0" borderId="1" xfId="1" applyNumberFormat="1" applyFont="1" applyFill="1" applyBorder="1" applyAlignment="1">
      <alignment horizontal="center" vertical="center" wrapText="1"/>
    </xf>
    <xf numFmtId="2" fontId="10" fillId="0" borderId="0" xfId="1" applyNumberFormat="1" applyFont="1" applyFill="1" applyAlignment="1">
      <alignment vertical="center" wrapText="1"/>
    </xf>
    <xf numFmtId="165" fontId="10" fillId="0" borderId="0" xfId="3" applyFont="1" applyFill="1" applyBorder="1" applyAlignment="1" applyProtection="1">
      <alignment vertical="center"/>
    </xf>
    <xf numFmtId="2" fontId="9" fillId="0" borderId="0" xfId="1" applyNumberFormat="1" applyFont="1" applyFill="1"/>
    <xf numFmtId="165" fontId="9" fillId="0" borderId="0" xfId="3" applyFont="1" applyFill="1" applyBorder="1"/>
    <xf numFmtId="164" fontId="9" fillId="0" borderId="0" xfId="1" applyNumberFormat="1" applyFont="1" applyFill="1"/>
    <xf numFmtId="3" fontId="9" fillId="0" borderId="1" xfId="1" applyNumberFormat="1" applyFont="1" applyFill="1" applyBorder="1" applyAlignment="1">
      <alignment horizontal="center" vertical="center"/>
    </xf>
    <xf numFmtId="0" fontId="12" fillId="0" borderId="13" xfId="1" applyFont="1" applyFill="1" applyBorder="1" applyAlignment="1">
      <alignment vertical="center"/>
    </xf>
    <xf numFmtId="0" fontId="18" fillId="0" borderId="12" xfId="1" applyFont="1" applyFill="1" applyBorder="1" applyAlignment="1">
      <alignment vertical="center" wrapText="1"/>
    </xf>
    <xf numFmtId="169" fontId="9" fillId="0" borderId="1" xfId="3" applyNumberFormat="1" applyFont="1" applyFill="1" applyBorder="1" applyAlignment="1">
      <alignment horizontal="center" vertical="center"/>
    </xf>
    <xf numFmtId="2" fontId="10" fillId="0" borderId="0" xfId="1" applyNumberFormat="1" applyFont="1" applyFill="1" applyAlignment="1">
      <alignment vertical="center"/>
    </xf>
    <xf numFmtId="2" fontId="10" fillId="0" borderId="0" xfId="1" applyNumberFormat="1" applyFont="1" applyFill="1" applyAlignment="1">
      <alignment horizontal="left" vertical="center" wrapText="1"/>
    </xf>
    <xf numFmtId="0" fontId="10" fillId="0" borderId="0" xfId="1" applyFont="1" applyFill="1" applyAlignment="1">
      <alignment wrapText="1"/>
    </xf>
    <xf numFmtId="0" fontId="5" fillId="0" borderId="0" xfId="1" applyFont="1" applyFill="1" applyAlignment="1">
      <alignment horizontal="left" wrapText="1"/>
    </xf>
    <xf numFmtId="2" fontId="5" fillId="0" borderId="0" xfId="1" applyNumberFormat="1" applyFont="1" applyFill="1"/>
    <xf numFmtId="165" fontId="4" fillId="0" borderId="0" xfId="3" applyFont="1" applyFill="1" applyBorder="1"/>
    <xf numFmtId="164" fontId="4" fillId="0" borderId="0" xfId="1" applyNumberFormat="1" applyFont="1" applyFill="1"/>
    <xf numFmtId="0" fontId="5" fillId="0" borderId="0" xfId="1" applyFont="1" applyFill="1" applyAlignment="1">
      <alignment wrapText="1"/>
    </xf>
    <xf numFmtId="165" fontId="5" fillId="0" borderId="0" xfId="3" applyFont="1" applyFill="1" applyBorder="1"/>
    <xf numFmtId="0" fontId="7" fillId="0" borderId="1" xfId="1" applyFont="1" applyFill="1" applyBorder="1" applyAlignment="1">
      <alignment horizontal="center" vertical="center"/>
    </xf>
    <xf numFmtId="10" fontId="7" fillId="0" borderId="1" xfId="2" applyNumberFormat="1" applyFont="1" applyFill="1" applyBorder="1" applyAlignment="1">
      <alignment horizontal="center" vertical="center"/>
    </xf>
    <xf numFmtId="0" fontId="7" fillId="0" borderId="1" xfId="1" applyFont="1" applyFill="1" applyBorder="1" applyAlignment="1">
      <alignment horizontal="center" vertical="center" wrapText="1"/>
    </xf>
    <xf numFmtId="0" fontId="4" fillId="0" borderId="0" xfId="1" applyFont="1" applyFill="1" applyAlignment="1">
      <alignment wrapText="1"/>
    </xf>
    <xf numFmtId="0" fontId="6" fillId="0" borderId="1" xfId="1" applyFont="1" applyFill="1" applyBorder="1" applyAlignment="1">
      <alignment horizontal="center" vertical="center"/>
    </xf>
    <xf numFmtId="1" fontId="5" fillId="0" borderId="1" xfId="1" applyNumberFormat="1" applyFont="1" applyFill="1" applyBorder="1" applyAlignment="1">
      <alignment horizontal="center" vertical="center" wrapText="1"/>
    </xf>
    <xf numFmtId="171" fontId="7" fillId="0" borderId="1" xfId="4" applyNumberFormat="1" applyFont="1" applyFill="1" applyBorder="1" applyAlignment="1" applyProtection="1">
      <alignment vertical="center"/>
    </xf>
    <xf numFmtId="173" fontId="4" fillId="0" borderId="1" xfId="7" applyNumberFormat="1" applyFont="1" applyFill="1" applyBorder="1"/>
    <xf numFmtId="173" fontId="5" fillId="0" borderId="1" xfId="7" applyNumberFormat="1" applyFont="1" applyFill="1" applyBorder="1" applyAlignment="1" applyProtection="1">
      <alignment vertical="center"/>
    </xf>
    <xf numFmtId="173" fontId="4" fillId="0" borderId="1" xfId="7" applyNumberFormat="1" applyFont="1" applyFill="1" applyBorder="1" applyAlignment="1" applyProtection="1">
      <alignment vertical="center"/>
    </xf>
    <xf numFmtId="14" fontId="4" fillId="0" borderId="1" xfId="1" applyNumberFormat="1" applyFont="1" applyFill="1" applyBorder="1" applyAlignment="1">
      <alignment horizontal="center" vertical="center"/>
    </xf>
    <xf numFmtId="9" fontId="5" fillId="0" borderId="1" xfId="5" applyFont="1" applyFill="1" applyBorder="1" applyAlignment="1" applyProtection="1">
      <alignment horizontal="center" vertical="center"/>
    </xf>
    <xf numFmtId="9" fontId="4" fillId="0" borderId="1" xfId="5" applyFont="1" applyFill="1" applyBorder="1" applyAlignment="1">
      <alignment horizontal="center" vertical="center"/>
    </xf>
    <xf numFmtId="2" fontId="4" fillId="0" borderId="0" xfId="1" applyNumberFormat="1" applyFont="1" applyFill="1"/>
    <xf numFmtId="0" fontId="4" fillId="0" borderId="1" xfId="1" applyFont="1" applyFill="1" applyBorder="1"/>
    <xf numFmtId="2" fontId="5" fillId="0" borderId="0" xfId="1" applyNumberFormat="1" applyFont="1" applyFill="1" applyAlignment="1">
      <alignment horizontal="left" vertical="top" wrapText="1"/>
    </xf>
    <xf numFmtId="14" fontId="4" fillId="0" borderId="10"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2" fontId="4" fillId="0" borderId="1" xfId="1" applyNumberFormat="1" applyFont="1" applyFill="1" applyBorder="1" applyAlignment="1">
      <alignment vertical="center"/>
    </xf>
    <xf numFmtId="39" fontId="5" fillId="0" borderId="1" xfId="1" applyNumberFormat="1" applyFont="1" applyFill="1" applyBorder="1" applyAlignment="1">
      <alignment vertical="center"/>
    </xf>
    <xf numFmtId="165" fontId="4" fillId="0" borderId="0" xfId="1" applyNumberFormat="1" applyFont="1" applyFill="1"/>
    <xf numFmtId="2" fontId="4" fillId="0" borderId="10" xfId="1" applyNumberFormat="1" applyFont="1" applyFill="1" applyBorder="1" applyAlignment="1">
      <alignment vertical="center"/>
    </xf>
    <xf numFmtId="39" fontId="5" fillId="0" borderId="10" xfId="1" applyNumberFormat="1" applyFont="1" applyFill="1" applyBorder="1" applyAlignment="1">
      <alignment vertical="center"/>
    </xf>
    <xf numFmtId="173" fontId="4" fillId="0" borderId="0" xfId="7" applyNumberFormat="1" applyFont="1" applyFill="1"/>
    <xf numFmtId="169" fontId="7" fillId="0" borderId="1" xfId="3" applyNumberFormat="1" applyFont="1" applyFill="1" applyBorder="1" applyAlignment="1">
      <alignment horizontal="center" vertical="center" wrapText="1"/>
    </xf>
    <xf numFmtId="2" fontId="6" fillId="0" borderId="1" xfId="1" applyNumberFormat="1" applyFont="1" applyFill="1" applyBorder="1" applyAlignment="1">
      <alignment vertical="center"/>
    </xf>
    <xf numFmtId="2" fontId="7" fillId="0" borderId="1" xfId="1" applyNumberFormat="1" applyFont="1" applyFill="1" applyBorder="1" applyAlignment="1">
      <alignment vertical="center"/>
    </xf>
    <xf numFmtId="0" fontId="4" fillId="0" borderId="9" xfId="1" applyFont="1" applyFill="1" applyBorder="1"/>
    <xf numFmtId="0" fontId="4" fillId="0" borderId="0" xfId="1" applyFont="1" applyFill="1" applyAlignment="1">
      <alignment horizontal="left" vertical="center"/>
    </xf>
    <xf numFmtId="168" fontId="4" fillId="0" borderId="0" xfId="1" applyNumberFormat="1" applyFont="1" applyFill="1"/>
    <xf numFmtId="10" fontId="5" fillId="0" borderId="0" xfId="2" applyNumberFormat="1" applyFont="1" applyFill="1" applyBorder="1" applyProtection="1"/>
    <xf numFmtId="39" fontId="5" fillId="0" borderId="0" xfId="1" applyNumberFormat="1" applyFont="1" applyFill="1"/>
    <xf numFmtId="39" fontId="5" fillId="0" borderId="8" xfId="1" applyNumberFormat="1" applyFont="1" applyFill="1" applyBorder="1"/>
    <xf numFmtId="168" fontId="7" fillId="0" borderId="1" xfId="1" applyNumberFormat="1" applyFont="1" applyFill="1" applyBorder="1" applyAlignment="1">
      <alignment vertical="top" wrapText="1"/>
    </xf>
    <xf numFmtId="0" fontId="6" fillId="0" borderId="1" xfId="1" applyFont="1" applyFill="1" applyBorder="1" applyAlignment="1">
      <alignment horizontal="left" vertical="center"/>
    </xf>
    <xf numFmtId="37" fontId="7" fillId="0" borderId="1" xfId="1" applyNumberFormat="1" applyFont="1" applyFill="1" applyBorder="1" applyAlignment="1">
      <alignment horizontal="left" vertical="top"/>
    </xf>
    <xf numFmtId="168" fontId="7" fillId="0" borderId="1" xfId="1" applyNumberFormat="1" applyFont="1" applyFill="1" applyBorder="1" applyAlignment="1">
      <alignment horizontal="left" vertical="top"/>
    </xf>
    <xf numFmtId="0" fontId="0" fillId="0" borderId="0" xfId="0" applyFill="1"/>
    <xf numFmtId="0" fontId="6" fillId="0" borderId="0" xfId="1" applyFont="1" applyFill="1"/>
    <xf numFmtId="171" fontId="6" fillId="0" borderId="0" xfId="1" applyNumberFormat="1" applyFont="1" applyFill="1"/>
    <xf numFmtId="169" fontId="4" fillId="0" borderId="0" xfId="1" applyNumberFormat="1" applyFont="1" applyFill="1"/>
    <xf numFmtId="172" fontId="4" fillId="0" borderId="0" xfId="1" applyNumberFormat="1" applyFont="1" applyFill="1"/>
    <xf numFmtId="169" fontId="6" fillId="0" borderId="0" xfId="1" applyNumberFormat="1" applyFont="1" applyFill="1"/>
    <xf numFmtId="169" fontId="7" fillId="0" borderId="0" xfId="1" applyNumberFormat="1" applyFont="1" applyFill="1"/>
    <xf numFmtId="1" fontId="7" fillId="0" borderId="1" xfId="1" applyNumberFormat="1" applyFont="1" applyFill="1" applyBorder="1" applyAlignment="1">
      <alignment horizontal="center" vertical="center" wrapText="1"/>
    </xf>
    <xf numFmtId="173" fontId="5" fillId="0" borderId="1" xfId="7" applyNumberFormat="1" applyFont="1" applyFill="1" applyBorder="1" applyAlignment="1">
      <alignment vertical="center"/>
    </xf>
    <xf numFmtId="2" fontId="5" fillId="0" borderId="1" xfId="1" applyNumberFormat="1" applyFont="1" applyFill="1" applyBorder="1" applyAlignment="1">
      <alignment vertical="center"/>
    </xf>
    <xf numFmtId="10" fontId="5" fillId="0" borderId="0" xfId="2" applyNumberFormat="1" applyFont="1" applyFill="1" applyBorder="1"/>
    <xf numFmtId="169" fontId="5" fillId="0" borderId="0" xfId="1" applyNumberFormat="1" applyFont="1" applyFill="1"/>
    <xf numFmtId="2" fontId="5" fillId="0" borderId="1" xfId="2" applyNumberFormat="1" applyFont="1" applyFill="1" applyBorder="1" applyAlignment="1" applyProtection="1">
      <alignment vertical="center"/>
    </xf>
    <xf numFmtId="10" fontId="5" fillId="0" borderId="1" xfId="2" applyNumberFormat="1" applyFont="1" applyFill="1" applyBorder="1" applyAlignment="1">
      <alignment vertical="center"/>
    </xf>
    <xf numFmtId="39" fontId="7" fillId="0" borderId="1" xfId="1" applyNumberFormat="1" applyFont="1" applyFill="1" applyBorder="1" applyAlignment="1">
      <alignment vertical="center"/>
    </xf>
    <xf numFmtId="14" fontId="4" fillId="0" borderId="0" xfId="1" applyNumberFormat="1" applyFont="1" applyFill="1"/>
    <xf numFmtId="0" fontId="9" fillId="0" borderId="1" xfId="1" applyFont="1" applyFill="1" applyBorder="1" applyAlignment="1">
      <alignment horizontal="center"/>
    </xf>
    <xf numFmtId="0" fontId="12" fillId="0" borderId="13" xfId="1" applyFont="1" applyFill="1" applyBorder="1" applyAlignment="1">
      <alignment horizontal="left" vertical="top"/>
    </xf>
    <xf numFmtId="0" fontId="12" fillId="0" borderId="11" xfId="1" applyFont="1" applyFill="1" applyBorder="1" applyAlignment="1">
      <alignment horizontal="left" vertical="top"/>
    </xf>
    <xf numFmtId="0" fontId="18" fillId="0" borderId="12" xfId="1" applyFont="1" applyFill="1" applyBorder="1" applyAlignment="1">
      <alignment horizontal="left" vertical="center" wrapText="1"/>
    </xf>
    <xf numFmtId="0" fontId="18" fillId="0" borderId="11" xfId="1" applyFont="1" applyFill="1" applyBorder="1" applyAlignment="1">
      <alignment horizontal="left"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xf>
    <xf numFmtId="0" fontId="7" fillId="0" borderId="14"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9" fillId="0" borderId="7"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2" xfId="1" applyFont="1" applyFill="1" applyBorder="1" applyAlignment="1">
      <alignment horizontal="center" vertical="center"/>
    </xf>
    <xf numFmtId="0" fontId="12" fillId="0" borderId="13" xfId="1" applyFont="1" applyFill="1" applyBorder="1" applyAlignment="1">
      <alignment horizontal="left"/>
    </xf>
    <xf numFmtId="0" fontId="12" fillId="0" borderId="12" xfId="1" applyFont="1" applyFill="1" applyBorder="1" applyAlignment="1">
      <alignment horizontal="left"/>
    </xf>
    <xf numFmtId="0" fontId="12" fillId="0" borderId="11" xfId="1" applyFont="1" applyFill="1" applyBorder="1" applyAlignment="1">
      <alignment horizontal="left"/>
    </xf>
    <xf numFmtId="0" fontId="9" fillId="0" borderId="7" xfId="1" applyFont="1" applyFill="1" applyBorder="1" applyAlignment="1">
      <alignment horizontal="center"/>
    </xf>
    <xf numFmtId="0" fontId="9" fillId="0" borderId="5" xfId="1" applyFont="1" applyFill="1" applyBorder="1" applyAlignment="1">
      <alignment horizontal="center"/>
    </xf>
    <xf numFmtId="0" fontId="9" fillId="0" borderId="9" xfId="1" applyFont="1" applyFill="1" applyBorder="1" applyAlignment="1">
      <alignment horizontal="center"/>
    </xf>
    <xf numFmtId="0" fontId="9" fillId="0" borderId="8" xfId="1" applyFont="1" applyFill="1" applyBorder="1" applyAlignment="1">
      <alignment horizontal="center"/>
    </xf>
    <xf numFmtId="0" fontId="9" fillId="0" borderId="4" xfId="1" applyFont="1" applyFill="1" applyBorder="1" applyAlignment="1">
      <alignment horizontal="center"/>
    </xf>
    <xf numFmtId="0" fontId="9" fillId="0" borderId="2" xfId="1" applyFont="1" applyFill="1" applyBorder="1" applyAlignment="1">
      <alignment horizontal="center"/>
    </xf>
    <xf numFmtId="0" fontId="9" fillId="0" borderId="0" xfId="1" applyFont="1" applyFill="1" applyAlignment="1">
      <alignment horizontal="center"/>
    </xf>
    <xf numFmtId="0" fontId="12" fillId="0" borderId="6" xfId="1" applyFont="1" applyFill="1" applyBorder="1" applyAlignment="1">
      <alignment horizontal="left"/>
    </xf>
    <xf numFmtId="0" fontId="9" fillId="0" borderId="12" xfId="1" applyFont="1" applyFill="1" applyBorder="1" applyAlignment="1">
      <alignment horizontal="center" vertical="center"/>
    </xf>
    <xf numFmtId="0" fontId="9" fillId="0" borderId="11" xfId="1" applyFont="1" applyFill="1" applyBorder="1" applyAlignment="1">
      <alignment horizontal="center" vertical="center"/>
    </xf>
    <xf numFmtId="0" fontId="12" fillId="0" borderId="13" xfId="1" applyFont="1" applyFill="1" applyBorder="1" applyAlignment="1">
      <alignment horizontal="left" vertical="center"/>
    </xf>
    <xf numFmtId="0" fontId="12" fillId="0" borderId="11" xfId="1" applyFont="1" applyFill="1" applyBorder="1" applyAlignment="1">
      <alignment horizontal="left" vertical="center"/>
    </xf>
    <xf numFmtId="0" fontId="12" fillId="0" borderId="13"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13" xfId="1" applyFont="1" applyFill="1" applyBorder="1" applyAlignment="1">
      <alignment horizontal="left" vertical="top" wrapText="1"/>
    </xf>
    <xf numFmtId="0" fontId="12" fillId="0" borderId="11" xfId="1" applyFont="1" applyFill="1" applyBorder="1" applyAlignment="1">
      <alignment horizontal="left" vertical="top" wrapText="1"/>
    </xf>
    <xf numFmtId="2" fontId="10" fillId="0" borderId="0" xfId="1" applyNumberFormat="1" applyFont="1" applyFill="1" applyAlignment="1">
      <alignment horizontal="left" vertical="center" wrapText="1"/>
    </xf>
    <xf numFmtId="1" fontId="9" fillId="0" borderId="12" xfId="1" applyNumberFormat="1" applyFont="1" applyFill="1" applyBorder="1" applyAlignment="1">
      <alignment horizontal="center" vertical="center"/>
    </xf>
    <xf numFmtId="1" fontId="9" fillId="0" borderId="11" xfId="1" applyNumberFormat="1" applyFont="1" applyFill="1" applyBorder="1" applyAlignment="1">
      <alignment horizontal="center" vertical="center"/>
    </xf>
    <xf numFmtId="2" fontId="9" fillId="0" borderId="13" xfId="1" applyNumberFormat="1" applyFont="1" applyFill="1" applyBorder="1" applyAlignment="1">
      <alignment horizontal="left" vertical="center" wrapText="1"/>
    </xf>
    <xf numFmtId="2" fontId="9" fillId="0" borderId="12" xfId="1" applyNumberFormat="1" applyFont="1" applyFill="1" applyBorder="1" applyAlignment="1">
      <alignment horizontal="left" vertical="center" wrapText="1"/>
    </xf>
    <xf numFmtId="2" fontId="9" fillId="0" borderId="11" xfId="1" applyNumberFormat="1" applyFont="1" applyFill="1" applyBorder="1" applyAlignment="1">
      <alignment horizontal="left" vertical="center" wrapText="1"/>
    </xf>
    <xf numFmtId="0" fontId="12" fillId="0" borderId="7" xfId="1" applyFont="1" applyFill="1" applyBorder="1" applyAlignment="1">
      <alignment horizontal="left" vertical="top" wrapText="1"/>
    </xf>
    <xf numFmtId="0" fontId="12" fillId="0" borderId="6" xfId="1" applyFont="1" applyFill="1" applyBorder="1" applyAlignment="1">
      <alignment horizontal="left" vertical="top" wrapText="1"/>
    </xf>
    <xf numFmtId="0" fontId="12" fillId="0" borderId="5" xfId="1" applyFont="1" applyFill="1" applyBorder="1" applyAlignment="1">
      <alignment horizontal="left" vertical="top" wrapText="1"/>
    </xf>
    <xf numFmtId="0" fontId="12" fillId="0" borderId="9" xfId="1" applyFont="1" applyFill="1" applyBorder="1" applyAlignment="1">
      <alignment horizontal="left" vertical="top" wrapText="1"/>
    </xf>
    <xf numFmtId="0" fontId="12" fillId="0" borderId="0" xfId="1" applyFont="1" applyFill="1" applyAlignment="1">
      <alignment horizontal="left" vertical="top" wrapText="1"/>
    </xf>
    <xf numFmtId="0" fontId="12" fillId="0" borderId="8" xfId="1" applyFont="1" applyFill="1" applyBorder="1" applyAlignment="1">
      <alignment horizontal="left" vertical="top" wrapText="1"/>
    </xf>
    <xf numFmtId="0" fontId="12" fillId="0" borderId="4" xfId="1" applyFont="1" applyFill="1" applyBorder="1" applyAlignment="1">
      <alignment horizontal="left" vertical="top" wrapText="1"/>
    </xf>
    <xf numFmtId="0" fontId="12" fillId="0" borderId="3" xfId="1" applyFont="1" applyFill="1" applyBorder="1" applyAlignment="1">
      <alignment horizontal="left" vertical="top" wrapText="1"/>
    </xf>
    <xf numFmtId="0" fontId="12" fillId="0" borderId="2" xfId="1" applyFont="1" applyFill="1" applyBorder="1" applyAlignment="1">
      <alignment horizontal="left" vertical="top" wrapText="1"/>
    </xf>
    <xf numFmtId="2" fontId="12" fillId="0" borderId="13" xfId="1" applyNumberFormat="1" applyFont="1" applyFill="1" applyBorder="1" applyAlignment="1">
      <alignment horizontal="center" vertical="center" wrapText="1"/>
    </xf>
    <xf numFmtId="2" fontId="12" fillId="0" borderId="12" xfId="1" applyNumberFormat="1" applyFont="1" applyFill="1" applyBorder="1" applyAlignment="1">
      <alignment horizontal="center" vertical="center" wrapText="1"/>
    </xf>
    <xf numFmtId="2" fontId="12" fillId="0" borderId="11" xfId="1" applyNumberFormat="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1" xfId="1" applyFont="1" applyFill="1" applyBorder="1" applyAlignment="1">
      <alignment horizontal="center" vertical="center" wrapText="1"/>
    </xf>
    <xf numFmtId="2" fontId="9" fillId="0" borderId="13" xfId="1" applyNumberFormat="1" applyFont="1" applyFill="1" applyBorder="1" applyAlignment="1">
      <alignment horizontal="center" vertical="center" wrapText="1"/>
    </xf>
    <xf numFmtId="2" fontId="9" fillId="0" borderId="12" xfId="1" applyNumberFormat="1" applyFont="1" applyFill="1" applyBorder="1" applyAlignment="1">
      <alignment horizontal="center" vertical="center" wrapText="1"/>
    </xf>
    <xf numFmtId="2" fontId="9" fillId="0" borderId="11" xfId="1" applyNumberFormat="1" applyFont="1" applyFill="1" applyBorder="1" applyAlignment="1">
      <alignment horizontal="center" vertical="center" wrapText="1"/>
    </xf>
    <xf numFmtId="2" fontId="11" fillId="0" borderId="0" xfId="1" applyNumberFormat="1" applyFont="1" applyFill="1" applyAlignment="1">
      <alignment horizontal="center" vertical="center" wrapText="1"/>
    </xf>
    <xf numFmtId="2" fontId="11" fillId="0" borderId="0" xfId="1" applyNumberFormat="1" applyFont="1" applyFill="1" applyAlignment="1">
      <alignment horizontal="center" vertical="center"/>
    </xf>
    <xf numFmtId="2" fontId="12" fillId="0" borderId="1" xfId="1" applyNumberFormat="1" applyFont="1" applyFill="1" applyBorder="1" applyAlignment="1">
      <alignment horizontal="center" vertical="center"/>
    </xf>
    <xf numFmtId="10" fontId="9" fillId="0" borderId="13" xfId="2" applyNumberFormat="1" applyFont="1" applyFill="1" applyBorder="1" applyAlignment="1">
      <alignment horizontal="center" wrapText="1"/>
    </xf>
    <xf numFmtId="10" fontId="9" fillId="0" borderId="12" xfId="2" applyNumberFormat="1" applyFont="1" applyFill="1" applyBorder="1" applyAlignment="1">
      <alignment horizontal="center" wrapText="1"/>
    </xf>
    <xf numFmtId="10" fontId="9" fillId="0" borderId="11" xfId="2" applyNumberFormat="1" applyFont="1" applyFill="1" applyBorder="1" applyAlignment="1">
      <alignment horizontal="center" wrapText="1"/>
    </xf>
    <xf numFmtId="2" fontId="5" fillId="0" borderId="0" xfId="1" applyNumberFormat="1" applyFont="1" applyFill="1" applyAlignment="1">
      <alignment horizontal="left" vertical="top" wrapText="1"/>
    </xf>
    <xf numFmtId="0" fontId="7" fillId="0" borderId="1" xfId="1" applyFont="1" applyFill="1" applyBorder="1" applyAlignment="1">
      <alignment horizontal="center" vertical="center"/>
    </xf>
    <xf numFmtId="0" fontId="8" fillId="0" borderId="1" xfId="1" applyFont="1" applyFill="1" applyBorder="1" applyAlignment="1">
      <alignment horizontal="center" vertical="center" wrapText="1"/>
    </xf>
    <xf numFmtId="168" fontId="7" fillId="0" borderId="1" xfId="1" applyNumberFormat="1" applyFont="1" applyFill="1" applyBorder="1" applyAlignment="1">
      <alignment horizontal="center" vertical="top"/>
    </xf>
    <xf numFmtId="39" fontId="5" fillId="0" borderId="1" xfId="1" applyNumberFormat="1" applyFont="1" applyFill="1" applyBorder="1" applyAlignment="1">
      <alignment horizontal="center" vertical="center"/>
    </xf>
    <xf numFmtId="0" fontId="4" fillId="0" borderId="1" xfId="1" applyFont="1" applyFill="1" applyBorder="1" applyAlignment="1">
      <alignment horizontal="center"/>
    </xf>
    <xf numFmtId="9" fontId="5" fillId="0" borderId="1" xfId="5" applyFont="1" applyFill="1" applyBorder="1" applyAlignment="1" applyProtection="1">
      <alignment horizontal="center" vertical="center"/>
    </xf>
    <xf numFmtId="9" fontId="4" fillId="0" borderId="1" xfId="5" applyFont="1" applyFill="1" applyBorder="1" applyAlignment="1">
      <alignment horizontal="center" vertical="center"/>
    </xf>
    <xf numFmtId="0" fontId="4" fillId="0" borderId="1" xfId="1" applyFont="1" applyFill="1" applyBorder="1" applyAlignment="1">
      <alignment horizontal="left" vertical="center" wrapText="1"/>
    </xf>
    <xf numFmtId="0" fontId="5" fillId="0" borderId="14"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4" fillId="0" borderId="3" xfId="1" applyFont="1" applyFill="1" applyBorder="1" applyAlignment="1">
      <alignment horizontal="left" vertical="center" wrapText="1"/>
    </xf>
    <xf numFmtId="0" fontId="5" fillId="0" borderId="15" xfId="1" applyFont="1" applyFill="1" applyBorder="1" applyAlignment="1">
      <alignment horizontal="center" vertical="center" wrapText="1"/>
    </xf>
    <xf numFmtId="0" fontId="5" fillId="0" borderId="1" xfId="1" applyFont="1" applyFill="1" applyBorder="1" applyAlignment="1">
      <alignment horizontal="left" vertical="top" wrapText="1"/>
    </xf>
    <xf numFmtId="0" fontId="5" fillId="0" borderId="1" xfId="5" applyNumberFormat="1" applyFont="1" applyFill="1" applyBorder="1" applyAlignment="1" applyProtection="1">
      <alignment horizontal="center" vertical="center"/>
    </xf>
    <xf numFmtId="0" fontId="7" fillId="0" borderId="13" xfId="1" applyFont="1" applyFill="1" applyBorder="1" applyAlignment="1">
      <alignment horizontal="center" vertical="center"/>
    </xf>
    <xf numFmtId="0" fontId="4" fillId="0" borderId="1" xfId="1" applyFont="1" applyFill="1" applyBorder="1" applyAlignment="1">
      <alignment horizontal="left" vertical="top" wrapText="1"/>
    </xf>
    <xf numFmtId="0" fontId="7" fillId="0" borderId="7"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167" fontId="6" fillId="0" borderId="1" xfId="1" applyNumberFormat="1" applyFont="1" applyFill="1" applyBorder="1" applyAlignment="1">
      <alignment horizontal="left" vertical="top"/>
    </xf>
    <xf numFmtId="0" fontId="7" fillId="0" borderId="1" xfId="1" applyFont="1" applyFill="1" applyBorder="1" applyAlignment="1">
      <alignment horizontal="left" vertical="top"/>
    </xf>
    <xf numFmtId="0" fontId="7" fillId="0" borderId="7" xfId="1" applyFont="1" applyFill="1" applyBorder="1" applyAlignment="1">
      <alignment horizontal="left" vertical="top"/>
    </xf>
    <xf numFmtId="0" fontId="7" fillId="0" borderId="5" xfId="1" applyFont="1" applyFill="1" applyBorder="1" applyAlignment="1">
      <alignment horizontal="left" vertical="top"/>
    </xf>
    <xf numFmtId="0" fontId="7" fillId="0" borderId="4" xfId="1" applyFont="1" applyFill="1" applyBorder="1" applyAlignment="1">
      <alignment horizontal="left" vertical="top"/>
    </xf>
    <xf numFmtId="0" fontId="7" fillId="0" borderId="2" xfId="1" applyFont="1" applyFill="1" applyBorder="1" applyAlignment="1">
      <alignment horizontal="left" vertical="top"/>
    </xf>
    <xf numFmtId="0" fontId="7" fillId="0" borderId="7"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0" borderId="5"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3" xfId="1" applyFont="1" applyFill="1" applyBorder="1" applyAlignment="1">
      <alignment horizontal="left" vertical="top" wrapText="1"/>
    </xf>
    <xf numFmtId="0" fontId="7" fillId="0" borderId="2" xfId="1" applyFont="1" applyFill="1" applyBorder="1" applyAlignment="1">
      <alignment horizontal="left" vertical="top" wrapText="1"/>
    </xf>
    <xf numFmtId="2" fontId="7" fillId="0" borderId="11" xfId="1" applyNumberFormat="1" applyFont="1" applyFill="1" applyBorder="1" applyAlignment="1">
      <alignment horizontal="left" vertical="center"/>
    </xf>
    <xf numFmtId="2" fontId="7" fillId="0" borderId="1" xfId="1" applyNumberFormat="1" applyFont="1" applyFill="1" applyBorder="1" applyAlignment="1">
      <alignment horizontal="left" vertical="center"/>
    </xf>
    <xf numFmtId="0" fontId="6" fillId="0" borderId="1" xfId="1" applyFont="1" applyFill="1" applyBorder="1" applyAlignment="1">
      <alignment horizontal="left" vertical="top"/>
    </xf>
    <xf numFmtId="168" fontId="7" fillId="0" borderId="1" xfId="1" applyNumberFormat="1" applyFont="1" applyFill="1" applyBorder="1" applyAlignment="1">
      <alignment horizontal="left" vertical="center"/>
    </xf>
    <xf numFmtId="0" fontId="6" fillId="0" borderId="1" xfId="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7"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5"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2" xfId="1" applyFont="1" applyFill="1" applyBorder="1" applyAlignment="1">
      <alignment horizontal="left" vertical="top" wrapText="1"/>
    </xf>
    <xf numFmtId="0" fontId="6" fillId="0" borderId="7" xfId="1" applyFont="1" applyFill="1" applyBorder="1" applyAlignment="1">
      <alignment horizontal="left" vertical="top"/>
    </xf>
    <xf numFmtId="0" fontId="6" fillId="0" borderId="6" xfId="1" applyFont="1" applyFill="1" applyBorder="1" applyAlignment="1">
      <alignment horizontal="left" vertical="top"/>
    </xf>
    <xf numFmtId="0" fontId="6" fillId="0" borderId="5" xfId="1" applyFont="1" applyFill="1" applyBorder="1" applyAlignment="1">
      <alignment horizontal="left" vertical="top"/>
    </xf>
    <xf numFmtId="0" fontId="6" fillId="0" borderId="4" xfId="1" applyFont="1" applyFill="1" applyBorder="1" applyAlignment="1">
      <alignment horizontal="left" vertical="top"/>
    </xf>
    <xf numFmtId="0" fontId="6" fillId="0" borderId="3" xfId="1" applyFont="1" applyFill="1" applyBorder="1" applyAlignment="1">
      <alignment horizontal="left" vertical="top"/>
    </xf>
    <xf numFmtId="0" fontId="6" fillId="0" borderId="2" xfId="1" applyFont="1" applyFill="1" applyBorder="1" applyAlignment="1">
      <alignment horizontal="left" vertical="top"/>
    </xf>
    <xf numFmtId="0" fontId="4" fillId="0" borderId="1" xfId="1" applyFont="1" applyFill="1" applyBorder="1" applyAlignment="1">
      <alignment horizontal="left" vertical="top"/>
    </xf>
    <xf numFmtId="0" fontId="4" fillId="0" borderId="12" xfId="1" applyFont="1" applyFill="1" applyBorder="1" applyAlignment="1">
      <alignment horizontal="left" vertical="center" wrapText="1"/>
    </xf>
    <xf numFmtId="0" fontId="4" fillId="0" borderId="14"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5" fillId="0" borderId="1" xfId="1" applyFont="1" applyFill="1" applyBorder="1" applyAlignment="1">
      <alignment horizontal="center" vertical="center" wrapText="1"/>
    </xf>
    <xf numFmtId="0" fontId="4" fillId="0" borderId="15" xfId="1" applyFont="1" applyFill="1" applyBorder="1" applyAlignment="1">
      <alignment horizontal="left" vertical="center" wrapText="1"/>
    </xf>
    <xf numFmtId="0" fontId="4" fillId="0" borderId="1" xfId="1" applyFont="1" applyFill="1" applyBorder="1" applyAlignment="1">
      <alignment horizontal="center" vertical="center" wrapText="1"/>
    </xf>
    <xf numFmtId="0" fontId="4" fillId="0" borderId="14" xfId="1" applyFont="1" applyFill="1" applyBorder="1" applyAlignment="1">
      <alignment horizontal="left" vertical="top" wrapText="1"/>
    </xf>
    <xf numFmtId="0" fontId="4" fillId="0" borderId="10" xfId="1" applyFont="1" applyFill="1" applyBorder="1" applyAlignment="1">
      <alignment horizontal="left" vertical="top" wrapText="1"/>
    </xf>
    <xf numFmtId="0" fontId="4" fillId="0" borderId="15" xfId="1" applyFont="1" applyFill="1" applyBorder="1" applyAlignment="1">
      <alignment horizontal="left" vertical="top" wrapText="1"/>
    </xf>
    <xf numFmtId="0" fontId="5" fillId="0" borderId="0" xfId="1" applyFont="1" applyFill="1" applyAlignment="1">
      <alignment horizontal="left" vertical="top" wrapText="1"/>
    </xf>
    <xf numFmtId="0" fontId="5" fillId="0" borderId="3" xfId="1" applyFont="1" applyFill="1" applyBorder="1" applyAlignment="1">
      <alignment horizontal="left" vertical="top" wrapText="1"/>
    </xf>
  </cellXfs>
  <cellStyles count="13">
    <cellStyle name="Millares 2" xfId="4"/>
    <cellStyle name="Millares 4" xfId="10"/>
    <cellStyle name="Moneda" xfId="7" builtinId="4"/>
    <cellStyle name="Moneda [0] 2" xfId="8"/>
    <cellStyle name="Moneda 2" xfId="3"/>
    <cellStyle name="Normal" xfId="0" builtinId="0"/>
    <cellStyle name="Normal 2" xfId="1"/>
    <cellStyle name="Normal 3 2" xfId="6"/>
    <cellStyle name="Normal 3 2 2" xfId="12"/>
    <cellStyle name="Normal 4" xfId="11"/>
    <cellStyle name="Normal 5" xfId="9"/>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1009213</xdr:colOff>
      <xdr:row>4</xdr:row>
      <xdr:rowOff>399415</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603376" y="111125"/>
          <a:ext cx="5524499"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3065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1013023</xdr:colOff>
      <xdr:row>4</xdr:row>
      <xdr:rowOff>403225</xdr:rowOff>
    </xdr:to>
    <xdr:pic>
      <xdr:nvPicPr>
        <xdr:cNvPr id="3" name="3 Imagen" descr="Membretes_2024_2-01">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7882" cy="1673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3668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1013023</xdr:colOff>
      <xdr:row>4</xdr:row>
      <xdr:rowOff>403225</xdr:rowOff>
    </xdr:to>
    <xdr:pic>
      <xdr:nvPicPr>
        <xdr:cNvPr id="3" name="3 Imagen" descr="Membretes_2024_2-01">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7882" cy="16732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461878" y="296823"/>
          <a:ext cx="1411248" cy="1624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1009213</xdr:colOff>
      <xdr:row>4</xdr:row>
      <xdr:rowOff>399415</xdr:rowOff>
    </xdr:to>
    <xdr:pic>
      <xdr:nvPicPr>
        <xdr:cNvPr id="3" name="3 Imagen" descr="Membretes_2024_2-01">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19201" y="393065"/>
          <a:ext cx="5607882" cy="167322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Q50"/>
  <sheetViews>
    <sheetView topLeftCell="C12" zoomScale="55" zoomScaleNormal="55" workbookViewId="0">
      <selection activeCell="C15" sqref="A1:XFD1048576"/>
    </sheetView>
  </sheetViews>
  <sheetFormatPr baseColWidth="10" defaultColWidth="12.5703125" defaultRowHeight="15"/>
  <cols>
    <col min="1" max="1" width="6.7109375" style="6" customWidth="1"/>
    <col min="2" max="2" width="78.28515625" style="6" customWidth="1"/>
    <col min="3" max="3" width="86.85546875" style="6" customWidth="1"/>
    <col min="4" max="4" width="16.85546875" style="6" customWidth="1"/>
    <col min="5" max="5" width="31" style="6" bestFit="1" customWidth="1"/>
    <col min="6" max="6" width="23.28515625" style="6" bestFit="1" customWidth="1"/>
    <col min="7" max="7" width="22.28515625" style="6" bestFit="1" customWidth="1"/>
    <col min="8" max="8" width="22.85546875" style="6" customWidth="1"/>
    <col min="9" max="9" width="23.5703125" style="6" bestFit="1" customWidth="1"/>
    <col min="10" max="10" width="25" style="7" customWidth="1"/>
    <col min="11" max="11" width="22" style="6" bestFit="1" customWidth="1"/>
    <col min="12" max="12" width="20" style="6" bestFit="1" customWidth="1"/>
    <col min="13" max="13" width="14.85546875" style="8" customWidth="1"/>
    <col min="14" max="14" width="21.140625" style="8" customWidth="1"/>
    <col min="15" max="17" width="16.85546875" style="6" customWidth="1"/>
    <col min="18" max="18" width="16.42578125" style="6" customWidth="1"/>
    <col min="19" max="19" width="12.5703125" style="6"/>
    <col min="20" max="20" width="14.42578125" style="6" customWidth="1"/>
    <col min="21" max="21" width="18.5703125" style="6" customWidth="1"/>
    <col min="22" max="22" width="33.85546875" style="6" customWidth="1"/>
    <col min="23" max="23" width="12.5703125" style="6" hidden="1" customWidth="1"/>
    <col min="24" max="24" width="24.28515625" style="6" customWidth="1"/>
    <col min="25" max="25" width="22.5703125" style="6" customWidth="1"/>
    <col min="26" max="27" width="12.5703125" style="6"/>
    <col min="28" max="28" width="16.85546875" style="6" customWidth="1"/>
    <col min="29" max="29" width="12.5703125" style="6"/>
    <col min="30" max="30" width="30.140625" style="6" customWidth="1"/>
    <col min="31" max="31" width="15.42578125" style="6" customWidth="1"/>
    <col min="32" max="32" width="15.85546875" style="6" customWidth="1"/>
    <col min="33" max="33" width="24.42578125" style="6" customWidth="1"/>
    <col min="34" max="34" width="17.140625" style="6" customWidth="1"/>
    <col min="35" max="16384" width="12.5703125" style="6"/>
  </cols>
  <sheetData>
    <row r="1" spans="1:251" ht="22.5" customHeight="1"/>
    <row r="2" spans="1:251" s="10" customFormat="1" ht="37.5" customHeight="1">
      <c r="B2" s="92"/>
      <c r="C2" s="92"/>
      <c r="D2" s="102" t="s">
        <v>30</v>
      </c>
      <c r="E2" s="103"/>
      <c r="F2" s="103"/>
      <c r="G2" s="103"/>
      <c r="H2" s="103"/>
      <c r="I2" s="103"/>
      <c r="J2" s="103"/>
      <c r="K2" s="104"/>
      <c r="L2" s="108" t="s">
        <v>34</v>
      </c>
      <c r="M2" s="109"/>
      <c r="N2" s="109"/>
      <c r="O2" s="110"/>
      <c r="P2" s="111"/>
      <c r="Q2" s="112"/>
      <c r="R2" s="9"/>
    </row>
    <row r="3" spans="1:251" s="10" customFormat="1" ht="37.5" customHeight="1">
      <c r="B3" s="92"/>
      <c r="C3" s="92"/>
      <c r="D3" s="105"/>
      <c r="E3" s="106"/>
      <c r="F3" s="106"/>
      <c r="G3" s="106"/>
      <c r="H3" s="106"/>
      <c r="I3" s="106"/>
      <c r="J3" s="106"/>
      <c r="K3" s="107"/>
      <c r="L3" s="108" t="s">
        <v>31</v>
      </c>
      <c r="M3" s="109"/>
      <c r="N3" s="109"/>
      <c r="O3" s="110"/>
      <c r="P3" s="113"/>
      <c r="Q3" s="114"/>
      <c r="R3" s="9"/>
    </row>
    <row r="4" spans="1:251" s="10" customFormat="1" ht="33.75" customHeight="1">
      <c r="B4" s="92"/>
      <c r="C4" s="92"/>
      <c r="D4" s="102" t="s">
        <v>29</v>
      </c>
      <c r="E4" s="103"/>
      <c r="F4" s="103"/>
      <c r="G4" s="103"/>
      <c r="H4" s="103"/>
      <c r="I4" s="103"/>
      <c r="J4" s="103"/>
      <c r="K4" s="104"/>
      <c r="L4" s="108" t="s">
        <v>32</v>
      </c>
      <c r="M4" s="109"/>
      <c r="N4" s="109"/>
      <c r="O4" s="110"/>
      <c r="P4" s="113"/>
      <c r="Q4" s="114"/>
      <c r="R4" s="9"/>
    </row>
    <row r="5" spans="1:251" s="10" customFormat="1" ht="38.25" customHeight="1">
      <c r="B5" s="92"/>
      <c r="C5" s="92"/>
      <c r="D5" s="105"/>
      <c r="E5" s="106"/>
      <c r="F5" s="106"/>
      <c r="G5" s="106"/>
      <c r="H5" s="106"/>
      <c r="I5" s="106"/>
      <c r="J5" s="106"/>
      <c r="K5" s="107"/>
      <c r="L5" s="108" t="s">
        <v>33</v>
      </c>
      <c r="M5" s="109"/>
      <c r="N5" s="109"/>
      <c r="O5" s="110"/>
      <c r="P5" s="115"/>
      <c r="Q5" s="116"/>
      <c r="R5" s="9"/>
    </row>
    <row r="6" spans="1:251" s="10" customFormat="1" ht="23.25" customHeight="1">
      <c r="C6" s="117"/>
      <c r="D6" s="117"/>
      <c r="E6" s="117"/>
      <c r="F6" s="117"/>
      <c r="G6" s="117"/>
      <c r="H6" s="117"/>
      <c r="I6" s="117"/>
      <c r="J6" s="117"/>
      <c r="K6" s="117"/>
      <c r="L6" s="117"/>
      <c r="M6" s="117"/>
      <c r="N6" s="117"/>
      <c r="O6" s="117"/>
      <c r="P6" s="117"/>
      <c r="Q6" s="117"/>
      <c r="R6" s="9"/>
    </row>
    <row r="7" spans="1:251" s="10" customFormat="1" ht="31.5" customHeight="1">
      <c r="B7" s="11" t="s">
        <v>40</v>
      </c>
      <c r="C7" s="11" t="s">
        <v>50</v>
      </c>
      <c r="D7" s="108" t="s">
        <v>41</v>
      </c>
      <c r="E7" s="109"/>
      <c r="F7" s="109"/>
      <c r="G7" s="109"/>
      <c r="H7" s="109"/>
      <c r="I7" s="109"/>
      <c r="J7" s="109"/>
      <c r="K7" s="109"/>
      <c r="L7" s="109"/>
      <c r="M7" s="109"/>
      <c r="N7" s="109"/>
      <c r="O7" s="109"/>
      <c r="P7" s="109"/>
      <c r="Q7" s="110"/>
      <c r="R7" s="9"/>
    </row>
    <row r="8" spans="1:251" s="10" customFormat="1" ht="36" customHeight="1">
      <c r="B8" s="11" t="s">
        <v>137</v>
      </c>
      <c r="C8" s="11"/>
      <c r="D8" s="118" t="s">
        <v>138</v>
      </c>
      <c r="E8" s="118"/>
      <c r="F8" s="118"/>
      <c r="G8" s="118"/>
      <c r="H8" s="118"/>
      <c r="I8" s="118"/>
      <c r="J8" s="118"/>
      <c r="K8" s="118"/>
      <c r="L8" s="118"/>
      <c r="M8" s="118"/>
      <c r="N8" s="118"/>
      <c r="O8" s="118"/>
      <c r="P8" s="118"/>
      <c r="Q8" s="118"/>
    </row>
    <row r="9" spans="1:251" s="10" customFormat="1" ht="36" customHeight="1">
      <c r="B9" s="121" t="s">
        <v>39</v>
      </c>
      <c r="C9" s="122"/>
      <c r="D9" s="119" t="s">
        <v>51</v>
      </c>
      <c r="E9" s="119"/>
      <c r="F9" s="119"/>
      <c r="G9" s="119"/>
      <c r="H9" s="119"/>
      <c r="I9" s="120"/>
      <c r="J9" s="133" t="s">
        <v>55</v>
      </c>
      <c r="K9" s="134"/>
      <c r="L9" s="135"/>
      <c r="M9" s="142" t="s">
        <v>28</v>
      </c>
      <c r="N9" s="143"/>
      <c r="O9" s="143"/>
      <c r="P9" s="143"/>
      <c r="Q9" s="144"/>
      <c r="R9" s="12"/>
      <c r="T9" s="150"/>
      <c r="U9" s="150"/>
      <c r="V9" s="150"/>
      <c r="W9" s="150"/>
      <c r="X9" s="150"/>
    </row>
    <row r="10" spans="1:251" s="10" customFormat="1" ht="36" customHeight="1">
      <c r="B10" s="121" t="s">
        <v>27</v>
      </c>
      <c r="C10" s="122"/>
      <c r="D10" s="119" t="s">
        <v>52</v>
      </c>
      <c r="E10" s="119"/>
      <c r="F10" s="119"/>
      <c r="G10" s="119"/>
      <c r="H10" s="119"/>
      <c r="I10" s="120"/>
      <c r="J10" s="136"/>
      <c r="K10" s="137"/>
      <c r="L10" s="138"/>
      <c r="M10" s="13" t="s">
        <v>26</v>
      </c>
      <c r="N10" s="152" t="s">
        <v>25</v>
      </c>
      <c r="O10" s="152"/>
      <c r="P10" s="152"/>
      <c r="Q10" s="13" t="s">
        <v>24</v>
      </c>
      <c r="R10" s="12"/>
      <c r="T10" s="14"/>
      <c r="U10" s="14"/>
      <c r="V10" s="14"/>
      <c r="W10" s="14"/>
      <c r="X10" s="14"/>
    </row>
    <row r="11" spans="1:251" s="10" customFormat="1" ht="79.900000000000006" customHeight="1">
      <c r="B11" s="123" t="s">
        <v>23</v>
      </c>
      <c r="C11" s="124"/>
      <c r="D11" s="145" t="s">
        <v>53</v>
      </c>
      <c r="E11" s="145"/>
      <c r="F11" s="145"/>
      <c r="G11" s="145"/>
      <c r="H11" s="145"/>
      <c r="I11" s="146"/>
      <c r="J11" s="136"/>
      <c r="K11" s="137"/>
      <c r="L11" s="138"/>
      <c r="M11" s="15"/>
      <c r="N11" s="153"/>
      <c r="O11" s="154"/>
      <c r="P11" s="155"/>
      <c r="Q11" s="16"/>
      <c r="R11" s="12"/>
      <c r="T11" s="17"/>
      <c r="U11" s="151"/>
      <c r="V11" s="151"/>
      <c r="W11" s="151"/>
      <c r="X11" s="17"/>
      <c r="Z11" s="18"/>
      <c r="AA11" s="18"/>
    </row>
    <row r="12" spans="1:251" s="10" customFormat="1" ht="147.6" customHeight="1">
      <c r="B12" s="125" t="s">
        <v>22</v>
      </c>
      <c r="C12" s="126"/>
      <c r="D12" s="145" t="s">
        <v>54</v>
      </c>
      <c r="E12" s="145"/>
      <c r="F12" s="145"/>
      <c r="G12" s="145"/>
      <c r="H12" s="145"/>
      <c r="I12" s="146"/>
      <c r="J12" s="136"/>
      <c r="K12" s="137"/>
      <c r="L12" s="138"/>
      <c r="M12" s="19"/>
      <c r="N12" s="147"/>
      <c r="O12" s="148"/>
      <c r="P12" s="149"/>
      <c r="Q12" s="20"/>
      <c r="R12" s="12"/>
      <c r="T12" s="21"/>
      <c r="U12" s="127"/>
      <c r="V12" s="127"/>
      <c r="W12" s="127"/>
      <c r="X12" s="22"/>
      <c r="Z12" s="23"/>
      <c r="AA12" s="24"/>
      <c r="AB12" s="25"/>
    </row>
    <row r="13" spans="1:251" s="10" customFormat="1" ht="74.25" customHeight="1">
      <c r="B13" s="93" t="s">
        <v>21</v>
      </c>
      <c r="C13" s="94"/>
      <c r="D13" s="128">
        <v>2024730010088</v>
      </c>
      <c r="E13" s="128"/>
      <c r="F13" s="128"/>
      <c r="G13" s="128"/>
      <c r="H13" s="128"/>
      <c r="I13" s="129"/>
      <c r="J13" s="136"/>
      <c r="K13" s="137"/>
      <c r="L13" s="138"/>
      <c r="M13" s="26"/>
      <c r="N13" s="130"/>
      <c r="O13" s="131"/>
      <c r="P13" s="132"/>
      <c r="Q13" s="20"/>
      <c r="R13" s="12"/>
      <c r="T13" s="21"/>
      <c r="U13" s="127"/>
      <c r="V13" s="127"/>
      <c r="W13" s="127"/>
      <c r="X13" s="22"/>
      <c r="Z13" s="23"/>
      <c r="AA13" s="24"/>
      <c r="AB13" s="25"/>
    </row>
    <row r="14" spans="1:251" s="10" customFormat="1" ht="105" customHeight="1">
      <c r="B14" s="27" t="s">
        <v>56</v>
      </c>
      <c r="C14" s="28" t="s">
        <v>59</v>
      </c>
      <c r="D14" s="95" t="s">
        <v>60</v>
      </c>
      <c r="E14" s="95"/>
      <c r="F14" s="95"/>
      <c r="G14" s="95"/>
      <c r="H14" s="95"/>
      <c r="I14" s="96"/>
      <c r="J14" s="139"/>
      <c r="K14" s="140"/>
      <c r="L14" s="141"/>
      <c r="M14" s="19"/>
      <c r="N14" s="130"/>
      <c r="O14" s="131"/>
      <c r="P14" s="132"/>
      <c r="Q14" s="29"/>
      <c r="R14" s="12"/>
      <c r="T14" s="30"/>
      <c r="U14" s="127"/>
      <c r="V14" s="127"/>
      <c r="W14" s="31"/>
      <c r="X14" s="22"/>
      <c r="Y14" s="32"/>
      <c r="Z14" s="23"/>
      <c r="AA14" s="24"/>
      <c r="AB14" s="25"/>
    </row>
    <row r="15" spans="1:251" ht="28.5" customHeight="1">
      <c r="A15" s="6">
        <v>0</v>
      </c>
      <c r="B15" s="99" t="s">
        <v>37</v>
      </c>
      <c r="C15" s="157" t="s">
        <v>35</v>
      </c>
      <c r="D15" s="97" t="s">
        <v>43</v>
      </c>
      <c r="E15" s="97" t="s">
        <v>20</v>
      </c>
      <c r="F15" s="97" t="s">
        <v>49</v>
      </c>
      <c r="G15" s="158" t="s">
        <v>45</v>
      </c>
      <c r="H15" s="97" t="s">
        <v>38</v>
      </c>
      <c r="I15" s="173" t="s">
        <v>36</v>
      </c>
      <c r="J15" s="174"/>
      <c r="K15" s="174"/>
      <c r="L15" s="175"/>
      <c r="M15" s="97" t="s">
        <v>19</v>
      </c>
      <c r="N15" s="97"/>
      <c r="O15" s="98" t="s">
        <v>18</v>
      </c>
      <c r="P15" s="98"/>
      <c r="Q15" s="98"/>
      <c r="R15" s="7"/>
      <c r="S15" s="7"/>
      <c r="T15" s="33"/>
      <c r="U15" s="156"/>
      <c r="V15" s="156"/>
      <c r="W15" s="7"/>
      <c r="X15" s="1"/>
      <c r="Y15" s="7"/>
      <c r="Z15" s="34"/>
      <c r="AA15" s="35"/>
      <c r="AB15" s="36"/>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row>
    <row r="16" spans="1:251" ht="33.75" customHeight="1">
      <c r="B16" s="100"/>
      <c r="C16" s="157"/>
      <c r="D16" s="97"/>
      <c r="E16" s="97"/>
      <c r="F16" s="97"/>
      <c r="G16" s="97"/>
      <c r="H16" s="97"/>
      <c r="I16" s="176"/>
      <c r="J16" s="177"/>
      <c r="K16" s="177"/>
      <c r="L16" s="178"/>
      <c r="M16" s="97"/>
      <c r="N16" s="97"/>
      <c r="O16" s="97" t="s">
        <v>17</v>
      </c>
      <c r="P16" s="97" t="s">
        <v>16</v>
      </c>
      <c r="Q16" s="157" t="s">
        <v>15</v>
      </c>
      <c r="R16" s="7"/>
      <c r="S16" s="7"/>
      <c r="T16" s="37"/>
      <c r="U16" s="156"/>
      <c r="V16" s="156"/>
      <c r="W16" s="7"/>
      <c r="X16" s="38"/>
      <c r="Y16" s="7"/>
      <c r="Z16" s="34"/>
      <c r="AA16" s="35"/>
      <c r="AB16" s="36"/>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row>
    <row r="17" spans="2:251" ht="39.75" customHeight="1">
      <c r="B17" s="101"/>
      <c r="C17" s="157"/>
      <c r="D17" s="97"/>
      <c r="E17" s="97"/>
      <c r="F17" s="97"/>
      <c r="G17" s="97"/>
      <c r="H17" s="97"/>
      <c r="I17" s="39" t="s">
        <v>14</v>
      </c>
      <c r="J17" s="39" t="s">
        <v>13</v>
      </c>
      <c r="K17" s="39" t="s">
        <v>12</v>
      </c>
      <c r="L17" s="40" t="s">
        <v>11</v>
      </c>
      <c r="M17" s="39" t="s">
        <v>10</v>
      </c>
      <c r="N17" s="41" t="s">
        <v>9</v>
      </c>
      <c r="O17" s="97"/>
      <c r="P17" s="97"/>
      <c r="Q17" s="157"/>
      <c r="R17" s="7"/>
      <c r="S17" s="7"/>
      <c r="T17" s="42"/>
      <c r="U17" s="156"/>
      <c r="V17" s="156"/>
      <c r="X17" s="35"/>
      <c r="Z17" s="34"/>
      <c r="AA17" s="35"/>
      <c r="AB17" s="36"/>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row>
    <row r="18" spans="2:251" ht="33" customHeight="1">
      <c r="B18" s="172" t="s">
        <v>122</v>
      </c>
      <c r="C18" s="167" t="s">
        <v>61</v>
      </c>
      <c r="D18" s="43" t="s">
        <v>42</v>
      </c>
      <c r="E18" s="165" t="s">
        <v>96</v>
      </c>
      <c r="F18" s="83">
        <v>4</v>
      </c>
      <c r="G18" s="43" t="s">
        <v>42</v>
      </c>
      <c r="H18" s="45">
        <v>450000000</v>
      </c>
      <c r="I18" s="47">
        <v>450000000</v>
      </c>
      <c r="J18" s="48"/>
      <c r="K18" s="47"/>
      <c r="L18" s="48"/>
      <c r="M18" s="49">
        <v>45659</v>
      </c>
      <c r="N18" s="49">
        <v>46021</v>
      </c>
      <c r="O18" s="162">
        <f>+F19/F18</f>
        <v>0</v>
      </c>
      <c r="P18" s="162">
        <f>+H19/H18</f>
        <v>0</v>
      </c>
      <c r="Q18" s="163" t="e">
        <f>+(O18*O18)/P18</f>
        <v>#DIV/0!</v>
      </c>
      <c r="T18" s="42"/>
      <c r="U18" s="156"/>
      <c r="V18" s="156"/>
      <c r="X18" s="1"/>
      <c r="Z18" s="52"/>
      <c r="AA18" s="35"/>
      <c r="AB18" s="36"/>
    </row>
    <row r="19" spans="2:251" ht="37.5" customHeight="1">
      <c r="B19" s="172"/>
      <c r="C19" s="167"/>
      <c r="D19" s="43" t="s">
        <v>2</v>
      </c>
      <c r="E19" s="168"/>
      <c r="F19" s="83"/>
      <c r="G19" s="43"/>
      <c r="H19" s="45"/>
      <c r="I19" s="47"/>
      <c r="J19" s="48"/>
      <c r="K19" s="47"/>
      <c r="L19" s="48"/>
      <c r="M19" s="49"/>
      <c r="N19" s="49"/>
      <c r="O19" s="162"/>
      <c r="P19" s="162"/>
      <c r="Q19" s="163"/>
      <c r="T19" s="42"/>
      <c r="U19" s="54"/>
      <c r="V19" s="54"/>
      <c r="X19" s="1"/>
      <c r="Z19" s="52"/>
      <c r="AA19" s="35"/>
      <c r="AB19" s="36"/>
    </row>
    <row r="20" spans="2:251" ht="33" customHeight="1">
      <c r="B20" s="172"/>
      <c r="C20" s="167" t="s">
        <v>90</v>
      </c>
      <c r="D20" s="43" t="s">
        <v>42</v>
      </c>
      <c r="E20" s="165" t="s">
        <v>95</v>
      </c>
      <c r="F20" s="83">
        <v>1</v>
      </c>
      <c r="G20" s="43" t="s">
        <v>42</v>
      </c>
      <c r="H20" s="45">
        <v>50000000</v>
      </c>
      <c r="I20" s="47">
        <v>50000000</v>
      </c>
      <c r="J20" s="48"/>
      <c r="K20" s="47"/>
      <c r="L20" s="48"/>
      <c r="M20" s="49">
        <v>45659</v>
      </c>
      <c r="N20" s="49">
        <v>46021</v>
      </c>
      <c r="O20" s="162"/>
      <c r="P20" s="162"/>
      <c r="Q20" s="163"/>
      <c r="T20" s="42"/>
      <c r="U20" s="156"/>
      <c r="V20" s="156"/>
      <c r="X20" s="1"/>
      <c r="Z20" s="52"/>
      <c r="AA20" s="35"/>
      <c r="AB20" s="36"/>
    </row>
    <row r="21" spans="2:251" ht="37.5" customHeight="1">
      <c r="B21" s="209"/>
      <c r="C21" s="167"/>
      <c r="D21" s="43" t="s">
        <v>2</v>
      </c>
      <c r="E21" s="168"/>
      <c r="F21" s="83"/>
      <c r="G21" s="43"/>
      <c r="H21" s="45"/>
      <c r="I21" s="47"/>
      <c r="J21" s="48"/>
      <c r="K21" s="47"/>
      <c r="L21" s="48"/>
      <c r="M21" s="49"/>
      <c r="N21" s="49"/>
      <c r="O21" s="162"/>
      <c r="P21" s="162"/>
      <c r="Q21" s="163"/>
      <c r="T21" s="42"/>
      <c r="U21" s="54"/>
      <c r="V21" s="54"/>
      <c r="X21" s="1"/>
      <c r="Z21" s="52"/>
      <c r="AA21" s="35"/>
      <c r="AB21" s="36"/>
    </row>
    <row r="22" spans="2:251" ht="37.15" customHeight="1">
      <c r="B22" s="172" t="s">
        <v>123</v>
      </c>
      <c r="C22" s="164" t="s">
        <v>91</v>
      </c>
      <c r="D22" s="43" t="s">
        <v>3</v>
      </c>
      <c r="E22" s="165" t="s">
        <v>62</v>
      </c>
      <c r="F22" s="44">
        <v>21</v>
      </c>
      <c r="G22" s="43" t="s">
        <v>3</v>
      </c>
      <c r="H22" s="45">
        <v>200000000</v>
      </c>
      <c r="I22" s="47">
        <v>200000000</v>
      </c>
      <c r="J22" s="48"/>
      <c r="K22" s="47"/>
      <c r="L22" s="48"/>
      <c r="M22" s="55">
        <v>45689</v>
      </c>
      <c r="N22" s="55">
        <v>46021</v>
      </c>
      <c r="O22" s="162">
        <f t="shared" ref="O22" si="0">+F23/F22</f>
        <v>0</v>
      </c>
      <c r="P22" s="162">
        <f t="shared" ref="P22" si="1">+H23/H22</f>
        <v>0</v>
      </c>
      <c r="Q22" s="163" t="e">
        <f t="shared" ref="Q22" si="2">+(O22*O22)/P22</f>
        <v>#DIV/0!</v>
      </c>
      <c r="X22" s="59"/>
    </row>
    <row r="23" spans="2:251" ht="37.15" customHeight="1">
      <c r="B23" s="172"/>
      <c r="C23" s="164"/>
      <c r="D23" s="43" t="s">
        <v>2</v>
      </c>
      <c r="E23" s="166"/>
      <c r="F23" s="44"/>
      <c r="G23" s="43"/>
      <c r="H23" s="45"/>
      <c r="I23" s="47"/>
      <c r="J23" s="48"/>
      <c r="K23" s="47"/>
      <c r="L23" s="48"/>
      <c r="M23" s="57"/>
      <c r="N23" s="58"/>
      <c r="O23" s="162"/>
      <c r="P23" s="162"/>
      <c r="Q23" s="163"/>
      <c r="AB23" s="36"/>
    </row>
    <row r="24" spans="2:251" ht="37.15" customHeight="1">
      <c r="B24" s="172"/>
      <c r="C24" s="164" t="s">
        <v>92</v>
      </c>
      <c r="D24" s="43" t="s">
        <v>3</v>
      </c>
      <c r="E24" s="165" t="s">
        <v>63</v>
      </c>
      <c r="F24" s="44">
        <v>6</v>
      </c>
      <c r="G24" s="43" t="s">
        <v>3</v>
      </c>
      <c r="H24" s="45">
        <v>205000000</v>
      </c>
      <c r="I24" s="62">
        <v>205000000</v>
      </c>
      <c r="J24" s="48"/>
      <c r="K24" s="47"/>
      <c r="L24" s="48"/>
      <c r="M24" s="55">
        <v>45689</v>
      </c>
      <c r="N24" s="55">
        <v>46021</v>
      </c>
      <c r="O24" s="162">
        <f t="shared" ref="O24" si="3">+F25/F24</f>
        <v>0</v>
      </c>
      <c r="P24" s="162">
        <f>+H25/H24</f>
        <v>0</v>
      </c>
      <c r="Q24" s="163" t="e">
        <f>+(O24*O24)/P24</f>
        <v>#DIV/0!</v>
      </c>
    </row>
    <row r="25" spans="2:251" ht="37.15" customHeight="1">
      <c r="B25" s="172"/>
      <c r="C25" s="164"/>
      <c r="D25" s="43" t="s">
        <v>2</v>
      </c>
      <c r="E25" s="166"/>
      <c r="F25" s="56"/>
      <c r="G25" s="43"/>
      <c r="H25" s="45"/>
      <c r="I25" s="47"/>
      <c r="J25" s="48"/>
      <c r="K25" s="47"/>
      <c r="L25" s="48"/>
      <c r="M25" s="57"/>
      <c r="N25" s="58"/>
      <c r="O25" s="162"/>
      <c r="P25" s="162"/>
      <c r="Q25" s="163"/>
    </row>
    <row r="26" spans="2:251" ht="37.15" customHeight="1">
      <c r="B26" s="172"/>
      <c r="C26" s="164" t="s">
        <v>93</v>
      </c>
      <c r="D26" s="43" t="s">
        <v>3</v>
      </c>
      <c r="E26" s="165" t="s">
        <v>97</v>
      </c>
      <c r="F26" s="56">
        <v>1</v>
      </c>
      <c r="G26" s="43" t="s">
        <v>3</v>
      </c>
      <c r="H26" s="45">
        <v>10000000</v>
      </c>
      <c r="I26" s="47">
        <v>10000000</v>
      </c>
      <c r="J26" s="48"/>
      <c r="K26" s="47"/>
      <c r="L26" s="84"/>
      <c r="M26" s="49">
        <v>45962</v>
      </c>
      <c r="N26" s="49">
        <v>46021</v>
      </c>
      <c r="O26" s="162">
        <f t="shared" ref="O26" si="4">+F27/F26</f>
        <v>0</v>
      </c>
      <c r="P26" s="162">
        <f>+H27/H26</f>
        <v>0</v>
      </c>
      <c r="Q26" s="163" t="e">
        <f t="shared" ref="Q26" si="5">+(O26*O26)/P26</f>
        <v>#DIV/0!</v>
      </c>
    </row>
    <row r="27" spans="2:251" ht="37.15" customHeight="1">
      <c r="B27" s="172"/>
      <c r="C27" s="164"/>
      <c r="D27" s="43" t="s">
        <v>2</v>
      </c>
      <c r="E27" s="166"/>
      <c r="F27" s="56"/>
      <c r="G27" s="43"/>
      <c r="H27" s="45">
        <v>0</v>
      </c>
      <c r="I27" s="47"/>
      <c r="J27" s="47"/>
      <c r="K27" s="47"/>
      <c r="L27" s="48"/>
      <c r="M27" s="60"/>
      <c r="N27" s="61"/>
      <c r="O27" s="162"/>
      <c r="P27" s="162"/>
      <c r="Q27" s="163"/>
    </row>
    <row r="28" spans="2:251" ht="37.15" customHeight="1">
      <c r="B28" s="172"/>
      <c r="C28" s="169" t="s">
        <v>94</v>
      </c>
      <c r="D28" s="43" t="s">
        <v>3</v>
      </c>
      <c r="E28" s="165" t="s">
        <v>98</v>
      </c>
      <c r="F28" s="56">
        <v>2</v>
      </c>
      <c r="G28" s="43" t="s">
        <v>3</v>
      </c>
      <c r="H28" s="45">
        <v>5000000</v>
      </c>
      <c r="I28" s="48">
        <v>5000000</v>
      </c>
      <c r="J28" s="48"/>
      <c r="K28" s="47"/>
      <c r="L28" s="84"/>
      <c r="M28" s="49">
        <v>45689</v>
      </c>
      <c r="N28" s="49">
        <v>46021</v>
      </c>
      <c r="O28" s="162">
        <f>+F29/F28</f>
        <v>0</v>
      </c>
      <c r="P28" s="170">
        <f>+H29/H28</f>
        <v>0</v>
      </c>
      <c r="Q28" s="163" t="e">
        <f>+(O28*O28)/P28</f>
        <v>#DIV/0!</v>
      </c>
    </row>
    <row r="29" spans="2:251" ht="37.15" customHeight="1">
      <c r="B29" s="172"/>
      <c r="C29" s="169"/>
      <c r="D29" s="43" t="s">
        <v>2</v>
      </c>
      <c r="E29" s="166"/>
      <c r="F29" s="56"/>
      <c r="G29" s="43"/>
      <c r="H29" s="45"/>
      <c r="I29" s="47"/>
      <c r="J29" s="47"/>
      <c r="K29" s="47"/>
      <c r="L29" s="48"/>
      <c r="M29" s="85"/>
      <c r="N29" s="58"/>
      <c r="O29" s="162"/>
      <c r="P29" s="162"/>
      <c r="Q29" s="163"/>
    </row>
    <row r="30" spans="2:251" ht="15.75">
      <c r="B30" s="161"/>
      <c r="C30" s="171" t="s">
        <v>8</v>
      </c>
      <c r="D30" s="43" t="s">
        <v>3</v>
      </c>
      <c r="E30" s="165"/>
      <c r="F30" s="56"/>
      <c r="G30" s="43" t="s">
        <v>3</v>
      </c>
      <c r="H30" s="63">
        <f>+H18+H20+H22+H24+H26+H28</f>
        <v>920000000</v>
      </c>
      <c r="I30" s="63">
        <f>+I18+I20+I22+I24+I26+I28</f>
        <v>920000000</v>
      </c>
      <c r="J30" s="63">
        <v>0</v>
      </c>
      <c r="K30" s="63">
        <v>0</v>
      </c>
      <c r="L30" s="63">
        <v>0</v>
      </c>
      <c r="M30" s="57"/>
      <c r="N30" s="58"/>
      <c r="O30" s="160"/>
      <c r="P30" s="160"/>
      <c r="Q30" s="161"/>
    </row>
    <row r="31" spans="2:251" ht="15.75">
      <c r="B31" s="161"/>
      <c r="C31" s="171"/>
      <c r="D31" s="43" t="s">
        <v>2</v>
      </c>
      <c r="E31" s="166"/>
      <c r="F31" s="56"/>
      <c r="G31" s="43"/>
      <c r="H31" s="63"/>
      <c r="I31" s="63"/>
      <c r="J31" s="63"/>
      <c r="K31" s="63"/>
      <c r="L31" s="63"/>
      <c r="M31" s="85"/>
      <c r="N31" s="58"/>
      <c r="O31" s="160"/>
      <c r="P31" s="160"/>
      <c r="Q31" s="161"/>
    </row>
    <row r="32" spans="2:251">
      <c r="D32" s="66"/>
      <c r="H32" s="67"/>
      <c r="I32" s="68"/>
      <c r="J32" s="34"/>
      <c r="K32" s="34"/>
      <c r="L32" s="34"/>
      <c r="M32" s="69"/>
      <c r="N32" s="69"/>
      <c r="O32" s="68"/>
      <c r="P32" s="70"/>
      <c r="Q32" s="71"/>
      <c r="R32" s="70"/>
    </row>
    <row r="33" spans="2:53" ht="15.75">
      <c r="B33" s="194" t="s">
        <v>46</v>
      </c>
      <c r="C33" s="194"/>
      <c r="D33" s="159" t="s">
        <v>7</v>
      </c>
      <c r="E33" s="159"/>
      <c r="F33" s="159"/>
      <c r="G33" s="159"/>
      <c r="H33" s="159"/>
      <c r="I33" s="159"/>
      <c r="J33" s="72" t="s">
        <v>47</v>
      </c>
      <c r="K33" s="159" t="s">
        <v>48</v>
      </c>
      <c r="L33" s="159"/>
      <c r="M33" s="191" t="s">
        <v>6</v>
      </c>
      <c r="N33" s="192"/>
      <c r="O33" s="192"/>
      <c r="P33" s="192"/>
      <c r="Q33" s="192"/>
    </row>
    <row r="34" spans="2:53" ht="26.25" customHeight="1">
      <c r="B34" s="185" t="s">
        <v>87</v>
      </c>
      <c r="C34" s="187"/>
      <c r="D34" s="197" t="s">
        <v>64</v>
      </c>
      <c r="E34" s="198"/>
      <c r="F34" s="198"/>
      <c r="G34" s="198"/>
      <c r="H34" s="198"/>
      <c r="I34" s="199"/>
      <c r="J34" s="195" t="s">
        <v>66</v>
      </c>
      <c r="K34" s="73" t="s">
        <v>3</v>
      </c>
      <c r="L34" s="74">
        <v>544132</v>
      </c>
      <c r="M34" s="193" t="s">
        <v>5</v>
      </c>
      <c r="N34" s="193"/>
      <c r="O34" s="193"/>
      <c r="P34" s="193"/>
      <c r="Q34" s="193"/>
    </row>
    <row r="35" spans="2:53" ht="18" customHeight="1">
      <c r="B35" s="188"/>
      <c r="C35" s="190"/>
      <c r="D35" s="200"/>
      <c r="E35" s="201"/>
      <c r="F35" s="201"/>
      <c r="G35" s="201"/>
      <c r="H35" s="201"/>
      <c r="I35" s="202"/>
      <c r="J35" s="195"/>
      <c r="K35" s="73" t="s">
        <v>2</v>
      </c>
      <c r="L35" s="74"/>
      <c r="M35" s="193"/>
      <c r="N35" s="193"/>
      <c r="O35" s="193"/>
      <c r="P35" s="193"/>
      <c r="Q35" s="193"/>
    </row>
    <row r="36" spans="2:53" ht="39.6" customHeight="1">
      <c r="B36" s="181" t="s">
        <v>88</v>
      </c>
      <c r="C36" s="182"/>
      <c r="D36" s="197" t="s">
        <v>89</v>
      </c>
      <c r="E36" s="198"/>
      <c r="F36" s="198"/>
      <c r="G36" s="198"/>
      <c r="H36" s="198"/>
      <c r="I36" s="199"/>
      <c r="J36" s="195" t="s">
        <v>65</v>
      </c>
      <c r="K36" s="73" t="s">
        <v>3</v>
      </c>
      <c r="L36" s="74">
        <v>160000</v>
      </c>
      <c r="M36" s="179" t="s">
        <v>4</v>
      </c>
      <c r="N36" s="179"/>
      <c r="O36" s="179"/>
      <c r="P36" s="179"/>
      <c r="Q36" s="179"/>
    </row>
    <row r="37" spans="2:53" ht="15" customHeight="1">
      <c r="B37" s="183"/>
      <c r="C37" s="184"/>
      <c r="D37" s="200"/>
      <c r="E37" s="201"/>
      <c r="F37" s="201"/>
      <c r="G37" s="201"/>
      <c r="H37" s="201"/>
      <c r="I37" s="202"/>
      <c r="J37" s="195"/>
      <c r="K37" s="73" t="s">
        <v>2</v>
      </c>
      <c r="L37" s="75"/>
      <c r="M37" s="179"/>
      <c r="N37" s="179"/>
      <c r="O37" s="179"/>
      <c r="P37" s="179"/>
      <c r="Q37" s="179"/>
    </row>
    <row r="38" spans="2:53" ht="15.75">
      <c r="B38" s="181"/>
      <c r="C38" s="182"/>
      <c r="D38" s="203"/>
      <c r="E38" s="204"/>
      <c r="F38" s="204"/>
      <c r="G38" s="204"/>
      <c r="H38" s="204"/>
      <c r="I38" s="205"/>
      <c r="J38" s="196"/>
      <c r="K38" s="73" t="s">
        <v>3</v>
      </c>
      <c r="L38" s="75"/>
      <c r="M38" s="180"/>
      <c r="N38" s="180"/>
      <c r="O38" s="180"/>
      <c r="P38" s="180"/>
      <c r="Q38" s="180"/>
    </row>
    <row r="39" spans="2:53" ht="15.75">
      <c r="B39" s="183"/>
      <c r="C39" s="184"/>
      <c r="D39" s="206"/>
      <c r="E39" s="207"/>
      <c r="F39" s="207"/>
      <c r="G39" s="207"/>
      <c r="H39" s="207"/>
      <c r="I39" s="208"/>
      <c r="J39" s="196"/>
      <c r="K39" s="73" t="s">
        <v>2</v>
      </c>
      <c r="L39" s="75"/>
      <c r="M39" s="180"/>
      <c r="N39" s="180"/>
      <c r="O39" s="180"/>
      <c r="P39" s="180"/>
      <c r="Q39" s="180"/>
    </row>
    <row r="40" spans="2:53" ht="15" customHeight="1">
      <c r="B40" s="185" t="s">
        <v>1</v>
      </c>
      <c r="C40" s="186"/>
      <c r="D40" s="186"/>
      <c r="E40" s="186"/>
      <c r="F40" s="186"/>
      <c r="G40" s="186"/>
      <c r="H40" s="186"/>
      <c r="I40" s="186"/>
      <c r="J40" s="186"/>
      <c r="K40" s="186"/>
      <c r="L40" s="187"/>
      <c r="M40" s="179" t="s">
        <v>0</v>
      </c>
      <c r="N40" s="179"/>
      <c r="O40" s="179"/>
      <c r="P40" s="179"/>
      <c r="Q40" s="179"/>
    </row>
    <row r="41" spans="2:53" ht="29.25" customHeight="1">
      <c r="B41" s="188"/>
      <c r="C41" s="189"/>
      <c r="D41" s="189"/>
      <c r="E41" s="189"/>
      <c r="F41" s="189"/>
      <c r="G41" s="189"/>
      <c r="H41" s="189"/>
      <c r="I41" s="189"/>
      <c r="J41" s="189"/>
      <c r="K41" s="189"/>
      <c r="L41" s="190"/>
      <c r="M41" s="179"/>
      <c r="N41" s="179"/>
      <c r="O41" s="179"/>
      <c r="P41" s="179"/>
      <c r="Q41" s="179"/>
    </row>
    <row r="42" spans="2:53">
      <c r="M42" s="86"/>
      <c r="N42" s="86"/>
    </row>
    <row r="43" spans="2:53" ht="15.75">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row>
    <row r="44" spans="2:53" ht="15.75">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row>
    <row r="45" spans="2:53" ht="15.75">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row>
    <row r="46" spans="2:53" ht="15.75">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row>
    <row r="47" spans="2:53" ht="15.75">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row>
    <row r="48" spans="2:53" ht="15.75">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row>
    <row r="49" spans="18:53" ht="15.75">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row>
    <row r="50" spans="18:53" ht="15.75">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row>
  </sheetData>
  <mergeCells count="105">
    <mergeCell ref="B18:B21"/>
    <mergeCell ref="C26:C27"/>
    <mergeCell ref="E26:E27"/>
    <mergeCell ref="O26:O27"/>
    <mergeCell ref="P26:P27"/>
    <mergeCell ref="Q26:Q27"/>
    <mergeCell ref="O18:O21"/>
    <mergeCell ref="P18:P21"/>
    <mergeCell ref="Q18:Q21"/>
    <mergeCell ref="B30:B31"/>
    <mergeCell ref="C30:C31"/>
    <mergeCell ref="E30:E31"/>
    <mergeCell ref="C24:C25"/>
    <mergeCell ref="E24:E25"/>
    <mergeCell ref="B22:B29"/>
    <mergeCell ref="I15:L16"/>
    <mergeCell ref="M40:Q41"/>
    <mergeCell ref="M36:Q37"/>
    <mergeCell ref="M38:Q39"/>
    <mergeCell ref="B36:C37"/>
    <mergeCell ref="B38:C39"/>
    <mergeCell ref="B40:L41"/>
    <mergeCell ref="M33:Q33"/>
    <mergeCell ref="M34:Q35"/>
    <mergeCell ref="B33:C33"/>
    <mergeCell ref="B34:C35"/>
    <mergeCell ref="J34:J35"/>
    <mergeCell ref="J36:J37"/>
    <mergeCell ref="J38:J39"/>
    <mergeCell ref="K33:L33"/>
    <mergeCell ref="D34:I35"/>
    <mergeCell ref="D36:I37"/>
    <mergeCell ref="D38:I39"/>
    <mergeCell ref="D33:I33"/>
    <mergeCell ref="O30:O31"/>
    <mergeCell ref="P30:P31"/>
    <mergeCell ref="Q30:Q31"/>
    <mergeCell ref="P24:P25"/>
    <mergeCell ref="Q24:Q25"/>
    <mergeCell ref="U18:V18"/>
    <mergeCell ref="C22:C23"/>
    <mergeCell ref="E22:E23"/>
    <mergeCell ref="O22:O23"/>
    <mergeCell ref="P22:P23"/>
    <mergeCell ref="Q22:Q23"/>
    <mergeCell ref="C18:C19"/>
    <mergeCell ref="E18:E19"/>
    <mergeCell ref="Q28:Q29"/>
    <mergeCell ref="C20:C21"/>
    <mergeCell ref="C28:C29"/>
    <mergeCell ref="E28:E29"/>
    <mergeCell ref="O28:O29"/>
    <mergeCell ref="P28:P29"/>
    <mergeCell ref="O24:O25"/>
    <mergeCell ref="E20:E21"/>
    <mergeCell ref="U20:V20"/>
    <mergeCell ref="U15:V15"/>
    <mergeCell ref="O16:O17"/>
    <mergeCell ref="P16:P17"/>
    <mergeCell ref="Q16:Q17"/>
    <mergeCell ref="U16:V16"/>
    <mergeCell ref="U17:V17"/>
    <mergeCell ref="C15:C17"/>
    <mergeCell ref="D15:D17"/>
    <mergeCell ref="E15:E17"/>
    <mergeCell ref="F15:F17"/>
    <mergeCell ref="H15:H17"/>
    <mergeCell ref="G15:G17"/>
    <mergeCell ref="U12:W12"/>
    <mergeCell ref="D13:I13"/>
    <mergeCell ref="N13:P13"/>
    <mergeCell ref="U13:W13"/>
    <mergeCell ref="N14:P14"/>
    <mergeCell ref="U14:V14"/>
    <mergeCell ref="J9:L14"/>
    <mergeCell ref="M9:Q9"/>
    <mergeCell ref="D12:I12"/>
    <mergeCell ref="N12:P12"/>
    <mergeCell ref="T9:X9"/>
    <mergeCell ref="U11:W11"/>
    <mergeCell ref="D10:I10"/>
    <mergeCell ref="N10:P10"/>
    <mergeCell ref="D11:I11"/>
    <mergeCell ref="N11:P11"/>
    <mergeCell ref="B2:C5"/>
    <mergeCell ref="B13:C13"/>
    <mergeCell ref="D14:I14"/>
    <mergeCell ref="M15:N16"/>
    <mergeCell ref="O15:Q15"/>
    <mergeCell ref="B15:B17"/>
    <mergeCell ref="D2:K3"/>
    <mergeCell ref="L2:O2"/>
    <mergeCell ref="P2:Q5"/>
    <mergeCell ref="L3:O3"/>
    <mergeCell ref="D4:K5"/>
    <mergeCell ref="L4:O4"/>
    <mergeCell ref="L5:O5"/>
    <mergeCell ref="C6:Q6"/>
    <mergeCell ref="D8:Q8"/>
    <mergeCell ref="D9:I9"/>
    <mergeCell ref="B9:C9"/>
    <mergeCell ref="B10:C10"/>
    <mergeCell ref="B11:C11"/>
    <mergeCell ref="D7:Q7"/>
    <mergeCell ref="B12:C12"/>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68"/>
  <sheetViews>
    <sheetView zoomScale="60" zoomScaleNormal="60" workbookViewId="0"/>
  </sheetViews>
  <sheetFormatPr baseColWidth="10" defaultColWidth="12.5703125" defaultRowHeight="15"/>
  <cols>
    <col min="1" max="1" width="6.7109375" style="6" customWidth="1"/>
    <col min="2" max="2" width="78.28515625" style="6" customWidth="1"/>
    <col min="3" max="3" width="86.85546875" style="6" customWidth="1"/>
    <col min="4" max="4" width="16.85546875" style="6" customWidth="1"/>
    <col min="5" max="5" width="22.140625" style="6" customWidth="1"/>
    <col min="6" max="6" width="21.5703125" style="6" bestFit="1" customWidth="1"/>
    <col min="7" max="7" width="18" style="6" customWidth="1"/>
    <col min="8" max="8" width="22.85546875" style="6" customWidth="1"/>
    <col min="9" max="9" width="23.5703125" style="6" bestFit="1" customWidth="1"/>
    <col min="10" max="10" width="25" style="7" customWidth="1"/>
    <col min="11" max="11" width="15.28515625" style="6" customWidth="1"/>
    <col min="12" max="12" width="17.7109375" style="6" bestFit="1" customWidth="1"/>
    <col min="13" max="13" width="14.85546875" style="8" customWidth="1"/>
    <col min="14" max="14" width="21.140625" style="8" customWidth="1"/>
    <col min="15" max="17" width="16.85546875" style="6" customWidth="1"/>
    <col min="18" max="18" width="16.42578125" style="6" customWidth="1"/>
    <col min="19" max="19" width="12.5703125" style="6"/>
    <col min="20" max="20" width="14.42578125" style="6" customWidth="1"/>
    <col min="21" max="21" width="18.5703125" style="6" customWidth="1"/>
    <col min="22" max="22" width="33.85546875" style="6" customWidth="1"/>
    <col min="23" max="23" width="12.5703125" style="6" hidden="1" customWidth="1"/>
    <col min="24" max="24" width="24.28515625" style="6" customWidth="1"/>
    <col min="25" max="25" width="22.5703125" style="6" customWidth="1"/>
    <col min="26" max="27" width="12.5703125" style="6"/>
    <col min="28" max="28" width="16.85546875" style="6" customWidth="1"/>
    <col min="29" max="29" width="12.5703125" style="6"/>
    <col min="30" max="30" width="30.140625" style="6" customWidth="1"/>
    <col min="31" max="31" width="15.42578125" style="6" customWidth="1"/>
    <col min="32" max="32" width="15.85546875" style="6" customWidth="1"/>
    <col min="33" max="33" width="24.42578125" style="6" customWidth="1"/>
    <col min="34" max="34" width="17.140625" style="6" customWidth="1"/>
    <col min="35" max="16384" width="12.5703125" style="6"/>
  </cols>
  <sheetData>
    <row r="1" spans="2:251" ht="22.5" customHeight="1"/>
    <row r="2" spans="2:251" s="10" customFormat="1" ht="37.5" customHeight="1">
      <c r="B2" s="92"/>
      <c r="C2" s="92"/>
      <c r="D2" s="102" t="s">
        <v>30</v>
      </c>
      <c r="E2" s="103"/>
      <c r="F2" s="103"/>
      <c r="G2" s="103"/>
      <c r="H2" s="103"/>
      <c r="I2" s="103"/>
      <c r="J2" s="103"/>
      <c r="K2" s="104"/>
      <c r="L2" s="108" t="s">
        <v>34</v>
      </c>
      <c r="M2" s="109"/>
      <c r="N2" s="109"/>
      <c r="O2" s="110"/>
      <c r="P2" s="111"/>
      <c r="Q2" s="112"/>
      <c r="R2" s="9"/>
    </row>
    <row r="3" spans="2:251" s="10" customFormat="1" ht="37.5" customHeight="1">
      <c r="B3" s="92"/>
      <c r="C3" s="92"/>
      <c r="D3" s="105"/>
      <c r="E3" s="106"/>
      <c r="F3" s="106"/>
      <c r="G3" s="106"/>
      <c r="H3" s="106"/>
      <c r="I3" s="106"/>
      <c r="J3" s="106"/>
      <c r="K3" s="107"/>
      <c r="L3" s="108" t="s">
        <v>31</v>
      </c>
      <c r="M3" s="109"/>
      <c r="N3" s="109"/>
      <c r="O3" s="110"/>
      <c r="P3" s="113"/>
      <c r="Q3" s="114"/>
      <c r="R3" s="9"/>
    </row>
    <row r="4" spans="2:251" s="10" customFormat="1" ht="33.75" customHeight="1">
      <c r="B4" s="92"/>
      <c r="C4" s="92"/>
      <c r="D4" s="102" t="s">
        <v>29</v>
      </c>
      <c r="E4" s="103"/>
      <c r="F4" s="103"/>
      <c r="G4" s="103"/>
      <c r="H4" s="103"/>
      <c r="I4" s="103"/>
      <c r="J4" s="103"/>
      <c r="K4" s="104"/>
      <c r="L4" s="108" t="s">
        <v>32</v>
      </c>
      <c r="M4" s="109"/>
      <c r="N4" s="109"/>
      <c r="O4" s="110"/>
      <c r="P4" s="113"/>
      <c r="Q4" s="114"/>
      <c r="R4" s="9"/>
    </row>
    <row r="5" spans="2:251" s="10" customFormat="1" ht="38.25" customHeight="1">
      <c r="B5" s="92"/>
      <c r="C5" s="92"/>
      <c r="D5" s="105"/>
      <c r="E5" s="106"/>
      <c r="F5" s="106"/>
      <c r="G5" s="106"/>
      <c r="H5" s="106"/>
      <c r="I5" s="106"/>
      <c r="J5" s="106"/>
      <c r="K5" s="107"/>
      <c r="L5" s="108" t="s">
        <v>33</v>
      </c>
      <c r="M5" s="109"/>
      <c r="N5" s="109"/>
      <c r="O5" s="110"/>
      <c r="P5" s="115"/>
      <c r="Q5" s="116"/>
      <c r="R5" s="9"/>
    </row>
    <row r="6" spans="2:251" s="10" customFormat="1" ht="23.25" customHeight="1">
      <c r="C6" s="117"/>
      <c r="D6" s="117"/>
      <c r="E6" s="117"/>
      <c r="F6" s="117"/>
      <c r="G6" s="117"/>
      <c r="H6" s="117"/>
      <c r="I6" s="117"/>
      <c r="J6" s="117"/>
      <c r="K6" s="117"/>
      <c r="L6" s="117"/>
      <c r="M6" s="117"/>
      <c r="N6" s="117"/>
      <c r="O6" s="117"/>
      <c r="P6" s="117"/>
      <c r="Q6" s="117"/>
      <c r="R6" s="9"/>
    </row>
    <row r="7" spans="2:251" s="10" customFormat="1" ht="31.5" customHeight="1">
      <c r="B7" s="11" t="s">
        <v>40</v>
      </c>
      <c r="C7" s="11" t="s">
        <v>50</v>
      </c>
      <c r="D7" s="108" t="s">
        <v>41</v>
      </c>
      <c r="E7" s="109"/>
      <c r="F7" s="109"/>
      <c r="G7" s="109"/>
      <c r="H7" s="109"/>
      <c r="I7" s="109"/>
      <c r="J7" s="109"/>
      <c r="K7" s="109"/>
      <c r="L7" s="109"/>
      <c r="M7" s="109"/>
      <c r="N7" s="109"/>
      <c r="O7" s="109"/>
      <c r="P7" s="109"/>
      <c r="Q7" s="110"/>
      <c r="R7" s="9"/>
    </row>
    <row r="8" spans="2:251" s="10" customFormat="1" ht="36" customHeight="1">
      <c r="B8" s="11" t="s">
        <v>137</v>
      </c>
      <c r="C8" s="11"/>
      <c r="D8" s="118" t="s">
        <v>138</v>
      </c>
      <c r="E8" s="118"/>
      <c r="F8" s="118"/>
      <c r="G8" s="118"/>
      <c r="H8" s="118"/>
      <c r="I8" s="118"/>
      <c r="J8" s="118"/>
      <c r="K8" s="118"/>
      <c r="L8" s="118"/>
      <c r="M8" s="118"/>
      <c r="N8" s="118"/>
      <c r="O8" s="118"/>
      <c r="P8" s="118"/>
      <c r="Q8" s="118"/>
    </row>
    <row r="9" spans="2:251" s="10" customFormat="1" ht="36" customHeight="1">
      <c r="B9" s="121" t="s">
        <v>39</v>
      </c>
      <c r="C9" s="122"/>
      <c r="D9" s="119" t="s">
        <v>51</v>
      </c>
      <c r="E9" s="119"/>
      <c r="F9" s="119"/>
      <c r="G9" s="119"/>
      <c r="H9" s="119"/>
      <c r="I9" s="120"/>
      <c r="J9" s="133" t="s">
        <v>74</v>
      </c>
      <c r="K9" s="134"/>
      <c r="L9" s="135"/>
      <c r="M9" s="142" t="s">
        <v>28</v>
      </c>
      <c r="N9" s="143"/>
      <c r="O9" s="143"/>
      <c r="P9" s="143"/>
      <c r="Q9" s="144"/>
      <c r="R9" s="12"/>
      <c r="T9" s="150"/>
      <c r="U9" s="150"/>
      <c r="V9" s="150"/>
      <c r="W9" s="150"/>
      <c r="X9" s="150"/>
    </row>
    <row r="10" spans="2:251" s="10" customFormat="1" ht="36" customHeight="1">
      <c r="B10" s="121" t="s">
        <v>27</v>
      </c>
      <c r="C10" s="122"/>
      <c r="D10" s="119" t="s">
        <v>52</v>
      </c>
      <c r="E10" s="119"/>
      <c r="F10" s="119"/>
      <c r="G10" s="119"/>
      <c r="H10" s="119"/>
      <c r="I10" s="120"/>
      <c r="J10" s="136"/>
      <c r="K10" s="137"/>
      <c r="L10" s="138"/>
      <c r="M10" s="13" t="s">
        <v>26</v>
      </c>
      <c r="N10" s="152" t="s">
        <v>25</v>
      </c>
      <c r="O10" s="152"/>
      <c r="P10" s="152"/>
      <c r="Q10" s="13" t="s">
        <v>24</v>
      </c>
      <c r="R10" s="12"/>
      <c r="T10" s="14"/>
      <c r="U10" s="14"/>
      <c r="V10" s="14"/>
      <c r="W10" s="14"/>
      <c r="X10" s="14"/>
    </row>
    <row r="11" spans="2:251" s="10" customFormat="1" ht="79.900000000000006" customHeight="1">
      <c r="B11" s="123" t="s">
        <v>23</v>
      </c>
      <c r="C11" s="124"/>
      <c r="D11" s="145" t="s">
        <v>53</v>
      </c>
      <c r="E11" s="145"/>
      <c r="F11" s="145"/>
      <c r="G11" s="145"/>
      <c r="H11" s="145"/>
      <c r="I11" s="146"/>
      <c r="J11" s="136"/>
      <c r="K11" s="137"/>
      <c r="L11" s="138"/>
      <c r="M11" s="15"/>
      <c r="N11" s="153"/>
      <c r="O11" s="154"/>
      <c r="P11" s="155"/>
      <c r="Q11" s="16"/>
      <c r="R11" s="12"/>
      <c r="T11" s="17"/>
      <c r="U11" s="151"/>
      <c r="V11" s="151"/>
      <c r="W11" s="151"/>
      <c r="X11" s="17"/>
      <c r="Z11" s="18"/>
      <c r="AA11" s="18"/>
    </row>
    <row r="12" spans="2:251" s="10" customFormat="1" ht="147.6" customHeight="1">
      <c r="B12" s="125" t="s">
        <v>22</v>
      </c>
      <c r="C12" s="126"/>
      <c r="D12" s="145" t="s">
        <v>54</v>
      </c>
      <c r="E12" s="145"/>
      <c r="F12" s="145"/>
      <c r="G12" s="145"/>
      <c r="H12" s="145"/>
      <c r="I12" s="146"/>
      <c r="J12" s="136"/>
      <c r="K12" s="137"/>
      <c r="L12" s="138"/>
      <c r="M12" s="19"/>
      <c r="N12" s="147"/>
      <c r="O12" s="148"/>
      <c r="P12" s="149"/>
      <c r="Q12" s="20"/>
      <c r="R12" s="12"/>
      <c r="T12" s="21"/>
      <c r="U12" s="127"/>
      <c r="V12" s="127"/>
      <c r="W12" s="127"/>
      <c r="X12" s="22"/>
      <c r="Z12" s="23"/>
      <c r="AA12" s="24"/>
      <c r="AB12" s="25"/>
    </row>
    <row r="13" spans="2:251" s="10" customFormat="1" ht="74.25" customHeight="1">
      <c r="B13" s="93" t="s">
        <v>21</v>
      </c>
      <c r="C13" s="94"/>
      <c r="D13" s="128">
        <v>2024730010088</v>
      </c>
      <c r="E13" s="128"/>
      <c r="F13" s="128"/>
      <c r="G13" s="128"/>
      <c r="H13" s="128"/>
      <c r="I13" s="129"/>
      <c r="J13" s="136"/>
      <c r="K13" s="137"/>
      <c r="L13" s="138"/>
      <c r="M13" s="26"/>
      <c r="N13" s="130"/>
      <c r="O13" s="131"/>
      <c r="P13" s="132"/>
      <c r="Q13" s="20"/>
      <c r="R13" s="12"/>
      <c r="T13" s="21"/>
      <c r="U13" s="127"/>
      <c r="V13" s="127"/>
      <c r="W13" s="127"/>
      <c r="X13" s="22"/>
      <c r="Z13" s="23"/>
      <c r="AA13" s="24"/>
      <c r="AB13" s="25"/>
    </row>
    <row r="14" spans="2:251" s="10" customFormat="1" ht="105" customHeight="1">
      <c r="B14" s="27" t="s">
        <v>56</v>
      </c>
      <c r="C14" s="28" t="s">
        <v>75</v>
      </c>
      <c r="D14" s="95" t="s">
        <v>76</v>
      </c>
      <c r="E14" s="95"/>
      <c r="F14" s="95"/>
      <c r="G14" s="95"/>
      <c r="H14" s="95"/>
      <c r="I14" s="96"/>
      <c r="J14" s="139"/>
      <c r="K14" s="140"/>
      <c r="L14" s="141"/>
      <c r="M14" s="19"/>
      <c r="N14" s="130"/>
      <c r="O14" s="131"/>
      <c r="P14" s="132"/>
      <c r="Q14" s="29"/>
      <c r="R14" s="12"/>
      <c r="T14" s="30"/>
      <c r="U14" s="127"/>
      <c r="V14" s="127"/>
      <c r="W14" s="31"/>
      <c r="X14" s="22"/>
      <c r="Y14" s="32"/>
      <c r="Z14" s="23"/>
      <c r="AA14" s="24"/>
      <c r="AB14" s="25"/>
    </row>
    <row r="15" spans="2:251" ht="28.5" customHeight="1">
      <c r="B15" s="99" t="s">
        <v>37</v>
      </c>
      <c r="C15" s="157" t="s">
        <v>35</v>
      </c>
      <c r="D15" s="97" t="s">
        <v>43</v>
      </c>
      <c r="E15" s="97" t="s">
        <v>20</v>
      </c>
      <c r="F15" s="97" t="s">
        <v>49</v>
      </c>
      <c r="G15" s="158" t="s">
        <v>45</v>
      </c>
      <c r="H15" s="97" t="s">
        <v>38</v>
      </c>
      <c r="I15" s="173" t="s">
        <v>36</v>
      </c>
      <c r="J15" s="174"/>
      <c r="K15" s="174"/>
      <c r="L15" s="175"/>
      <c r="M15" s="97" t="s">
        <v>19</v>
      </c>
      <c r="N15" s="97"/>
      <c r="O15" s="98" t="s">
        <v>18</v>
      </c>
      <c r="P15" s="98"/>
      <c r="Q15" s="98"/>
      <c r="R15" s="7"/>
      <c r="S15" s="7"/>
      <c r="T15" s="33"/>
      <c r="U15" s="156"/>
      <c r="V15" s="156"/>
      <c r="W15" s="7"/>
      <c r="X15" s="1"/>
      <c r="Y15" s="7"/>
      <c r="Z15" s="34"/>
      <c r="AA15" s="35"/>
      <c r="AB15" s="36"/>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row>
    <row r="16" spans="2:251" ht="33.75" customHeight="1">
      <c r="B16" s="100"/>
      <c r="C16" s="157"/>
      <c r="D16" s="97"/>
      <c r="E16" s="97"/>
      <c r="F16" s="97"/>
      <c r="G16" s="97"/>
      <c r="H16" s="97"/>
      <c r="I16" s="176"/>
      <c r="J16" s="177"/>
      <c r="K16" s="177"/>
      <c r="L16" s="178"/>
      <c r="M16" s="97"/>
      <c r="N16" s="97"/>
      <c r="O16" s="97" t="s">
        <v>17</v>
      </c>
      <c r="P16" s="97" t="s">
        <v>16</v>
      </c>
      <c r="Q16" s="157" t="s">
        <v>15</v>
      </c>
      <c r="R16" s="7"/>
      <c r="S16" s="7"/>
      <c r="T16" s="37"/>
      <c r="U16" s="156"/>
      <c r="V16" s="156"/>
      <c r="W16" s="7"/>
      <c r="X16" s="38"/>
      <c r="Y16" s="7"/>
      <c r="Z16" s="34"/>
      <c r="AA16" s="35"/>
      <c r="AB16" s="36"/>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row>
    <row r="17" spans="2:251" ht="39.75" customHeight="1">
      <c r="B17" s="101"/>
      <c r="C17" s="157"/>
      <c r="D17" s="97"/>
      <c r="E17" s="97"/>
      <c r="F17" s="97"/>
      <c r="G17" s="97"/>
      <c r="H17" s="97"/>
      <c r="I17" s="39" t="s">
        <v>14</v>
      </c>
      <c r="J17" s="39" t="s">
        <v>13</v>
      </c>
      <c r="K17" s="39" t="s">
        <v>12</v>
      </c>
      <c r="L17" s="40" t="s">
        <v>11</v>
      </c>
      <c r="M17" s="39" t="s">
        <v>10</v>
      </c>
      <c r="N17" s="41" t="s">
        <v>9</v>
      </c>
      <c r="O17" s="97"/>
      <c r="P17" s="97"/>
      <c r="Q17" s="157"/>
      <c r="R17" s="7"/>
      <c r="S17" s="7"/>
      <c r="T17" s="42"/>
      <c r="U17" s="156"/>
      <c r="V17" s="156"/>
      <c r="X17" s="35"/>
      <c r="Z17" s="34"/>
      <c r="AA17" s="35"/>
      <c r="AB17" s="36"/>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row>
    <row r="18" spans="2:251" ht="33" customHeight="1">
      <c r="B18" s="164" t="s">
        <v>105</v>
      </c>
      <c r="C18" s="213" t="s">
        <v>99</v>
      </c>
      <c r="D18" s="43" t="s">
        <v>42</v>
      </c>
      <c r="E18" s="165" t="s">
        <v>133</v>
      </c>
      <c r="F18" s="44">
        <v>3</v>
      </c>
      <c r="G18" s="43" t="s">
        <v>42</v>
      </c>
      <c r="H18" s="45">
        <f>SUM(I18:L18)</f>
        <v>176000000</v>
      </c>
      <c r="I18" s="46">
        <v>176000000</v>
      </c>
      <c r="J18" s="46"/>
      <c r="K18" s="47"/>
      <c r="L18" s="48"/>
      <c r="M18" s="49">
        <v>45689</v>
      </c>
      <c r="N18" s="49">
        <v>46021</v>
      </c>
      <c r="O18" s="50">
        <v>1</v>
      </c>
      <c r="P18" s="50">
        <v>1</v>
      </c>
      <c r="Q18" s="51">
        <v>1</v>
      </c>
      <c r="T18" s="42"/>
      <c r="U18" s="156"/>
      <c r="V18" s="156"/>
      <c r="X18" s="1"/>
      <c r="Z18" s="52"/>
      <c r="AA18" s="35"/>
      <c r="AB18" s="36"/>
    </row>
    <row r="19" spans="2:251" ht="37.5" customHeight="1">
      <c r="B19" s="164"/>
      <c r="C19" s="214"/>
      <c r="D19" s="43" t="s">
        <v>2</v>
      </c>
      <c r="E19" s="168"/>
      <c r="F19" s="44"/>
      <c r="G19" s="43"/>
      <c r="H19" s="45">
        <f t="shared" ref="H19:H30" si="0">SUM(I19:L19)</f>
        <v>0</v>
      </c>
      <c r="I19" s="46"/>
      <c r="J19" s="46"/>
      <c r="K19" s="47"/>
      <c r="L19" s="53"/>
      <c r="M19" s="39"/>
      <c r="N19" s="41"/>
      <c r="O19" s="50"/>
      <c r="P19" s="50"/>
      <c r="Q19" s="51"/>
      <c r="T19" s="42"/>
      <c r="U19" s="54"/>
      <c r="V19" s="54"/>
      <c r="X19" s="1"/>
      <c r="Z19" s="52"/>
      <c r="AA19" s="35"/>
      <c r="AB19" s="36"/>
    </row>
    <row r="20" spans="2:251" ht="25.5" customHeight="1">
      <c r="B20" s="164"/>
      <c r="C20" s="167" t="s">
        <v>100</v>
      </c>
      <c r="D20" s="43" t="s">
        <v>3</v>
      </c>
      <c r="E20" s="165" t="s">
        <v>134</v>
      </c>
      <c r="F20" s="44">
        <v>140</v>
      </c>
      <c r="G20" s="43" t="s">
        <v>3</v>
      </c>
      <c r="H20" s="45">
        <f t="shared" si="0"/>
        <v>354000000</v>
      </c>
      <c r="I20" s="46">
        <v>324000000</v>
      </c>
      <c r="J20" s="46">
        <v>30000000</v>
      </c>
      <c r="K20" s="47"/>
      <c r="L20" s="47"/>
      <c r="M20" s="49">
        <v>45689</v>
      </c>
      <c r="N20" s="49">
        <v>46021</v>
      </c>
      <c r="O20" s="50">
        <v>0</v>
      </c>
      <c r="P20" s="50">
        <v>0.76955657339449546</v>
      </c>
      <c r="Q20" s="51">
        <v>0</v>
      </c>
    </row>
    <row r="21" spans="2:251" ht="24" customHeight="1">
      <c r="B21" s="164"/>
      <c r="C21" s="167"/>
      <c r="D21" s="43" t="s">
        <v>2</v>
      </c>
      <c r="E21" s="166"/>
      <c r="F21" s="44"/>
      <c r="G21" s="43"/>
      <c r="H21" s="45">
        <f t="shared" si="0"/>
        <v>0</v>
      </c>
      <c r="I21" s="46"/>
      <c r="J21" s="46"/>
      <c r="K21" s="47"/>
      <c r="L21" s="48"/>
      <c r="M21" s="49"/>
      <c r="N21" s="49"/>
      <c r="O21" s="50"/>
      <c r="P21" s="50"/>
      <c r="Q21" s="51"/>
    </row>
    <row r="22" spans="2:251" ht="25.5" customHeight="1">
      <c r="B22" s="164"/>
      <c r="C22" s="210" t="s">
        <v>101</v>
      </c>
      <c r="D22" s="43" t="s">
        <v>3</v>
      </c>
      <c r="E22" s="165" t="s">
        <v>78</v>
      </c>
      <c r="F22" s="44">
        <v>1</v>
      </c>
      <c r="G22" s="43" t="s">
        <v>3</v>
      </c>
      <c r="H22" s="45">
        <f t="shared" si="0"/>
        <v>49100000</v>
      </c>
      <c r="I22" s="46"/>
      <c r="J22" s="46">
        <v>49100000</v>
      </c>
      <c r="K22" s="47"/>
      <c r="L22" s="48"/>
      <c r="M22" s="49">
        <v>45717</v>
      </c>
      <c r="N22" s="55">
        <v>46021</v>
      </c>
      <c r="O22" s="50">
        <v>0</v>
      </c>
      <c r="P22" s="50">
        <v>0</v>
      </c>
      <c r="Q22" s="51" t="e">
        <v>#DIV/0!</v>
      </c>
    </row>
    <row r="23" spans="2:251" ht="24" customHeight="1">
      <c r="B23" s="164"/>
      <c r="C23" s="210"/>
      <c r="D23" s="43" t="s">
        <v>2</v>
      </c>
      <c r="E23" s="166"/>
      <c r="F23" s="56"/>
      <c r="G23" s="43"/>
      <c r="H23" s="45">
        <f t="shared" si="0"/>
        <v>0</v>
      </c>
      <c r="I23" s="46"/>
      <c r="J23" s="46"/>
      <c r="K23" s="47"/>
      <c r="L23" s="48"/>
      <c r="M23" s="57"/>
      <c r="N23" s="58"/>
      <c r="O23" s="50"/>
      <c r="P23" s="50"/>
      <c r="Q23" s="51"/>
    </row>
    <row r="24" spans="2:251" ht="61.15" customHeight="1">
      <c r="B24" s="164" t="s">
        <v>106</v>
      </c>
      <c r="C24" s="211" t="s">
        <v>102</v>
      </c>
      <c r="D24" s="43" t="s">
        <v>3</v>
      </c>
      <c r="E24" s="165" t="s">
        <v>77</v>
      </c>
      <c r="F24" s="56">
        <v>4</v>
      </c>
      <c r="G24" s="43" t="s">
        <v>3</v>
      </c>
      <c r="H24" s="45">
        <f t="shared" si="0"/>
        <v>72000000</v>
      </c>
      <c r="I24" s="46">
        <v>72000000</v>
      </c>
      <c r="J24" s="46"/>
      <c r="K24" s="47"/>
      <c r="L24" s="48"/>
      <c r="M24" s="49">
        <v>45689</v>
      </c>
      <c r="N24" s="49">
        <v>46021</v>
      </c>
      <c r="O24" s="50">
        <v>1</v>
      </c>
      <c r="P24" s="50">
        <v>1</v>
      </c>
      <c r="Q24" s="51">
        <v>1</v>
      </c>
      <c r="X24" s="59"/>
    </row>
    <row r="25" spans="2:251" ht="19.5" customHeight="1">
      <c r="B25" s="164"/>
      <c r="C25" s="212"/>
      <c r="D25" s="43" t="s">
        <v>2</v>
      </c>
      <c r="E25" s="166"/>
      <c r="F25" s="56"/>
      <c r="G25" s="43"/>
      <c r="H25" s="45">
        <f t="shared" si="0"/>
        <v>0</v>
      </c>
      <c r="I25" s="46"/>
      <c r="J25" s="46"/>
      <c r="K25" s="47"/>
      <c r="L25" s="48"/>
      <c r="M25" s="60"/>
      <c r="N25" s="61"/>
      <c r="O25" s="50"/>
      <c r="P25" s="50"/>
      <c r="Q25" s="51"/>
      <c r="AB25" s="36"/>
    </row>
    <row r="26" spans="2:251" ht="61.15" customHeight="1">
      <c r="B26" s="164"/>
      <c r="C26" s="167" t="s">
        <v>103</v>
      </c>
      <c r="D26" s="43" t="s">
        <v>3</v>
      </c>
      <c r="E26" s="165" t="s">
        <v>135</v>
      </c>
      <c r="F26" s="44">
        <v>2350</v>
      </c>
      <c r="G26" s="43" t="s">
        <v>3</v>
      </c>
      <c r="H26" s="45">
        <f t="shared" si="0"/>
        <v>201000000</v>
      </c>
      <c r="I26" s="46">
        <f>100000000+101000000</f>
        <v>201000000</v>
      </c>
      <c r="J26" s="46"/>
      <c r="K26" s="47"/>
      <c r="L26" s="48"/>
      <c r="M26" s="49">
        <v>45689</v>
      </c>
      <c r="N26" s="49">
        <v>46021</v>
      </c>
      <c r="O26" s="50">
        <v>0.98411764705882354</v>
      </c>
      <c r="P26" s="50">
        <v>0.66938505620454047</v>
      </c>
      <c r="Q26" s="51">
        <v>1.4468317364955627</v>
      </c>
      <c r="X26" s="59"/>
    </row>
    <row r="27" spans="2:251" ht="19.5" customHeight="1">
      <c r="B27" s="164"/>
      <c r="C27" s="167"/>
      <c r="D27" s="43" t="s">
        <v>2</v>
      </c>
      <c r="E27" s="166"/>
      <c r="F27" s="44"/>
      <c r="G27" s="43"/>
      <c r="H27" s="45">
        <f t="shared" si="0"/>
        <v>0</v>
      </c>
      <c r="I27" s="47"/>
      <c r="J27" s="48"/>
      <c r="K27" s="47"/>
      <c r="L27" s="48"/>
      <c r="M27" s="57"/>
      <c r="N27" s="58"/>
      <c r="O27" s="50"/>
      <c r="P27" s="50"/>
      <c r="Q27" s="51"/>
      <c r="AB27" s="36"/>
    </row>
    <row r="28" spans="2:251" ht="25.5" customHeight="1">
      <c r="B28" s="164"/>
      <c r="C28" s="210" t="s">
        <v>104</v>
      </c>
      <c r="D28" s="43" t="s">
        <v>3</v>
      </c>
      <c r="E28" s="165" t="s">
        <v>77</v>
      </c>
      <c r="F28" s="44">
        <v>1</v>
      </c>
      <c r="G28" s="43" t="s">
        <v>3</v>
      </c>
      <c r="H28" s="45">
        <f t="shared" si="0"/>
        <v>120000000</v>
      </c>
      <c r="I28" s="62"/>
      <c r="J28" s="48">
        <v>120000000</v>
      </c>
      <c r="K28" s="47"/>
      <c r="L28" s="48"/>
      <c r="M28" s="49">
        <v>45689</v>
      </c>
      <c r="N28" s="49">
        <v>46021</v>
      </c>
      <c r="O28" s="50">
        <v>0</v>
      </c>
      <c r="P28" s="50">
        <v>1</v>
      </c>
      <c r="Q28" s="51">
        <v>0</v>
      </c>
    </row>
    <row r="29" spans="2:251" ht="24" customHeight="1">
      <c r="B29" s="164"/>
      <c r="C29" s="210"/>
      <c r="D29" s="43" t="s">
        <v>2</v>
      </c>
      <c r="E29" s="166"/>
      <c r="F29" s="56"/>
      <c r="G29" s="43"/>
      <c r="H29" s="45">
        <f t="shared" si="0"/>
        <v>0</v>
      </c>
      <c r="I29" s="47"/>
      <c r="J29" s="48"/>
      <c r="K29" s="47"/>
      <c r="L29" s="48"/>
      <c r="M29" s="57"/>
      <c r="N29" s="58"/>
      <c r="O29" s="50"/>
      <c r="P29" s="50"/>
      <c r="Q29" s="51"/>
    </row>
    <row r="30" spans="2:251" ht="15.75">
      <c r="B30" s="161"/>
      <c r="C30" s="171" t="s">
        <v>8</v>
      </c>
      <c r="D30" s="43" t="s">
        <v>3</v>
      </c>
      <c r="E30" s="165"/>
      <c r="F30" s="56"/>
      <c r="G30" s="43" t="s">
        <v>3</v>
      </c>
      <c r="H30" s="45">
        <f t="shared" si="0"/>
        <v>972100000</v>
      </c>
      <c r="I30" s="63">
        <f>+I18+I20+I22+I24+I26+I28</f>
        <v>773000000</v>
      </c>
      <c r="J30" s="63">
        <f>+J18+J20+J22+J24+J26+J28</f>
        <v>199100000</v>
      </c>
      <c r="K30" s="63">
        <v>0</v>
      </c>
      <c r="L30" s="63"/>
      <c r="M30" s="64"/>
      <c r="N30" s="58"/>
      <c r="O30" s="160"/>
      <c r="P30" s="160"/>
      <c r="Q30" s="161"/>
    </row>
    <row r="31" spans="2:251" ht="15.75">
      <c r="B31" s="161"/>
      <c r="C31" s="171"/>
      <c r="D31" s="43" t="s">
        <v>2</v>
      </c>
      <c r="E31" s="166"/>
      <c r="F31" s="56"/>
      <c r="G31" s="43"/>
      <c r="H31" s="63"/>
      <c r="I31" s="63"/>
      <c r="J31" s="63"/>
      <c r="K31" s="63">
        <v>0</v>
      </c>
      <c r="L31" s="63">
        <v>0</v>
      </c>
      <c r="M31" s="65"/>
      <c r="N31" s="58"/>
      <c r="O31" s="160"/>
      <c r="P31" s="160"/>
      <c r="Q31" s="161"/>
    </row>
    <row r="32" spans="2:251">
      <c r="D32" s="66"/>
      <c r="H32" s="67"/>
      <c r="I32" s="68"/>
      <c r="J32" s="34"/>
      <c r="K32" s="34"/>
      <c r="L32" s="34"/>
      <c r="M32" s="69"/>
      <c r="N32" s="69"/>
      <c r="O32" s="68"/>
      <c r="P32" s="70"/>
      <c r="Q32" s="71"/>
      <c r="R32" s="70"/>
    </row>
    <row r="33" spans="2:53" ht="15.75">
      <c r="B33" s="194" t="s">
        <v>46</v>
      </c>
      <c r="C33" s="194"/>
      <c r="D33" s="159" t="s">
        <v>7</v>
      </c>
      <c r="E33" s="159"/>
      <c r="F33" s="159"/>
      <c r="G33" s="159"/>
      <c r="H33" s="159"/>
      <c r="I33" s="159"/>
      <c r="J33" s="72" t="s">
        <v>47</v>
      </c>
      <c r="K33" s="159" t="s">
        <v>48</v>
      </c>
      <c r="L33" s="159"/>
      <c r="M33" s="191" t="s">
        <v>6</v>
      </c>
      <c r="N33" s="192"/>
      <c r="O33" s="192"/>
      <c r="P33" s="192"/>
      <c r="Q33" s="192"/>
    </row>
    <row r="34" spans="2:53" ht="26.25" customHeight="1">
      <c r="B34" s="185" t="s">
        <v>87</v>
      </c>
      <c r="C34" s="187"/>
      <c r="D34" s="197" t="s">
        <v>64</v>
      </c>
      <c r="E34" s="198"/>
      <c r="F34" s="198"/>
      <c r="G34" s="198"/>
      <c r="H34" s="198"/>
      <c r="I34" s="199"/>
      <c r="J34" s="195" t="s">
        <v>66</v>
      </c>
      <c r="K34" s="73" t="s">
        <v>3</v>
      </c>
      <c r="L34" s="74">
        <v>544132</v>
      </c>
      <c r="M34" s="193" t="s">
        <v>5</v>
      </c>
      <c r="N34" s="193"/>
      <c r="O34" s="193"/>
      <c r="P34" s="193"/>
      <c r="Q34" s="193"/>
    </row>
    <row r="35" spans="2:53" ht="18" customHeight="1">
      <c r="B35" s="188"/>
      <c r="C35" s="190"/>
      <c r="D35" s="200"/>
      <c r="E35" s="201"/>
      <c r="F35" s="201"/>
      <c r="G35" s="201"/>
      <c r="H35" s="201"/>
      <c r="I35" s="202"/>
      <c r="J35" s="195"/>
      <c r="K35" s="73" t="s">
        <v>2</v>
      </c>
      <c r="L35" s="74"/>
      <c r="M35" s="193"/>
      <c r="N35" s="193"/>
      <c r="O35" s="193"/>
      <c r="P35" s="193"/>
      <c r="Q35" s="193"/>
    </row>
    <row r="36" spans="2:53" ht="18.75" customHeight="1">
      <c r="B36" s="181" t="s">
        <v>88</v>
      </c>
      <c r="C36" s="182"/>
      <c r="D36" s="197" t="s">
        <v>89</v>
      </c>
      <c r="E36" s="198"/>
      <c r="F36" s="198"/>
      <c r="G36" s="198"/>
      <c r="H36" s="198"/>
      <c r="I36" s="199"/>
      <c r="J36" s="195" t="s">
        <v>65</v>
      </c>
      <c r="K36" s="73" t="s">
        <v>3</v>
      </c>
      <c r="L36" s="74">
        <v>160000</v>
      </c>
      <c r="M36" s="179" t="s">
        <v>4</v>
      </c>
      <c r="N36" s="179"/>
      <c r="O36" s="179"/>
      <c r="P36" s="179"/>
      <c r="Q36" s="179"/>
    </row>
    <row r="37" spans="2:53" ht="14.25" customHeight="1">
      <c r="B37" s="183"/>
      <c r="C37" s="184"/>
      <c r="D37" s="200"/>
      <c r="E37" s="201"/>
      <c r="F37" s="201"/>
      <c r="G37" s="201"/>
      <c r="H37" s="201"/>
      <c r="I37" s="202"/>
      <c r="J37" s="195"/>
      <c r="K37" s="73" t="s">
        <v>2</v>
      </c>
      <c r="L37" s="75"/>
      <c r="M37" s="179"/>
      <c r="N37" s="179"/>
      <c r="O37" s="179"/>
      <c r="P37" s="179"/>
      <c r="Q37" s="179"/>
    </row>
    <row r="38" spans="2:53" ht="15.75">
      <c r="B38" s="181"/>
      <c r="C38" s="182"/>
      <c r="D38" s="203"/>
      <c r="E38" s="204"/>
      <c r="F38" s="204"/>
      <c r="G38" s="204"/>
      <c r="H38" s="204"/>
      <c r="I38" s="205"/>
      <c r="J38" s="196"/>
      <c r="K38" s="73" t="s">
        <v>3</v>
      </c>
      <c r="L38" s="75"/>
      <c r="M38" s="180"/>
      <c r="N38" s="180"/>
      <c r="O38" s="180"/>
      <c r="P38" s="180"/>
      <c r="Q38" s="180"/>
    </row>
    <row r="39" spans="2:53" ht="15.75">
      <c r="B39" s="183"/>
      <c r="C39" s="184"/>
      <c r="D39" s="206"/>
      <c r="E39" s="207"/>
      <c r="F39" s="207"/>
      <c r="G39" s="207"/>
      <c r="H39" s="207"/>
      <c r="I39" s="208"/>
      <c r="J39" s="196"/>
      <c r="K39" s="73" t="s">
        <v>2</v>
      </c>
      <c r="L39" s="75"/>
      <c r="M39" s="180"/>
      <c r="N39" s="180"/>
      <c r="O39" s="180"/>
      <c r="P39" s="180"/>
      <c r="Q39" s="180"/>
    </row>
    <row r="40" spans="2:53" ht="15" customHeight="1">
      <c r="B40" s="185" t="s">
        <v>1</v>
      </c>
      <c r="C40" s="186"/>
      <c r="D40" s="186"/>
      <c r="E40" s="186"/>
      <c r="F40" s="186"/>
      <c r="G40" s="186"/>
      <c r="H40" s="186"/>
      <c r="I40" s="186"/>
      <c r="J40" s="186"/>
      <c r="K40" s="186"/>
      <c r="L40" s="187"/>
      <c r="M40" s="179" t="s">
        <v>0</v>
      </c>
      <c r="N40" s="179"/>
      <c r="O40" s="179"/>
      <c r="P40" s="179"/>
      <c r="Q40" s="179"/>
    </row>
    <row r="41" spans="2:53" ht="29.25" customHeight="1">
      <c r="B41" s="188"/>
      <c r="C41" s="189"/>
      <c r="D41" s="189"/>
      <c r="E41" s="189"/>
      <c r="F41" s="189"/>
      <c r="G41" s="189"/>
      <c r="H41" s="189"/>
      <c r="I41" s="189"/>
      <c r="J41" s="189"/>
      <c r="K41" s="189"/>
      <c r="L41" s="190"/>
      <c r="M41" s="179"/>
      <c r="N41" s="179"/>
      <c r="O41" s="179"/>
      <c r="P41" s="179"/>
      <c r="Q41" s="179"/>
    </row>
    <row r="42" spans="2:53" ht="15.75">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row>
    <row r="43" spans="2:53" ht="15.75">
      <c r="J43" s="6"/>
      <c r="M43" s="6"/>
      <c r="N43" s="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row>
    <row r="44" spans="2:53" ht="15.75">
      <c r="E44" s="77"/>
      <c r="F44" s="77"/>
      <c r="G44" s="78"/>
      <c r="I44" s="77"/>
      <c r="J44" s="2"/>
      <c r="K44" s="2"/>
      <c r="M44" s="6"/>
      <c r="N44" s="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row>
    <row r="45" spans="2:53" ht="15.75">
      <c r="C45" s="77"/>
      <c r="E45" s="79"/>
      <c r="F45" s="79"/>
      <c r="G45" s="3"/>
      <c r="I45" s="4"/>
      <c r="J45" s="5"/>
      <c r="K45" s="3"/>
      <c r="L45" s="80"/>
      <c r="M45" s="6"/>
      <c r="N45" s="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row>
    <row r="46" spans="2:53" ht="15.75">
      <c r="C46" s="77"/>
      <c r="E46" s="79"/>
      <c r="F46" s="4"/>
      <c r="G46" s="4"/>
      <c r="H46" s="4"/>
      <c r="I46" s="4"/>
      <c r="J46" s="4"/>
      <c r="K46" s="4"/>
      <c r="L46" s="4"/>
      <c r="M46" s="6"/>
      <c r="N46" s="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row>
    <row r="47" spans="2:53" ht="15.75">
      <c r="C47" s="77"/>
      <c r="E47" s="79"/>
      <c r="F47" s="79"/>
      <c r="G47" s="79"/>
      <c r="H47" s="79"/>
      <c r="I47" s="4"/>
      <c r="J47" s="4"/>
      <c r="K47" s="4"/>
      <c r="L47" s="4"/>
      <c r="M47" s="6"/>
      <c r="N47" s="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row>
    <row r="48" spans="2:53" ht="15.75">
      <c r="C48" s="77"/>
      <c r="E48" s="79"/>
      <c r="F48" s="79"/>
      <c r="G48" s="79"/>
      <c r="H48" s="79"/>
      <c r="I48" s="4"/>
      <c r="J48" s="4"/>
      <c r="K48" s="4"/>
      <c r="L48" s="4"/>
      <c r="M48" s="6"/>
      <c r="N48" s="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row>
    <row r="49" spans="5:53" ht="15.75">
      <c r="E49" s="81"/>
      <c r="F49" s="81"/>
      <c r="G49" s="82"/>
      <c r="H49" s="82"/>
      <c r="I49" s="82"/>
      <c r="J49" s="82"/>
      <c r="K49" s="82"/>
      <c r="L49" s="82"/>
      <c r="M49" s="6"/>
      <c r="N49" s="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row>
    <row r="50" spans="5:53" ht="15.75">
      <c r="J50" s="6"/>
      <c r="M50" s="6"/>
      <c r="N50" s="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row>
    <row r="51" spans="5:53" ht="15.75">
      <c r="J51" s="6"/>
      <c r="M51" s="6"/>
      <c r="N51" s="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row>
    <row r="52" spans="5:53" ht="15.75">
      <c r="J52" s="6"/>
      <c r="M52" s="6"/>
      <c r="N52" s="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row>
    <row r="53" spans="5:53" ht="15.75">
      <c r="J53" s="6"/>
      <c r="M53" s="6"/>
      <c r="N53" s="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row>
    <row r="54" spans="5:53" ht="15.75">
      <c r="J54" s="6"/>
      <c r="M54" s="6"/>
      <c r="N54" s="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row>
    <row r="55" spans="5:53" ht="15.75">
      <c r="J55" s="6"/>
      <c r="M55" s="6"/>
      <c r="N55" s="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row>
    <row r="56" spans="5:53" ht="15.75">
      <c r="J56" s="6"/>
      <c r="M56" s="6"/>
      <c r="N56" s="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row>
    <row r="57" spans="5:53" ht="15.75">
      <c r="J57" s="6"/>
      <c r="M57" s="6"/>
      <c r="N57" s="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row>
    <row r="58" spans="5:53" ht="15.75">
      <c r="J58" s="6"/>
      <c r="M58" s="6"/>
      <c r="N58" s="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row>
    <row r="59" spans="5:53" ht="15.75">
      <c r="J59" s="6"/>
      <c r="M59" s="6"/>
      <c r="N59" s="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row>
    <row r="60" spans="5:53" ht="15.75">
      <c r="J60" s="6"/>
      <c r="M60" s="6"/>
      <c r="N60" s="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row>
    <row r="61" spans="5:53" ht="15.75">
      <c r="J61" s="6"/>
      <c r="M61" s="6"/>
      <c r="N61" s="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row>
    <row r="62" spans="5:53" ht="15.75">
      <c r="J62" s="6"/>
      <c r="M62" s="6"/>
      <c r="N62" s="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row>
    <row r="63" spans="5:53" ht="15.75">
      <c r="J63" s="6"/>
      <c r="M63" s="6"/>
      <c r="N63" s="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row>
    <row r="64" spans="5:53" ht="15.75">
      <c r="J64" s="6"/>
      <c r="M64" s="6"/>
      <c r="N64" s="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row>
    <row r="65" spans="18:53" s="6" customFormat="1" ht="15.75">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row>
    <row r="66" spans="18:53" s="6" customFormat="1" ht="15.75">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row>
    <row r="67" spans="18:53" s="6" customFormat="1" ht="15.75">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row>
    <row r="68" spans="18:53" s="6" customFormat="1"/>
  </sheetData>
  <mergeCells count="89">
    <mergeCell ref="B24:B29"/>
    <mergeCell ref="B2:C5"/>
    <mergeCell ref="D2:K3"/>
    <mergeCell ref="L2:O2"/>
    <mergeCell ref="P2:Q5"/>
    <mergeCell ref="L3:O3"/>
    <mergeCell ref="D4:K5"/>
    <mergeCell ref="L4:O4"/>
    <mergeCell ref="L5:O5"/>
    <mergeCell ref="C6:Q6"/>
    <mergeCell ref="D7:Q7"/>
    <mergeCell ref="D8:Q8"/>
    <mergeCell ref="B9:C9"/>
    <mergeCell ref="D9:I9"/>
    <mergeCell ref="G15:G17"/>
    <mergeCell ref="N13:P13"/>
    <mergeCell ref="T9:X9"/>
    <mergeCell ref="B10:C10"/>
    <mergeCell ref="D10:I10"/>
    <mergeCell ref="N10:P10"/>
    <mergeCell ref="B11:C11"/>
    <mergeCell ref="D11:I11"/>
    <mergeCell ref="N11:P11"/>
    <mergeCell ref="U11:W11"/>
    <mergeCell ref="J9:L14"/>
    <mergeCell ref="M9:Q9"/>
    <mergeCell ref="B12:C12"/>
    <mergeCell ref="D12:I12"/>
    <mergeCell ref="N12:P12"/>
    <mergeCell ref="U12:W12"/>
    <mergeCell ref="B13:C13"/>
    <mergeCell ref="D13:I13"/>
    <mergeCell ref="U13:W13"/>
    <mergeCell ref="D14:I14"/>
    <mergeCell ref="N14:P14"/>
    <mergeCell ref="U14:V14"/>
    <mergeCell ref="B15:B17"/>
    <mergeCell ref="C15:C17"/>
    <mergeCell ref="D15:D17"/>
    <mergeCell ref="E15:E17"/>
    <mergeCell ref="F15:F17"/>
    <mergeCell ref="H15:H17"/>
    <mergeCell ref="I15:L16"/>
    <mergeCell ref="M15:N16"/>
    <mergeCell ref="O15:Q15"/>
    <mergeCell ref="U15:V15"/>
    <mergeCell ref="O16:O17"/>
    <mergeCell ref="P16:P17"/>
    <mergeCell ref="Q16:Q17"/>
    <mergeCell ref="U16:V16"/>
    <mergeCell ref="U17:V17"/>
    <mergeCell ref="Q30:Q31"/>
    <mergeCell ref="U18:V18"/>
    <mergeCell ref="C24:C25"/>
    <mergeCell ref="E24:E25"/>
    <mergeCell ref="C18:C19"/>
    <mergeCell ref="E18:E19"/>
    <mergeCell ref="C28:C29"/>
    <mergeCell ref="E28:E29"/>
    <mergeCell ref="C26:C27"/>
    <mergeCell ref="E26:E27"/>
    <mergeCell ref="C20:C21"/>
    <mergeCell ref="E20:E21"/>
    <mergeCell ref="B30:B31"/>
    <mergeCell ref="C30:C31"/>
    <mergeCell ref="E30:E31"/>
    <mergeCell ref="O30:O31"/>
    <mergeCell ref="P30:P31"/>
    <mergeCell ref="M33:Q33"/>
    <mergeCell ref="B34:C35"/>
    <mergeCell ref="D34:I35"/>
    <mergeCell ref="J34:J35"/>
    <mergeCell ref="M34:Q35"/>
    <mergeCell ref="B40:L41"/>
    <mergeCell ref="M40:Q41"/>
    <mergeCell ref="B18:B23"/>
    <mergeCell ref="C22:C23"/>
    <mergeCell ref="E22:E23"/>
    <mergeCell ref="B36:C37"/>
    <mergeCell ref="D36:I37"/>
    <mergeCell ref="J36:J37"/>
    <mergeCell ref="M36:Q37"/>
    <mergeCell ref="B38:C39"/>
    <mergeCell ref="D38:I39"/>
    <mergeCell ref="J38:J39"/>
    <mergeCell ref="M38:Q39"/>
    <mergeCell ref="B33:C33"/>
    <mergeCell ref="D33:I33"/>
    <mergeCell ref="K33:L33"/>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82"/>
  <sheetViews>
    <sheetView topLeftCell="C13" zoomScale="55" zoomScaleNormal="55" workbookViewId="0">
      <selection activeCell="C18" sqref="A1:XFD1048576"/>
    </sheetView>
  </sheetViews>
  <sheetFormatPr baseColWidth="10" defaultColWidth="12.5703125" defaultRowHeight="15"/>
  <cols>
    <col min="1" max="1" width="6.7109375" style="6" customWidth="1"/>
    <col min="2" max="2" width="78.28515625" style="6" customWidth="1"/>
    <col min="3" max="3" width="86.85546875" style="6" customWidth="1"/>
    <col min="4" max="4" width="16.85546875" style="6" customWidth="1"/>
    <col min="5" max="5" width="22.140625" style="6" customWidth="1"/>
    <col min="6" max="6" width="21.5703125" style="6" bestFit="1" customWidth="1"/>
    <col min="7" max="7" width="18" style="6" customWidth="1"/>
    <col min="8" max="8" width="22.85546875" style="6" customWidth="1"/>
    <col min="9" max="9" width="23.7109375" style="6" bestFit="1" customWidth="1"/>
    <col min="10" max="10" width="25" style="7" customWidth="1"/>
    <col min="11" max="11" width="19.85546875" style="6" customWidth="1"/>
    <col min="12" max="12" width="20" style="6" bestFit="1" customWidth="1"/>
    <col min="13" max="13" width="14.85546875" style="8" customWidth="1"/>
    <col min="14" max="14" width="21.140625" style="8" customWidth="1"/>
    <col min="15" max="17" width="16.85546875" style="6" customWidth="1"/>
    <col min="18" max="18" width="16.42578125" style="6" customWidth="1"/>
    <col min="19" max="19" width="12.5703125" style="6"/>
    <col min="20" max="20" width="14.42578125" style="6" customWidth="1"/>
    <col min="21" max="21" width="18.5703125" style="6" customWidth="1"/>
    <col min="22" max="22" width="33.85546875" style="6" customWidth="1"/>
    <col min="23" max="23" width="12.5703125" style="6" hidden="1" customWidth="1"/>
    <col min="24" max="24" width="24.28515625" style="6" customWidth="1"/>
    <col min="25" max="25" width="22.5703125" style="6" customWidth="1"/>
    <col min="26" max="27" width="12.5703125" style="6"/>
    <col min="28" max="28" width="16.85546875" style="6" customWidth="1"/>
    <col min="29" max="29" width="12.5703125" style="6"/>
    <col min="30" max="30" width="30.140625" style="6" customWidth="1"/>
    <col min="31" max="31" width="15.42578125" style="6" customWidth="1"/>
    <col min="32" max="32" width="15.85546875" style="6" customWidth="1"/>
    <col min="33" max="33" width="24.42578125" style="6" customWidth="1"/>
    <col min="34" max="34" width="17.140625" style="6" customWidth="1"/>
    <col min="35" max="16384" width="12.5703125" style="6"/>
  </cols>
  <sheetData>
    <row r="1" spans="2:251" ht="22.5" customHeight="1"/>
    <row r="2" spans="2:251" s="10" customFormat="1" ht="37.5" customHeight="1">
      <c r="B2" s="92"/>
      <c r="C2" s="92"/>
      <c r="D2" s="102" t="s">
        <v>30</v>
      </c>
      <c r="E2" s="103"/>
      <c r="F2" s="103"/>
      <c r="G2" s="103"/>
      <c r="H2" s="103"/>
      <c r="I2" s="103"/>
      <c r="J2" s="103"/>
      <c r="K2" s="104"/>
      <c r="L2" s="108" t="s">
        <v>34</v>
      </c>
      <c r="M2" s="109"/>
      <c r="N2" s="109"/>
      <c r="O2" s="110"/>
      <c r="P2" s="111"/>
      <c r="Q2" s="112"/>
      <c r="R2" s="9"/>
    </row>
    <row r="3" spans="2:251" s="10" customFormat="1" ht="37.5" customHeight="1">
      <c r="B3" s="92"/>
      <c r="C3" s="92"/>
      <c r="D3" s="105"/>
      <c r="E3" s="106"/>
      <c r="F3" s="106"/>
      <c r="G3" s="106"/>
      <c r="H3" s="106"/>
      <c r="I3" s="106"/>
      <c r="J3" s="106"/>
      <c r="K3" s="107"/>
      <c r="L3" s="108" t="s">
        <v>31</v>
      </c>
      <c r="M3" s="109"/>
      <c r="N3" s="109"/>
      <c r="O3" s="110"/>
      <c r="P3" s="113"/>
      <c r="Q3" s="114"/>
      <c r="R3" s="9"/>
    </row>
    <row r="4" spans="2:251" s="10" customFormat="1" ht="33.75" customHeight="1">
      <c r="B4" s="92"/>
      <c r="C4" s="92"/>
      <c r="D4" s="102" t="s">
        <v>29</v>
      </c>
      <c r="E4" s="103"/>
      <c r="F4" s="103"/>
      <c r="G4" s="103"/>
      <c r="H4" s="103"/>
      <c r="I4" s="103"/>
      <c r="J4" s="103"/>
      <c r="K4" s="104"/>
      <c r="L4" s="108" t="s">
        <v>32</v>
      </c>
      <c r="M4" s="109"/>
      <c r="N4" s="109"/>
      <c r="O4" s="110"/>
      <c r="P4" s="113"/>
      <c r="Q4" s="114"/>
      <c r="R4" s="9"/>
    </row>
    <row r="5" spans="2:251" s="10" customFormat="1" ht="38.25" customHeight="1">
      <c r="B5" s="92"/>
      <c r="C5" s="92"/>
      <c r="D5" s="105"/>
      <c r="E5" s="106"/>
      <c r="F5" s="106"/>
      <c r="G5" s="106"/>
      <c r="H5" s="106"/>
      <c r="I5" s="106"/>
      <c r="J5" s="106"/>
      <c r="K5" s="107"/>
      <c r="L5" s="108" t="s">
        <v>33</v>
      </c>
      <c r="M5" s="109"/>
      <c r="N5" s="109"/>
      <c r="O5" s="110"/>
      <c r="P5" s="115"/>
      <c r="Q5" s="116"/>
      <c r="R5" s="9"/>
    </row>
    <row r="6" spans="2:251" s="10" customFormat="1" ht="23.25" customHeight="1">
      <c r="C6" s="117"/>
      <c r="D6" s="117"/>
      <c r="E6" s="117"/>
      <c r="F6" s="117"/>
      <c r="G6" s="117"/>
      <c r="H6" s="117"/>
      <c r="I6" s="117"/>
      <c r="J6" s="117"/>
      <c r="K6" s="117"/>
      <c r="L6" s="117"/>
      <c r="M6" s="117"/>
      <c r="N6" s="117"/>
      <c r="O6" s="117"/>
      <c r="P6" s="117"/>
      <c r="Q6" s="117"/>
      <c r="R6" s="9"/>
    </row>
    <row r="7" spans="2:251" s="10" customFormat="1" ht="31.5" customHeight="1">
      <c r="B7" s="11" t="s">
        <v>40</v>
      </c>
      <c r="C7" s="11" t="s">
        <v>50</v>
      </c>
      <c r="D7" s="108" t="s">
        <v>41</v>
      </c>
      <c r="E7" s="109"/>
      <c r="F7" s="109"/>
      <c r="G7" s="109"/>
      <c r="H7" s="109"/>
      <c r="I7" s="109"/>
      <c r="J7" s="109"/>
      <c r="K7" s="109"/>
      <c r="L7" s="109"/>
      <c r="M7" s="109"/>
      <c r="N7" s="109"/>
      <c r="O7" s="109"/>
      <c r="P7" s="109"/>
      <c r="Q7" s="110"/>
      <c r="R7" s="9"/>
    </row>
    <row r="8" spans="2:251" s="10" customFormat="1" ht="36" customHeight="1">
      <c r="B8" s="11" t="s">
        <v>137</v>
      </c>
      <c r="C8" s="11"/>
      <c r="D8" s="118" t="s">
        <v>138</v>
      </c>
      <c r="E8" s="118"/>
      <c r="F8" s="118"/>
      <c r="G8" s="118"/>
      <c r="H8" s="118"/>
      <c r="I8" s="118"/>
      <c r="J8" s="118"/>
      <c r="K8" s="118"/>
      <c r="L8" s="118"/>
      <c r="M8" s="118"/>
      <c r="N8" s="118"/>
      <c r="O8" s="118"/>
      <c r="P8" s="118"/>
      <c r="Q8" s="118"/>
    </row>
    <row r="9" spans="2:251" s="10" customFormat="1" ht="36" customHeight="1">
      <c r="B9" s="121" t="s">
        <v>39</v>
      </c>
      <c r="C9" s="122"/>
      <c r="D9" s="119" t="s">
        <v>51</v>
      </c>
      <c r="E9" s="119"/>
      <c r="F9" s="119"/>
      <c r="G9" s="119"/>
      <c r="H9" s="119"/>
      <c r="I9" s="120"/>
      <c r="J9" s="133" t="s">
        <v>81</v>
      </c>
      <c r="K9" s="134"/>
      <c r="L9" s="135"/>
      <c r="M9" s="142" t="s">
        <v>28</v>
      </c>
      <c r="N9" s="143"/>
      <c r="O9" s="143"/>
      <c r="P9" s="143"/>
      <c r="Q9" s="144"/>
      <c r="R9" s="12"/>
      <c r="T9" s="150"/>
      <c r="U9" s="150"/>
      <c r="V9" s="150"/>
      <c r="W9" s="150"/>
      <c r="X9" s="150"/>
    </row>
    <row r="10" spans="2:251" s="10" customFormat="1" ht="36" customHeight="1">
      <c r="B10" s="121" t="s">
        <v>27</v>
      </c>
      <c r="C10" s="122"/>
      <c r="D10" s="119" t="s">
        <v>52</v>
      </c>
      <c r="E10" s="119"/>
      <c r="F10" s="119"/>
      <c r="G10" s="119"/>
      <c r="H10" s="119"/>
      <c r="I10" s="120"/>
      <c r="J10" s="136"/>
      <c r="K10" s="137"/>
      <c r="L10" s="138"/>
      <c r="M10" s="13" t="s">
        <v>26</v>
      </c>
      <c r="N10" s="152" t="s">
        <v>25</v>
      </c>
      <c r="O10" s="152"/>
      <c r="P10" s="152"/>
      <c r="Q10" s="13" t="s">
        <v>24</v>
      </c>
      <c r="R10" s="12"/>
      <c r="T10" s="14"/>
      <c r="U10" s="14"/>
      <c r="V10" s="14"/>
      <c r="W10" s="14"/>
      <c r="X10" s="14"/>
    </row>
    <row r="11" spans="2:251" s="10" customFormat="1" ht="79.900000000000006" customHeight="1">
      <c r="B11" s="123" t="s">
        <v>23</v>
      </c>
      <c r="C11" s="124"/>
      <c r="D11" s="145" t="s">
        <v>53</v>
      </c>
      <c r="E11" s="145"/>
      <c r="F11" s="145"/>
      <c r="G11" s="145"/>
      <c r="H11" s="145"/>
      <c r="I11" s="146"/>
      <c r="J11" s="136"/>
      <c r="K11" s="137"/>
      <c r="L11" s="138"/>
      <c r="M11" s="15"/>
      <c r="N11" s="153"/>
      <c r="O11" s="154"/>
      <c r="P11" s="155"/>
      <c r="Q11" s="16"/>
      <c r="R11" s="12"/>
      <c r="T11" s="17"/>
      <c r="U11" s="151"/>
      <c r="V11" s="151"/>
      <c r="W11" s="151"/>
      <c r="X11" s="17"/>
      <c r="Z11" s="18"/>
      <c r="AA11" s="18"/>
    </row>
    <row r="12" spans="2:251" s="10" customFormat="1" ht="147.6" customHeight="1">
      <c r="B12" s="125" t="s">
        <v>22</v>
      </c>
      <c r="C12" s="126"/>
      <c r="D12" s="145" t="s">
        <v>54</v>
      </c>
      <c r="E12" s="145"/>
      <c r="F12" s="145"/>
      <c r="G12" s="145"/>
      <c r="H12" s="145"/>
      <c r="I12" s="146"/>
      <c r="J12" s="136"/>
      <c r="K12" s="137"/>
      <c r="L12" s="138"/>
      <c r="M12" s="19"/>
      <c r="N12" s="147"/>
      <c r="O12" s="148"/>
      <c r="P12" s="149"/>
      <c r="Q12" s="20"/>
      <c r="R12" s="12"/>
      <c r="T12" s="21"/>
      <c r="U12" s="127"/>
      <c r="V12" s="127"/>
      <c r="W12" s="127"/>
      <c r="X12" s="22"/>
      <c r="Z12" s="23"/>
      <c r="AA12" s="24"/>
      <c r="AB12" s="25"/>
    </row>
    <row r="13" spans="2:251" s="10" customFormat="1" ht="74.25" customHeight="1">
      <c r="B13" s="93" t="s">
        <v>21</v>
      </c>
      <c r="C13" s="94"/>
      <c r="D13" s="128">
        <v>2024730010088</v>
      </c>
      <c r="E13" s="128"/>
      <c r="F13" s="128"/>
      <c r="G13" s="128"/>
      <c r="H13" s="128"/>
      <c r="I13" s="129"/>
      <c r="J13" s="136"/>
      <c r="K13" s="137"/>
      <c r="L13" s="138"/>
      <c r="M13" s="26"/>
      <c r="N13" s="130"/>
      <c r="O13" s="131"/>
      <c r="P13" s="132"/>
      <c r="Q13" s="20"/>
      <c r="R13" s="12"/>
      <c r="T13" s="21"/>
      <c r="U13" s="127"/>
      <c r="V13" s="127"/>
      <c r="W13" s="127"/>
      <c r="X13" s="22"/>
      <c r="Z13" s="23"/>
      <c r="AA13" s="24"/>
      <c r="AB13" s="25"/>
    </row>
    <row r="14" spans="2:251" s="10" customFormat="1" ht="105" customHeight="1">
      <c r="B14" s="27" t="s">
        <v>56</v>
      </c>
      <c r="C14" s="28" t="s">
        <v>79</v>
      </c>
      <c r="D14" s="95" t="s">
        <v>80</v>
      </c>
      <c r="E14" s="95"/>
      <c r="F14" s="95"/>
      <c r="G14" s="95"/>
      <c r="H14" s="95"/>
      <c r="I14" s="96"/>
      <c r="J14" s="139"/>
      <c r="K14" s="140"/>
      <c r="L14" s="141"/>
      <c r="M14" s="19"/>
      <c r="N14" s="130"/>
      <c r="O14" s="131"/>
      <c r="P14" s="132"/>
      <c r="Q14" s="29"/>
      <c r="R14" s="12"/>
      <c r="T14" s="30"/>
      <c r="U14" s="127"/>
      <c r="V14" s="127"/>
      <c r="W14" s="31"/>
      <c r="X14" s="22"/>
      <c r="Y14" s="32"/>
      <c r="Z14" s="23"/>
      <c r="AA14" s="24"/>
      <c r="AB14" s="25"/>
    </row>
    <row r="15" spans="2:251" ht="28.5" customHeight="1">
      <c r="B15" s="99" t="s">
        <v>37</v>
      </c>
      <c r="C15" s="157" t="s">
        <v>35</v>
      </c>
      <c r="D15" s="97" t="s">
        <v>43</v>
      </c>
      <c r="E15" s="97" t="s">
        <v>20</v>
      </c>
      <c r="F15" s="97" t="s">
        <v>49</v>
      </c>
      <c r="G15" s="158" t="s">
        <v>45</v>
      </c>
      <c r="H15" s="97" t="s">
        <v>38</v>
      </c>
      <c r="I15" s="173" t="s">
        <v>36</v>
      </c>
      <c r="J15" s="174"/>
      <c r="K15" s="174"/>
      <c r="L15" s="175"/>
      <c r="M15" s="97" t="s">
        <v>19</v>
      </c>
      <c r="N15" s="97"/>
      <c r="O15" s="98" t="s">
        <v>18</v>
      </c>
      <c r="P15" s="98"/>
      <c r="Q15" s="98"/>
      <c r="R15" s="7"/>
      <c r="S15" s="7"/>
      <c r="T15" s="33"/>
      <c r="U15" s="156"/>
      <c r="V15" s="156"/>
      <c r="W15" s="7"/>
      <c r="X15" s="1"/>
      <c r="Y15" s="7"/>
      <c r="Z15" s="34"/>
      <c r="AA15" s="35"/>
      <c r="AB15" s="36"/>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row>
    <row r="16" spans="2:251" ht="33.75" customHeight="1">
      <c r="B16" s="100"/>
      <c r="C16" s="157"/>
      <c r="D16" s="97"/>
      <c r="E16" s="97"/>
      <c r="F16" s="97"/>
      <c r="G16" s="97"/>
      <c r="H16" s="97"/>
      <c r="I16" s="176"/>
      <c r="J16" s="177"/>
      <c r="K16" s="177"/>
      <c r="L16" s="178"/>
      <c r="M16" s="97"/>
      <c r="N16" s="97"/>
      <c r="O16" s="97" t="s">
        <v>17</v>
      </c>
      <c r="P16" s="97" t="s">
        <v>16</v>
      </c>
      <c r="Q16" s="157" t="s">
        <v>15</v>
      </c>
      <c r="R16" s="7"/>
      <c r="S16" s="7"/>
      <c r="T16" s="37"/>
      <c r="U16" s="156"/>
      <c r="V16" s="156"/>
      <c r="W16" s="7"/>
      <c r="X16" s="38"/>
      <c r="Y16" s="7"/>
      <c r="Z16" s="34"/>
      <c r="AA16" s="35"/>
      <c r="AB16" s="36"/>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row>
    <row r="17" spans="2:251" ht="39.75" customHeight="1">
      <c r="B17" s="101"/>
      <c r="C17" s="157"/>
      <c r="D17" s="97"/>
      <c r="E17" s="97"/>
      <c r="F17" s="97"/>
      <c r="G17" s="97"/>
      <c r="H17" s="97"/>
      <c r="I17" s="39" t="s">
        <v>14</v>
      </c>
      <c r="J17" s="39" t="s">
        <v>13</v>
      </c>
      <c r="K17" s="39" t="s">
        <v>12</v>
      </c>
      <c r="L17" s="40" t="s">
        <v>11</v>
      </c>
      <c r="M17" s="39" t="s">
        <v>10</v>
      </c>
      <c r="N17" s="41" t="s">
        <v>9</v>
      </c>
      <c r="O17" s="97"/>
      <c r="P17" s="97"/>
      <c r="Q17" s="157"/>
      <c r="R17" s="7"/>
      <c r="S17" s="7"/>
      <c r="T17" s="42"/>
      <c r="U17" s="156"/>
      <c r="V17" s="156"/>
      <c r="X17" s="35"/>
      <c r="Z17" s="34"/>
      <c r="AA17" s="35"/>
      <c r="AB17" s="36"/>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row>
    <row r="18" spans="2:251" ht="57" customHeight="1">
      <c r="B18" s="218" t="s">
        <v>107</v>
      </c>
      <c r="C18" s="211" t="s">
        <v>108</v>
      </c>
      <c r="D18" s="43" t="s">
        <v>42</v>
      </c>
      <c r="E18" s="215" t="s">
        <v>112</v>
      </c>
      <c r="F18" s="44">
        <v>1</v>
      </c>
      <c r="G18" s="43" t="s">
        <v>42</v>
      </c>
      <c r="H18" s="45">
        <f>SUM(I18:L18)</f>
        <v>100000000</v>
      </c>
      <c r="I18" s="47">
        <f>100000000-J18</f>
        <v>17660000</v>
      </c>
      <c r="J18" s="48">
        <v>82340000</v>
      </c>
      <c r="K18" s="47"/>
      <c r="L18" s="48"/>
      <c r="M18" s="49">
        <v>45689</v>
      </c>
      <c r="N18" s="49">
        <v>46021</v>
      </c>
      <c r="O18" s="162">
        <v>0</v>
      </c>
      <c r="P18" s="162" t="e">
        <v>#DIV/0!</v>
      </c>
      <c r="Q18" s="163" t="e">
        <v>#DIV/0!</v>
      </c>
      <c r="T18" s="42"/>
      <c r="U18" s="156"/>
      <c r="V18" s="156"/>
      <c r="X18" s="1"/>
      <c r="Z18" s="52"/>
      <c r="AA18" s="35"/>
      <c r="AB18" s="36"/>
    </row>
    <row r="19" spans="2:251" ht="37.5" customHeight="1">
      <c r="B19" s="219"/>
      <c r="C19" s="212"/>
      <c r="D19" s="43" t="s">
        <v>2</v>
      </c>
      <c r="E19" s="215"/>
      <c r="F19" s="44"/>
      <c r="G19" s="43"/>
      <c r="H19" s="45"/>
      <c r="I19" s="47"/>
      <c r="J19" s="48"/>
      <c r="K19" s="47"/>
      <c r="M19" s="49"/>
      <c r="N19" s="49"/>
      <c r="O19" s="162"/>
      <c r="P19" s="162"/>
      <c r="Q19" s="163"/>
      <c r="T19" s="42"/>
      <c r="U19" s="54"/>
      <c r="V19" s="54"/>
      <c r="X19" s="1"/>
      <c r="Z19" s="52"/>
      <c r="AA19" s="35"/>
      <c r="AB19" s="36"/>
    </row>
    <row r="20" spans="2:251" ht="61.15" customHeight="1">
      <c r="B20" s="220" t="s">
        <v>143</v>
      </c>
      <c r="C20" s="211" t="s">
        <v>109</v>
      </c>
      <c r="D20" s="43" t="s">
        <v>3</v>
      </c>
      <c r="E20" s="215" t="s">
        <v>85</v>
      </c>
      <c r="F20" s="44">
        <v>70</v>
      </c>
      <c r="G20" s="43" t="s">
        <v>3</v>
      </c>
      <c r="H20" s="45">
        <v>1000000000</v>
      </c>
      <c r="I20" s="47">
        <v>1000000000</v>
      </c>
      <c r="J20" s="48"/>
      <c r="K20" s="47"/>
      <c r="L20" s="48"/>
      <c r="M20" s="49">
        <v>45717</v>
      </c>
      <c r="N20" s="49">
        <v>46021</v>
      </c>
      <c r="O20" s="162">
        <v>0.73888888888888893</v>
      </c>
      <c r="P20" s="162">
        <v>0.46226761255666077</v>
      </c>
      <c r="Q20" s="163">
        <v>1.1810405386263962</v>
      </c>
      <c r="X20" s="59"/>
    </row>
    <row r="21" spans="2:251" ht="19.5" customHeight="1">
      <c r="B21" s="219"/>
      <c r="C21" s="212"/>
      <c r="D21" s="43" t="s">
        <v>2</v>
      </c>
      <c r="E21" s="215"/>
      <c r="F21" s="44"/>
      <c r="G21" s="43"/>
      <c r="H21" s="45"/>
      <c r="I21" s="47"/>
      <c r="J21" s="48"/>
      <c r="K21" s="47"/>
      <c r="L21" s="48"/>
      <c r="M21" s="57"/>
      <c r="N21" s="58"/>
      <c r="O21" s="162"/>
      <c r="P21" s="162"/>
      <c r="Q21" s="163"/>
      <c r="AB21" s="36"/>
    </row>
    <row r="22" spans="2:251" ht="61.15" customHeight="1">
      <c r="B22" s="218" t="s">
        <v>110</v>
      </c>
      <c r="C22" s="211" t="s">
        <v>111</v>
      </c>
      <c r="D22" s="43" t="s">
        <v>3</v>
      </c>
      <c r="E22" s="215" t="s">
        <v>84</v>
      </c>
      <c r="F22" s="44">
        <v>6</v>
      </c>
      <c r="G22" s="43" t="s">
        <v>3</v>
      </c>
      <c r="H22" s="45">
        <v>500000000</v>
      </c>
      <c r="I22" s="47">
        <v>500000000</v>
      </c>
      <c r="J22" s="48"/>
      <c r="K22" s="47"/>
      <c r="L22" s="48"/>
      <c r="M22" s="49">
        <v>45689</v>
      </c>
      <c r="N22" s="49">
        <v>46021</v>
      </c>
      <c r="O22" s="162">
        <v>0.26666666666666666</v>
      </c>
      <c r="P22" s="162">
        <v>0.26713818249669297</v>
      </c>
      <c r="Q22" s="163">
        <v>0.26619598309197684</v>
      </c>
      <c r="X22" s="59"/>
    </row>
    <row r="23" spans="2:251" ht="19.5" customHeight="1">
      <c r="B23" s="219"/>
      <c r="C23" s="212"/>
      <c r="D23" s="43" t="s">
        <v>2</v>
      </c>
      <c r="E23" s="215"/>
      <c r="F23" s="44"/>
      <c r="G23" s="43"/>
      <c r="H23" s="45"/>
      <c r="I23" s="47"/>
      <c r="J23" s="48"/>
      <c r="K23" s="47"/>
      <c r="L23" s="48"/>
      <c r="M23" s="57"/>
      <c r="N23" s="58"/>
      <c r="O23" s="162"/>
      <c r="P23" s="162"/>
      <c r="Q23" s="163"/>
      <c r="AB23" s="36"/>
    </row>
    <row r="24" spans="2:251" ht="61.15" customHeight="1">
      <c r="B24" s="211" t="s">
        <v>82</v>
      </c>
      <c r="C24" s="164" t="s">
        <v>113</v>
      </c>
      <c r="D24" s="43" t="s">
        <v>3</v>
      </c>
      <c r="E24" s="165" t="s">
        <v>119</v>
      </c>
      <c r="F24" s="44">
        <v>1</v>
      </c>
      <c r="G24" s="43" t="s">
        <v>3</v>
      </c>
      <c r="H24" s="45">
        <v>522500000</v>
      </c>
      <c r="I24" s="47">
        <f>+H24</f>
        <v>522500000</v>
      </c>
      <c r="J24" s="48"/>
      <c r="K24" s="47"/>
      <c r="L24" s="48"/>
      <c r="M24" s="49">
        <v>45689</v>
      </c>
      <c r="N24" s="49">
        <v>46021</v>
      </c>
      <c r="O24" s="162">
        <v>1</v>
      </c>
      <c r="P24" s="162">
        <v>1</v>
      </c>
      <c r="Q24" s="163">
        <v>1</v>
      </c>
      <c r="X24" s="59"/>
    </row>
    <row r="25" spans="2:251" ht="19.5" customHeight="1">
      <c r="B25" s="216"/>
      <c r="C25" s="164"/>
      <c r="D25" s="43" t="s">
        <v>2</v>
      </c>
      <c r="E25" s="166"/>
      <c r="F25" s="44"/>
      <c r="G25" s="43"/>
      <c r="H25" s="45"/>
      <c r="I25" s="62"/>
      <c r="J25" s="47"/>
      <c r="K25" s="47"/>
      <c r="L25" s="48"/>
      <c r="M25" s="57"/>
      <c r="N25" s="58"/>
      <c r="O25" s="162"/>
      <c r="P25" s="162"/>
      <c r="Q25" s="163"/>
      <c r="AB25" s="36"/>
    </row>
    <row r="26" spans="2:251" ht="61.15" customHeight="1">
      <c r="B26" s="216"/>
      <c r="C26" s="217" t="s">
        <v>114</v>
      </c>
      <c r="D26" s="43" t="s">
        <v>3</v>
      </c>
      <c r="E26" s="215" t="s">
        <v>120</v>
      </c>
      <c r="F26" s="44">
        <v>1</v>
      </c>
      <c r="G26" s="43" t="s">
        <v>3</v>
      </c>
      <c r="H26" s="45">
        <v>150400000</v>
      </c>
      <c r="I26" s="47">
        <f>+H26</f>
        <v>150400000</v>
      </c>
      <c r="J26" s="47"/>
      <c r="K26" s="47"/>
      <c r="L26" s="48"/>
      <c r="M26" s="49">
        <v>45689</v>
      </c>
      <c r="N26" s="49">
        <v>46021</v>
      </c>
      <c r="O26" s="162">
        <v>1</v>
      </c>
      <c r="P26" s="162">
        <v>1</v>
      </c>
      <c r="Q26" s="163">
        <v>1</v>
      </c>
      <c r="X26" s="59"/>
    </row>
    <row r="27" spans="2:251" ht="19.5" customHeight="1">
      <c r="B27" s="216"/>
      <c r="C27" s="217"/>
      <c r="D27" s="43" t="s">
        <v>2</v>
      </c>
      <c r="E27" s="215"/>
      <c r="F27" s="44"/>
      <c r="G27" s="43"/>
      <c r="H27" s="45"/>
      <c r="I27" s="47"/>
      <c r="J27" s="47"/>
      <c r="K27" s="47"/>
      <c r="L27" s="48"/>
      <c r="M27" s="57"/>
      <c r="N27" s="58"/>
      <c r="O27" s="162"/>
      <c r="P27" s="162"/>
      <c r="Q27" s="163"/>
      <c r="AB27" s="36"/>
    </row>
    <row r="28" spans="2:251" ht="61.15" customHeight="1">
      <c r="B28" s="216"/>
      <c r="C28" s="217" t="s">
        <v>115</v>
      </c>
      <c r="D28" s="43" t="s">
        <v>3</v>
      </c>
      <c r="E28" s="215" t="s">
        <v>83</v>
      </c>
      <c r="F28" s="44">
        <v>100</v>
      </c>
      <c r="G28" s="43" t="s">
        <v>3</v>
      </c>
      <c r="H28" s="45">
        <v>2496927827</v>
      </c>
      <c r="I28" s="47">
        <f>+H28-J28</f>
        <v>666440000</v>
      </c>
      <c r="J28" s="48">
        <f>41465000+1789022827</f>
        <v>1830487827</v>
      </c>
      <c r="K28" s="47"/>
      <c r="L28" s="48"/>
      <c r="M28" s="49">
        <v>45689</v>
      </c>
      <c r="N28" s="49">
        <v>46021</v>
      </c>
      <c r="O28" s="162">
        <v>0.97142857142857142</v>
      </c>
      <c r="P28" s="162">
        <v>0.98177217419755303</v>
      </c>
      <c r="Q28" s="163">
        <v>0.96119394518291601</v>
      </c>
      <c r="X28" s="59"/>
    </row>
    <row r="29" spans="2:251" ht="19.5" customHeight="1">
      <c r="B29" s="216"/>
      <c r="C29" s="217"/>
      <c r="D29" s="43" t="s">
        <v>2</v>
      </c>
      <c r="E29" s="215"/>
      <c r="F29" s="44"/>
      <c r="G29" s="43"/>
      <c r="H29" s="45"/>
      <c r="I29" s="47"/>
      <c r="J29" s="48"/>
      <c r="K29" s="47"/>
      <c r="L29" s="48"/>
      <c r="M29" s="57"/>
      <c r="N29" s="58"/>
      <c r="O29" s="162"/>
      <c r="P29" s="162"/>
      <c r="Q29" s="163"/>
      <c r="AB29" s="36"/>
    </row>
    <row r="30" spans="2:251" ht="61.15" customHeight="1">
      <c r="B30" s="216"/>
      <c r="C30" s="164" t="s">
        <v>116</v>
      </c>
      <c r="D30" s="43" t="s">
        <v>3</v>
      </c>
      <c r="E30" s="215" t="s">
        <v>136</v>
      </c>
      <c r="F30" s="44">
        <v>1</v>
      </c>
      <c r="G30" s="43" t="s">
        <v>3</v>
      </c>
      <c r="H30" s="45">
        <v>1500000000</v>
      </c>
      <c r="I30" s="47">
        <f>+H30</f>
        <v>1500000000</v>
      </c>
      <c r="J30" s="48"/>
      <c r="K30" s="47"/>
      <c r="L30" s="48"/>
      <c r="M30" s="49">
        <v>45689</v>
      </c>
      <c r="N30" s="49">
        <v>46021</v>
      </c>
      <c r="O30" s="162">
        <v>1</v>
      </c>
      <c r="P30" s="162">
        <v>1</v>
      </c>
      <c r="Q30" s="163">
        <v>1</v>
      </c>
      <c r="X30" s="59"/>
    </row>
    <row r="31" spans="2:251" ht="19.5" customHeight="1">
      <c r="B31" s="216"/>
      <c r="C31" s="164"/>
      <c r="D31" s="43" t="s">
        <v>2</v>
      </c>
      <c r="E31" s="215"/>
      <c r="F31" s="44"/>
      <c r="G31" s="43"/>
      <c r="H31" s="45"/>
      <c r="I31" s="47"/>
      <c r="J31" s="48"/>
      <c r="K31" s="47"/>
      <c r="L31" s="48"/>
      <c r="M31" s="57"/>
      <c r="N31" s="58"/>
      <c r="O31" s="162"/>
      <c r="P31" s="162"/>
      <c r="Q31" s="163"/>
      <c r="AB31" s="36"/>
    </row>
    <row r="32" spans="2:251" ht="61.15" customHeight="1">
      <c r="B32" s="216"/>
      <c r="C32" s="164" t="s">
        <v>117</v>
      </c>
      <c r="D32" s="43" t="s">
        <v>3</v>
      </c>
      <c r="E32" s="215" t="s">
        <v>86</v>
      </c>
      <c r="F32" s="44">
        <v>1</v>
      </c>
      <c r="G32" s="43" t="s">
        <v>3</v>
      </c>
      <c r="H32" s="45">
        <v>170000000</v>
      </c>
      <c r="I32" s="47">
        <f>+H32</f>
        <v>170000000</v>
      </c>
      <c r="J32" s="48"/>
      <c r="K32" s="47"/>
      <c r="L32" s="48"/>
      <c r="M32" s="49">
        <v>45931</v>
      </c>
      <c r="N32" s="49">
        <v>46021</v>
      </c>
      <c r="O32" s="162">
        <v>0</v>
      </c>
      <c r="P32" s="162">
        <v>0</v>
      </c>
      <c r="Q32" s="163" t="e">
        <v>#DIV/0!</v>
      </c>
      <c r="X32" s="59"/>
    </row>
    <row r="33" spans="2:28" ht="19.5" customHeight="1">
      <c r="B33" s="216"/>
      <c r="C33" s="164"/>
      <c r="D33" s="43" t="s">
        <v>2</v>
      </c>
      <c r="E33" s="215"/>
      <c r="F33" s="44"/>
      <c r="G33" s="43"/>
      <c r="H33" s="45"/>
      <c r="I33" s="47"/>
      <c r="J33" s="48"/>
      <c r="K33" s="47"/>
      <c r="L33" s="48"/>
      <c r="M33" s="49"/>
      <c r="N33" s="49"/>
      <c r="O33" s="162"/>
      <c r="P33" s="162"/>
      <c r="Q33" s="163"/>
      <c r="AB33" s="36"/>
    </row>
    <row r="34" spans="2:28" ht="61.15" customHeight="1">
      <c r="B34" s="216"/>
      <c r="C34" s="164" t="s">
        <v>118</v>
      </c>
      <c r="D34" s="43" t="s">
        <v>3</v>
      </c>
      <c r="E34" s="215" t="s">
        <v>121</v>
      </c>
      <c r="F34" s="44">
        <v>2</v>
      </c>
      <c r="G34" s="43" t="s">
        <v>3</v>
      </c>
      <c r="H34" s="45">
        <v>120000000</v>
      </c>
      <c r="I34" s="47">
        <f>+H34</f>
        <v>120000000</v>
      </c>
      <c r="J34" s="48"/>
      <c r="K34" s="47"/>
      <c r="L34" s="48"/>
      <c r="M34" s="49">
        <v>45689</v>
      </c>
      <c r="N34" s="49">
        <v>46021</v>
      </c>
      <c r="O34" s="162">
        <v>0.5</v>
      </c>
      <c r="P34" s="162">
        <v>1</v>
      </c>
      <c r="Q34" s="163">
        <v>0.25</v>
      </c>
      <c r="X34" s="59"/>
    </row>
    <row r="35" spans="2:28" ht="19.5" customHeight="1">
      <c r="B35" s="212"/>
      <c r="C35" s="164"/>
      <c r="D35" s="43" t="s">
        <v>2</v>
      </c>
      <c r="E35" s="215"/>
      <c r="F35" s="44"/>
      <c r="G35" s="43"/>
      <c r="H35" s="45"/>
      <c r="I35" s="47"/>
      <c r="J35" s="48"/>
      <c r="K35" s="47"/>
      <c r="L35" s="48"/>
      <c r="M35" s="57"/>
      <c r="N35" s="58"/>
      <c r="O35" s="162"/>
      <c r="P35" s="162"/>
      <c r="Q35" s="163"/>
      <c r="AB35" s="36"/>
    </row>
    <row r="36" spans="2:28" ht="15.75">
      <c r="B36" s="161"/>
      <c r="C36" s="171" t="s">
        <v>8</v>
      </c>
      <c r="D36" s="43" t="s">
        <v>3</v>
      </c>
      <c r="E36" s="165"/>
      <c r="F36" s="56"/>
      <c r="G36" s="43" t="s">
        <v>3</v>
      </c>
      <c r="H36" s="63">
        <f>+H18+H20+H22+H24+H26+H28+H30+H32+H34</f>
        <v>6559827827</v>
      </c>
      <c r="I36" s="63">
        <f>+I18+I20+I22+I24+I26+I28+I30+I32+I34</f>
        <v>4647000000</v>
      </c>
      <c r="J36" s="63">
        <f>+J18+J20+J22+J24+J26+J28+J30+J32+J34</f>
        <v>1912827827</v>
      </c>
      <c r="K36" s="63">
        <f>+K18+K20+K22+K24+K26+K28+K30+K32+K34</f>
        <v>0</v>
      </c>
      <c r="L36" s="63">
        <f>+L18+L20+L22+L24+L26+L28+L30+L32+L34</f>
        <v>0</v>
      </c>
      <c r="M36" s="64"/>
      <c r="N36" s="58"/>
      <c r="O36" s="160"/>
      <c r="P36" s="160"/>
      <c r="Q36" s="161"/>
    </row>
    <row r="37" spans="2:28" ht="15.75">
      <c r="B37" s="161"/>
      <c r="C37" s="171"/>
      <c r="D37" s="43" t="s">
        <v>2</v>
      </c>
      <c r="E37" s="166"/>
      <c r="F37" s="56"/>
      <c r="G37" s="43"/>
      <c r="H37" s="63"/>
      <c r="I37" s="63"/>
      <c r="J37" s="63"/>
      <c r="K37" s="63"/>
      <c r="L37" s="63"/>
      <c r="M37" s="65"/>
      <c r="N37" s="58"/>
      <c r="O37" s="160"/>
      <c r="P37" s="160"/>
      <c r="Q37" s="161"/>
    </row>
    <row r="38" spans="2:28">
      <c r="D38" s="66"/>
      <c r="H38" s="67"/>
      <c r="I38" s="68"/>
      <c r="J38" s="34"/>
      <c r="K38" s="34"/>
      <c r="L38" s="34"/>
      <c r="M38" s="69"/>
      <c r="N38" s="69"/>
      <c r="O38" s="68"/>
      <c r="P38" s="70"/>
      <c r="Q38" s="71"/>
      <c r="R38" s="70"/>
    </row>
    <row r="39" spans="2:28" ht="15.75">
      <c r="B39" s="194" t="s">
        <v>46</v>
      </c>
      <c r="C39" s="194"/>
      <c r="D39" s="159" t="s">
        <v>7</v>
      </c>
      <c r="E39" s="159"/>
      <c r="F39" s="159"/>
      <c r="G39" s="159"/>
      <c r="H39" s="159"/>
      <c r="I39" s="159"/>
      <c r="J39" s="72" t="s">
        <v>47</v>
      </c>
      <c r="K39" s="159" t="s">
        <v>48</v>
      </c>
      <c r="L39" s="159"/>
      <c r="M39" s="191" t="s">
        <v>6</v>
      </c>
      <c r="N39" s="192"/>
      <c r="O39" s="192"/>
      <c r="P39" s="192"/>
      <c r="Q39" s="192"/>
    </row>
    <row r="40" spans="2:28" ht="26.25" customHeight="1">
      <c r="B40" s="185" t="s">
        <v>87</v>
      </c>
      <c r="C40" s="187"/>
      <c r="D40" s="197" t="s">
        <v>64</v>
      </c>
      <c r="E40" s="198"/>
      <c r="F40" s="198"/>
      <c r="G40" s="198"/>
      <c r="H40" s="198"/>
      <c r="I40" s="199"/>
      <c r="J40" s="195" t="s">
        <v>66</v>
      </c>
      <c r="K40" s="73" t="s">
        <v>3</v>
      </c>
      <c r="L40" s="74">
        <v>544132</v>
      </c>
      <c r="M40" s="193" t="s">
        <v>5</v>
      </c>
      <c r="N40" s="193"/>
      <c r="O40" s="193"/>
      <c r="P40" s="193"/>
      <c r="Q40" s="193"/>
    </row>
    <row r="41" spans="2:28" ht="18" customHeight="1">
      <c r="B41" s="188"/>
      <c r="C41" s="190"/>
      <c r="D41" s="200"/>
      <c r="E41" s="201"/>
      <c r="F41" s="201"/>
      <c r="G41" s="201"/>
      <c r="H41" s="201"/>
      <c r="I41" s="202"/>
      <c r="J41" s="195"/>
      <c r="K41" s="73" t="s">
        <v>2</v>
      </c>
      <c r="L41" s="74"/>
      <c r="M41" s="193"/>
      <c r="N41" s="193"/>
      <c r="O41" s="193"/>
      <c r="P41" s="193"/>
      <c r="Q41" s="193"/>
    </row>
    <row r="42" spans="2:28" ht="18.75" customHeight="1">
      <c r="B42" s="181" t="s">
        <v>88</v>
      </c>
      <c r="C42" s="182"/>
      <c r="D42" s="197" t="s">
        <v>89</v>
      </c>
      <c r="E42" s="198"/>
      <c r="F42" s="198"/>
      <c r="G42" s="198"/>
      <c r="H42" s="198"/>
      <c r="I42" s="199"/>
      <c r="J42" s="195" t="s">
        <v>65</v>
      </c>
      <c r="K42" s="73" t="s">
        <v>3</v>
      </c>
      <c r="L42" s="74">
        <v>160000</v>
      </c>
      <c r="M42" s="179" t="s">
        <v>4</v>
      </c>
      <c r="N42" s="179"/>
      <c r="O42" s="179"/>
      <c r="P42" s="179"/>
      <c r="Q42" s="179"/>
    </row>
    <row r="43" spans="2:28" ht="14.25" customHeight="1">
      <c r="B43" s="183"/>
      <c r="C43" s="184"/>
      <c r="D43" s="200"/>
      <c r="E43" s="201"/>
      <c r="F43" s="201"/>
      <c r="G43" s="201"/>
      <c r="H43" s="201"/>
      <c r="I43" s="202"/>
      <c r="J43" s="195"/>
      <c r="K43" s="73" t="s">
        <v>2</v>
      </c>
      <c r="L43" s="75"/>
      <c r="M43" s="179"/>
      <c r="N43" s="179"/>
      <c r="O43" s="179"/>
      <c r="P43" s="179"/>
      <c r="Q43" s="179"/>
    </row>
    <row r="44" spans="2:28" ht="15.75">
      <c r="B44" s="181"/>
      <c r="C44" s="182"/>
      <c r="D44" s="203"/>
      <c r="E44" s="204"/>
      <c r="F44" s="204"/>
      <c r="G44" s="204"/>
      <c r="H44" s="204"/>
      <c r="I44" s="205"/>
      <c r="J44" s="196"/>
      <c r="K44" s="73" t="s">
        <v>3</v>
      </c>
      <c r="L44" s="75"/>
      <c r="M44" s="180"/>
      <c r="N44" s="180"/>
      <c r="O44" s="180"/>
      <c r="P44" s="180"/>
      <c r="Q44" s="180"/>
    </row>
    <row r="45" spans="2:28" ht="15.75">
      <c r="B45" s="183"/>
      <c r="C45" s="184"/>
      <c r="D45" s="206"/>
      <c r="E45" s="207"/>
      <c r="F45" s="207"/>
      <c r="G45" s="207"/>
      <c r="H45" s="207"/>
      <c r="I45" s="208"/>
      <c r="J45" s="196"/>
      <c r="K45" s="73" t="s">
        <v>2</v>
      </c>
      <c r="L45" s="75"/>
      <c r="M45" s="180"/>
      <c r="N45" s="180"/>
      <c r="O45" s="180"/>
      <c r="P45" s="180"/>
      <c r="Q45" s="180"/>
    </row>
    <row r="46" spans="2:28" ht="15" customHeight="1">
      <c r="B46" s="185" t="s">
        <v>1</v>
      </c>
      <c r="C46" s="186"/>
      <c r="D46" s="186"/>
      <c r="E46" s="186"/>
      <c r="F46" s="186"/>
      <c r="G46" s="186"/>
      <c r="H46" s="186"/>
      <c r="I46" s="186"/>
      <c r="J46" s="186"/>
      <c r="K46" s="186"/>
      <c r="L46" s="187"/>
      <c r="M46" s="179" t="s">
        <v>0</v>
      </c>
      <c r="N46" s="179"/>
      <c r="O46" s="179"/>
      <c r="P46" s="179"/>
      <c r="Q46" s="179"/>
    </row>
    <row r="47" spans="2:28" ht="29.25" customHeight="1">
      <c r="B47" s="188"/>
      <c r="C47" s="189"/>
      <c r="D47" s="189"/>
      <c r="E47" s="189"/>
      <c r="F47" s="189"/>
      <c r="G47" s="189"/>
      <c r="H47" s="189"/>
      <c r="I47" s="189"/>
      <c r="J47" s="189"/>
      <c r="K47" s="189"/>
      <c r="L47" s="190"/>
      <c r="M47" s="179"/>
      <c r="N47" s="179"/>
      <c r="O47" s="179"/>
      <c r="P47" s="179"/>
      <c r="Q47" s="179"/>
    </row>
    <row r="48" spans="2:28">
      <c r="M48" s="86"/>
      <c r="N48" s="86"/>
    </row>
    <row r="49" spans="3:53" ht="15.75">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row>
    <row r="50" spans="3:53" ht="15.75">
      <c r="J50" s="87"/>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row>
    <row r="51" spans="3:53" ht="15.75">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row>
    <row r="52" spans="3:53" ht="15.75">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row>
    <row r="53" spans="3:53" ht="15.75">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row>
    <row r="54" spans="3:53" ht="15.75">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row>
    <row r="55" spans="3:53" ht="15.75">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row>
    <row r="56" spans="3:53" ht="15.75">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row>
    <row r="57" spans="3:53" ht="15.75">
      <c r="J57" s="6"/>
      <c r="M57" s="6"/>
      <c r="N57" s="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row>
    <row r="58" spans="3:53" ht="15.75">
      <c r="E58" s="77"/>
      <c r="F58" s="77"/>
      <c r="G58" s="78"/>
      <c r="I58" s="77"/>
      <c r="J58" s="2"/>
      <c r="K58" s="2"/>
      <c r="M58" s="6"/>
      <c r="N58" s="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row>
    <row r="59" spans="3:53" ht="15.75">
      <c r="C59" s="77"/>
      <c r="E59" s="79"/>
      <c r="F59" s="79"/>
      <c r="G59" s="3"/>
      <c r="I59" s="4"/>
      <c r="J59" s="5"/>
      <c r="K59" s="3"/>
      <c r="L59" s="80"/>
      <c r="M59" s="6"/>
      <c r="N59" s="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row>
    <row r="60" spans="3:53" ht="15.75">
      <c r="C60" s="77"/>
      <c r="E60" s="79"/>
      <c r="F60" s="4"/>
      <c r="G60" s="4"/>
      <c r="H60" s="4"/>
      <c r="I60" s="4"/>
      <c r="J60" s="4"/>
      <c r="K60" s="4"/>
      <c r="L60" s="4"/>
      <c r="M60" s="6"/>
      <c r="N60" s="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row>
    <row r="61" spans="3:53" ht="15.75">
      <c r="C61" s="77"/>
      <c r="E61" s="79"/>
      <c r="F61" s="79"/>
      <c r="G61" s="79"/>
      <c r="H61" s="79"/>
      <c r="I61" s="4"/>
      <c r="J61" s="4"/>
      <c r="K61" s="4"/>
      <c r="L61" s="4"/>
      <c r="M61" s="6"/>
      <c r="N61" s="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row>
    <row r="62" spans="3:53" ht="15.75">
      <c r="C62" s="77"/>
      <c r="E62" s="79"/>
      <c r="F62" s="79"/>
      <c r="G62" s="79"/>
      <c r="H62" s="79"/>
      <c r="I62" s="4"/>
      <c r="J62" s="4"/>
      <c r="K62" s="4"/>
      <c r="L62" s="4"/>
      <c r="M62" s="6"/>
      <c r="N62" s="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row>
    <row r="63" spans="3:53" ht="15.75">
      <c r="E63" s="81"/>
      <c r="F63" s="81"/>
      <c r="G63" s="82"/>
      <c r="H63" s="82"/>
      <c r="I63" s="82"/>
      <c r="J63" s="82"/>
      <c r="K63" s="82"/>
      <c r="L63" s="82"/>
      <c r="M63" s="6"/>
      <c r="N63" s="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row>
    <row r="64" spans="3:53" ht="15.75">
      <c r="J64" s="6"/>
      <c r="M64" s="6"/>
      <c r="N64" s="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row>
    <row r="65" spans="18:53" s="6" customFormat="1" ht="15.75">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row>
    <row r="66" spans="18:53" s="6" customFormat="1" ht="15.75">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row>
    <row r="67" spans="18:53" s="6" customFormat="1" ht="15.75">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row>
    <row r="68" spans="18:53" s="6" customFormat="1" ht="15.75">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row>
    <row r="69" spans="18:53" s="6" customFormat="1" ht="15.75">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row>
    <row r="70" spans="18:53" s="6" customFormat="1" ht="15.75">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row>
    <row r="71" spans="18:53" s="6" customFormat="1" ht="15.75">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row>
    <row r="72" spans="18:53" s="6" customFormat="1" ht="15.75">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row>
    <row r="73" spans="18:53" s="6" customFormat="1" ht="15.75">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row>
    <row r="74" spans="18:53" s="6" customFormat="1" ht="15.75">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row>
    <row r="75" spans="18:53" s="6" customFormat="1" ht="15.75">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row>
    <row r="76" spans="18:53" s="6" customFormat="1" ht="15.75">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row>
    <row r="77" spans="18:53" s="6" customFormat="1" ht="15.75">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row>
    <row r="78" spans="18:53" s="6" customFormat="1" ht="15.75">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row>
    <row r="79" spans="18:53" s="6" customFormat="1" ht="15.75">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row>
    <row r="80" spans="18:53" s="6" customFormat="1" ht="15.75">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row>
    <row r="81" spans="18:53" s="6" customFormat="1" ht="15.75">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row>
    <row r="82" spans="18:53" s="6" customFormat="1"/>
  </sheetData>
  <mergeCells count="124">
    <mergeCell ref="B20:B21"/>
    <mergeCell ref="M15:N16"/>
    <mergeCell ref="D7:Q7"/>
    <mergeCell ref="D8:Q8"/>
    <mergeCell ref="B9:C9"/>
    <mergeCell ref="D9:I9"/>
    <mergeCell ref="J9:L14"/>
    <mergeCell ref="M9:Q9"/>
    <mergeCell ref="B12:C12"/>
    <mergeCell ref="D12:I12"/>
    <mergeCell ref="N12:P12"/>
    <mergeCell ref="O15:Q15"/>
    <mergeCell ref="C20:C21"/>
    <mergeCell ref="E20:E21"/>
    <mergeCell ref="O20:O21"/>
    <mergeCell ref="P20:P21"/>
    <mergeCell ref="Q20:Q21"/>
    <mergeCell ref="B2:C5"/>
    <mergeCell ref="D2:K3"/>
    <mergeCell ref="L2:O2"/>
    <mergeCell ref="P2:Q5"/>
    <mergeCell ref="L3:O3"/>
    <mergeCell ref="D4:K5"/>
    <mergeCell ref="L4:O4"/>
    <mergeCell ref="L5:O5"/>
    <mergeCell ref="C6:Q6"/>
    <mergeCell ref="B18:B19"/>
    <mergeCell ref="C18:C19"/>
    <mergeCell ref="E18:E19"/>
    <mergeCell ref="O18:O19"/>
    <mergeCell ref="P18:P19"/>
    <mergeCell ref="Q18:Q19"/>
    <mergeCell ref="T9:X9"/>
    <mergeCell ref="B10:C10"/>
    <mergeCell ref="D10:I10"/>
    <mergeCell ref="N10:P10"/>
    <mergeCell ref="B11:C11"/>
    <mergeCell ref="D11:I11"/>
    <mergeCell ref="N11:P11"/>
    <mergeCell ref="U11:W11"/>
    <mergeCell ref="G15:G17"/>
    <mergeCell ref="U12:W12"/>
    <mergeCell ref="B13:C13"/>
    <mergeCell ref="D13:I13"/>
    <mergeCell ref="N13:P13"/>
    <mergeCell ref="U13:W13"/>
    <mergeCell ref="D14:I14"/>
    <mergeCell ref="N14:P14"/>
    <mergeCell ref="U14:V14"/>
    <mergeCell ref="B15:B17"/>
    <mergeCell ref="P22:P23"/>
    <mergeCell ref="C22:C23"/>
    <mergeCell ref="Q22:Q23"/>
    <mergeCell ref="U15:V15"/>
    <mergeCell ref="O16:O17"/>
    <mergeCell ref="P16:P17"/>
    <mergeCell ref="Q16:Q17"/>
    <mergeCell ref="U16:V16"/>
    <mergeCell ref="U17:V17"/>
    <mergeCell ref="U18:V18"/>
    <mergeCell ref="C15:C17"/>
    <mergeCell ref="D15:D17"/>
    <mergeCell ref="E15:E17"/>
    <mergeCell ref="F15:F17"/>
    <mergeCell ref="H15:H17"/>
    <mergeCell ref="I15:L16"/>
    <mergeCell ref="B36:B37"/>
    <mergeCell ref="C36:C37"/>
    <mergeCell ref="E36:E37"/>
    <mergeCell ref="O36:O37"/>
    <mergeCell ref="P36:P37"/>
    <mergeCell ref="M44:Q45"/>
    <mergeCell ref="B39:C39"/>
    <mergeCell ref="D39:I39"/>
    <mergeCell ref="K39:L39"/>
    <mergeCell ref="Q36:Q37"/>
    <mergeCell ref="C26:C27"/>
    <mergeCell ref="E26:E27"/>
    <mergeCell ref="O26:O27"/>
    <mergeCell ref="B22:B23"/>
    <mergeCell ref="P26:P27"/>
    <mergeCell ref="Q26:Q27"/>
    <mergeCell ref="C32:C33"/>
    <mergeCell ref="E32:E33"/>
    <mergeCell ref="O32:O33"/>
    <mergeCell ref="P32:P33"/>
    <mergeCell ref="Q32:Q33"/>
    <mergeCell ref="C28:C29"/>
    <mergeCell ref="E28:E29"/>
    <mergeCell ref="E30:E31"/>
    <mergeCell ref="O30:O31"/>
    <mergeCell ref="P30:P31"/>
    <mergeCell ref="Q30:Q31"/>
    <mergeCell ref="C24:C25"/>
    <mergeCell ref="E24:E25"/>
    <mergeCell ref="O24:O25"/>
    <mergeCell ref="P24:P25"/>
    <mergeCell ref="Q24:Q25"/>
    <mergeCell ref="E22:E23"/>
    <mergeCell ref="O22:O23"/>
    <mergeCell ref="B46:L47"/>
    <mergeCell ref="M46:Q47"/>
    <mergeCell ref="C34:C35"/>
    <mergeCell ref="E34:E35"/>
    <mergeCell ref="O34:O35"/>
    <mergeCell ref="P34:P35"/>
    <mergeCell ref="Q34:Q35"/>
    <mergeCell ref="B42:C43"/>
    <mergeCell ref="D42:I43"/>
    <mergeCell ref="J42:J43"/>
    <mergeCell ref="M42:Q43"/>
    <mergeCell ref="B44:C45"/>
    <mergeCell ref="D44:I45"/>
    <mergeCell ref="J44:J45"/>
    <mergeCell ref="M39:Q39"/>
    <mergeCell ref="B40:C41"/>
    <mergeCell ref="D40:I41"/>
    <mergeCell ref="J40:J41"/>
    <mergeCell ref="M40:Q41"/>
    <mergeCell ref="B24:B35"/>
    <mergeCell ref="O28:O29"/>
    <mergeCell ref="P28:P29"/>
    <mergeCell ref="Q28:Q29"/>
    <mergeCell ref="C30:C31"/>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Q78"/>
  <sheetViews>
    <sheetView tabSelected="1" topLeftCell="A17" zoomScale="70" zoomScaleNormal="70" workbookViewId="0">
      <selection activeCell="C46" sqref="C46"/>
    </sheetView>
  </sheetViews>
  <sheetFormatPr baseColWidth="10" defaultColWidth="12.5703125" defaultRowHeight="15"/>
  <cols>
    <col min="1" max="1" width="6.7109375" style="6" customWidth="1"/>
    <col min="2" max="2" width="78.28515625" style="6" customWidth="1"/>
    <col min="3" max="3" width="59.28515625" style="6" customWidth="1"/>
    <col min="4" max="4" width="16.85546875" style="6" customWidth="1"/>
    <col min="5" max="5" width="13.85546875" style="6" customWidth="1"/>
    <col min="6" max="6" width="16.7109375" style="6" customWidth="1"/>
    <col min="7" max="7" width="18" style="6" customWidth="1"/>
    <col min="8" max="9" width="26" style="6" bestFit="1" customWidth="1"/>
    <col min="10" max="10" width="20.85546875" style="7" customWidth="1"/>
    <col min="11" max="11" width="13.5703125" style="6" customWidth="1"/>
    <col min="12" max="12" width="15.85546875" style="6" customWidth="1"/>
    <col min="13" max="13" width="14.85546875" style="8" customWidth="1"/>
    <col min="14" max="14" width="21.140625" style="8" customWidth="1"/>
    <col min="15" max="17" width="16.85546875" style="6" customWidth="1"/>
    <col min="18" max="18" width="16.42578125" style="6" customWidth="1"/>
    <col min="19" max="19" width="12.5703125" style="6"/>
    <col min="20" max="20" width="14.42578125" style="6" customWidth="1"/>
    <col min="21" max="21" width="18.5703125" style="6" customWidth="1"/>
    <col min="22" max="22" width="33.85546875" style="6" customWidth="1"/>
    <col min="23" max="23" width="12.5703125" style="6" hidden="1" customWidth="1"/>
    <col min="24" max="24" width="24.28515625" style="6" customWidth="1"/>
    <col min="25" max="25" width="22.5703125" style="6" customWidth="1"/>
    <col min="26" max="27" width="12.5703125" style="6"/>
    <col min="28" max="28" width="16.85546875" style="6" customWidth="1"/>
    <col min="29" max="29" width="12.5703125" style="6"/>
    <col min="30" max="30" width="30.140625" style="6" customWidth="1"/>
    <col min="31" max="31" width="15.42578125" style="6" customWidth="1"/>
    <col min="32" max="32" width="15.85546875" style="6" customWidth="1"/>
    <col min="33" max="33" width="24.42578125" style="6" customWidth="1"/>
    <col min="34" max="34" width="17.140625" style="6" customWidth="1"/>
    <col min="35" max="16384" width="12.5703125" style="6"/>
  </cols>
  <sheetData>
    <row r="1" spans="2:251" ht="22.5" customHeight="1"/>
    <row r="2" spans="2:251" s="10" customFormat="1" ht="37.5" customHeight="1">
      <c r="B2" s="92"/>
      <c r="C2" s="92"/>
      <c r="D2" s="102" t="s">
        <v>30</v>
      </c>
      <c r="E2" s="103"/>
      <c r="F2" s="103"/>
      <c r="G2" s="103"/>
      <c r="H2" s="103"/>
      <c r="I2" s="103"/>
      <c r="J2" s="103"/>
      <c r="K2" s="104"/>
      <c r="L2" s="108" t="s">
        <v>34</v>
      </c>
      <c r="M2" s="109"/>
      <c r="N2" s="109"/>
      <c r="O2" s="110"/>
      <c r="P2" s="111"/>
      <c r="Q2" s="112"/>
      <c r="R2" s="9"/>
    </row>
    <row r="3" spans="2:251" s="10" customFormat="1" ht="37.5" customHeight="1">
      <c r="B3" s="92"/>
      <c r="C3" s="92"/>
      <c r="D3" s="105"/>
      <c r="E3" s="106"/>
      <c r="F3" s="106"/>
      <c r="G3" s="106"/>
      <c r="H3" s="106"/>
      <c r="I3" s="106"/>
      <c r="J3" s="106"/>
      <c r="K3" s="107"/>
      <c r="L3" s="108" t="s">
        <v>31</v>
      </c>
      <c r="M3" s="109"/>
      <c r="N3" s="109"/>
      <c r="O3" s="110"/>
      <c r="P3" s="113"/>
      <c r="Q3" s="114"/>
      <c r="R3" s="9"/>
    </row>
    <row r="4" spans="2:251" s="10" customFormat="1" ht="33.75" customHeight="1">
      <c r="B4" s="92"/>
      <c r="C4" s="92"/>
      <c r="D4" s="102" t="s">
        <v>29</v>
      </c>
      <c r="E4" s="103"/>
      <c r="F4" s="103"/>
      <c r="G4" s="103"/>
      <c r="H4" s="103"/>
      <c r="I4" s="103"/>
      <c r="J4" s="103"/>
      <c r="K4" s="104"/>
      <c r="L4" s="108" t="s">
        <v>32</v>
      </c>
      <c r="M4" s="109"/>
      <c r="N4" s="109"/>
      <c r="O4" s="110"/>
      <c r="P4" s="113"/>
      <c r="Q4" s="114"/>
      <c r="R4" s="9"/>
    </row>
    <row r="5" spans="2:251" s="10" customFormat="1" ht="38.25" customHeight="1">
      <c r="B5" s="92"/>
      <c r="C5" s="92"/>
      <c r="D5" s="105"/>
      <c r="E5" s="106"/>
      <c r="F5" s="106"/>
      <c r="G5" s="106"/>
      <c r="H5" s="106"/>
      <c r="I5" s="106"/>
      <c r="J5" s="106"/>
      <c r="K5" s="107"/>
      <c r="L5" s="108" t="s">
        <v>33</v>
      </c>
      <c r="M5" s="109"/>
      <c r="N5" s="109"/>
      <c r="O5" s="110"/>
      <c r="P5" s="115"/>
      <c r="Q5" s="116"/>
      <c r="R5" s="9"/>
    </row>
    <row r="6" spans="2:251" s="10" customFormat="1" ht="23.25" customHeight="1">
      <c r="C6" s="117"/>
      <c r="D6" s="117"/>
      <c r="E6" s="117"/>
      <c r="F6" s="117"/>
      <c r="G6" s="117"/>
      <c r="H6" s="117"/>
      <c r="I6" s="117"/>
      <c r="J6" s="117"/>
      <c r="K6" s="117"/>
      <c r="L6" s="117"/>
      <c r="M6" s="117"/>
      <c r="N6" s="117"/>
      <c r="O6" s="117"/>
      <c r="P6" s="117"/>
      <c r="Q6" s="117"/>
      <c r="R6" s="9"/>
    </row>
    <row r="7" spans="2:251" s="10" customFormat="1" ht="31.5" customHeight="1">
      <c r="B7" s="11" t="s">
        <v>40</v>
      </c>
      <c r="C7" s="11" t="s">
        <v>50</v>
      </c>
      <c r="D7" s="108" t="s">
        <v>41</v>
      </c>
      <c r="E7" s="109"/>
      <c r="F7" s="109"/>
      <c r="G7" s="109"/>
      <c r="H7" s="109"/>
      <c r="I7" s="109"/>
      <c r="J7" s="109"/>
      <c r="K7" s="109"/>
      <c r="L7" s="109"/>
      <c r="M7" s="109"/>
      <c r="N7" s="109"/>
      <c r="O7" s="109"/>
      <c r="P7" s="109"/>
      <c r="Q7" s="110"/>
      <c r="R7" s="9"/>
    </row>
    <row r="8" spans="2:251" s="10" customFormat="1" ht="36" customHeight="1">
      <c r="B8" s="11" t="s">
        <v>137</v>
      </c>
      <c r="C8" s="11"/>
      <c r="D8" s="118" t="s">
        <v>138</v>
      </c>
      <c r="E8" s="118"/>
      <c r="F8" s="118"/>
      <c r="G8" s="118"/>
      <c r="H8" s="118"/>
      <c r="I8" s="118"/>
      <c r="J8" s="118"/>
      <c r="K8" s="118"/>
      <c r="L8" s="118"/>
      <c r="M8" s="118"/>
      <c r="N8" s="118"/>
      <c r="O8" s="118"/>
      <c r="P8" s="118"/>
      <c r="Q8" s="118"/>
    </row>
    <row r="9" spans="2:251" s="10" customFormat="1" ht="36" customHeight="1">
      <c r="B9" s="121" t="s">
        <v>39</v>
      </c>
      <c r="C9" s="122"/>
      <c r="D9" s="119" t="s">
        <v>51</v>
      </c>
      <c r="E9" s="119"/>
      <c r="F9" s="119"/>
      <c r="G9" s="119"/>
      <c r="H9" s="119"/>
      <c r="I9" s="120"/>
      <c r="J9" s="133" t="s">
        <v>68</v>
      </c>
      <c r="K9" s="134"/>
      <c r="L9" s="135"/>
      <c r="M9" s="142" t="s">
        <v>28</v>
      </c>
      <c r="N9" s="143"/>
      <c r="O9" s="143"/>
      <c r="P9" s="143"/>
      <c r="Q9" s="144"/>
      <c r="R9" s="12"/>
      <c r="T9" s="150"/>
      <c r="U9" s="150"/>
      <c r="V9" s="150"/>
      <c r="W9" s="150"/>
      <c r="X9" s="150"/>
    </row>
    <row r="10" spans="2:251" s="10" customFormat="1" ht="36" customHeight="1">
      <c r="B10" s="121" t="s">
        <v>27</v>
      </c>
      <c r="C10" s="122"/>
      <c r="D10" s="119" t="s">
        <v>52</v>
      </c>
      <c r="E10" s="119"/>
      <c r="F10" s="119"/>
      <c r="G10" s="119"/>
      <c r="H10" s="119"/>
      <c r="I10" s="120"/>
      <c r="J10" s="136"/>
      <c r="K10" s="137"/>
      <c r="L10" s="138"/>
      <c r="M10" s="13" t="s">
        <v>26</v>
      </c>
      <c r="N10" s="152" t="s">
        <v>25</v>
      </c>
      <c r="O10" s="152"/>
      <c r="P10" s="152"/>
      <c r="Q10" s="13" t="s">
        <v>24</v>
      </c>
      <c r="R10" s="12"/>
      <c r="T10" s="14"/>
      <c r="U10" s="14"/>
      <c r="V10" s="14"/>
      <c r="W10" s="14"/>
      <c r="X10" s="14"/>
    </row>
    <row r="11" spans="2:251" s="10" customFormat="1" ht="79.900000000000006" customHeight="1">
      <c r="B11" s="123" t="s">
        <v>23</v>
      </c>
      <c r="C11" s="124"/>
      <c r="D11" s="145" t="s">
        <v>67</v>
      </c>
      <c r="E11" s="145"/>
      <c r="F11" s="145"/>
      <c r="G11" s="145"/>
      <c r="H11" s="145"/>
      <c r="I11" s="146"/>
      <c r="J11" s="136"/>
      <c r="K11" s="137"/>
      <c r="L11" s="138"/>
      <c r="M11" s="15"/>
      <c r="N11" s="153"/>
      <c r="O11" s="154"/>
      <c r="P11" s="155"/>
      <c r="Q11" s="16"/>
      <c r="R11" s="12"/>
      <c r="T11" s="17"/>
      <c r="U11" s="151"/>
      <c r="V11" s="151"/>
      <c r="W11" s="151"/>
      <c r="X11" s="17"/>
      <c r="Z11" s="18"/>
      <c r="AA11" s="18"/>
    </row>
    <row r="12" spans="2:251" s="10" customFormat="1" ht="147.6" customHeight="1">
      <c r="B12" s="125" t="s">
        <v>22</v>
      </c>
      <c r="C12" s="126"/>
      <c r="D12" s="145" t="s">
        <v>139</v>
      </c>
      <c r="E12" s="145"/>
      <c r="F12" s="145"/>
      <c r="G12" s="145"/>
      <c r="H12" s="145"/>
      <c r="I12" s="146"/>
      <c r="J12" s="136"/>
      <c r="K12" s="137"/>
      <c r="L12" s="138"/>
      <c r="M12" s="19"/>
      <c r="N12" s="147"/>
      <c r="O12" s="148"/>
      <c r="P12" s="149"/>
      <c r="Q12" s="20"/>
      <c r="R12" s="12"/>
      <c r="T12" s="21"/>
      <c r="U12" s="127"/>
      <c r="V12" s="127"/>
      <c r="W12" s="127"/>
      <c r="X12" s="22"/>
      <c r="Z12" s="23"/>
      <c r="AA12" s="24"/>
      <c r="AB12" s="25"/>
    </row>
    <row r="13" spans="2:251" s="10" customFormat="1" ht="74.25" customHeight="1">
      <c r="B13" s="93" t="s">
        <v>21</v>
      </c>
      <c r="C13" s="94"/>
      <c r="D13" s="128">
        <v>2024730010087</v>
      </c>
      <c r="E13" s="128"/>
      <c r="F13" s="128"/>
      <c r="G13" s="128"/>
      <c r="H13" s="128"/>
      <c r="I13" s="129"/>
      <c r="J13" s="136"/>
      <c r="K13" s="137"/>
      <c r="L13" s="138"/>
      <c r="M13" s="26"/>
      <c r="N13" s="130"/>
      <c r="O13" s="131"/>
      <c r="P13" s="132"/>
      <c r="Q13" s="20"/>
      <c r="R13" s="12"/>
      <c r="T13" s="21"/>
      <c r="U13" s="127"/>
      <c r="V13" s="127"/>
      <c r="W13" s="127"/>
      <c r="X13" s="22"/>
      <c r="Z13" s="23"/>
      <c r="AA13" s="24"/>
      <c r="AB13" s="25"/>
    </row>
    <row r="14" spans="2:251" s="10" customFormat="1" ht="154.9" customHeight="1">
      <c r="B14" s="27" t="s">
        <v>56</v>
      </c>
      <c r="C14" s="28" t="s">
        <v>57</v>
      </c>
      <c r="D14" s="95" t="s">
        <v>58</v>
      </c>
      <c r="E14" s="95"/>
      <c r="F14" s="95"/>
      <c r="G14" s="95"/>
      <c r="H14" s="95"/>
      <c r="I14" s="96"/>
      <c r="J14" s="139"/>
      <c r="K14" s="140"/>
      <c r="L14" s="141"/>
      <c r="M14" s="19"/>
      <c r="N14" s="130"/>
      <c r="O14" s="131"/>
      <c r="P14" s="132"/>
      <c r="Q14" s="29"/>
      <c r="R14" s="12"/>
      <c r="T14" s="30"/>
      <c r="U14" s="127"/>
      <c r="V14" s="127"/>
      <c r="W14" s="31"/>
      <c r="X14" s="22"/>
      <c r="Y14" s="32"/>
      <c r="Z14" s="23"/>
      <c r="AA14" s="24"/>
      <c r="AB14" s="25"/>
    </row>
    <row r="15" spans="2:251" ht="28.5" customHeight="1">
      <c r="B15" s="99" t="s">
        <v>37</v>
      </c>
      <c r="C15" s="157" t="s">
        <v>35</v>
      </c>
      <c r="D15" s="97" t="s">
        <v>43</v>
      </c>
      <c r="E15" s="97" t="s">
        <v>20</v>
      </c>
      <c r="F15" s="97" t="s">
        <v>49</v>
      </c>
      <c r="G15" s="158" t="s">
        <v>45</v>
      </c>
      <c r="H15" s="97" t="s">
        <v>38</v>
      </c>
      <c r="I15" s="173" t="s">
        <v>36</v>
      </c>
      <c r="J15" s="174"/>
      <c r="K15" s="174"/>
      <c r="L15" s="175"/>
      <c r="M15" s="97" t="s">
        <v>19</v>
      </c>
      <c r="N15" s="97"/>
      <c r="O15" s="98" t="s">
        <v>18</v>
      </c>
      <c r="P15" s="98"/>
      <c r="Q15" s="98"/>
      <c r="R15" s="7"/>
      <c r="S15" s="7"/>
      <c r="T15" s="33"/>
      <c r="U15" s="156"/>
      <c r="V15" s="156"/>
      <c r="W15" s="7"/>
      <c r="X15" s="1"/>
      <c r="Y15" s="7"/>
      <c r="Z15" s="34"/>
      <c r="AA15" s="35"/>
      <c r="AB15" s="36"/>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row>
    <row r="16" spans="2:251" ht="33.75" customHeight="1">
      <c r="B16" s="100"/>
      <c r="C16" s="157"/>
      <c r="D16" s="97"/>
      <c r="E16" s="97"/>
      <c r="F16" s="97"/>
      <c r="G16" s="97"/>
      <c r="H16" s="97"/>
      <c r="I16" s="176"/>
      <c r="J16" s="177"/>
      <c r="K16" s="177"/>
      <c r="L16" s="178"/>
      <c r="M16" s="97"/>
      <c r="N16" s="97"/>
      <c r="O16" s="97" t="s">
        <v>17</v>
      </c>
      <c r="P16" s="97" t="s">
        <v>16</v>
      </c>
      <c r="Q16" s="157" t="s">
        <v>15</v>
      </c>
      <c r="R16" s="7"/>
      <c r="S16" s="7"/>
      <c r="T16" s="37"/>
      <c r="U16" s="156"/>
      <c r="V16" s="156"/>
      <c r="W16" s="7"/>
      <c r="X16" s="38"/>
      <c r="Y16" s="7"/>
      <c r="Z16" s="34"/>
      <c r="AA16" s="35"/>
      <c r="AB16" s="36"/>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row>
    <row r="17" spans="2:251" ht="39.75" customHeight="1">
      <c r="B17" s="101"/>
      <c r="C17" s="157"/>
      <c r="D17" s="97"/>
      <c r="E17" s="97"/>
      <c r="F17" s="97"/>
      <c r="G17" s="97"/>
      <c r="H17" s="97"/>
      <c r="I17" s="39" t="s">
        <v>14</v>
      </c>
      <c r="J17" s="39" t="s">
        <v>13</v>
      </c>
      <c r="K17" s="39" t="s">
        <v>12</v>
      </c>
      <c r="L17" s="40" t="s">
        <v>11</v>
      </c>
      <c r="M17" s="39" t="s">
        <v>10</v>
      </c>
      <c r="N17" s="41" t="s">
        <v>9</v>
      </c>
      <c r="O17" s="97"/>
      <c r="P17" s="97"/>
      <c r="Q17" s="157"/>
      <c r="R17" s="7"/>
      <c r="S17" s="7"/>
      <c r="T17" s="42"/>
      <c r="U17" s="156"/>
      <c r="V17" s="156"/>
      <c r="X17" s="35"/>
      <c r="Z17" s="34"/>
      <c r="AA17" s="35"/>
      <c r="AB17" s="36"/>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row>
    <row r="18" spans="2:251" ht="33" customHeight="1">
      <c r="B18" s="172" t="s">
        <v>124</v>
      </c>
      <c r="C18" s="167" t="s">
        <v>128</v>
      </c>
      <c r="D18" s="43" t="s">
        <v>42</v>
      </c>
      <c r="E18" s="165" t="s">
        <v>69</v>
      </c>
      <c r="F18" s="44">
        <v>15</v>
      </c>
      <c r="G18" s="43" t="s">
        <v>42</v>
      </c>
      <c r="H18" s="45">
        <v>120000000</v>
      </c>
      <c r="I18" s="47">
        <f>+H18</f>
        <v>120000000</v>
      </c>
      <c r="J18" s="57"/>
      <c r="K18" s="88"/>
      <c r="L18" s="57"/>
      <c r="M18" s="49">
        <v>45689</v>
      </c>
      <c r="N18" s="49">
        <v>46021</v>
      </c>
      <c r="O18" s="162">
        <f>+F19/F18</f>
        <v>0</v>
      </c>
      <c r="P18" s="162">
        <f>+H19/H18</f>
        <v>0</v>
      </c>
      <c r="Q18" s="163" t="e">
        <f>+(O18*O18)/P18</f>
        <v>#DIV/0!</v>
      </c>
      <c r="T18" s="42"/>
      <c r="U18" s="156"/>
      <c r="V18" s="156"/>
      <c r="X18" s="1"/>
      <c r="Z18" s="52"/>
      <c r="AA18" s="35"/>
      <c r="AB18" s="36"/>
    </row>
    <row r="19" spans="2:251" ht="37.5" customHeight="1">
      <c r="B19" s="209"/>
      <c r="C19" s="167"/>
      <c r="D19" s="43" t="s">
        <v>2</v>
      </c>
      <c r="E19" s="168"/>
      <c r="F19" s="44"/>
      <c r="G19" s="43"/>
      <c r="H19" s="45">
        <v>0</v>
      </c>
      <c r="I19" s="47"/>
      <c r="J19" s="57"/>
      <c r="K19" s="88"/>
      <c r="L19" s="57"/>
      <c r="M19" s="49"/>
      <c r="N19" s="49"/>
      <c r="O19" s="162"/>
      <c r="P19" s="162"/>
      <c r="Q19" s="163"/>
      <c r="T19" s="42"/>
      <c r="U19" s="54"/>
      <c r="V19" s="54"/>
      <c r="X19" s="1"/>
      <c r="Z19" s="52"/>
      <c r="AA19" s="35"/>
      <c r="AB19" s="36"/>
    </row>
    <row r="20" spans="2:251" ht="21" customHeight="1">
      <c r="B20" s="218" t="s">
        <v>125</v>
      </c>
      <c r="C20" s="210" t="s">
        <v>140</v>
      </c>
      <c r="D20" s="43" t="s">
        <v>3</v>
      </c>
      <c r="E20" s="165" t="s">
        <v>70</v>
      </c>
      <c r="F20" s="44">
        <v>2</v>
      </c>
      <c r="G20" s="43" t="s">
        <v>3</v>
      </c>
      <c r="H20" s="45">
        <v>120000000</v>
      </c>
      <c r="I20" s="47">
        <f>+H20</f>
        <v>120000000</v>
      </c>
      <c r="J20" s="57"/>
      <c r="K20" s="88"/>
      <c r="L20" s="57"/>
      <c r="M20" s="49">
        <v>45689</v>
      </c>
      <c r="N20" s="49">
        <v>46021</v>
      </c>
      <c r="O20" s="162">
        <f t="shared" ref="O20" si="0">+F21/F20</f>
        <v>0</v>
      </c>
      <c r="P20" s="162">
        <f t="shared" ref="P20" si="1">+H21/H20</f>
        <v>0</v>
      </c>
      <c r="Q20" s="163" t="e">
        <f t="shared" ref="Q20" si="2">+(O20*O20)/P20</f>
        <v>#DIV/0!</v>
      </c>
      <c r="X20" s="59"/>
    </row>
    <row r="21" spans="2:251" ht="19.5" customHeight="1">
      <c r="B21" s="220"/>
      <c r="C21" s="210"/>
      <c r="D21" s="43" t="s">
        <v>2</v>
      </c>
      <c r="E21" s="166"/>
      <c r="F21" s="44"/>
      <c r="G21" s="43"/>
      <c r="H21" s="45"/>
      <c r="I21" s="47"/>
      <c r="J21" s="57"/>
      <c r="K21" s="88"/>
      <c r="L21" s="57"/>
      <c r="M21" s="49"/>
      <c r="N21" s="49"/>
      <c r="O21" s="162"/>
      <c r="P21" s="162"/>
      <c r="Q21" s="163"/>
      <c r="AB21" s="36"/>
    </row>
    <row r="22" spans="2:251" ht="25.5" customHeight="1">
      <c r="B22" s="220"/>
      <c r="C22" s="210" t="s">
        <v>141</v>
      </c>
      <c r="D22" s="43" t="s">
        <v>3</v>
      </c>
      <c r="E22" s="165" t="s">
        <v>71</v>
      </c>
      <c r="F22" s="44">
        <v>2</v>
      </c>
      <c r="G22" s="43" t="s">
        <v>3</v>
      </c>
      <c r="H22" s="45">
        <v>660000000</v>
      </c>
      <c r="I22" s="62">
        <f>+H22</f>
        <v>660000000</v>
      </c>
      <c r="J22" s="57"/>
      <c r="K22" s="88"/>
      <c r="L22" s="57"/>
      <c r="M22" s="49">
        <v>45689</v>
      </c>
      <c r="N22" s="49">
        <v>46021</v>
      </c>
      <c r="O22" s="162">
        <f t="shared" ref="O22" si="3">+F23/F22</f>
        <v>0</v>
      </c>
      <c r="P22" s="162">
        <f t="shared" ref="P22" si="4">+H23/H22</f>
        <v>0</v>
      </c>
      <c r="Q22" s="163" t="e">
        <f t="shared" ref="Q22" si="5">+(O22*O22)/P22</f>
        <v>#DIV/0!</v>
      </c>
    </row>
    <row r="23" spans="2:251" ht="24" customHeight="1">
      <c r="B23" s="220"/>
      <c r="C23" s="210"/>
      <c r="D23" s="43" t="s">
        <v>2</v>
      </c>
      <c r="E23" s="166"/>
      <c r="F23" s="56"/>
      <c r="G23" s="43"/>
      <c r="H23" s="45"/>
      <c r="I23" s="47"/>
      <c r="J23" s="57"/>
      <c r="K23" s="88"/>
      <c r="L23" s="57"/>
      <c r="M23" s="57"/>
      <c r="N23" s="58"/>
      <c r="O23" s="162"/>
      <c r="P23" s="162"/>
      <c r="Q23" s="163"/>
    </row>
    <row r="24" spans="2:251" ht="18" hidden="1" customHeight="1">
      <c r="B24" s="220"/>
      <c r="C24" s="221" t="s">
        <v>72</v>
      </c>
      <c r="D24" s="43" t="s">
        <v>3</v>
      </c>
      <c r="E24" s="165" t="s">
        <v>70</v>
      </c>
      <c r="F24" s="56"/>
      <c r="G24" s="43" t="s">
        <v>3</v>
      </c>
      <c r="H24" s="45">
        <v>0</v>
      </c>
      <c r="I24" s="48">
        <v>0</v>
      </c>
      <c r="J24" s="57"/>
      <c r="K24" s="88"/>
      <c r="L24" s="89"/>
      <c r="M24" s="49">
        <v>45689</v>
      </c>
      <c r="N24" s="49">
        <v>46021</v>
      </c>
      <c r="O24" s="162" t="e">
        <f t="shared" ref="O24" si="6">+F25/F24</f>
        <v>#DIV/0!</v>
      </c>
      <c r="P24" s="162" t="e">
        <f t="shared" ref="P24" si="7">+H25/H24</f>
        <v>#DIV/0!</v>
      </c>
      <c r="Q24" s="163" t="e">
        <f t="shared" ref="Q24" si="8">+(O24*O24)/P24</f>
        <v>#DIV/0!</v>
      </c>
    </row>
    <row r="25" spans="2:251" ht="15.75" hidden="1">
      <c r="B25" s="220"/>
      <c r="C25" s="222"/>
      <c r="D25" s="43" t="s">
        <v>2</v>
      </c>
      <c r="E25" s="166"/>
      <c r="F25" s="56"/>
      <c r="G25" s="43"/>
      <c r="H25" s="45"/>
      <c r="I25" s="47"/>
      <c r="J25" s="85"/>
      <c r="K25" s="88"/>
      <c r="L25" s="57"/>
      <c r="M25" s="57"/>
      <c r="N25" s="58"/>
      <c r="O25" s="162"/>
      <c r="P25" s="162"/>
      <c r="Q25" s="163"/>
    </row>
    <row r="26" spans="2:251" ht="35.450000000000003" customHeight="1">
      <c r="B26" s="218" t="s">
        <v>126</v>
      </c>
      <c r="C26" s="210" t="s">
        <v>142</v>
      </c>
      <c r="D26" s="43" t="s">
        <v>3</v>
      </c>
      <c r="E26" s="165" t="s">
        <v>73</v>
      </c>
      <c r="F26" s="44">
        <v>3</v>
      </c>
      <c r="G26" s="43" t="s">
        <v>3</v>
      </c>
      <c r="H26" s="45">
        <v>250000000</v>
      </c>
      <c r="I26" s="47">
        <f>+H26</f>
        <v>250000000</v>
      </c>
      <c r="J26" s="57"/>
      <c r="K26" s="88"/>
      <c r="L26" s="57"/>
      <c r="M26" s="49">
        <v>45689</v>
      </c>
      <c r="N26" s="49">
        <v>46021</v>
      </c>
      <c r="O26" s="162">
        <f t="shared" ref="O26" si="9">+F27/F26</f>
        <v>0</v>
      </c>
      <c r="P26" s="162">
        <f t="shared" ref="P26" si="10">+H27/H26</f>
        <v>0</v>
      </c>
      <c r="Q26" s="163" t="e">
        <f t="shared" ref="Q26" si="11">+(O26*O26)/P26</f>
        <v>#DIV/0!</v>
      </c>
      <c r="X26" s="59"/>
    </row>
    <row r="27" spans="2:251" ht="35.450000000000003" customHeight="1">
      <c r="B27" s="220"/>
      <c r="C27" s="210"/>
      <c r="D27" s="43" t="s">
        <v>2</v>
      </c>
      <c r="E27" s="166"/>
      <c r="F27" s="44"/>
      <c r="G27" s="43"/>
      <c r="H27" s="45"/>
      <c r="I27" s="47"/>
      <c r="J27" s="57"/>
      <c r="K27" s="88"/>
      <c r="L27" s="57"/>
      <c r="M27" s="57"/>
      <c r="N27" s="58"/>
      <c r="O27" s="162"/>
      <c r="P27" s="162"/>
      <c r="Q27" s="163"/>
      <c r="AB27" s="36"/>
    </row>
    <row r="28" spans="2:251" ht="33" customHeight="1">
      <c r="B28" s="211" t="s">
        <v>127</v>
      </c>
      <c r="C28" s="210" t="s">
        <v>129</v>
      </c>
      <c r="D28" s="43" t="s">
        <v>3</v>
      </c>
      <c r="E28" s="165" t="s">
        <v>132</v>
      </c>
      <c r="F28" s="44">
        <v>1</v>
      </c>
      <c r="G28" s="43" t="s">
        <v>3</v>
      </c>
      <c r="H28" s="45">
        <v>280000000</v>
      </c>
      <c r="I28" s="47">
        <v>280000000</v>
      </c>
      <c r="J28" s="57"/>
      <c r="K28" s="88"/>
      <c r="L28" s="57"/>
      <c r="M28" s="49">
        <v>45689</v>
      </c>
      <c r="N28" s="49">
        <v>46021</v>
      </c>
      <c r="O28" s="160"/>
      <c r="P28" s="160"/>
      <c r="Q28" s="161"/>
      <c r="X28" s="59"/>
    </row>
    <row r="29" spans="2:251" ht="19.5" customHeight="1">
      <c r="B29" s="216"/>
      <c r="C29" s="210"/>
      <c r="D29" s="43" t="s">
        <v>2</v>
      </c>
      <c r="E29" s="168"/>
      <c r="F29" s="44"/>
      <c r="G29" s="43" t="s">
        <v>44</v>
      </c>
      <c r="H29" s="45">
        <v>0</v>
      </c>
      <c r="I29" s="47"/>
      <c r="J29" s="57"/>
      <c r="K29" s="88"/>
      <c r="L29" s="57"/>
      <c r="M29" s="57"/>
      <c r="N29" s="58"/>
      <c r="O29" s="160"/>
      <c r="P29" s="160"/>
      <c r="Q29" s="161"/>
      <c r="AB29" s="36"/>
    </row>
    <row r="30" spans="2:251" ht="33" customHeight="1">
      <c r="B30" s="216"/>
      <c r="C30" s="210" t="s">
        <v>130</v>
      </c>
      <c r="D30" s="43" t="s">
        <v>3</v>
      </c>
      <c r="E30" s="165" t="s">
        <v>131</v>
      </c>
      <c r="F30" s="44">
        <v>1</v>
      </c>
      <c r="G30" s="43" t="s">
        <v>3</v>
      </c>
      <c r="H30" s="45">
        <v>20000000</v>
      </c>
      <c r="I30" s="47">
        <v>20000000</v>
      </c>
      <c r="J30" s="57"/>
      <c r="K30" s="88"/>
      <c r="L30" s="57"/>
      <c r="M30" s="49">
        <v>45689</v>
      </c>
      <c r="N30" s="49">
        <v>46021</v>
      </c>
      <c r="O30" s="160"/>
      <c r="P30" s="160"/>
      <c r="Q30" s="161"/>
      <c r="X30" s="59"/>
    </row>
    <row r="31" spans="2:251" ht="19.5" customHeight="1">
      <c r="B31" s="212"/>
      <c r="C31" s="210"/>
      <c r="D31" s="43" t="s">
        <v>2</v>
      </c>
      <c r="E31" s="166"/>
      <c r="F31" s="44"/>
      <c r="G31" s="43" t="s">
        <v>44</v>
      </c>
      <c r="H31" s="45">
        <v>0</v>
      </c>
      <c r="I31" s="47"/>
      <c r="J31" s="57"/>
      <c r="K31" s="88"/>
      <c r="L31" s="57"/>
      <c r="M31" s="57"/>
      <c r="N31" s="58"/>
      <c r="O31" s="160"/>
      <c r="P31" s="160"/>
      <c r="Q31" s="161"/>
      <c r="AB31" s="36"/>
    </row>
    <row r="32" spans="2:251" ht="15.75">
      <c r="B32" s="161"/>
      <c r="C32" s="171" t="s">
        <v>8</v>
      </c>
      <c r="D32" s="43" t="s">
        <v>3</v>
      </c>
      <c r="E32" s="165"/>
      <c r="F32" s="56"/>
      <c r="G32" s="43" t="s">
        <v>3</v>
      </c>
      <c r="H32" s="63">
        <f>+H18+H20+H22+H24+H26+H28+H30</f>
        <v>1450000000</v>
      </c>
      <c r="I32" s="63">
        <f>+I18+I20+I22+I24+I26+I28+I30</f>
        <v>1450000000</v>
      </c>
      <c r="J32" s="63">
        <v>0</v>
      </c>
      <c r="K32" s="63">
        <v>0</v>
      </c>
      <c r="L32" s="63">
        <v>0</v>
      </c>
      <c r="M32" s="64"/>
      <c r="N32" s="90"/>
      <c r="O32" s="160"/>
      <c r="P32" s="160"/>
      <c r="Q32" s="161"/>
    </row>
    <row r="33" spans="2:53" ht="15.75">
      <c r="B33" s="161"/>
      <c r="C33" s="171"/>
      <c r="D33" s="43" t="s">
        <v>2</v>
      </c>
      <c r="E33" s="166"/>
      <c r="F33" s="56"/>
      <c r="G33" s="43"/>
      <c r="H33" s="63"/>
      <c r="I33" s="63"/>
      <c r="J33" s="63">
        <v>0</v>
      </c>
      <c r="K33" s="63">
        <v>0</v>
      </c>
      <c r="L33" s="63">
        <v>0</v>
      </c>
      <c r="M33" s="65"/>
      <c r="N33" s="90"/>
      <c r="O33" s="160"/>
      <c r="P33" s="160"/>
      <c r="Q33" s="161"/>
    </row>
    <row r="34" spans="2:53">
      <c r="D34" s="66"/>
      <c r="H34" s="67"/>
      <c r="I34" s="68"/>
      <c r="J34" s="34"/>
      <c r="K34" s="34"/>
      <c r="L34" s="34"/>
      <c r="M34" s="69"/>
      <c r="N34" s="69"/>
      <c r="O34" s="68"/>
      <c r="P34" s="70"/>
      <c r="Q34" s="71"/>
      <c r="R34" s="70"/>
    </row>
    <row r="35" spans="2:53" ht="31.5">
      <c r="B35" s="194" t="s">
        <v>46</v>
      </c>
      <c r="C35" s="194"/>
      <c r="D35" s="159" t="s">
        <v>7</v>
      </c>
      <c r="E35" s="159"/>
      <c r="F35" s="159"/>
      <c r="G35" s="159"/>
      <c r="H35" s="159"/>
      <c r="I35" s="159"/>
      <c r="J35" s="72" t="s">
        <v>47</v>
      </c>
      <c r="K35" s="159" t="s">
        <v>48</v>
      </c>
      <c r="L35" s="159"/>
      <c r="M35" s="191" t="s">
        <v>6</v>
      </c>
      <c r="N35" s="192"/>
      <c r="O35" s="192"/>
      <c r="P35" s="192"/>
      <c r="Q35" s="192"/>
    </row>
    <row r="36" spans="2:53" ht="26.25" customHeight="1">
      <c r="B36" s="185" t="s">
        <v>87</v>
      </c>
      <c r="C36" s="187"/>
      <c r="D36" s="197" t="s">
        <v>64</v>
      </c>
      <c r="E36" s="198"/>
      <c r="F36" s="198"/>
      <c r="G36" s="198"/>
      <c r="H36" s="198"/>
      <c r="I36" s="199"/>
      <c r="J36" s="195" t="s">
        <v>66</v>
      </c>
      <c r="K36" s="73" t="s">
        <v>3</v>
      </c>
      <c r="L36" s="74">
        <v>544132</v>
      </c>
      <c r="M36" s="193" t="s">
        <v>5</v>
      </c>
      <c r="N36" s="193"/>
      <c r="O36" s="193"/>
      <c r="P36" s="193"/>
      <c r="Q36" s="193"/>
    </row>
    <row r="37" spans="2:53" ht="18" customHeight="1">
      <c r="B37" s="188"/>
      <c r="C37" s="190"/>
      <c r="D37" s="200"/>
      <c r="E37" s="201"/>
      <c r="F37" s="201"/>
      <c r="G37" s="201"/>
      <c r="H37" s="201"/>
      <c r="I37" s="202"/>
      <c r="J37" s="195"/>
      <c r="K37" s="73" t="s">
        <v>2</v>
      </c>
      <c r="L37" s="74"/>
      <c r="M37" s="193"/>
      <c r="N37" s="193"/>
      <c r="O37" s="193"/>
      <c r="P37" s="193"/>
      <c r="Q37" s="193"/>
    </row>
    <row r="38" spans="2:53" ht="18.75" customHeight="1">
      <c r="B38" s="181"/>
      <c r="C38" s="182"/>
      <c r="D38" s="197"/>
      <c r="E38" s="198"/>
      <c r="F38" s="198"/>
      <c r="G38" s="198"/>
      <c r="H38" s="198"/>
      <c r="I38" s="199"/>
      <c r="J38" s="195"/>
      <c r="K38" s="73" t="s">
        <v>3</v>
      </c>
      <c r="L38" s="74"/>
      <c r="M38" s="179" t="s">
        <v>4</v>
      </c>
      <c r="N38" s="179"/>
      <c r="O38" s="179"/>
      <c r="P38" s="179"/>
      <c r="Q38" s="179"/>
    </row>
    <row r="39" spans="2:53" ht="14.25" customHeight="1">
      <c r="B39" s="183"/>
      <c r="C39" s="184"/>
      <c r="D39" s="200"/>
      <c r="E39" s="201"/>
      <c r="F39" s="201"/>
      <c r="G39" s="201"/>
      <c r="H39" s="201"/>
      <c r="I39" s="202"/>
      <c r="J39" s="195"/>
      <c r="K39" s="73" t="s">
        <v>2</v>
      </c>
      <c r="L39" s="75"/>
      <c r="M39" s="179"/>
      <c r="N39" s="179"/>
      <c r="O39" s="179"/>
      <c r="P39" s="179"/>
      <c r="Q39" s="179"/>
    </row>
    <row r="40" spans="2:53" ht="15.75">
      <c r="B40" s="181"/>
      <c r="C40" s="182"/>
      <c r="D40" s="203"/>
      <c r="E40" s="204"/>
      <c r="F40" s="204"/>
      <c r="G40" s="204"/>
      <c r="H40" s="204"/>
      <c r="I40" s="205"/>
      <c r="J40" s="196"/>
      <c r="K40" s="73" t="s">
        <v>3</v>
      </c>
      <c r="L40" s="75"/>
      <c r="M40" s="180"/>
      <c r="N40" s="180"/>
      <c r="O40" s="180"/>
      <c r="P40" s="180"/>
      <c r="Q40" s="180"/>
    </row>
    <row r="41" spans="2:53" ht="15.75">
      <c r="B41" s="183"/>
      <c r="C41" s="184"/>
      <c r="D41" s="206"/>
      <c r="E41" s="207"/>
      <c r="F41" s="207"/>
      <c r="G41" s="207"/>
      <c r="H41" s="207"/>
      <c r="I41" s="208"/>
      <c r="J41" s="196"/>
      <c r="K41" s="73" t="s">
        <v>2</v>
      </c>
      <c r="L41" s="75"/>
      <c r="M41" s="180"/>
      <c r="N41" s="180"/>
      <c r="O41" s="180"/>
      <c r="P41" s="180"/>
      <c r="Q41" s="180"/>
    </row>
    <row r="42" spans="2:53" ht="15" customHeight="1">
      <c r="B42" s="185" t="s">
        <v>1</v>
      </c>
      <c r="C42" s="186"/>
      <c r="D42" s="186"/>
      <c r="E42" s="186"/>
      <c r="F42" s="186"/>
      <c r="G42" s="186"/>
      <c r="H42" s="186"/>
      <c r="I42" s="186"/>
      <c r="J42" s="186"/>
      <c r="K42" s="186"/>
      <c r="L42" s="187"/>
      <c r="M42" s="179" t="s">
        <v>0</v>
      </c>
      <c r="N42" s="179"/>
      <c r="O42" s="179"/>
      <c r="P42" s="179"/>
      <c r="Q42" s="179"/>
    </row>
    <row r="43" spans="2:53" ht="29.25" customHeight="1">
      <c r="B43" s="188"/>
      <c r="C43" s="189"/>
      <c r="D43" s="189"/>
      <c r="E43" s="189"/>
      <c r="F43" s="189"/>
      <c r="G43" s="189"/>
      <c r="H43" s="189"/>
      <c r="I43" s="189"/>
      <c r="J43" s="189"/>
      <c r="K43" s="189"/>
      <c r="L43" s="190"/>
      <c r="M43" s="179"/>
      <c r="N43" s="179"/>
      <c r="O43" s="179"/>
      <c r="P43" s="179"/>
      <c r="Q43" s="179"/>
    </row>
    <row r="44" spans="2:53">
      <c r="M44" s="86"/>
      <c r="N44" s="86"/>
    </row>
    <row r="45" spans="2:53" ht="15.75">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row>
    <row r="46" spans="2:53" ht="15.75">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row>
    <row r="47" spans="2:53" ht="15.75">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row>
    <row r="48" spans="2:53" ht="15.75">
      <c r="C48" s="91"/>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row>
    <row r="49" spans="3:53" ht="15.75">
      <c r="C49" s="91"/>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row>
    <row r="50" spans="3:53" ht="15.75">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row>
    <row r="51" spans="3:53" ht="15.75">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row>
    <row r="52" spans="3:53" ht="15.75">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row>
    <row r="53" spans="3:53" ht="15.75">
      <c r="J53" s="6"/>
      <c r="M53" s="6"/>
      <c r="N53" s="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row>
    <row r="54" spans="3:53" ht="15.75">
      <c r="J54" s="6"/>
      <c r="M54" s="6"/>
      <c r="N54" s="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row>
    <row r="55" spans="3:53" ht="15.75">
      <c r="J55" s="6"/>
      <c r="M55" s="6"/>
      <c r="N55" s="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row>
    <row r="56" spans="3:53" ht="15.75">
      <c r="J56" s="6"/>
      <c r="M56" s="6"/>
      <c r="N56" s="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row>
    <row r="57" spans="3:53" ht="15.75">
      <c r="J57" s="6"/>
      <c r="M57" s="6"/>
      <c r="N57" s="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row>
    <row r="58" spans="3:53" ht="15.75">
      <c r="J58" s="6"/>
      <c r="M58" s="6"/>
      <c r="N58" s="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row>
    <row r="59" spans="3:53" ht="15.75">
      <c r="J59" s="6"/>
      <c r="M59" s="6"/>
      <c r="N59" s="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row>
    <row r="60" spans="3:53" ht="15.75">
      <c r="J60" s="6"/>
      <c r="M60" s="6"/>
      <c r="N60" s="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row>
    <row r="61" spans="3:53" ht="15.75">
      <c r="J61" s="6"/>
      <c r="M61" s="6"/>
      <c r="N61" s="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row>
    <row r="62" spans="3:53" ht="15.75">
      <c r="J62" s="6"/>
      <c r="M62" s="6"/>
      <c r="N62" s="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row>
    <row r="63" spans="3:53" ht="15.75">
      <c r="J63" s="6"/>
      <c r="M63" s="6"/>
      <c r="N63" s="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row>
    <row r="64" spans="3:53" ht="15.75">
      <c r="J64" s="6"/>
      <c r="M64" s="6"/>
      <c r="N64" s="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row>
    <row r="65" spans="18:53" s="6" customFormat="1" ht="15.75">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row>
    <row r="66" spans="18:53" s="6" customFormat="1" ht="15.75">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row>
    <row r="67" spans="18:53" s="6" customFormat="1" ht="15.75">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row>
    <row r="68" spans="18:53" s="6" customFormat="1" ht="15.75">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row>
    <row r="69" spans="18:53" s="6" customFormat="1" ht="15.75">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row>
    <row r="70" spans="18:53" s="6" customFormat="1" ht="15.75">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row>
    <row r="71" spans="18:53" s="6" customFormat="1" ht="15.75">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row>
    <row r="72" spans="18:53" s="6" customFormat="1" ht="15.75">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row>
    <row r="73" spans="18:53" s="6" customFormat="1" ht="15.75">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row>
    <row r="74" spans="18:53" s="6" customFormat="1" ht="15.75">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row>
    <row r="75" spans="18:53" s="6" customFormat="1" ht="15.75">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row>
    <row r="76" spans="18:53" s="6" customFormat="1" ht="15.75">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row>
    <row r="77" spans="18:53" s="6" customFormat="1" ht="15.75">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row>
    <row r="78" spans="18:53" s="6" customFormat="1"/>
  </sheetData>
  <mergeCells count="114">
    <mergeCell ref="E22:E23"/>
    <mergeCell ref="O22:O23"/>
    <mergeCell ref="B2:C5"/>
    <mergeCell ref="D2:K3"/>
    <mergeCell ref="L2:O2"/>
    <mergeCell ref="P2:Q5"/>
    <mergeCell ref="L3:O3"/>
    <mergeCell ref="D4:K5"/>
    <mergeCell ref="L4:O4"/>
    <mergeCell ref="L5:O5"/>
    <mergeCell ref="B15:B17"/>
    <mergeCell ref="C15:C17"/>
    <mergeCell ref="D15:D17"/>
    <mergeCell ref="E15:E17"/>
    <mergeCell ref="F15:F17"/>
    <mergeCell ref="G15:G17"/>
    <mergeCell ref="N14:P14"/>
    <mergeCell ref="P22:P23"/>
    <mergeCell ref="T9:X9"/>
    <mergeCell ref="B10:C10"/>
    <mergeCell ref="D10:I10"/>
    <mergeCell ref="N10:P10"/>
    <mergeCell ref="B11:C11"/>
    <mergeCell ref="D11:I11"/>
    <mergeCell ref="N11:P11"/>
    <mergeCell ref="U11:W11"/>
    <mergeCell ref="C6:Q6"/>
    <mergeCell ref="D7:Q7"/>
    <mergeCell ref="D8:Q8"/>
    <mergeCell ref="B9:C9"/>
    <mergeCell ref="D9:I9"/>
    <mergeCell ref="J9:L14"/>
    <mergeCell ref="M9:Q9"/>
    <mergeCell ref="B12:C12"/>
    <mergeCell ref="D12:I12"/>
    <mergeCell ref="N12:P12"/>
    <mergeCell ref="U12:W12"/>
    <mergeCell ref="B13:C13"/>
    <mergeCell ref="D13:I13"/>
    <mergeCell ref="N13:P13"/>
    <mergeCell ref="U13:W13"/>
    <mergeCell ref="D14:I14"/>
    <mergeCell ref="C28:C29"/>
    <mergeCell ref="E28:E29"/>
    <mergeCell ref="O28:O29"/>
    <mergeCell ref="P28:P29"/>
    <mergeCell ref="Q28:Q29"/>
    <mergeCell ref="B28:B31"/>
    <mergeCell ref="U14:V14"/>
    <mergeCell ref="H15:H17"/>
    <mergeCell ref="I15:L16"/>
    <mergeCell ref="M15:N16"/>
    <mergeCell ref="O15:Q15"/>
    <mergeCell ref="U15:V15"/>
    <mergeCell ref="O16:O17"/>
    <mergeCell ref="P16:P17"/>
    <mergeCell ref="Q16:Q17"/>
    <mergeCell ref="U16:V16"/>
    <mergeCell ref="U17:V17"/>
    <mergeCell ref="B20:B25"/>
    <mergeCell ref="C20:C21"/>
    <mergeCell ref="E20:E21"/>
    <mergeCell ref="O20:O21"/>
    <mergeCell ref="P20:P21"/>
    <mergeCell ref="Q20:Q21"/>
    <mergeCell ref="C22:C23"/>
    <mergeCell ref="B32:B33"/>
    <mergeCell ref="C32:C33"/>
    <mergeCell ref="E32:E33"/>
    <mergeCell ref="O32:O33"/>
    <mergeCell ref="P32:P33"/>
    <mergeCell ref="Q32:Q33"/>
    <mergeCell ref="U18:V18"/>
    <mergeCell ref="C30:C31"/>
    <mergeCell ref="E30:E31"/>
    <mergeCell ref="O30:O31"/>
    <mergeCell ref="P30:P31"/>
    <mergeCell ref="Q30:Q31"/>
    <mergeCell ref="B18:B19"/>
    <mergeCell ref="C18:C19"/>
    <mergeCell ref="E18:E19"/>
    <mergeCell ref="O18:O19"/>
    <mergeCell ref="P18:P19"/>
    <mergeCell ref="Q18:Q19"/>
    <mergeCell ref="Q22:Q23"/>
    <mergeCell ref="C24:C25"/>
    <mergeCell ref="E24:E25"/>
    <mergeCell ref="O24:O25"/>
    <mergeCell ref="P24:P25"/>
    <mergeCell ref="Q24:Q25"/>
    <mergeCell ref="B42:L43"/>
    <mergeCell ref="M42:Q43"/>
    <mergeCell ref="B26:B27"/>
    <mergeCell ref="C26:C27"/>
    <mergeCell ref="E26:E27"/>
    <mergeCell ref="O26:O27"/>
    <mergeCell ref="P26:P27"/>
    <mergeCell ref="Q26:Q27"/>
    <mergeCell ref="B38:C39"/>
    <mergeCell ref="D38:I39"/>
    <mergeCell ref="J38:J39"/>
    <mergeCell ref="M38:Q39"/>
    <mergeCell ref="B40:C41"/>
    <mergeCell ref="D40:I41"/>
    <mergeCell ref="J40:J41"/>
    <mergeCell ref="M40:Q41"/>
    <mergeCell ref="B35:C35"/>
    <mergeCell ref="D35:I35"/>
    <mergeCell ref="K35:L35"/>
    <mergeCell ref="M35:Q35"/>
    <mergeCell ref="B36:C37"/>
    <mergeCell ref="D36:I37"/>
    <mergeCell ref="J36:J37"/>
    <mergeCell ref="M36:Q37"/>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BIBLIOTECAS</vt:lpstr>
      <vt:lpstr>FORMACIÓN</vt:lpstr>
      <vt:lpstr>FOMENTO</vt:lpstr>
      <vt:lpstr>PATRIMONIIO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dcterms:created xsi:type="dcterms:W3CDTF">2017-08-24T15:03:39Z</dcterms:created>
  <dcterms:modified xsi:type="dcterms:W3CDTF">2025-01-08T15:34:36Z</dcterms:modified>
</cp:coreProperties>
</file>