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INSTRUMENTOS 2025\"/>
    </mc:Choice>
  </mc:AlternateContent>
  <bookViews>
    <workbookView xWindow="0" yWindow="0" windowWidth="21600" windowHeight="7530" activeTab="3"/>
  </bookViews>
  <sheets>
    <sheet name="25 - Calidad" sheetId="7" r:id="rId1"/>
    <sheet name="49 - Cobertura" sheetId="6" r:id="rId2"/>
    <sheet name="50 - Superior" sheetId="5" r:id="rId3"/>
    <sheet name="103 Admon" sheetId="4" r:id="rId4"/>
    <sheet name="106- Infra" sheetId="3" r:id="rId5"/>
    <sheet name="109 - PAE" sheetId="2" r:id="rId6"/>
    <sheet name="Anexos" sheetId="9" r:id="rId7"/>
    <sheet name="Validacion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4" l="1"/>
  <c r="K37" i="4"/>
  <c r="J37" i="4"/>
  <c r="I37" i="4"/>
  <c r="L36" i="4"/>
  <c r="K36" i="4"/>
  <c r="J36" i="4"/>
  <c r="I36" i="4"/>
  <c r="L29" i="6"/>
  <c r="K29" i="6"/>
  <c r="J29" i="6"/>
  <c r="I29" i="6"/>
  <c r="L28" i="6"/>
  <c r="K28" i="6"/>
  <c r="J28" i="6"/>
  <c r="I28" i="6"/>
  <c r="H25" i="6"/>
  <c r="O24" i="6"/>
  <c r="H24" i="6"/>
  <c r="P24" i="6" s="1"/>
  <c r="J44" i="7"/>
  <c r="I44" i="7"/>
  <c r="I45" i="7"/>
  <c r="L45" i="7"/>
  <c r="K45" i="7"/>
  <c r="J45" i="7"/>
  <c r="L44" i="7"/>
  <c r="K44" i="7"/>
  <c r="H33" i="4"/>
  <c r="O32" i="4"/>
  <c r="H32" i="4"/>
  <c r="H41" i="7"/>
  <c r="O40" i="7"/>
  <c r="H40" i="7"/>
  <c r="H39" i="7"/>
  <c r="O38" i="7"/>
  <c r="H38" i="7"/>
  <c r="H25" i="7"/>
  <c r="O24" i="7"/>
  <c r="H24" i="7"/>
  <c r="H23" i="7"/>
  <c r="O22" i="7"/>
  <c r="H22" i="7"/>
  <c r="H21" i="7"/>
  <c r="O20" i="7"/>
  <c r="H20" i="7"/>
  <c r="P32" i="4" l="1"/>
  <c r="Q24" i="6"/>
  <c r="P38" i="7"/>
  <c r="Q38" i="7" s="1"/>
  <c r="P40" i="7"/>
  <c r="Q40" i="7"/>
  <c r="P24" i="7"/>
  <c r="Q24" i="7" s="1"/>
  <c r="P20" i="7"/>
  <c r="Q20" i="7" s="1"/>
  <c r="P22" i="7"/>
  <c r="Q22" i="7" s="1"/>
  <c r="E6" i="8" l="1"/>
  <c r="E8" i="8"/>
  <c r="I4" i="8"/>
  <c r="I3" i="8"/>
  <c r="L22" i="2"/>
  <c r="I23" i="2"/>
  <c r="L23" i="2"/>
  <c r="K23" i="2"/>
  <c r="J23" i="2"/>
  <c r="K22" i="2"/>
  <c r="J22" i="2"/>
  <c r="I22" i="2"/>
  <c r="H21" i="2"/>
  <c r="H20" i="2"/>
  <c r="H19" i="2"/>
  <c r="H18" i="2"/>
  <c r="O20" i="2"/>
  <c r="H21" i="3"/>
  <c r="P22" i="3"/>
  <c r="O22" i="3"/>
  <c r="Q22" i="3" s="1"/>
  <c r="O20" i="3"/>
  <c r="L25" i="3"/>
  <c r="K25" i="3"/>
  <c r="J25" i="3"/>
  <c r="L24" i="3"/>
  <c r="K24" i="3"/>
  <c r="J24" i="3"/>
  <c r="I24" i="3"/>
  <c r="H23" i="3"/>
  <c r="H22" i="3"/>
  <c r="H20" i="3"/>
  <c r="H19" i="3"/>
  <c r="H18" i="3"/>
  <c r="P20" i="2" l="1"/>
  <c r="Q20" i="2" s="1"/>
  <c r="P20" i="3"/>
  <c r="Q20" i="3"/>
  <c r="I25" i="3"/>
  <c r="H25" i="3" s="1"/>
  <c r="G6" i="8" s="1"/>
  <c r="G8" i="8" s="1"/>
  <c r="J4" i="8"/>
  <c r="H23" i="2"/>
  <c r="H6" i="8" s="1"/>
  <c r="H8" i="8" s="1"/>
  <c r="H22" i="2"/>
  <c r="H5" i="8" s="1"/>
  <c r="H7" i="8" s="1"/>
  <c r="H24" i="3"/>
  <c r="G5" i="8" s="1"/>
  <c r="G7" i="8" s="1"/>
  <c r="H31" i="4" l="1"/>
  <c r="O30" i="4"/>
  <c r="H30" i="4"/>
  <c r="H29" i="4"/>
  <c r="O28" i="4"/>
  <c r="H28" i="4"/>
  <c r="H27" i="4"/>
  <c r="O26" i="4"/>
  <c r="H26" i="4"/>
  <c r="H25" i="4"/>
  <c r="O24" i="4"/>
  <c r="H24" i="4"/>
  <c r="P28" i="4" l="1"/>
  <c r="Q28" i="4" s="1"/>
  <c r="P26" i="4"/>
  <c r="Q26" i="4" s="1"/>
  <c r="P30" i="4"/>
  <c r="Q30" i="4" s="1"/>
  <c r="P24" i="4"/>
  <c r="Q24" i="4" s="1"/>
  <c r="H37" i="4" l="1"/>
  <c r="F6" i="8" s="1"/>
  <c r="F8" i="8" s="1"/>
  <c r="H36" i="4"/>
  <c r="F5" i="8" s="1"/>
  <c r="F7" i="8" s="1"/>
  <c r="H35" i="4"/>
  <c r="H34" i="4"/>
  <c r="H23" i="4"/>
  <c r="H22" i="4"/>
  <c r="H21" i="4"/>
  <c r="H20" i="4"/>
  <c r="H19" i="4"/>
  <c r="H18" i="4"/>
  <c r="O36" i="4"/>
  <c r="O34" i="4"/>
  <c r="O22" i="4"/>
  <c r="O20" i="4"/>
  <c r="O42" i="7"/>
  <c r="O36" i="7"/>
  <c r="O18" i="6"/>
  <c r="O26" i="6"/>
  <c r="O22" i="6"/>
  <c r="O20" i="6"/>
  <c r="L21" i="5"/>
  <c r="K21" i="5"/>
  <c r="J21" i="5"/>
  <c r="I21" i="5"/>
  <c r="H21" i="5" s="1"/>
  <c r="L20" i="5"/>
  <c r="K20" i="5"/>
  <c r="J20" i="5"/>
  <c r="I20" i="5"/>
  <c r="H19" i="5"/>
  <c r="H18" i="5"/>
  <c r="H19" i="6"/>
  <c r="H27" i="6"/>
  <c r="P26" i="6" s="1"/>
  <c r="H20" i="6"/>
  <c r="P20" i="6" s="1"/>
  <c r="H26" i="6"/>
  <c r="H23" i="6"/>
  <c r="H22" i="6"/>
  <c r="H21" i="6"/>
  <c r="H18" i="6"/>
  <c r="H43" i="7"/>
  <c r="H42" i="7"/>
  <c r="H37" i="7"/>
  <c r="H36" i="7"/>
  <c r="H35" i="7"/>
  <c r="H34" i="7"/>
  <c r="H33" i="7"/>
  <c r="H32" i="7"/>
  <c r="H31" i="7"/>
  <c r="H30" i="7"/>
  <c r="H29" i="7"/>
  <c r="H28" i="7"/>
  <c r="H27" i="7"/>
  <c r="H26" i="7"/>
  <c r="H19" i="7"/>
  <c r="H18" i="7"/>
  <c r="P18" i="6" l="1"/>
  <c r="Q18" i="6"/>
  <c r="Q20" i="6"/>
  <c r="P22" i="6"/>
  <c r="Q22" i="6" s="1"/>
  <c r="H29" i="6"/>
  <c r="D6" i="8" s="1"/>
  <c r="D8" i="8" s="1"/>
  <c r="Q26" i="6"/>
  <c r="H45" i="7"/>
  <c r="C6" i="8" s="1"/>
  <c r="C8" i="8" s="1"/>
  <c r="P36" i="7"/>
  <c r="Q36" i="7" s="1"/>
  <c r="P42" i="7"/>
  <c r="Q42" i="7" s="1"/>
  <c r="P34" i="4"/>
  <c r="Q34" i="4" s="1"/>
  <c r="P20" i="4"/>
  <c r="Q20" i="4" s="1"/>
  <c r="P22" i="4"/>
  <c r="Q22" i="4" s="1"/>
  <c r="P36" i="4"/>
  <c r="Q36" i="4" s="1"/>
  <c r="H20" i="5"/>
  <c r="E5" i="8" s="1"/>
  <c r="E7" i="8" s="1"/>
  <c r="H44" i="7"/>
  <c r="C5" i="8" s="1"/>
  <c r="C7" i="8" s="1"/>
  <c r="H28" i="6"/>
  <c r="D5" i="8" s="1"/>
  <c r="D7" i="8" s="1"/>
  <c r="P34" i="7" l="1"/>
  <c r="O34" i="7"/>
  <c r="P32" i="7"/>
  <c r="O32" i="7"/>
  <c r="P30" i="7"/>
  <c r="O30" i="7"/>
  <c r="P28" i="7"/>
  <c r="O28" i="7"/>
  <c r="P26" i="7"/>
  <c r="O26" i="7"/>
  <c r="Q26" i="7" l="1"/>
  <c r="Q28" i="7"/>
  <c r="Q32" i="7"/>
  <c r="Q30" i="7"/>
  <c r="Q34" i="7"/>
  <c r="P18" i="7"/>
  <c r="O18" i="7"/>
  <c r="P18" i="5"/>
  <c r="O18" i="5"/>
  <c r="P18" i="4"/>
  <c r="O18" i="4"/>
  <c r="P18" i="3"/>
  <c r="O18" i="3"/>
  <c r="Q18" i="3" l="1"/>
  <c r="Q18" i="5"/>
  <c r="Q18" i="4"/>
  <c r="Q18" i="7"/>
  <c r="P18" i="2"/>
  <c r="O18" i="2"/>
  <c r="Q18" i="2" l="1"/>
</calcChain>
</file>

<file path=xl/comments1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  <author>JESSICA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C24" authorId="1" shapeId="0">
      <text>
        <r>
          <rPr>
            <b/>
            <sz val="9"/>
            <color rgb="FF000000"/>
            <rFont val="Tahoma"/>
            <family val="2"/>
          </rPr>
          <t>JESSICA: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MGA - Garantizar el pago de servicios públicos y arriendos de las IE Oficiales
</t>
        </r>
      </text>
    </comment>
  </commentList>
</comments>
</file>

<file path=xl/comments5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rgb="FF000000"/>
            <rFont val="Tahoma"/>
            <family val="2"/>
          </rPr>
          <t>equipo 60: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6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<sst xmlns="http://schemas.openxmlformats.org/spreadsheetml/2006/main" count="704" uniqueCount="217">
  <si>
    <t xml:space="preserve">FIRMA: </t>
  </si>
  <si>
    <t xml:space="preserve">OBSERVACIONES: </t>
  </si>
  <si>
    <t>E</t>
  </si>
  <si>
    <t>P</t>
  </si>
  <si>
    <t>FIRMA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</si>
  <si>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</si>
  <si>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</si>
  <si>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</si>
  <si>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</si>
  <si>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</si>
  <si>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</si>
  <si>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</si>
  <si>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</si>
  <si>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</si>
  <si>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</si>
  <si>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</si>
  <si>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</si>
  <si>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</si>
  <si>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</si>
  <si>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</si>
  <si>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</si>
  <si>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</si>
  <si>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</si>
  <si>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</si>
  <si>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</si>
  <si>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</si>
  <si>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</si>
  <si>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</si>
  <si>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</si>
  <si>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Objetivos: </t>
  </si>
  <si>
    <t xml:space="preserve">FECHA DE PROGRAMACION: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</si>
  <si>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</si>
  <si>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</si>
  <si>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</si>
  <si>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</si>
  <si>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</si>
  <si>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</si>
  <si>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>ACTIVIDADES</t>
  </si>
  <si>
    <t xml:space="preserve">FUENTES DE FINANCIACION                           </t>
  </si>
  <si>
    <t>METAS DE PRODUCTO</t>
  </si>
  <si>
    <t>COSTO TOTAL
(PESOS)</t>
  </si>
  <si>
    <t xml:space="preserve">SECRETARÍA / ENTIDAD:                                                           </t>
  </si>
  <si>
    <t xml:space="preserve">P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</si>
  <si>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</si>
  <si>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</si>
  <si>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</si>
  <si>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</si>
  <si>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</si>
  <si>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</si>
  <si>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</si>
  <si>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>CODIGO PRESUPUESTAL:                                                       RUBROS:</t>
  </si>
  <si>
    <t>Secretaria de Educación</t>
  </si>
  <si>
    <t xml:space="preserve">LINEA ESTRATEGICA: </t>
  </si>
  <si>
    <t>CULTURA Y SOCIEDAD PARA TODOS</t>
  </si>
  <si>
    <t>22 - Educación</t>
  </si>
  <si>
    <t>2201-Calidad, cobertura y fortalecimiento de la educación inicial, prescolar, básica y media</t>
  </si>
  <si>
    <t>Desarrollo escenarios educativos ideales en contextos de Calidad Ibagué</t>
  </si>
  <si>
    <t>GRUPO: Calidad Educativa</t>
  </si>
  <si>
    <t>FECHA DE  SEGUIMIENTO: Septiembre 30 2024</t>
  </si>
  <si>
    <t>2.09.3.2.02.02.009
2.09.3.3.05.09.053</t>
  </si>
  <si>
    <t>Desarrollo de trayectorias educativas que garanticen la permanencia estudiantil Ibagué</t>
  </si>
  <si>
    <t>2202-Calidad y fomento de la educación superior</t>
  </si>
  <si>
    <t>Subsidio para facilitar el acceso y las trayectorias universitarias a los jóvenes de Ibagué</t>
  </si>
  <si>
    <t xml:space="preserve">2.09.3.2.02.02.009
</t>
  </si>
  <si>
    <t>Administración EFICIENTE PARA LA PRESTACIÓN DEL SERVICIO EDUCATIVO OFICIAL Ibagué</t>
  </si>
  <si>
    <t xml:space="preserve">Adecuación DE ESPACIOS DE APRENDIZAJE INNOVADORES PARA LOS NIÑOS NIÑAS ADOLESCENTES Y JÓVENES Ibagué </t>
  </si>
  <si>
    <t xml:space="preserve">2.09.3.2.02.02.005
2.09.3.2.02.02.008
2.09.3.2.02.02.009
</t>
  </si>
  <si>
    <t xml:space="preserve">2.09.3.2.02.02.006
</t>
  </si>
  <si>
    <t>Implementación del Programa de Alimentación Escolar PAE y condiciones de alimentación saludable Ibagué</t>
  </si>
  <si>
    <t>Fortalecimiento y dotación de las instituciones educativas para ofrecer ambientes pedagógicos de calidad dignos</t>
  </si>
  <si>
    <t>Implementar la estrategia Ibagué Bilingüe para beneficiar NNAJ del sector educativo oficial</t>
  </si>
  <si>
    <t>Diseñar e implementar la estrategia “Ibagué ciudad musical” para formar en valores, convivencia y civismo para el sector educativo.</t>
  </si>
  <si>
    <t>Beneficiar docentes del programa " Formando los Formadores"</t>
  </si>
  <si>
    <t>Ampliar la atención de educación inicial en los grados jardín y prejardin en 12 IE Oficiales</t>
  </si>
  <si>
    <t>Implementar el programa de cultura y educación ambiental en las IE Oficiales como mecanismo de fortalecimiento de los PRAES.</t>
  </si>
  <si>
    <t>Diseñar  e implementar la estrategia de Paz y convivencia escolar en las IE Oficiales (Arte, deporte, Cultura, CRESE )</t>
  </si>
  <si>
    <t>Estudiantes Beneficiados con el Plan territorial de lectura, escritura, oralidad en IE Oficiales</t>
  </si>
  <si>
    <t>DIRECTOR</t>
  </si>
  <si>
    <t>Promedio Naturales saber 11</t>
  </si>
  <si>
    <t>Promedio Ingles Saber 11</t>
  </si>
  <si>
    <t>Cobertura escolar bruta en básica secundaria</t>
  </si>
  <si>
    <t>Instituciones Educativas Oficiales Categoría Muy Superior Saber 11</t>
  </si>
  <si>
    <t>Cobertura escolar neta en transición</t>
  </si>
  <si>
    <t>Cobertura escolar neta en básica primaria</t>
  </si>
  <si>
    <t>Tasa de repitencia en básica secundaria</t>
  </si>
  <si>
    <t>Promedio Lectura Saber 11</t>
  </si>
  <si>
    <t>Promedio</t>
  </si>
  <si>
    <t>Porcentaje</t>
  </si>
  <si>
    <t>Numero</t>
  </si>
  <si>
    <t>NOMBRE: MARIA ISABEL PEÑA GARZON</t>
  </si>
  <si>
    <t>Implementar estrategias de permanencia y retención escolar  en las IE oficiales.</t>
  </si>
  <si>
    <t xml:space="preserve">Ofrecer un servicio educativo eficiente para la población con trayectorias educativas diversas e inclusiva en las I.E .oficiales de Ibagué.  </t>
  </si>
  <si>
    <r>
      <rPr>
        <sz val="12"/>
        <rFont val="Arial MT"/>
      </rPr>
      <t>Tasa de deserción en básica primaria</t>
    </r>
    <r>
      <rPr>
        <b/>
        <sz val="12"/>
        <rFont val="Arial MT"/>
      </rPr>
      <t xml:space="preserve">
</t>
    </r>
  </si>
  <si>
    <t>Tasa de deserción en básica secundaria</t>
  </si>
  <si>
    <r>
      <rPr>
        <sz val="12"/>
        <rFont val="Arial MT"/>
      </rPr>
      <t>Tasa cobertura educación superior</t>
    </r>
    <r>
      <rPr>
        <b/>
        <sz val="12"/>
        <rFont val="Arial MT"/>
      </rPr>
      <t xml:space="preserve">
</t>
    </r>
  </si>
  <si>
    <t>Apoyar a estudiantes para el ingreso a la educación terciaria</t>
  </si>
  <si>
    <t>Ejecutar el Plan de Bienestar para beneficiar el personal de IE Oficiales</t>
  </si>
  <si>
    <t>Prestar servicio de conectividad a IE Oficiales</t>
  </si>
  <si>
    <t>Garantizar el funcionamiento y operación de las 59 Instituciones Educativas Oficiales</t>
  </si>
  <si>
    <t>Dotar sedes de IE con mobiliario Escolar</t>
  </si>
  <si>
    <t>Cobertura escolar neta en básica secundaria</t>
  </si>
  <si>
    <t>Cobertura escolar bruta en básica media</t>
  </si>
  <si>
    <t>Cobertura escolar neta en básica media</t>
  </si>
  <si>
    <t>Tasa de repitencia en básica primaria</t>
  </si>
  <si>
    <t>GRUPO: Cobertura Educativa</t>
  </si>
  <si>
    <t>GRUPO: Administrativo y Financiero</t>
  </si>
  <si>
    <t>Mejorar y/o adecuar
infraestructura de
Instituciones Educativas
oficiales, para ofrecer
espacios dignos y amables</t>
  </si>
  <si>
    <t>Ejecutar obras complementarias para IEO.</t>
  </si>
  <si>
    <t>Cobertura global neta</t>
  </si>
  <si>
    <t>Cobertura global bruta</t>
  </si>
  <si>
    <t>Beneficiar a NNAJ con un Programa de Alimentación Escolar PAE que garantice el mejoramiento de la calidad de vida</t>
  </si>
  <si>
    <t>Tasa de deserción global</t>
  </si>
  <si>
    <t>Número de proyectos apoyados</t>
  </si>
  <si>
    <t>Ejecutar la estrategia de bilngismo en IE Oficiales</t>
  </si>
  <si>
    <t>Numero de estrategias implementadas</t>
  </si>
  <si>
    <t>Numero de proyectos apoyados</t>
  </si>
  <si>
    <t>Garantizar el apoyo a proyectos artisticos en IE Oficiales</t>
  </si>
  <si>
    <t>Beneficiar docentes de programas de formación</t>
  </si>
  <si>
    <t>Numero de docentes formados</t>
  </si>
  <si>
    <t>Número de IE oficiales prestando servicio en educación inicial</t>
  </si>
  <si>
    <t>Prestar servicio educativo en educación inicial en IE Oficiales</t>
  </si>
  <si>
    <t>Numero de Programa implementado</t>
  </si>
  <si>
    <t>Ejecución del programa de cultura y educación ambiental en IE Oficiales</t>
  </si>
  <si>
    <t>Beneficiar estudiantes de IE Oficiales con el plan de lectura</t>
  </si>
  <si>
    <t>Numero de estudiantes beneficiados</t>
  </si>
  <si>
    <t>Brindar apoyo tecnico y profesional a la Direccion</t>
  </si>
  <si>
    <t>Numero de direcciones apoyadas</t>
  </si>
  <si>
    <t>Beneficiar a estudiantes con trayectorias educativas diversas con un servicio educativo inclusivo</t>
  </si>
  <si>
    <t>Girar recursos de gratuidad a IE Oficiales</t>
  </si>
  <si>
    <t>Numero de IE con giro de recursos</t>
  </si>
  <si>
    <t>Ejecutar estrategia de subsidio de transporte escolar</t>
  </si>
  <si>
    <t>Numero de estrategia ejecutada</t>
  </si>
  <si>
    <t>Apoyar estudiantes con subsidios para educaciòn terciaria</t>
  </si>
  <si>
    <t>Numero de estudiantes apoyados</t>
  </si>
  <si>
    <t>Dotar  ambientes escolares de Instituciones Educativas Oficiales con Pupitres, Tableros, Sillas, escritoriios y demas enseres de tipo administrativo</t>
  </si>
  <si>
    <t>Gestionar el pago de nomina de la planta global de las IE oficiales</t>
  </si>
  <si>
    <t>Garantizar el pago de servicios publicos de las IE Oficiales</t>
  </si>
  <si>
    <t>Apoyar el Servicio de vigilancia , aseo y mantenimiento para las IE Oficiales</t>
  </si>
  <si>
    <t>Asegurar el apoyo de procesos (personal jurídico, técnico, financiero, consultoria, asesorías externas, comision) en la secretaria de educación e IE Oficiales</t>
  </si>
  <si>
    <t>Ejecución plan de bienestar</t>
  </si>
  <si>
    <t>Arrendar instalaciones para la prestación del servicio educativo oficial</t>
  </si>
  <si>
    <t>Numero de plan Ejecutado</t>
  </si>
  <si>
    <t>Asegurar servicio de conectividad a Ie Oficiales</t>
  </si>
  <si>
    <t>Numero de IE con servicio de conectividad</t>
  </si>
  <si>
    <t xml:space="preserve">Número de Pagos de Nomina </t>
  </si>
  <si>
    <t>Número de Instituciones Educativas con pago de Servicios Publicos</t>
  </si>
  <si>
    <t>Número de Instituciones Educativas Apoyadas</t>
  </si>
  <si>
    <t>Número de Procesos Adminsitrativos Apoyados</t>
  </si>
  <si>
    <t>Número de Instituciones Educativas con Arriendos pagados</t>
  </si>
  <si>
    <t>Número de Instituciones Educativas Dotadas</t>
  </si>
  <si>
    <t>Girar recursos para Obras de mantenimiento en Instituciones Educativas Oficiales</t>
  </si>
  <si>
    <t>Número de giro de recursos para mantenimiento</t>
  </si>
  <si>
    <t>Entregar raciones de complemento alimentario</t>
  </si>
  <si>
    <t>Realizar seguimiento al Programa PAE en Instituciones Educativas Oficiales</t>
  </si>
  <si>
    <t>Número de Raciones Entregadas</t>
  </si>
  <si>
    <t>Número de Instituciones Educativas Visitadas</t>
  </si>
  <si>
    <t>plan accion</t>
  </si>
  <si>
    <t>Calidad</t>
  </si>
  <si>
    <t>cobertura</t>
  </si>
  <si>
    <t>superior</t>
  </si>
  <si>
    <t>admon</t>
  </si>
  <si>
    <t>infra</t>
  </si>
  <si>
    <t>pae</t>
  </si>
  <si>
    <t>Ejecucion</t>
  </si>
  <si>
    <t>proyecto</t>
  </si>
  <si>
    <t>No Cont</t>
  </si>
  <si>
    <t>objeto</t>
  </si>
  <si>
    <t>valor</t>
  </si>
  <si>
    <t>META DE RESULTADO  No.  Aumentar Promedio Naturales saber 11</t>
  </si>
  <si>
    <t>META DE RESULTADO  No. Aumentar Promedio Ingles Saber 11</t>
  </si>
  <si>
    <t>META DE RESULTADO  No.  Aumentar Cobertura escolar bruta en básica secundaria</t>
  </si>
  <si>
    <t>META DE RESULTADO  No. Aumentar Numero de IE Oficiales Categoría Muy Superior Saber 11</t>
  </si>
  <si>
    <t>META DE RESULTADO  No. Aumentar Cobertura escolar neta en transición</t>
  </si>
  <si>
    <t>META DE RESULTADO  No. Aumentar Cobertura escolar neta en básica primaria</t>
  </si>
  <si>
    <t>META DE RESULTADO  No. Disminuir Tasa de repitencia en básica secundaria</t>
  </si>
  <si>
    <t>META DE RESULTADO  No. Aumentar Promedio Lectura Saber 11</t>
  </si>
  <si>
    <t>META DE RESULTADO  No. Disminuir Tasa de deserción en básica primaria</t>
  </si>
  <si>
    <t>META DE RESULTADO  No. Disminuir Tasa de deserción en básica secundaria</t>
  </si>
  <si>
    <t>META DE RESULTADO  No. Aumentar Tasa cobertura educación superior</t>
  </si>
  <si>
    <t>META DE RESULTADO  No.  Aumentar Cobertura escolar neta en básica secundaria</t>
  </si>
  <si>
    <t>META DE RESULTADO  No. Aumentar Cobertura escolar bruta en básica media</t>
  </si>
  <si>
    <t>META DE RESULTADO  No. Aumentar Cobertura escolar neta en básica media</t>
  </si>
  <si>
    <t>META DE RESULTADO  No. Disminuir Tasa de repitencia en básica primaria</t>
  </si>
  <si>
    <r>
      <t xml:space="preserve">META DE RESULTADO  No.  </t>
    </r>
    <r>
      <rPr>
        <sz val="12"/>
        <rFont val="Arial"/>
        <family val="2"/>
      </rPr>
      <t xml:space="preserve">Aumentar </t>
    </r>
    <r>
      <rPr>
        <b/>
        <sz val="12"/>
        <rFont val="Arial"/>
        <family val="2"/>
      </rPr>
      <t>Cobertura global neta</t>
    </r>
  </si>
  <si>
    <t>META DE RESULTADO  No. Aumentar Cobertura global bruta</t>
  </si>
  <si>
    <t>META DE RESULTADO  No.  Disminuir Tasa de deserción global</t>
  </si>
  <si>
    <t>Diciembre 16 2024</t>
  </si>
  <si>
    <t xml:space="preserve">FECHA DE  SEGUIMIENTO: </t>
  </si>
  <si>
    <t>NOMBRE: GABRIEL PATRROYO</t>
  </si>
  <si>
    <t>Implementar Metodologías Flexibles para brindar una educación pertinente, diversa e inclusiva que se ajuste a las necesidades de NNAJ</t>
  </si>
  <si>
    <t>Diseñar e implementar el Plan Educativo Municipal " PEM"</t>
  </si>
  <si>
    <t>Implementar 1 proyecto educativo innovador en el marco de la formación integral</t>
  </si>
  <si>
    <t>Acompañar a 4 IE Oficiales en Proyectos Educativos Institucionales innovadores</t>
  </si>
  <si>
    <t>Implementar programas de formación Digital,   Steam Educación Económica- Financiera, Y Emprendimiento en IE Oficiales</t>
  </si>
  <si>
    <t>Fomentar un Programa de  Ciencia y Tecnología, con semilleros de investigación en  I.E. Oficiales.</t>
  </si>
  <si>
    <t>Implementar Serviciosde información que apoyen el proceso de gestión educativa</t>
  </si>
  <si>
    <t>Diseñar el Plan Educativo Municipal</t>
  </si>
  <si>
    <t>Numero de plan diseñado</t>
  </si>
  <si>
    <t>Implementación de proyecto educativo en IE Oficiales</t>
  </si>
  <si>
    <t>Numero de proyecto implementado</t>
  </si>
  <si>
    <t>Realizar acompañamiento a IE oficiales en PEI Innovadores</t>
  </si>
  <si>
    <t>Numero de acompañamientos realizados</t>
  </si>
  <si>
    <t>Implementar estrategia de cultura en IE Oficiales</t>
  </si>
  <si>
    <t>Numero de estrategia Implementada</t>
  </si>
  <si>
    <t>Implementar programas de formación digital den IE Oficiales</t>
  </si>
  <si>
    <t>Numero de programas implementados</t>
  </si>
  <si>
    <t>Creación del programa de ciencia y tecnologia en IE Oficiales</t>
  </si>
  <si>
    <t>Numero de programas creados</t>
  </si>
  <si>
    <t>Apoyo a proyectos de dotacion de ambientes escolares  en Instituciones Educativas Oficiales</t>
  </si>
  <si>
    <t>Ejecutar programa de metofologias flexibles en IE Oficiales</t>
  </si>
  <si>
    <t>Numero de programas ejecutadis</t>
  </si>
  <si>
    <t>Numero de sistemas de informacion implementados</t>
  </si>
  <si>
    <t>Implementacion de sistemas de información</t>
  </si>
  <si>
    <t>Realizar programa de seguimiento a las Obras de construcción y mantenimiento de Instituciones educativas oficiales.</t>
  </si>
  <si>
    <t>Número de Programas realizados</t>
  </si>
  <si>
    <t>Construir Infraestructura de obras complementarias de  Instituciones Educativas Oficiales FFIE</t>
  </si>
  <si>
    <t>Número de Instituciones Educativas Construidas con obras complementareias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</si>
</sst>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 &quot;$&quot;\ * #,##0.00_ ;_ &quot;$&quot;\ * \-#,##0.00_ ;_ &quot;$&quot;\ * &quot;-&quot;??_ ;_ @_ "/>
    <numFmt numFmtId="167" formatCode="&quot;$&quot;\ #,##0"/>
    <numFmt numFmtId="168" formatCode="0.0%"/>
    <numFmt numFmtId="169" formatCode="#,##0.0_);\(#,##0.0\)"/>
    <numFmt numFmtId="170" formatCode="#,##0.000_);\(#,##0.000\)"/>
    <numFmt numFmtId="171" formatCode="_ &quot;$&quot;\ * #,##0_ ;_ &quot;$&quot;\ * \-#,##0_ ;_ &quot;$&quot;\ * &quot;-&quot;??_ ;_ @_ "/>
    <numFmt numFmtId="172" formatCode="_ * #,##0.00_ ;_ * \-#,##0.00_ ;_ * &quot;-&quot;??_ ;_ @_ "/>
    <numFmt numFmtId="173" formatCode="_-* #,##0_-;\-* #,##0_-;_-* &quot;-&quot;??_-;_-@_-"/>
    <numFmt numFmtId="174" formatCode="_(* #,##0_);_(* \(#,##0\);_(* &quot;-&quot;??_);_(@_)"/>
    <numFmt numFmtId="175" formatCode="#,##0_);\(#,##0\)"/>
    <numFmt numFmtId="176" formatCode="#,##0\ &quot;€&quot;;[Red]\-#,##0\ &quot;€&quot;"/>
    <numFmt numFmtId="177" formatCode="_ * #,##0_ ;_ * \-#,##0_ ;_ * &quot;-&quot;??_ ;_ @_ "/>
  </numFmts>
  <fonts count="2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rgb="FFA0A0A0"/>
        </stop>
        <stop position="1">
          <color rgb="FFFFFFFF"/>
        </stop>
      </gradient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/>
      <bottom/>
      <diagonal/>
    </border>
  </borders>
  <cellStyleXfs count="19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7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/>
    <xf numFmtId="0" fontId="1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8">
    <xf numFmtId="0" fontId="0" fillId="0" borderId="0" xfId="0"/>
    <xf numFmtId="0" fontId="3" fillId="0" borderId="0" xfId="1" applyFont="1"/>
    <xf numFmtId="10" fontId="4" fillId="0" borderId="0" xfId="2" applyNumberFormat="1" applyFont="1"/>
    <xf numFmtId="0" fontId="4" fillId="0" borderId="0" xfId="1" applyFont="1"/>
    <xf numFmtId="166" fontId="4" fillId="0" borderId="0" xfId="3" applyFont="1" applyFill="1" applyBorder="1" applyAlignment="1" applyProtection="1">
      <alignment vertical="center"/>
    </xf>
    <xf numFmtId="0" fontId="3" fillId="0" borderId="0" xfId="1" applyFont="1" applyAlignment="1">
      <alignment wrapText="1"/>
    </xf>
    <xf numFmtId="166" fontId="3" fillId="0" borderId="0" xfId="3" applyFont="1" applyBorder="1"/>
    <xf numFmtId="166" fontId="4" fillId="0" borderId="0" xfId="3" applyFont="1" applyBorder="1"/>
    <xf numFmtId="0" fontId="4" fillId="0" borderId="0" xfId="1" applyFont="1" applyAlignment="1">
      <alignment wrapText="1"/>
    </xf>
    <xf numFmtId="166" fontId="4" fillId="0" borderId="0" xfId="3" applyFont="1" applyBorder="1" applyAlignment="1" applyProtection="1">
      <alignment vertical="center"/>
    </xf>
    <xf numFmtId="0" fontId="4" fillId="0" borderId="0" xfId="1" applyFont="1" applyAlignment="1">
      <alignment horizontal="left" wrapText="1"/>
    </xf>
    <xf numFmtId="10" fontId="4" fillId="0" borderId="0" xfId="2" applyNumberFormat="1" applyFont="1" applyBorder="1"/>
    <xf numFmtId="0" fontId="5" fillId="0" borderId="1" xfId="1" applyFont="1" applyBorder="1" applyAlignment="1">
      <alignment horizontal="left" vertical="center"/>
    </xf>
    <xf numFmtId="39" fontId="4" fillId="0" borderId="0" xfId="1" applyNumberFormat="1" applyFont="1"/>
    <xf numFmtId="39" fontId="4" fillId="0" borderId="8" xfId="1" applyNumberFormat="1" applyFont="1" applyBorder="1"/>
    <xf numFmtId="169" fontId="3" fillId="0" borderId="0" xfId="1" applyNumberFormat="1" applyFont="1"/>
    <xf numFmtId="10" fontId="4" fillId="0" borderId="0" xfId="2" applyNumberFormat="1" applyFont="1" applyBorder="1" applyProtection="1"/>
    <xf numFmtId="2" fontId="4" fillId="0" borderId="0" xfId="1" applyNumberFormat="1" applyFont="1"/>
    <xf numFmtId="0" fontId="3" fillId="0" borderId="0" xfId="1" applyFont="1" applyAlignment="1">
      <alignment horizontal="left" vertical="center"/>
    </xf>
    <xf numFmtId="0" fontId="3" fillId="0" borderId="9" xfId="1" applyFont="1" applyBorder="1"/>
    <xf numFmtId="39" fontId="4" fillId="0" borderId="1" xfId="1" applyNumberFormat="1" applyFont="1" applyBorder="1" applyAlignment="1">
      <alignment vertical="center"/>
    </xf>
    <xf numFmtId="2" fontId="4" fillId="0" borderId="1" xfId="1" applyNumberFormat="1" applyFont="1" applyBorder="1" applyAlignment="1">
      <alignment vertical="center"/>
    </xf>
    <xf numFmtId="171" fontId="4" fillId="0" borderId="1" xfId="3" applyNumberFormat="1" applyFont="1" applyBorder="1" applyAlignment="1" applyProtection="1">
      <alignment vertical="center"/>
    </xf>
    <xf numFmtId="0" fontId="4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vertical="center"/>
    </xf>
    <xf numFmtId="171" fontId="4" fillId="0" borderId="1" xfId="3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 applyProtection="1">
      <alignment vertical="center"/>
    </xf>
    <xf numFmtId="173" fontId="4" fillId="0" borderId="1" xfId="4" applyNumberFormat="1" applyFont="1" applyBorder="1" applyAlignment="1" applyProtection="1">
      <alignment vertical="center"/>
    </xf>
    <xf numFmtId="1" fontId="4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/>
    <xf numFmtId="2" fontId="4" fillId="0" borderId="1" xfId="1" applyNumberFormat="1" applyFont="1" applyBorder="1" applyAlignment="1">
      <alignment horizontal="center" vertical="center" wrapText="1"/>
    </xf>
    <xf numFmtId="166" fontId="3" fillId="0" borderId="0" xfId="1" applyNumberFormat="1" applyFont="1"/>
    <xf numFmtId="2" fontId="3" fillId="0" borderId="0" xfId="1" applyNumberFormat="1" applyFont="1"/>
    <xf numFmtId="14" fontId="3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8" fillId="0" borderId="0" xfId="1" applyFont="1"/>
    <xf numFmtId="165" fontId="8" fillId="0" borderId="0" xfId="1" applyNumberFormat="1" applyFont="1"/>
    <xf numFmtId="166" fontId="8" fillId="0" borderId="0" xfId="3" applyFont="1" applyBorder="1"/>
    <xf numFmtId="2" fontId="8" fillId="0" borderId="0" xfId="1" applyNumberFormat="1" applyFont="1"/>
    <xf numFmtId="0" fontId="9" fillId="0" borderId="0" xfId="1" applyFont="1" applyAlignment="1">
      <alignment wrapText="1"/>
    </xf>
    <xf numFmtId="166" fontId="9" fillId="0" borderId="0" xfId="3" applyFont="1" applyBorder="1" applyAlignment="1" applyProtection="1">
      <alignment vertical="center"/>
    </xf>
    <xf numFmtId="2" fontId="9" fillId="0" borderId="0" xfId="1" applyNumberFormat="1" applyFont="1" applyAlignment="1">
      <alignment horizontal="left" vertical="center" wrapText="1"/>
    </xf>
    <xf numFmtId="2" fontId="9" fillId="0" borderId="0" xfId="1" applyNumberFormat="1" applyFont="1" applyAlignment="1">
      <alignment vertical="center"/>
    </xf>
    <xf numFmtId="2" fontId="10" fillId="0" borderId="0" xfId="1" applyNumberFormat="1" applyFont="1" applyAlignment="1">
      <alignment vertical="center"/>
    </xf>
    <xf numFmtId="171" fontId="8" fillId="2" borderId="1" xfId="3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2" fontId="9" fillId="0" borderId="0" xfId="1" applyNumberFormat="1" applyFont="1" applyAlignment="1">
      <alignment vertical="center" wrapText="1"/>
    </xf>
    <xf numFmtId="167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/>
    </xf>
    <xf numFmtId="167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2" fontId="10" fillId="0" borderId="0" xfId="1" applyNumberFormat="1" applyFont="1" applyAlignment="1">
      <alignment horizontal="center" vertical="center"/>
    </xf>
    <xf numFmtId="0" fontId="8" fillId="0" borderId="8" xfId="1" applyFont="1" applyBorder="1"/>
    <xf numFmtId="10" fontId="8" fillId="0" borderId="1" xfId="2" applyNumberFormat="1" applyFont="1" applyBorder="1"/>
    <xf numFmtId="2" fontId="10" fillId="0" borderId="0" xfId="1" applyNumberFormat="1" applyFont="1" applyAlignment="1">
      <alignment horizontal="center" vertical="center" wrapText="1"/>
    </xf>
    <xf numFmtId="0" fontId="10" fillId="0" borderId="0" xfId="1" applyFont="1"/>
    <xf numFmtId="2" fontId="4" fillId="0" borderId="0" xfId="1" applyNumberFormat="1" applyFont="1" applyAlignment="1">
      <alignment horizontal="left" vertical="top" wrapText="1"/>
    </xf>
    <xf numFmtId="0" fontId="11" fillId="0" borderId="1" xfId="1" applyFont="1" applyBorder="1"/>
    <xf numFmtId="0" fontId="5" fillId="0" borderId="1" xfId="1" applyFont="1" applyBorder="1" applyAlignment="1">
      <alignment horizontal="center" vertical="center"/>
    </xf>
    <xf numFmtId="169" fontId="6" fillId="0" borderId="1" xfId="1" applyNumberFormat="1" applyFont="1" applyBorder="1" applyAlignment="1">
      <alignment horizontal="left" vertical="top"/>
    </xf>
    <xf numFmtId="39" fontId="6" fillId="0" borderId="1" xfId="1" applyNumberFormat="1" applyFont="1" applyBorder="1" applyAlignment="1">
      <alignment horizontal="left" vertical="top"/>
    </xf>
    <xf numFmtId="170" fontId="6" fillId="0" borderId="1" xfId="1" applyNumberFormat="1" applyFont="1" applyBorder="1" applyAlignment="1">
      <alignment horizontal="left" vertical="top"/>
    </xf>
    <xf numFmtId="0" fontId="6" fillId="2" borderId="1" xfId="1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173" fontId="6" fillId="0" borderId="1" xfId="4" applyNumberFormat="1" applyFont="1" applyBorder="1" applyAlignment="1" applyProtection="1">
      <alignment vertical="center"/>
    </xf>
    <xf numFmtId="169" fontId="6" fillId="0" borderId="1" xfId="1" applyNumberFormat="1" applyFont="1" applyBorder="1" applyAlignment="1">
      <alignment vertical="top" wrapText="1"/>
    </xf>
    <xf numFmtId="0" fontId="11" fillId="0" borderId="13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2" fontId="11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/>
    </xf>
    <xf numFmtId="17" fontId="11" fillId="0" borderId="1" xfId="1" applyNumberFormat="1" applyFont="1" applyBorder="1"/>
    <xf numFmtId="9" fontId="6" fillId="0" borderId="1" xfId="5" applyFont="1" applyBorder="1" applyAlignment="1" applyProtection="1">
      <alignment horizontal="left" vertical="top"/>
    </xf>
    <xf numFmtId="168" fontId="6" fillId="0" borderId="1" xfId="5" applyNumberFormat="1" applyFont="1" applyBorder="1" applyAlignment="1" applyProtection="1">
      <alignment horizontal="left" vertical="top"/>
    </xf>
    <xf numFmtId="10" fontId="6" fillId="0" borderId="1" xfId="5" applyNumberFormat="1" applyFont="1" applyBorder="1" applyAlignment="1" applyProtection="1">
      <alignment horizontal="left" vertical="top"/>
    </xf>
    <xf numFmtId="164" fontId="6" fillId="0" borderId="1" xfId="8" applyFont="1" applyBorder="1" applyAlignment="1" applyProtection="1">
      <alignment vertical="center"/>
    </xf>
    <xf numFmtId="164" fontId="4" fillId="0" borderId="1" xfId="8" applyFont="1" applyBorder="1" applyAlignment="1" applyProtection="1">
      <alignment vertical="center"/>
    </xf>
    <xf numFmtId="164" fontId="3" fillId="0" borderId="1" xfId="8" applyFont="1" applyBorder="1" applyAlignment="1">
      <alignment vertical="center"/>
    </xf>
    <xf numFmtId="164" fontId="4" fillId="0" borderId="1" xfId="8" applyFont="1" applyBorder="1" applyAlignment="1">
      <alignment vertical="center"/>
    </xf>
    <xf numFmtId="164" fontId="1" fillId="0" borderId="18" xfId="8" applyFont="1" applyBorder="1"/>
    <xf numFmtId="164" fontId="3" fillId="0" borderId="1" xfId="8" applyFont="1" applyBorder="1" applyAlignment="1" applyProtection="1">
      <alignment vertical="center"/>
    </xf>
    <xf numFmtId="164" fontId="16" fillId="0" borderId="17" xfId="8" applyFont="1" applyBorder="1"/>
    <xf numFmtId="164" fontId="16" fillId="0" borderId="16" xfId="8" applyFont="1" applyBorder="1"/>
    <xf numFmtId="164" fontId="3" fillId="0" borderId="1" xfId="8" applyFont="1" applyBorder="1" applyAlignment="1">
      <alignment horizontal="center" vertical="center" wrapText="1"/>
    </xf>
    <xf numFmtId="41" fontId="4" fillId="0" borderId="0" xfId="7" applyFont="1"/>
    <xf numFmtId="37" fontId="6" fillId="0" borderId="1" xfId="1" applyNumberFormat="1" applyFont="1" applyBorder="1" applyAlignment="1">
      <alignment horizontal="left" vertical="top"/>
    </xf>
    <xf numFmtId="175" fontId="6" fillId="0" borderId="1" xfId="1" applyNumberFormat="1" applyFont="1" applyBorder="1" applyAlignment="1">
      <alignment horizontal="left" vertical="top"/>
    </xf>
    <xf numFmtId="173" fontId="0" fillId="0" borderId="0" xfId="0" applyNumberFormat="1"/>
    <xf numFmtId="171" fontId="3" fillId="0" borderId="0" xfId="1" applyNumberFormat="1" applyFont="1" applyAlignment="1">
      <alignment horizontal="left" vertical="center"/>
    </xf>
    <xf numFmtId="164" fontId="16" fillId="0" borderId="19" xfId="8" applyFont="1" applyBorder="1"/>
    <xf numFmtId="164" fontId="16" fillId="0" borderId="20" xfId="8" applyFont="1" applyBorder="1"/>
    <xf numFmtId="164" fontId="16" fillId="0" borderId="18" xfId="8" applyFont="1" applyBorder="1"/>
    <xf numFmtId="164" fontId="16" fillId="0" borderId="21" xfId="8" applyFont="1" applyBorder="1"/>
    <xf numFmtId="173" fontId="0" fillId="0" borderId="0" xfId="6" applyNumberFormat="1" applyFont="1"/>
    <xf numFmtId="164" fontId="1" fillId="0" borderId="21" xfId="8" applyFont="1" applyBorder="1"/>
    <xf numFmtId="164" fontId="4" fillId="0" borderId="21" xfId="8" applyFont="1" applyBorder="1" applyAlignment="1" applyProtection="1">
      <alignment vertical="center"/>
    </xf>
    <xf numFmtId="164" fontId="1" fillId="0" borderId="19" xfId="8" applyFont="1" applyBorder="1"/>
    <xf numFmtId="164" fontId="22" fillId="0" borderId="28" xfId="8" applyFont="1" applyBorder="1"/>
    <xf numFmtId="164" fontId="0" fillId="0" borderId="0" xfId="8" applyFont="1"/>
    <xf numFmtId="164" fontId="0" fillId="4" borderId="0" xfId="8" applyFont="1" applyFill="1"/>
    <xf numFmtId="9" fontId="0" fillId="0" borderId="0" xfId="5" applyFont="1"/>
    <xf numFmtId="0" fontId="23" fillId="5" borderId="29" xfId="0" applyFont="1" applyFill="1" applyBorder="1" applyAlignment="1">
      <alignment horizontal="center"/>
    </xf>
    <xf numFmtId="0" fontId="23" fillId="5" borderId="30" xfId="0" applyFont="1" applyFill="1" applyBorder="1" applyAlignment="1">
      <alignment horizontal="center"/>
    </xf>
    <xf numFmtId="174" fontId="23" fillId="5" borderId="30" xfId="6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74" fontId="0" fillId="0" borderId="0" xfId="6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3" borderId="0" xfId="0" applyFont="1" applyFill="1"/>
    <xf numFmtId="0" fontId="24" fillId="6" borderId="0" xfId="0" applyFont="1" applyFill="1"/>
    <xf numFmtId="0" fontId="25" fillId="6" borderId="0" xfId="0" applyFont="1" applyFill="1" applyAlignment="1">
      <alignment horizontal="left"/>
    </xf>
    <xf numFmtId="0" fontId="0" fillId="6" borderId="0" xfId="0" applyFill="1"/>
    <xf numFmtId="174" fontId="0" fillId="6" borderId="0" xfId="6" applyNumberFormat="1" applyFont="1" applyFill="1" applyAlignment="1">
      <alignment horizontal="right"/>
    </xf>
    <xf numFmtId="0" fontId="24" fillId="6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9" fontId="3" fillId="0" borderId="21" xfId="5" applyFont="1" applyBorder="1" applyAlignment="1">
      <alignment horizontal="center" vertical="center"/>
    </xf>
    <xf numFmtId="3" fontId="0" fillId="0" borderId="19" xfId="0" applyNumberFormat="1" applyBorder="1"/>
    <xf numFmtId="3" fontId="0" fillId="0" borderId="31" xfId="0" applyNumberFormat="1" applyBorder="1"/>
    <xf numFmtId="177" fontId="2" fillId="0" borderId="21" xfId="4" applyNumberFormat="1" applyFont="1" applyFill="1" applyBorder="1" applyAlignment="1">
      <alignment vertical="center" wrapText="1"/>
    </xf>
    <xf numFmtId="173" fontId="4" fillId="0" borderId="1" xfId="6" applyNumberFormat="1" applyFont="1" applyBorder="1" applyAlignment="1" applyProtection="1">
      <alignment vertical="center"/>
    </xf>
    <xf numFmtId="173" fontId="3" fillId="0" borderId="1" xfId="6" applyNumberFormat="1" applyFont="1" applyBorder="1" applyAlignment="1">
      <alignment vertical="center"/>
    </xf>
    <xf numFmtId="173" fontId="0" fillId="0" borderId="21" xfId="6" applyNumberFormat="1" applyFont="1" applyBorder="1"/>
    <xf numFmtId="173" fontId="4" fillId="0" borderId="21" xfId="6" applyNumberFormat="1" applyFont="1" applyBorder="1" applyAlignment="1" applyProtection="1">
      <alignment vertical="center"/>
    </xf>
    <xf numFmtId="173" fontId="3" fillId="0" borderId="21" xfId="6" applyNumberFormat="1" applyFont="1" applyBorder="1" applyAlignment="1">
      <alignment vertical="center"/>
    </xf>
    <xf numFmtId="173" fontId="0" fillId="0" borderId="20" xfId="6" applyNumberFormat="1" applyFont="1" applyBorder="1"/>
    <xf numFmtId="173" fontId="4" fillId="0" borderId="1" xfId="6" applyNumberFormat="1" applyFont="1" applyBorder="1" applyAlignment="1">
      <alignment vertical="center"/>
    </xf>
    <xf numFmtId="177" fontId="2" fillId="0" borderId="21" xfId="4" applyNumberFormat="1" applyFont="1" applyFill="1" applyBorder="1" applyAlignment="1">
      <alignment vertical="center" wrapText="1"/>
    </xf>
    <xf numFmtId="0" fontId="5" fillId="0" borderId="7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top"/>
    </xf>
    <xf numFmtId="0" fontId="6" fillId="0" borderId="5" xfId="1" applyFont="1" applyBorder="1" applyAlignment="1">
      <alignment horizontal="left" vertical="top"/>
    </xf>
    <xf numFmtId="0" fontId="6" fillId="0" borderId="4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169" fontId="6" fillId="0" borderId="1" xfId="1" applyNumberFormat="1" applyFont="1" applyBorder="1" applyAlignment="1">
      <alignment horizontal="center" vertical="top"/>
    </xf>
    <xf numFmtId="2" fontId="6" fillId="0" borderId="11" xfId="1" applyNumberFormat="1" applyFont="1" applyBorder="1" applyAlignment="1">
      <alignment horizontal="left" vertical="center"/>
    </xf>
    <xf numFmtId="2" fontId="6" fillId="0" borderId="1" xfId="1" applyNumberFormat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168" fontId="5" fillId="0" borderId="1" xfId="1" applyNumberFormat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169" fontId="6" fillId="0" borderId="1" xfId="1" applyNumberFormat="1" applyFont="1" applyBorder="1" applyAlignment="1">
      <alignment horizontal="left" vertical="center"/>
    </xf>
    <xf numFmtId="9" fontId="4" fillId="0" borderId="1" xfId="5" applyFont="1" applyBorder="1" applyAlignment="1" applyProtection="1">
      <alignment horizontal="center" vertical="center"/>
    </xf>
    <xf numFmtId="9" fontId="3" fillId="0" borderId="1" xfId="5" applyFont="1" applyBorder="1" applyAlignment="1">
      <alignment horizontal="center" vertical="center"/>
    </xf>
    <xf numFmtId="2" fontId="4" fillId="0" borderId="0" xfId="1" applyNumberFormat="1" applyFont="1" applyAlignment="1">
      <alignment horizontal="left" vertical="top" wrapText="1"/>
    </xf>
    <xf numFmtId="0" fontId="3" fillId="0" borderId="1" xfId="1" applyFont="1" applyBorder="1" applyAlignment="1">
      <alignment horizontal="center"/>
    </xf>
    <xf numFmtId="0" fontId="6" fillId="0" borderId="1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39" fontId="4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9" fillId="0" borderId="0" xfId="1" applyNumberFormat="1" applyFont="1" applyAlignment="1">
      <alignment horizontal="left" vertical="center" wrapText="1"/>
    </xf>
    <xf numFmtId="0" fontId="11" fillId="0" borderId="13" xfId="1" applyFont="1" applyBorder="1" applyAlignment="1">
      <alignment horizontal="left" vertical="top"/>
    </xf>
    <xf numFmtId="0" fontId="11" fillId="0" borderId="11" xfId="1" applyFont="1" applyBorder="1" applyAlignment="1">
      <alignment horizontal="left" vertical="top"/>
    </xf>
    <xf numFmtId="1" fontId="8" fillId="0" borderId="13" xfId="1" applyNumberFormat="1" applyFont="1" applyBorder="1" applyAlignment="1">
      <alignment horizontal="left" vertical="center"/>
    </xf>
    <xf numFmtId="1" fontId="8" fillId="0" borderId="12" xfId="1" applyNumberFormat="1" applyFont="1" applyBorder="1" applyAlignment="1">
      <alignment horizontal="left" vertical="center"/>
    </xf>
    <xf numFmtId="1" fontId="8" fillId="0" borderId="11" xfId="1" applyNumberFormat="1" applyFont="1" applyBorder="1" applyAlignment="1">
      <alignment horizontal="left" vertical="center"/>
    </xf>
    <xf numFmtId="2" fontId="8" fillId="0" borderId="13" xfId="1" applyNumberFormat="1" applyFont="1" applyBorder="1" applyAlignment="1">
      <alignment horizontal="left" vertical="center" wrapText="1"/>
    </xf>
    <xf numFmtId="2" fontId="8" fillId="0" borderId="12" xfId="1" applyNumberFormat="1" applyFont="1" applyBorder="1" applyAlignment="1">
      <alignment horizontal="left" vertical="center" wrapText="1"/>
    </xf>
    <xf numFmtId="2" fontId="8" fillId="0" borderId="11" xfId="1" applyNumberFormat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2" fontId="8" fillId="0" borderId="13" xfId="1" applyNumberFormat="1" applyFont="1" applyBorder="1" applyAlignment="1">
      <alignment horizontal="center" vertical="center" wrapText="1"/>
    </xf>
    <xf numFmtId="2" fontId="8" fillId="0" borderId="12" xfId="1" applyNumberFormat="1" applyFont="1" applyBorder="1" applyAlignment="1">
      <alignment horizontal="center" vertical="center" wrapText="1"/>
    </xf>
    <xf numFmtId="2" fontId="8" fillId="0" borderId="11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2" fontId="10" fillId="0" borderId="0" xfId="1" applyNumberFormat="1" applyFont="1" applyAlignment="1">
      <alignment horizontal="center" vertical="center" wrapText="1"/>
    </xf>
    <xf numFmtId="0" fontId="11" fillId="0" borderId="13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2" fontId="11" fillId="0" borderId="1" xfId="1" applyNumberFormat="1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10" fontId="8" fillId="0" borderId="13" xfId="2" applyNumberFormat="1" applyFont="1" applyBorder="1" applyAlignment="1">
      <alignment horizontal="center"/>
    </xf>
    <xf numFmtId="10" fontId="8" fillId="0" borderId="12" xfId="2" applyNumberFormat="1" applyFont="1" applyBorder="1" applyAlignment="1">
      <alignment horizontal="center"/>
    </xf>
    <xf numFmtId="10" fontId="8" fillId="0" borderId="11" xfId="2" applyNumberFormat="1" applyFont="1" applyBorder="1" applyAlignment="1">
      <alignment horizontal="center"/>
    </xf>
    <xf numFmtId="2" fontId="10" fillId="0" borderId="0" xfId="1" applyNumberFormat="1" applyFont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1" fillId="3" borderId="13" xfId="1" applyFont="1" applyFill="1" applyBorder="1" applyAlignment="1">
      <alignment horizontal="left"/>
    </xf>
    <xf numFmtId="0" fontId="11" fillId="3" borderId="12" xfId="1" applyFont="1" applyFill="1" applyBorder="1" applyAlignment="1">
      <alignment horizontal="left"/>
    </xf>
    <xf numFmtId="0" fontId="11" fillId="3" borderId="11" xfId="1" applyFont="1" applyFill="1" applyBorder="1" applyAlignment="1">
      <alignment horizontal="left"/>
    </xf>
    <xf numFmtId="0" fontId="8" fillId="0" borderId="7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11" fillId="0" borderId="13" xfId="1" applyFont="1" applyBorder="1" applyAlignment="1">
      <alignment horizontal="left"/>
    </xf>
    <xf numFmtId="0" fontId="11" fillId="0" borderId="12" xfId="1" applyFont="1" applyBorder="1" applyAlignment="1">
      <alignment horizontal="left"/>
    </xf>
    <xf numFmtId="0" fontId="11" fillId="0" borderId="11" xfId="1" applyFont="1" applyBorder="1" applyAlignment="1">
      <alignment horizontal="left"/>
    </xf>
    <xf numFmtId="0" fontId="11" fillId="0" borderId="6" xfId="1" applyFont="1" applyBorder="1" applyAlignment="1">
      <alignment horizontal="left"/>
    </xf>
    <xf numFmtId="0" fontId="11" fillId="0" borderId="7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2" fontId="11" fillId="0" borderId="13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1" fillId="0" borderId="11" xfId="1" applyNumberFormat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9" fontId="4" fillId="0" borderId="14" xfId="5" applyFont="1" applyBorder="1" applyAlignment="1" applyProtection="1">
      <alignment horizontal="center" vertical="center"/>
    </xf>
    <xf numFmtId="9" fontId="4" fillId="0" borderId="10" xfId="5" applyFont="1" applyBorder="1" applyAlignment="1" applyProtection="1">
      <alignment horizontal="center" vertical="center"/>
    </xf>
    <xf numFmtId="9" fontId="3" fillId="0" borderId="14" xfId="5" applyFont="1" applyBorder="1" applyAlignment="1">
      <alignment horizontal="center" vertical="center"/>
    </xf>
    <xf numFmtId="9" fontId="3" fillId="0" borderId="10" xfId="5" applyFont="1" applyBorder="1" applyAlignment="1">
      <alignment horizontal="center" vertical="center"/>
    </xf>
    <xf numFmtId="0" fontId="6" fillId="0" borderId="1" xfId="1" applyFont="1" applyBorder="1" applyAlignment="1">
      <alignment horizontal="left" vertical="top"/>
    </xf>
    <xf numFmtId="0" fontId="3" fillId="0" borderId="14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0" fontId="11" fillId="0" borderId="12" xfId="1" applyFont="1" applyBorder="1" applyAlignment="1">
      <alignment horizontal="left" vertical="top" wrapText="1"/>
    </xf>
    <xf numFmtId="0" fontId="11" fillId="0" borderId="12" xfId="1" applyFont="1" applyBorder="1" applyAlignment="1">
      <alignment horizontal="left" vertical="top"/>
    </xf>
    <xf numFmtId="0" fontId="16" fillId="2" borderId="14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1" xfId="1" applyFont="1" applyBorder="1" applyAlignment="1">
      <alignment vertical="top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3" fontId="20" fillId="0" borderId="22" xfId="0" applyNumberFormat="1" applyFont="1" applyBorder="1" applyAlignment="1">
      <alignment vertical="center" wrapText="1"/>
    </xf>
    <xf numFmtId="3" fontId="20" fillId="0" borderId="23" xfId="0" applyNumberFormat="1" applyFont="1" applyBorder="1" applyAlignment="1">
      <alignment vertical="center" wrapText="1"/>
    </xf>
    <xf numFmtId="0" fontId="21" fillId="0" borderId="25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8" fillId="0" borderId="23" xfId="1" applyFont="1" applyBorder="1" applyAlignment="1">
      <alignment vertical="center" wrapText="1"/>
    </xf>
    <xf numFmtId="0" fontId="8" fillId="0" borderId="24" xfId="1" applyFont="1" applyBorder="1" applyAlignment="1">
      <alignment vertical="center" wrapText="1"/>
    </xf>
    <xf numFmtId="0" fontId="21" fillId="0" borderId="26" xfId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</cellXfs>
  <cellStyles count="19">
    <cellStyle name="Millares" xfId="6" builtinId="3"/>
    <cellStyle name="Millares [0]" xfId="7" builtinId="6"/>
    <cellStyle name="Millares 10" xfId="10"/>
    <cellStyle name="Millares 10 2" xfId="11"/>
    <cellStyle name="Millares 2" xfId="4"/>
    <cellStyle name="Millares 2 2" xfId="12"/>
    <cellStyle name="Moneda [0]" xfId="8" builtinId="7"/>
    <cellStyle name="Moneda 2" xfId="3"/>
    <cellStyle name="Moneda 2 2" xfId="13"/>
    <cellStyle name="Normal" xfId="0" builtinId="0"/>
    <cellStyle name="Normal 2" xfId="1"/>
    <cellStyle name="Normal 2 2" xfId="14"/>
    <cellStyle name="Normal 3" xfId="15"/>
    <cellStyle name="Normal 4" xfId="16"/>
    <cellStyle name="Normal 5" xfId="9"/>
    <cellStyle name="Porcentaje" xfId="5" builtinId="5"/>
    <cellStyle name="Porcentaje 2" xfId="2"/>
    <cellStyle name="Porcentual 2" xfId="17"/>
    <cellStyle name="Porcentual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3812268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2 Imagen" descr="Membretes_2024_2-0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603376" y="111125"/>
          <a:ext cx="5524499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99"/>
  <sheetViews>
    <sheetView topLeftCell="A22" zoomScale="70" zoomScaleNormal="70" workbookViewId="0">
      <selection activeCell="I41" sqref="I41"/>
    </sheetView>
  </sheetViews>
  <sheetFormatPr baseColWidth="10" defaultColWidth="12.42578125" defaultRowHeight="15"/>
  <cols>
    <col min="1" max="1" width="1.140625" style="1" customWidth="1"/>
    <col min="2" max="2" width="45.42578125" style="1" customWidth="1"/>
    <col min="3" max="3" width="74.425781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8.7109375" style="1" customWidth="1"/>
    <col min="10" max="10" width="20.85546875" style="3" customWidth="1"/>
    <col min="11" max="11" width="16.710937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42578125" style="1"/>
    <col min="20" max="20" width="14.42578125" style="1" customWidth="1"/>
    <col min="21" max="21" width="18.42578125" style="1" customWidth="1"/>
    <col min="22" max="22" width="33.85546875" style="1" customWidth="1"/>
    <col min="23" max="23" width="12.42578125" style="1" hidden="1" customWidth="1"/>
    <col min="24" max="24" width="24.28515625" style="1" customWidth="1"/>
    <col min="25" max="25" width="22.42578125" style="1" customWidth="1"/>
    <col min="26" max="27" width="12.42578125" style="1"/>
    <col min="28" max="28" width="16.85546875" style="1" customWidth="1"/>
    <col min="29" max="29" width="12.42578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42578125" style="1"/>
  </cols>
  <sheetData>
    <row r="1" spans="2:251" ht="22.5" customHeight="1"/>
    <row r="2" spans="2:251" s="36" customFormat="1" ht="37.5" customHeight="1">
      <c r="B2" s="220"/>
      <c r="C2" s="220"/>
      <c r="D2" s="221" t="s">
        <v>32</v>
      </c>
      <c r="E2" s="222"/>
      <c r="F2" s="222"/>
      <c r="G2" s="222"/>
      <c r="H2" s="222"/>
      <c r="I2" s="222"/>
      <c r="J2" s="222"/>
      <c r="K2" s="223"/>
      <c r="L2" s="227" t="s">
        <v>36</v>
      </c>
      <c r="M2" s="228"/>
      <c r="N2" s="228"/>
      <c r="O2" s="229"/>
      <c r="P2" s="230"/>
      <c r="Q2" s="231"/>
      <c r="R2" s="57"/>
    </row>
    <row r="3" spans="2:251" s="36" customFormat="1" ht="37.5" customHeight="1">
      <c r="B3" s="220"/>
      <c r="C3" s="220"/>
      <c r="D3" s="224"/>
      <c r="E3" s="225"/>
      <c r="F3" s="225"/>
      <c r="G3" s="225"/>
      <c r="H3" s="225"/>
      <c r="I3" s="225"/>
      <c r="J3" s="225"/>
      <c r="K3" s="226"/>
      <c r="L3" s="227" t="s">
        <v>33</v>
      </c>
      <c r="M3" s="228"/>
      <c r="N3" s="228"/>
      <c r="O3" s="229"/>
      <c r="P3" s="232"/>
      <c r="Q3" s="233"/>
      <c r="R3" s="57"/>
    </row>
    <row r="4" spans="2:251" s="36" customFormat="1" ht="33.75" customHeight="1">
      <c r="B4" s="220"/>
      <c r="C4" s="220"/>
      <c r="D4" s="221" t="s">
        <v>31</v>
      </c>
      <c r="E4" s="222"/>
      <c r="F4" s="222"/>
      <c r="G4" s="222"/>
      <c r="H4" s="222"/>
      <c r="I4" s="222"/>
      <c r="J4" s="222"/>
      <c r="K4" s="223"/>
      <c r="L4" s="227" t="s">
        <v>34</v>
      </c>
      <c r="M4" s="228"/>
      <c r="N4" s="228"/>
      <c r="O4" s="229"/>
      <c r="P4" s="232"/>
      <c r="Q4" s="233"/>
      <c r="R4" s="57"/>
    </row>
    <row r="5" spans="2:251" s="36" customFormat="1" ht="38.25" customHeight="1">
      <c r="B5" s="220"/>
      <c r="C5" s="220"/>
      <c r="D5" s="224"/>
      <c r="E5" s="225"/>
      <c r="F5" s="225"/>
      <c r="G5" s="225"/>
      <c r="H5" s="225"/>
      <c r="I5" s="225"/>
      <c r="J5" s="225"/>
      <c r="K5" s="226"/>
      <c r="L5" s="227" t="s">
        <v>35</v>
      </c>
      <c r="M5" s="228"/>
      <c r="N5" s="228"/>
      <c r="O5" s="229"/>
      <c r="P5" s="234"/>
      <c r="Q5" s="235"/>
      <c r="R5" s="57"/>
    </row>
    <row r="6" spans="2:251" s="36" customFormat="1" ht="23.25" customHeight="1"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57"/>
    </row>
    <row r="7" spans="2:251" s="36" customFormat="1" ht="31.5" customHeight="1">
      <c r="B7" s="59" t="s">
        <v>41</v>
      </c>
      <c r="C7" s="59" t="s">
        <v>51</v>
      </c>
      <c r="D7" s="237" t="s">
        <v>57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9"/>
      <c r="R7" s="57"/>
    </row>
    <row r="8" spans="2:251" s="36" customFormat="1" ht="36" customHeight="1">
      <c r="B8" s="59" t="s">
        <v>30</v>
      </c>
      <c r="C8" s="73" t="s">
        <v>186</v>
      </c>
      <c r="D8" s="240" t="s">
        <v>187</v>
      </c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2:251" s="36" customFormat="1" ht="36" customHeight="1">
      <c r="B9" s="210" t="s">
        <v>52</v>
      </c>
      <c r="C9" s="196"/>
      <c r="D9" s="211" t="s">
        <v>53</v>
      </c>
      <c r="E9" s="211"/>
      <c r="F9" s="211"/>
      <c r="G9" s="211"/>
      <c r="H9" s="211"/>
      <c r="I9" s="212"/>
      <c r="J9" s="241" t="s">
        <v>29</v>
      </c>
      <c r="K9" s="242"/>
      <c r="L9" s="243"/>
      <c r="M9" s="250" t="s">
        <v>28</v>
      </c>
      <c r="N9" s="251"/>
      <c r="O9" s="251"/>
      <c r="P9" s="251"/>
      <c r="Q9" s="252"/>
      <c r="R9" s="44"/>
      <c r="T9" s="209"/>
      <c r="U9" s="209"/>
      <c r="V9" s="209"/>
      <c r="W9" s="209"/>
      <c r="X9" s="209"/>
    </row>
    <row r="10" spans="2:251" s="36" customFormat="1" ht="36" customHeight="1">
      <c r="B10" s="210" t="s">
        <v>27</v>
      </c>
      <c r="C10" s="196"/>
      <c r="D10" s="211" t="s">
        <v>54</v>
      </c>
      <c r="E10" s="211"/>
      <c r="F10" s="211"/>
      <c r="G10" s="211"/>
      <c r="H10" s="211"/>
      <c r="I10" s="212"/>
      <c r="J10" s="244"/>
      <c r="K10" s="245"/>
      <c r="L10" s="246"/>
      <c r="M10" s="71" t="s">
        <v>26</v>
      </c>
      <c r="N10" s="213" t="s">
        <v>25</v>
      </c>
      <c r="O10" s="213"/>
      <c r="P10" s="213"/>
      <c r="Q10" s="71" t="s">
        <v>24</v>
      </c>
      <c r="R10" s="44"/>
      <c r="T10" s="56"/>
      <c r="U10" s="56"/>
      <c r="V10" s="56"/>
      <c r="W10" s="56"/>
      <c r="X10" s="56"/>
    </row>
    <row r="11" spans="2:251" s="36" customFormat="1" ht="43.35" customHeight="1">
      <c r="B11" s="214" t="s">
        <v>23</v>
      </c>
      <c r="C11" s="215"/>
      <c r="D11" s="197" t="s">
        <v>55</v>
      </c>
      <c r="E11" s="197"/>
      <c r="F11" s="197"/>
      <c r="G11" s="197"/>
      <c r="H11" s="197"/>
      <c r="I11" s="198"/>
      <c r="J11" s="244"/>
      <c r="K11" s="245"/>
      <c r="L11" s="246"/>
      <c r="M11" s="55"/>
      <c r="N11" s="216"/>
      <c r="O11" s="217"/>
      <c r="P11" s="218"/>
      <c r="Q11" s="54"/>
      <c r="R11" s="44"/>
      <c r="T11" s="53"/>
      <c r="U11" s="219"/>
      <c r="V11" s="219"/>
      <c r="W11" s="219"/>
      <c r="X11" s="53"/>
      <c r="Z11" s="52"/>
      <c r="AA11" s="52"/>
    </row>
    <row r="12" spans="2:251" s="36" customFormat="1" ht="74.25" customHeight="1">
      <c r="B12" s="253" t="s">
        <v>22</v>
      </c>
      <c r="C12" s="254"/>
      <c r="D12" s="197" t="s">
        <v>56</v>
      </c>
      <c r="E12" s="197"/>
      <c r="F12" s="197"/>
      <c r="G12" s="197"/>
      <c r="H12" s="197"/>
      <c r="I12" s="198"/>
      <c r="J12" s="244"/>
      <c r="K12" s="245"/>
      <c r="L12" s="246"/>
      <c r="M12" s="51"/>
      <c r="N12" s="199"/>
      <c r="O12" s="200"/>
      <c r="P12" s="201"/>
      <c r="Q12" s="50"/>
      <c r="R12" s="44"/>
      <c r="T12" s="47"/>
      <c r="U12" s="185"/>
      <c r="V12" s="185"/>
      <c r="W12" s="185"/>
      <c r="X12" s="41"/>
      <c r="Z12" s="39"/>
      <c r="AA12" s="38"/>
      <c r="AB12" s="37"/>
    </row>
    <row r="13" spans="2:251" s="36" customFormat="1" ht="74.25" customHeight="1">
      <c r="B13" s="186" t="s">
        <v>21</v>
      </c>
      <c r="C13" s="187"/>
      <c r="D13" s="188">
        <v>2024730010025</v>
      </c>
      <c r="E13" s="189"/>
      <c r="F13" s="189"/>
      <c r="G13" s="189"/>
      <c r="H13" s="189"/>
      <c r="I13" s="190"/>
      <c r="J13" s="244"/>
      <c r="K13" s="245"/>
      <c r="L13" s="246"/>
      <c r="M13" s="49"/>
      <c r="N13" s="191"/>
      <c r="O13" s="192"/>
      <c r="P13" s="193"/>
      <c r="Q13" s="48"/>
      <c r="R13" s="44"/>
      <c r="T13" s="47"/>
      <c r="U13" s="185"/>
      <c r="V13" s="185"/>
      <c r="W13" s="185"/>
      <c r="X13" s="41"/>
      <c r="Z13" s="39"/>
      <c r="AA13" s="38"/>
      <c r="AB13" s="37"/>
    </row>
    <row r="14" spans="2:251" s="36" customFormat="1" ht="28.5" customHeight="1">
      <c r="B14" s="69" t="s">
        <v>50</v>
      </c>
      <c r="C14" s="70"/>
      <c r="D14" s="194" t="s">
        <v>59</v>
      </c>
      <c r="E14" s="195"/>
      <c r="F14" s="195"/>
      <c r="G14" s="195"/>
      <c r="H14" s="195"/>
      <c r="I14" s="196"/>
      <c r="J14" s="247"/>
      <c r="K14" s="248"/>
      <c r="L14" s="249"/>
      <c r="M14" s="46"/>
      <c r="N14" s="191"/>
      <c r="O14" s="192"/>
      <c r="P14" s="193"/>
      <c r="Q14" s="45"/>
      <c r="R14" s="44"/>
      <c r="T14" s="43"/>
      <c r="U14" s="185"/>
      <c r="V14" s="185"/>
      <c r="W14" s="42"/>
      <c r="X14" s="41"/>
      <c r="Y14" s="40"/>
      <c r="Z14" s="39"/>
      <c r="AA14" s="38"/>
      <c r="AB14" s="37"/>
    </row>
    <row r="15" spans="2:251" ht="28.5" customHeight="1">
      <c r="B15" s="179" t="s">
        <v>39</v>
      </c>
      <c r="C15" s="182" t="s">
        <v>37</v>
      </c>
      <c r="D15" s="183" t="s">
        <v>43</v>
      </c>
      <c r="E15" s="183" t="s">
        <v>20</v>
      </c>
      <c r="F15" s="183" t="s">
        <v>49</v>
      </c>
      <c r="G15" s="184" t="s">
        <v>45</v>
      </c>
      <c r="H15" s="183" t="s">
        <v>40</v>
      </c>
      <c r="I15" s="202" t="s">
        <v>38</v>
      </c>
      <c r="J15" s="203"/>
      <c r="K15" s="203"/>
      <c r="L15" s="204"/>
      <c r="M15" s="183" t="s">
        <v>19</v>
      </c>
      <c r="N15" s="183"/>
      <c r="O15" s="208" t="s">
        <v>18</v>
      </c>
      <c r="P15" s="208"/>
      <c r="Q15" s="208"/>
      <c r="R15" s="3"/>
      <c r="S15" s="3"/>
      <c r="T15" s="10"/>
      <c r="U15" s="170"/>
      <c r="V15" s="170"/>
      <c r="W15" s="3"/>
      <c r="X15" s="9"/>
      <c r="Y15" s="3"/>
      <c r="Z15" s="17"/>
      <c r="AA15" s="6"/>
      <c r="AB15" s="2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80"/>
      <c r="C16" s="182"/>
      <c r="D16" s="183"/>
      <c r="E16" s="183"/>
      <c r="F16" s="183"/>
      <c r="G16" s="183"/>
      <c r="H16" s="183"/>
      <c r="I16" s="205"/>
      <c r="J16" s="206"/>
      <c r="K16" s="206"/>
      <c r="L16" s="207"/>
      <c r="M16" s="183"/>
      <c r="N16" s="183"/>
      <c r="O16" s="183" t="s">
        <v>17</v>
      </c>
      <c r="P16" s="183" t="s">
        <v>16</v>
      </c>
      <c r="Q16" s="182" t="s">
        <v>15</v>
      </c>
      <c r="R16" s="3"/>
      <c r="S16" s="3"/>
      <c r="T16" s="8"/>
      <c r="U16" s="170"/>
      <c r="V16" s="170"/>
      <c r="W16" s="3"/>
      <c r="X16" s="7"/>
      <c r="Y16" s="3"/>
      <c r="Z16" s="17"/>
      <c r="AA16" s="6"/>
      <c r="AB16" s="2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81"/>
      <c r="C17" s="182"/>
      <c r="D17" s="183"/>
      <c r="E17" s="183"/>
      <c r="F17" s="183"/>
      <c r="G17" s="183"/>
      <c r="H17" s="183"/>
      <c r="I17" s="64" t="s">
        <v>14</v>
      </c>
      <c r="J17" s="64" t="s">
        <v>13</v>
      </c>
      <c r="K17" s="64" t="s">
        <v>12</v>
      </c>
      <c r="L17" s="65" t="s">
        <v>11</v>
      </c>
      <c r="M17" s="35" t="s">
        <v>10</v>
      </c>
      <c r="N17" s="34" t="s">
        <v>9</v>
      </c>
      <c r="O17" s="183"/>
      <c r="P17" s="183"/>
      <c r="Q17" s="182"/>
      <c r="R17" s="3"/>
      <c r="S17" s="3"/>
      <c r="T17" s="5"/>
      <c r="U17" s="170"/>
      <c r="V17" s="170"/>
      <c r="X17" s="6"/>
      <c r="Z17" s="17"/>
      <c r="AA17" s="6"/>
      <c r="AB17" s="2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178" t="s">
        <v>69</v>
      </c>
      <c r="C18" s="157" t="s">
        <v>208</v>
      </c>
      <c r="D18" s="60" t="s">
        <v>42</v>
      </c>
      <c r="E18" s="158" t="s">
        <v>112</v>
      </c>
      <c r="F18" s="66">
        <v>10</v>
      </c>
      <c r="G18" s="60" t="s">
        <v>42</v>
      </c>
      <c r="H18" s="77">
        <f>SUM(I18:L18)</f>
        <v>90000000</v>
      </c>
      <c r="I18" s="78">
        <v>80000000</v>
      </c>
      <c r="J18" s="79">
        <v>10000000</v>
      </c>
      <c r="K18" s="78"/>
      <c r="L18" s="79"/>
      <c r="M18" s="33">
        <v>45658</v>
      </c>
      <c r="N18" s="33">
        <v>46021</v>
      </c>
      <c r="O18" s="168">
        <f>+F19/F18</f>
        <v>0</v>
      </c>
      <c r="P18" s="168">
        <f>+H19/H18</f>
        <v>0</v>
      </c>
      <c r="Q18" s="169" t="e">
        <f>+(O18*O18)/P18</f>
        <v>#DIV/0!</v>
      </c>
      <c r="T18" s="5"/>
      <c r="U18" s="170"/>
      <c r="V18" s="170"/>
      <c r="X18" s="4"/>
      <c r="Z18" s="32"/>
      <c r="AA18" s="6"/>
      <c r="AB18" s="29"/>
    </row>
    <row r="19" spans="2:251" ht="37.5" customHeight="1">
      <c r="B19" s="178"/>
      <c r="C19" s="157"/>
      <c r="D19" s="60" t="s">
        <v>2</v>
      </c>
      <c r="E19" s="159"/>
      <c r="F19" s="66"/>
      <c r="G19" s="60" t="s">
        <v>44</v>
      </c>
      <c r="H19" s="77">
        <f t="shared" ref="H19:H45" si="0">SUM(I19:L19)</f>
        <v>0</v>
      </c>
      <c r="I19" s="81"/>
      <c r="J19" s="79"/>
      <c r="K19" s="78"/>
      <c r="L19" s="79"/>
      <c r="M19" s="33">
        <v>45658</v>
      </c>
      <c r="N19" s="33">
        <v>46021</v>
      </c>
      <c r="O19" s="168"/>
      <c r="P19" s="168"/>
      <c r="Q19" s="169"/>
      <c r="T19" s="5"/>
      <c r="U19" s="58"/>
      <c r="V19" s="58"/>
      <c r="X19" s="4"/>
      <c r="Z19" s="32"/>
      <c r="AA19" s="6"/>
      <c r="AB19" s="29"/>
    </row>
    <row r="20" spans="2:251" ht="27" customHeight="1">
      <c r="B20" s="156" t="s">
        <v>190</v>
      </c>
      <c r="C20" s="157" t="s">
        <v>196</v>
      </c>
      <c r="D20" s="60" t="s">
        <v>42</v>
      </c>
      <c r="E20" s="158" t="s">
        <v>197</v>
      </c>
      <c r="F20" s="66">
        <v>1</v>
      </c>
      <c r="G20" s="60" t="s">
        <v>42</v>
      </c>
      <c r="H20" s="77">
        <f t="shared" ref="H20:H21" si="1">SUM(I20:L20)</f>
        <v>35000000</v>
      </c>
      <c r="I20" s="82">
        <v>15000000</v>
      </c>
      <c r="J20" s="79">
        <v>20000000</v>
      </c>
      <c r="K20" s="82"/>
      <c r="L20" s="79"/>
      <c r="M20" s="33">
        <v>45658</v>
      </c>
      <c r="N20" s="33">
        <v>46021</v>
      </c>
      <c r="O20" s="168">
        <f>+F21/F20</f>
        <v>0</v>
      </c>
      <c r="P20" s="168">
        <f>+H21/H20</f>
        <v>0</v>
      </c>
      <c r="Q20" s="169" t="e">
        <f>+(O20*O20)/P20</f>
        <v>#DIV/0!</v>
      </c>
      <c r="X20" s="31"/>
      <c r="Z20" s="32"/>
      <c r="AA20" s="6"/>
      <c r="AB20" s="29"/>
    </row>
    <row r="21" spans="2:251" ht="27" customHeight="1">
      <c r="B21" s="156"/>
      <c r="C21" s="157"/>
      <c r="D21" s="60" t="s">
        <v>2</v>
      </c>
      <c r="E21" s="159"/>
      <c r="F21" s="66"/>
      <c r="G21" s="60" t="s">
        <v>44</v>
      </c>
      <c r="H21" s="77">
        <f t="shared" si="1"/>
        <v>0</v>
      </c>
      <c r="I21" s="83"/>
      <c r="J21" s="79"/>
      <c r="K21" s="82"/>
      <c r="L21" s="79"/>
      <c r="M21" s="33">
        <v>45658</v>
      </c>
      <c r="N21" s="33">
        <v>46021</v>
      </c>
      <c r="O21" s="168"/>
      <c r="P21" s="168"/>
      <c r="Q21" s="169"/>
      <c r="X21" s="31"/>
      <c r="Z21" s="32"/>
      <c r="AA21" s="6"/>
      <c r="AB21" s="29"/>
    </row>
    <row r="22" spans="2:251" ht="27" customHeight="1">
      <c r="B22" s="156" t="s">
        <v>191</v>
      </c>
      <c r="C22" s="157" t="s">
        <v>198</v>
      </c>
      <c r="D22" s="60" t="s">
        <v>42</v>
      </c>
      <c r="E22" s="158" t="s">
        <v>199</v>
      </c>
      <c r="F22" s="66">
        <v>1</v>
      </c>
      <c r="G22" s="60" t="s">
        <v>42</v>
      </c>
      <c r="H22" s="77">
        <f t="shared" ref="H22:H23" si="2">SUM(I22:L22)</f>
        <v>22000000</v>
      </c>
      <c r="I22" s="82">
        <v>10000000</v>
      </c>
      <c r="J22" s="79">
        <v>12000000</v>
      </c>
      <c r="K22" s="82"/>
      <c r="L22" s="79"/>
      <c r="M22" s="33">
        <v>45658</v>
      </c>
      <c r="N22" s="33">
        <v>46021</v>
      </c>
      <c r="O22" s="168">
        <f>+F23/F22</f>
        <v>0</v>
      </c>
      <c r="P22" s="168">
        <f>+H23/H22</f>
        <v>0</v>
      </c>
      <c r="Q22" s="169" t="e">
        <f>+(O22*O22)/P22</f>
        <v>#DIV/0!</v>
      </c>
      <c r="X22" s="31"/>
      <c r="Z22" s="32"/>
      <c r="AA22" s="6"/>
      <c r="AB22" s="29"/>
    </row>
    <row r="23" spans="2:251" ht="27" customHeight="1">
      <c r="B23" s="156"/>
      <c r="C23" s="157"/>
      <c r="D23" s="60" t="s">
        <v>2</v>
      </c>
      <c r="E23" s="159"/>
      <c r="F23" s="66"/>
      <c r="G23" s="60" t="s">
        <v>44</v>
      </c>
      <c r="H23" s="77">
        <f t="shared" si="2"/>
        <v>0</v>
      </c>
      <c r="I23" s="83"/>
      <c r="J23" s="79"/>
      <c r="K23" s="82"/>
      <c r="L23" s="79"/>
      <c r="M23" s="33">
        <v>45658</v>
      </c>
      <c r="N23" s="33">
        <v>46021</v>
      </c>
      <c r="O23" s="168"/>
      <c r="P23" s="168"/>
      <c r="Q23" s="169"/>
      <c r="X23" s="31"/>
      <c r="Z23" s="32"/>
      <c r="AA23" s="6"/>
      <c r="AB23" s="29"/>
    </row>
    <row r="24" spans="2:251" ht="27" customHeight="1">
      <c r="B24" s="156" t="s">
        <v>192</v>
      </c>
      <c r="C24" s="157" t="s">
        <v>200</v>
      </c>
      <c r="D24" s="60" t="s">
        <v>42</v>
      </c>
      <c r="E24" s="158" t="s">
        <v>201</v>
      </c>
      <c r="F24" s="66">
        <v>2</v>
      </c>
      <c r="G24" s="60" t="s">
        <v>42</v>
      </c>
      <c r="H24" s="77">
        <f t="shared" ref="H24:H25" si="3">SUM(I24:L24)</f>
        <v>31000000</v>
      </c>
      <c r="I24" s="82">
        <v>21000000</v>
      </c>
      <c r="J24" s="79">
        <v>10000000</v>
      </c>
      <c r="K24" s="82"/>
      <c r="L24" s="79"/>
      <c r="M24" s="33">
        <v>45658</v>
      </c>
      <c r="N24" s="33">
        <v>46021</v>
      </c>
      <c r="O24" s="168">
        <f>+F25/F24</f>
        <v>0</v>
      </c>
      <c r="P24" s="168">
        <f>+H25/H24</f>
        <v>0</v>
      </c>
      <c r="Q24" s="169" t="e">
        <f>+(O24*O24)/P24</f>
        <v>#DIV/0!</v>
      </c>
      <c r="X24" s="31"/>
      <c r="Z24" s="32"/>
      <c r="AA24" s="6"/>
      <c r="AB24" s="29"/>
    </row>
    <row r="25" spans="2:251" ht="27" customHeight="1">
      <c r="B25" s="156"/>
      <c r="C25" s="157"/>
      <c r="D25" s="60" t="s">
        <v>2</v>
      </c>
      <c r="E25" s="159"/>
      <c r="F25" s="66"/>
      <c r="G25" s="60" t="s">
        <v>44</v>
      </c>
      <c r="H25" s="77">
        <f t="shared" si="3"/>
        <v>0</v>
      </c>
      <c r="I25" s="83"/>
      <c r="J25" s="79"/>
      <c r="K25" s="82"/>
      <c r="L25" s="79"/>
      <c r="M25" s="33">
        <v>45658</v>
      </c>
      <c r="N25" s="33">
        <v>46021</v>
      </c>
      <c r="O25" s="168"/>
      <c r="P25" s="168"/>
      <c r="Q25" s="169"/>
      <c r="X25" s="31"/>
      <c r="Z25" s="32"/>
      <c r="AA25" s="6"/>
      <c r="AB25" s="29"/>
    </row>
    <row r="26" spans="2:251" ht="27" customHeight="1">
      <c r="B26" s="156" t="s">
        <v>70</v>
      </c>
      <c r="C26" s="157" t="s">
        <v>113</v>
      </c>
      <c r="D26" s="60" t="s">
        <v>42</v>
      </c>
      <c r="E26" s="158" t="s">
        <v>114</v>
      </c>
      <c r="F26" s="66">
        <v>1</v>
      </c>
      <c r="G26" s="60" t="s">
        <v>42</v>
      </c>
      <c r="H26" s="77">
        <f t="shared" si="0"/>
        <v>75000000</v>
      </c>
      <c r="I26" s="82">
        <v>25000000</v>
      </c>
      <c r="J26" s="79">
        <v>50000000</v>
      </c>
      <c r="K26" s="82"/>
      <c r="L26" s="79"/>
      <c r="M26" s="33">
        <v>45658</v>
      </c>
      <c r="N26" s="33">
        <v>46021</v>
      </c>
      <c r="O26" s="168">
        <f>+F27/F26</f>
        <v>0</v>
      </c>
      <c r="P26" s="168">
        <f>+H27/H26</f>
        <v>0</v>
      </c>
      <c r="Q26" s="169" t="e">
        <f>+(O26*O26)/P26</f>
        <v>#DIV/0!</v>
      </c>
      <c r="X26" s="31"/>
      <c r="Z26" s="32"/>
      <c r="AA26" s="6"/>
      <c r="AB26" s="29"/>
    </row>
    <row r="27" spans="2:251" ht="27" customHeight="1">
      <c r="B27" s="156"/>
      <c r="C27" s="157"/>
      <c r="D27" s="60" t="s">
        <v>2</v>
      </c>
      <c r="E27" s="159"/>
      <c r="F27" s="66"/>
      <c r="G27" s="60" t="s">
        <v>44</v>
      </c>
      <c r="H27" s="77">
        <f t="shared" si="0"/>
        <v>0</v>
      </c>
      <c r="I27" s="83"/>
      <c r="J27" s="79"/>
      <c r="K27" s="82"/>
      <c r="L27" s="79"/>
      <c r="M27" s="33">
        <v>45658</v>
      </c>
      <c r="N27" s="33">
        <v>46021</v>
      </c>
      <c r="O27" s="168"/>
      <c r="P27" s="168"/>
      <c r="Q27" s="169"/>
      <c r="X27" s="31"/>
      <c r="Z27" s="32"/>
      <c r="AA27" s="6"/>
      <c r="AB27" s="29"/>
    </row>
    <row r="28" spans="2:251" ht="27" customHeight="1">
      <c r="B28" s="156" t="s">
        <v>71</v>
      </c>
      <c r="C28" s="157" t="s">
        <v>116</v>
      </c>
      <c r="D28" s="60" t="s">
        <v>42</v>
      </c>
      <c r="E28" s="158" t="s">
        <v>115</v>
      </c>
      <c r="F28" s="66">
        <v>25</v>
      </c>
      <c r="G28" s="60" t="s">
        <v>42</v>
      </c>
      <c r="H28" s="77">
        <f t="shared" si="0"/>
        <v>25000000</v>
      </c>
      <c r="I28" s="82">
        <v>15000000</v>
      </c>
      <c r="J28" s="79">
        <v>10000000</v>
      </c>
      <c r="K28" s="82"/>
      <c r="L28" s="79"/>
      <c r="M28" s="33">
        <v>45658</v>
      </c>
      <c r="N28" s="33">
        <v>46021</v>
      </c>
      <c r="O28" s="168">
        <f>+F29/F28</f>
        <v>1</v>
      </c>
      <c r="P28" s="168">
        <f>+H29/H28</f>
        <v>0</v>
      </c>
      <c r="Q28" s="169" t="e">
        <f>+(O28*O28)/P28</f>
        <v>#DIV/0!</v>
      </c>
      <c r="X28" s="31"/>
      <c r="Z28" s="32"/>
      <c r="AA28" s="6"/>
      <c r="AB28" s="29"/>
    </row>
    <row r="29" spans="2:251" ht="27" customHeight="1">
      <c r="B29" s="156"/>
      <c r="C29" s="157"/>
      <c r="D29" s="60" t="s">
        <v>2</v>
      </c>
      <c r="E29" s="159"/>
      <c r="F29" s="66">
        <v>25</v>
      </c>
      <c r="G29" s="60" t="s">
        <v>44</v>
      </c>
      <c r="H29" s="77">
        <f t="shared" si="0"/>
        <v>0</v>
      </c>
      <c r="I29" s="83"/>
      <c r="J29" s="79"/>
      <c r="K29" s="82"/>
      <c r="L29" s="79"/>
      <c r="M29" s="33">
        <v>45658</v>
      </c>
      <c r="N29" s="33">
        <v>46021</v>
      </c>
      <c r="O29" s="168"/>
      <c r="P29" s="168"/>
      <c r="Q29" s="169"/>
      <c r="X29" s="31"/>
      <c r="Z29" s="32"/>
      <c r="AA29" s="6"/>
      <c r="AB29" s="29"/>
    </row>
    <row r="30" spans="2:251" ht="27" customHeight="1">
      <c r="B30" s="156" t="s">
        <v>72</v>
      </c>
      <c r="C30" s="157" t="s">
        <v>117</v>
      </c>
      <c r="D30" s="60" t="s">
        <v>42</v>
      </c>
      <c r="E30" s="158" t="s">
        <v>118</v>
      </c>
      <c r="F30" s="66">
        <v>250</v>
      </c>
      <c r="G30" s="60" t="s">
        <v>42</v>
      </c>
      <c r="H30" s="77">
        <f t="shared" si="0"/>
        <v>225000000</v>
      </c>
      <c r="I30" s="82">
        <v>25000000</v>
      </c>
      <c r="J30" s="79">
        <v>200000000</v>
      </c>
      <c r="K30" s="82"/>
      <c r="L30" s="79"/>
      <c r="M30" s="33">
        <v>45658</v>
      </c>
      <c r="N30" s="33">
        <v>46021</v>
      </c>
      <c r="O30" s="168">
        <f>+F31/F30</f>
        <v>1</v>
      </c>
      <c r="P30" s="168">
        <f>+H31/H30</f>
        <v>0</v>
      </c>
      <c r="Q30" s="169" t="e">
        <f>+(O30*O30)/P30</f>
        <v>#DIV/0!</v>
      </c>
      <c r="X30" s="31"/>
      <c r="Z30" s="32"/>
      <c r="AA30" s="6"/>
      <c r="AB30" s="29"/>
    </row>
    <row r="31" spans="2:251" ht="27" customHeight="1">
      <c r="B31" s="156"/>
      <c r="C31" s="157"/>
      <c r="D31" s="60" t="s">
        <v>2</v>
      </c>
      <c r="E31" s="159"/>
      <c r="F31" s="66">
        <v>250</v>
      </c>
      <c r="G31" s="60" t="s">
        <v>44</v>
      </c>
      <c r="H31" s="77">
        <f t="shared" si="0"/>
        <v>0</v>
      </c>
      <c r="I31" s="83"/>
      <c r="J31" s="79"/>
      <c r="K31" s="82"/>
      <c r="L31" s="79"/>
      <c r="M31" s="33">
        <v>45658</v>
      </c>
      <c r="N31" s="33">
        <v>46021</v>
      </c>
      <c r="O31" s="168"/>
      <c r="P31" s="168"/>
      <c r="Q31" s="169"/>
      <c r="X31" s="31"/>
      <c r="Z31" s="32"/>
      <c r="AA31" s="6"/>
      <c r="AB31" s="29"/>
    </row>
    <row r="32" spans="2:251" ht="27" customHeight="1">
      <c r="B32" s="156" t="s">
        <v>73</v>
      </c>
      <c r="C32" s="157" t="s">
        <v>120</v>
      </c>
      <c r="D32" s="60" t="s">
        <v>42</v>
      </c>
      <c r="E32" s="158" t="s">
        <v>119</v>
      </c>
      <c r="F32" s="66">
        <v>3</v>
      </c>
      <c r="G32" s="60" t="s">
        <v>42</v>
      </c>
      <c r="H32" s="77">
        <f t="shared" si="0"/>
        <v>80000000</v>
      </c>
      <c r="I32" s="82">
        <v>40000000</v>
      </c>
      <c r="J32" s="79">
        <v>40000000</v>
      </c>
      <c r="K32" s="82"/>
      <c r="L32" s="79"/>
      <c r="M32" s="33">
        <v>45658</v>
      </c>
      <c r="N32" s="33">
        <v>46021</v>
      </c>
      <c r="O32" s="168">
        <f>+F33/F32</f>
        <v>1</v>
      </c>
      <c r="P32" s="168">
        <f>+H33/H32</f>
        <v>0</v>
      </c>
      <c r="Q32" s="169" t="e">
        <f>+(O32*O32)/P32</f>
        <v>#DIV/0!</v>
      </c>
      <c r="X32" s="31"/>
      <c r="Z32" s="32"/>
      <c r="AA32" s="6"/>
      <c r="AB32" s="29"/>
    </row>
    <row r="33" spans="2:28" ht="27" customHeight="1">
      <c r="B33" s="156"/>
      <c r="C33" s="157"/>
      <c r="D33" s="60" t="s">
        <v>2</v>
      </c>
      <c r="E33" s="159"/>
      <c r="F33" s="66">
        <v>3</v>
      </c>
      <c r="G33" s="60" t="s">
        <v>44</v>
      </c>
      <c r="H33" s="77">
        <f t="shared" si="0"/>
        <v>0</v>
      </c>
      <c r="I33" s="83"/>
      <c r="J33" s="83"/>
      <c r="K33" s="82"/>
      <c r="L33" s="79"/>
      <c r="M33" s="33">
        <v>45658</v>
      </c>
      <c r="N33" s="33">
        <v>46021</v>
      </c>
      <c r="O33" s="168"/>
      <c r="P33" s="168"/>
      <c r="Q33" s="169"/>
      <c r="X33" s="31"/>
      <c r="Z33" s="32"/>
      <c r="AA33" s="6"/>
      <c r="AB33" s="29"/>
    </row>
    <row r="34" spans="2:28" ht="27" customHeight="1">
      <c r="B34" s="156" t="s">
        <v>74</v>
      </c>
      <c r="C34" s="157" t="s">
        <v>122</v>
      </c>
      <c r="D34" s="60" t="s">
        <v>42</v>
      </c>
      <c r="E34" s="158" t="s">
        <v>121</v>
      </c>
      <c r="F34" s="66">
        <v>1</v>
      </c>
      <c r="G34" s="60" t="s">
        <v>42</v>
      </c>
      <c r="H34" s="77">
        <f t="shared" si="0"/>
        <v>35000000</v>
      </c>
      <c r="I34" s="82">
        <v>20000000</v>
      </c>
      <c r="J34" s="79">
        <v>15000000</v>
      </c>
      <c r="K34" s="82"/>
      <c r="L34" s="79"/>
      <c r="M34" s="33">
        <v>45658</v>
      </c>
      <c r="N34" s="33">
        <v>46021</v>
      </c>
      <c r="O34" s="168">
        <f>+F35/F34</f>
        <v>1</v>
      </c>
      <c r="P34" s="168">
        <f>+H35/H34</f>
        <v>0</v>
      </c>
      <c r="Q34" s="169" t="e">
        <f>+(O34*O34)/P34</f>
        <v>#DIV/0!</v>
      </c>
      <c r="X34" s="31"/>
      <c r="Z34" s="32"/>
      <c r="AA34" s="6"/>
      <c r="AB34" s="29"/>
    </row>
    <row r="35" spans="2:28" ht="27" customHeight="1">
      <c r="B35" s="156"/>
      <c r="C35" s="157"/>
      <c r="D35" s="60" t="s">
        <v>2</v>
      </c>
      <c r="E35" s="159"/>
      <c r="F35" s="66">
        <v>1</v>
      </c>
      <c r="G35" s="60" t="s">
        <v>44</v>
      </c>
      <c r="H35" s="77">
        <f t="shared" si="0"/>
        <v>0</v>
      </c>
      <c r="I35" s="83"/>
      <c r="J35" s="79"/>
      <c r="K35" s="82"/>
      <c r="L35" s="79"/>
      <c r="M35" s="33">
        <v>45658</v>
      </c>
      <c r="N35" s="33">
        <v>46021</v>
      </c>
      <c r="O35" s="168"/>
      <c r="P35" s="168"/>
      <c r="Q35" s="169"/>
      <c r="X35" s="31"/>
      <c r="Z35" s="32"/>
      <c r="AA35" s="6"/>
      <c r="AB35" s="29"/>
    </row>
    <row r="36" spans="2:28" ht="30.75" customHeight="1">
      <c r="B36" s="156" t="s">
        <v>75</v>
      </c>
      <c r="C36" s="177" t="s">
        <v>202</v>
      </c>
      <c r="D36" s="60" t="s">
        <v>3</v>
      </c>
      <c r="E36" s="158" t="s">
        <v>203</v>
      </c>
      <c r="F36" s="28">
        <v>1</v>
      </c>
      <c r="G36" s="60" t="s">
        <v>3</v>
      </c>
      <c r="H36" s="77">
        <f t="shared" si="0"/>
        <v>105000000</v>
      </c>
      <c r="I36" s="82">
        <v>70000000</v>
      </c>
      <c r="J36" s="79">
        <v>35000000</v>
      </c>
      <c r="K36" s="82"/>
      <c r="L36" s="79"/>
      <c r="M36" s="33">
        <v>45658</v>
      </c>
      <c r="N36" s="33">
        <v>46021</v>
      </c>
      <c r="O36" s="168">
        <f>+F37/F36</f>
        <v>1</v>
      </c>
      <c r="P36" s="168">
        <f>+H37/H36</f>
        <v>0</v>
      </c>
      <c r="Q36" s="169" t="e">
        <f>+(O36*O36)/P36</f>
        <v>#DIV/0!</v>
      </c>
      <c r="X36" s="31"/>
    </row>
    <row r="37" spans="2:28" ht="30.75" customHeight="1">
      <c r="B37" s="156"/>
      <c r="C37" s="177"/>
      <c r="D37" s="60" t="s">
        <v>2</v>
      </c>
      <c r="E37" s="173"/>
      <c r="F37" s="30">
        <v>1</v>
      </c>
      <c r="G37" s="60" t="s">
        <v>44</v>
      </c>
      <c r="H37" s="77">
        <f t="shared" si="0"/>
        <v>0</v>
      </c>
      <c r="I37" s="83"/>
      <c r="J37" s="79"/>
      <c r="K37" s="82"/>
      <c r="L37" s="79"/>
      <c r="M37" s="33">
        <v>45658</v>
      </c>
      <c r="N37" s="33">
        <v>46021</v>
      </c>
      <c r="O37" s="168"/>
      <c r="P37" s="168"/>
      <c r="Q37" s="169"/>
      <c r="AB37" s="29"/>
    </row>
    <row r="38" spans="2:28" ht="30.75" customHeight="1">
      <c r="B38" s="156" t="s">
        <v>193</v>
      </c>
      <c r="C38" s="177" t="s">
        <v>204</v>
      </c>
      <c r="D38" s="60" t="s">
        <v>3</v>
      </c>
      <c r="E38" s="158" t="s">
        <v>205</v>
      </c>
      <c r="F38" s="28">
        <v>1</v>
      </c>
      <c r="G38" s="60" t="s">
        <v>3</v>
      </c>
      <c r="H38" s="77">
        <f t="shared" ref="H38:H39" si="4">SUM(I38:L38)</f>
        <v>55000000</v>
      </c>
      <c r="I38" s="82">
        <v>20000000</v>
      </c>
      <c r="J38" s="79">
        <v>35000000</v>
      </c>
      <c r="K38" s="82"/>
      <c r="L38" s="79"/>
      <c r="M38" s="33">
        <v>45658</v>
      </c>
      <c r="N38" s="33">
        <v>46021</v>
      </c>
      <c r="O38" s="168">
        <f>+F39/F38</f>
        <v>1</v>
      </c>
      <c r="P38" s="168">
        <f>+H39/H38</f>
        <v>0</v>
      </c>
      <c r="Q38" s="169" t="e">
        <f>+(O38*O38)/P38</f>
        <v>#DIV/0!</v>
      </c>
      <c r="AB38" s="29"/>
    </row>
    <row r="39" spans="2:28" ht="30.75" customHeight="1">
      <c r="B39" s="156"/>
      <c r="C39" s="177"/>
      <c r="D39" s="60" t="s">
        <v>2</v>
      </c>
      <c r="E39" s="173"/>
      <c r="F39" s="30">
        <v>1</v>
      </c>
      <c r="G39" s="60" t="s">
        <v>44</v>
      </c>
      <c r="H39" s="77">
        <f t="shared" si="4"/>
        <v>0</v>
      </c>
      <c r="I39" s="83"/>
      <c r="J39" s="79"/>
      <c r="K39" s="82"/>
      <c r="L39" s="79"/>
      <c r="M39" s="33">
        <v>45658</v>
      </c>
      <c r="N39" s="33">
        <v>46021</v>
      </c>
      <c r="O39" s="168"/>
      <c r="P39" s="168"/>
      <c r="Q39" s="169"/>
      <c r="AB39" s="29"/>
    </row>
    <row r="40" spans="2:28" ht="30.75" customHeight="1">
      <c r="B40" s="156" t="s">
        <v>194</v>
      </c>
      <c r="C40" s="177" t="s">
        <v>206</v>
      </c>
      <c r="D40" s="60" t="s">
        <v>3</v>
      </c>
      <c r="E40" s="158" t="s">
        <v>207</v>
      </c>
      <c r="F40" s="28">
        <v>1</v>
      </c>
      <c r="G40" s="60" t="s">
        <v>3</v>
      </c>
      <c r="H40" s="77">
        <f t="shared" ref="H40:H41" si="5">SUM(I40:L40)</f>
        <v>35000000</v>
      </c>
      <c r="I40" s="82">
        <v>15000000</v>
      </c>
      <c r="J40" s="79">
        <v>20000000</v>
      </c>
      <c r="K40" s="82"/>
      <c r="L40" s="79"/>
      <c r="M40" s="33">
        <v>45658</v>
      </c>
      <c r="N40" s="33">
        <v>46021</v>
      </c>
      <c r="O40" s="168">
        <f>+F41/F40</f>
        <v>1</v>
      </c>
      <c r="P40" s="168">
        <f>+H41/H40</f>
        <v>0</v>
      </c>
      <c r="Q40" s="169" t="e">
        <f>+(O40*O40)/P40</f>
        <v>#DIV/0!</v>
      </c>
      <c r="AB40" s="29"/>
    </row>
    <row r="41" spans="2:28" ht="30.75" customHeight="1">
      <c r="B41" s="156"/>
      <c r="C41" s="177"/>
      <c r="D41" s="60" t="s">
        <v>2</v>
      </c>
      <c r="E41" s="173"/>
      <c r="F41" s="30">
        <v>1</v>
      </c>
      <c r="G41" s="60" t="s">
        <v>44</v>
      </c>
      <c r="H41" s="77">
        <f t="shared" si="5"/>
        <v>0</v>
      </c>
      <c r="I41" s="83"/>
      <c r="J41" s="79"/>
      <c r="K41" s="82"/>
      <c r="L41" s="79"/>
      <c r="M41" s="33">
        <v>45658</v>
      </c>
      <c r="N41" s="33">
        <v>46021</v>
      </c>
      <c r="O41" s="168"/>
      <c r="P41" s="168"/>
      <c r="Q41" s="169"/>
      <c r="AB41" s="29"/>
    </row>
    <row r="42" spans="2:28" ht="30.75" customHeight="1">
      <c r="B42" s="156" t="s">
        <v>76</v>
      </c>
      <c r="C42" s="175" t="s">
        <v>123</v>
      </c>
      <c r="D42" s="60" t="s">
        <v>3</v>
      </c>
      <c r="E42" s="158" t="s">
        <v>124</v>
      </c>
      <c r="F42" s="23">
        <v>500</v>
      </c>
      <c r="G42" s="60" t="s">
        <v>3</v>
      </c>
      <c r="H42" s="77">
        <f t="shared" si="0"/>
        <v>39000000</v>
      </c>
      <c r="I42" s="79">
        <v>24000000</v>
      </c>
      <c r="J42" s="79">
        <v>15000000</v>
      </c>
      <c r="K42" s="82"/>
      <c r="L42" s="79"/>
      <c r="M42" s="33">
        <v>45658</v>
      </c>
      <c r="N42" s="33">
        <v>46021</v>
      </c>
      <c r="O42" s="168">
        <f>+F43/F42</f>
        <v>1</v>
      </c>
      <c r="P42" s="168">
        <f>+H43/H42</f>
        <v>0</v>
      </c>
      <c r="Q42" s="169" t="e">
        <f>+(O42*O42)/P42</f>
        <v>#DIV/0!</v>
      </c>
    </row>
    <row r="43" spans="2:28" ht="30.75" customHeight="1">
      <c r="B43" s="156"/>
      <c r="C43" s="176"/>
      <c r="D43" s="60" t="s">
        <v>2</v>
      </c>
      <c r="E43" s="173"/>
      <c r="F43" s="23">
        <v>500</v>
      </c>
      <c r="G43" s="60" t="s">
        <v>44</v>
      </c>
      <c r="H43" s="77">
        <f t="shared" si="0"/>
        <v>0</v>
      </c>
      <c r="I43" s="84"/>
      <c r="J43" s="79"/>
      <c r="K43" s="82"/>
      <c r="L43" s="79"/>
      <c r="M43" s="33">
        <v>45658</v>
      </c>
      <c r="N43" s="33">
        <v>46021</v>
      </c>
      <c r="O43" s="168"/>
      <c r="P43" s="168"/>
      <c r="Q43" s="169"/>
    </row>
    <row r="44" spans="2:28" ht="15.75">
      <c r="B44" s="171"/>
      <c r="C44" s="172" t="s">
        <v>8</v>
      </c>
      <c r="D44" s="60" t="s">
        <v>3</v>
      </c>
      <c r="E44" s="158"/>
      <c r="F44" s="23"/>
      <c r="G44" s="60" t="s">
        <v>3</v>
      </c>
      <c r="H44" s="77">
        <f t="shared" si="0"/>
        <v>852000000</v>
      </c>
      <c r="I44" s="85">
        <f>+I18+I26+I28+I30+I32+I34+I36+I42+I20+I22+I24+I38+I40</f>
        <v>380000000</v>
      </c>
      <c r="J44" s="85">
        <f>+J18+J26+J28+J30+J32+J34+J36+J42+J20+J22+J24+J38+J40</f>
        <v>472000000</v>
      </c>
      <c r="K44" s="85">
        <f t="shared" ref="J44:L45" si="6">+K18+K26+K28+K30+K32+K34+K36+K42</f>
        <v>0</v>
      </c>
      <c r="L44" s="85">
        <f t="shared" si="6"/>
        <v>0</v>
      </c>
      <c r="M44" s="24"/>
      <c r="N44" s="20"/>
      <c r="O44" s="174"/>
      <c r="P44" s="174"/>
      <c r="Q44" s="171"/>
    </row>
    <row r="45" spans="2:28" ht="15.75">
      <c r="B45" s="171"/>
      <c r="C45" s="172"/>
      <c r="D45" s="60" t="s">
        <v>2</v>
      </c>
      <c r="E45" s="173"/>
      <c r="F45" s="23"/>
      <c r="G45" s="60" t="s">
        <v>44</v>
      </c>
      <c r="H45" s="67">
        <f t="shared" si="0"/>
        <v>0</v>
      </c>
      <c r="I45" s="85">
        <f>+I19+I27+I29+I31+I33+I35+I37+I43</f>
        <v>0</v>
      </c>
      <c r="J45" s="85">
        <f t="shared" si="6"/>
        <v>0</v>
      </c>
      <c r="K45" s="85">
        <f t="shared" si="6"/>
        <v>0</v>
      </c>
      <c r="L45" s="85">
        <f t="shared" si="6"/>
        <v>0</v>
      </c>
      <c r="M45" s="21"/>
      <c r="N45" s="20"/>
      <c r="O45" s="174"/>
      <c r="P45" s="174"/>
      <c r="Q45" s="171"/>
    </row>
    <row r="46" spans="2:28">
      <c r="D46" s="19"/>
      <c r="H46" s="18"/>
      <c r="I46" s="15"/>
      <c r="J46" s="86"/>
      <c r="K46" s="17"/>
      <c r="L46" s="17"/>
      <c r="M46" s="16"/>
      <c r="N46" s="16"/>
      <c r="O46" s="15"/>
      <c r="P46" s="13"/>
      <c r="Q46" s="14"/>
      <c r="R46" s="13"/>
    </row>
    <row r="47" spans="2:28" ht="31.5">
      <c r="B47" s="167" t="s">
        <v>46</v>
      </c>
      <c r="C47" s="167"/>
      <c r="D47" s="142" t="s">
        <v>7</v>
      </c>
      <c r="E47" s="142"/>
      <c r="F47" s="142"/>
      <c r="G47" s="142"/>
      <c r="H47" s="142"/>
      <c r="I47" s="142"/>
      <c r="J47" s="68" t="s">
        <v>47</v>
      </c>
      <c r="K47" s="142" t="s">
        <v>48</v>
      </c>
      <c r="L47" s="142"/>
      <c r="M47" s="143" t="s">
        <v>6</v>
      </c>
      <c r="N47" s="144"/>
      <c r="O47" s="144"/>
      <c r="P47" s="144"/>
      <c r="Q47" s="144"/>
    </row>
    <row r="48" spans="2:28" ht="26.25" customHeight="1">
      <c r="B48" s="145" t="s">
        <v>78</v>
      </c>
      <c r="C48" s="146"/>
      <c r="D48" s="149" t="s">
        <v>168</v>
      </c>
      <c r="E48" s="150"/>
      <c r="F48" s="150"/>
      <c r="G48" s="150"/>
      <c r="H48" s="150"/>
      <c r="I48" s="151"/>
      <c r="J48" s="155" t="s">
        <v>86</v>
      </c>
      <c r="K48" s="12" t="s">
        <v>3</v>
      </c>
      <c r="L48" s="87">
        <v>51</v>
      </c>
      <c r="M48" s="131" t="s">
        <v>89</v>
      </c>
      <c r="N48" s="132"/>
      <c r="O48" s="132"/>
      <c r="P48" s="132"/>
      <c r="Q48" s="133"/>
    </row>
    <row r="49" spans="2:17" ht="18" customHeight="1">
      <c r="B49" s="147"/>
      <c r="C49" s="148"/>
      <c r="D49" s="152"/>
      <c r="E49" s="153"/>
      <c r="F49" s="153"/>
      <c r="G49" s="153"/>
      <c r="H49" s="153"/>
      <c r="I49" s="154"/>
      <c r="J49" s="155"/>
      <c r="K49" s="12" t="s">
        <v>2</v>
      </c>
      <c r="L49" s="61"/>
      <c r="M49" s="161"/>
      <c r="N49" s="162"/>
      <c r="O49" s="162"/>
      <c r="P49" s="162"/>
      <c r="Q49" s="163"/>
    </row>
    <row r="50" spans="2:17" ht="18" customHeight="1">
      <c r="B50" s="138" t="s">
        <v>79</v>
      </c>
      <c r="C50" s="139"/>
      <c r="D50" s="131" t="s">
        <v>169</v>
      </c>
      <c r="E50" s="132"/>
      <c r="F50" s="132"/>
      <c r="G50" s="132"/>
      <c r="H50" s="132"/>
      <c r="I50" s="133"/>
      <c r="J50" s="155" t="s">
        <v>86</v>
      </c>
      <c r="K50" s="12" t="s">
        <v>3</v>
      </c>
      <c r="L50" s="61">
        <v>51</v>
      </c>
      <c r="M50" s="161"/>
      <c r="N50" s="162"/>
      <c r="O50" s="162"/>
      <c r="P50" s="162"/>
      <c r="Q50" s="163"/>
    </row>
    <row r="51" spans="2:17" ht="18" customHeight="1">
      <c r="B51" s="140"/>
      <c r="C51" s="141"/>
      <c r="D51" s="134"/>
      <c r="E51" s="135"/>
      <c r="F51" s="135"/>
      <c r="G51" s="135"/>
      <c r="H51" s="135"/>
      <c r="I51" s="136"/>
      <c r="J51" s="155"/>
      <c r="K51" s="12" t="s">
        <v>2</v>
      </c>
      <c r="L51" s="61"/>
      <c r="M51" s="134"/>
      <c r="N51" s="135"/>
      <c r="O51" s="135"/>
      <c r="P51" s="135"/>
      <c r="Q51" s="136"/>
    </row>
    <row r="52" spans="2:17" ht="18" customHeight="1">
      <c r="B52" s="138" t="s">
        <v>80</v>
      </c>
      <c r="C52" s="139"/>
      <c r="D52" s="131" t="s">
        <v>170</v>
      </c>
      <c r="E52" s="132"/>
      <c r="F52" s="132"/>
      <c r="G52" s="132"/>
      <c r="H52" s="132"/>
      <c r="I52" s="133"/>
      <c r="J52" s="137" t="s">
        <v>87</v>
      </c>
      <c r="K52" s="12" t="s">
        <v>3</v>
      </c>
      <c r="L52" s="74">
        <v>1.26</v>
      </c>
      <c r="M52" s="160" t="s">
        <v>4</v>
      </c>
      <c r="N52" s="160"/>
      <c r="O52" s="160"/>
      <c r="P52" s="160"/>
      <c r="Q52" s="160"/>
    </row>
    <row r="53" spans="2:17" ht="18" customHeight="1">
      <c r="B53" s="140"/>
      <c r="C53" s="141"/>
      <c r="D53" s="134"/>
      <c r="E53" s="135"/>
      <c r="F53" s="135"/>
      <c r="G53" s="135"/>
      <c r="H53" s="135"/>
      <c r="I53" s="136"/>
      <c r="J53" s="137"/>
      <c r="K53" s="12" t="s">
        <v>2</v>
      </c>
      <c r="L53" s="61"/>
      <c r="M53" s="160"/>
      <c r="N53" s="160"/>
      <c r="O53" s="160"/>
      <c r="P53" s="160"/>
      <c r="Q53" s="160"/>
    </row>
    <row r="54" spans="2:17" ht="18" customHeight="1">
      <c r="B54" s="138" t="s">
        <v>81</v>
      </c>
      <c r="C54" s="139"/>
      <c r="D54" s="131" t="s">
        <v>171</v>
      </c>
      <c r="E54" s="132"/>
      <c r="F54" s="132"/>
      <c r="G54" s="132"/>
      <c r="H54" s="132"/>
      <c r="I54" s="133"/>
      <c r="J54" s="137" t="s">
        <v>88</v>
      </c>
      <c r="K54" s="12" t="s">
        <v>3</v>
      </c>
      <c r="L54" s="88">
        <v>4</v>
      </c>
      <c r="M54" s="160"/>
      <c r="N54" s="160"/>
      <c r="O54" s="160"/>
      <c r="P54" s="160"/>
      <c r="Q54" s="160"/>
    </row>
    <row r="55" spans="2:17" ht="18" customHeight="1">
      <c r="B55" s="140"/>
      <c r="C55" s="141"/>
      <c r="D55" s="134"/>
      <c r="E55" s="135"/>
      <c r="F55" s="135"/>
      <c r="G55" s="135"/>
      <c r="H55" s="135"/>
      <c r="I55" s="136"/>
      <c r="J55" s="137"/>
      <c r="K55" s="12" t="s">
        <v>2</v>
      </c>
      <c r="L55" s="61"/>
      <c r="M55" s="160"/>
      <c r="N55" s="160"/>
      <c r="O55" s="160"/>
      <c r="P55" s="160"/>
      <c r="Q55" s="160"/>
    </row>
    <row r="56" spans="2:17" ht="18" customHeight="1">
      <c r="B56" s="138" t="s">
        <v>82</v>
      </c>
      <c r="C56" s="139"/>
      <c r="D56" s="131" t="s">
        <v>172</v>
      </c>
      <c r="E56" s="132"/>
      <c r="F56" s="132"/>
      <c r="G56" s="132"/>
      <c r="H56" s="132"/>
      <c r="I56" s="133"/>
      <c r="J56" s="137" t="s">
        <v>87</v>
      </c>
      <c r="K56" s="12" t="s">
        <v>3</v>
      </c>
      <c r="L56" s="74">
        <v>0.84</v>
      </c>
      <c r="M56" s="164" t="s">
        <v>77</v>
      </c>
      <c r="N56" s="164"/>
      <c r="O56" s="164"/>
      <c r="P56" s="164"/>
      <c r="Q56" s="164"/>
    </row>
    <row r="57" spans="2:17" ht="18" customHeight="1">
      <c r="B57" s="140"/>
      <c r="C57" s="141"/>
      <c r="D57" s="134"/>
      <c r="E57" s="135"/>
      <c r="F57" s="135"/>
      <c r="G57" s="135"/>
      <c r="H57" s="135"/>
      <c r="I57" s="136"/>
      <c r="J57" s="137"/>
      <c r="K57" s="12" t="s">
        <v>2</v>
      </c>
      <c r="L57" s="61"/>
      <c r="M57" s="164" t="s">
        <v>188</v>
      </c>
      <c r="N57" s="164"/>
      <c r="O57" s="164"/>
      <c r="P57" s="164"/>
      <c r="Q57" s="164"/>
    </row>
    <row r="58" spans="2:17" ht="18" customHeight="1">
      <c r="B58" s="138" t="s">
        <v>83</v>
      </c>
      <c r="C58" s="139"/>
      <c r="D58" s="131" t="s">
        <v>173</v>
      </c>
      <c r="E58" s="132"/>
      <c r="F58" s="132"/>
      <c r="G58" s="132"/>
      <c r="H58" s="132"/>
      <c r="I58" s="133"/>
      <c r="J58" s="137" t="s">
        <v>87</v>
      </c>
      <c r="K58" s="12" t="s">
        <v>3</v>
      </c>
      <c r="L58" s="74">
        <v>1.08</v>
      </c>
      <c r="M58" s="164"/>
      <c r="N58" s="164"/>
      <c r="O58" s="164"/>
      <c r="P58" s="164"/>
      <c r="Q58" s="164"/>
    </row>
    <row r="59" spans="2:17" ht="18" customHeight="1">
      <c r="B59" s="140"/>
      <c r="C59" s="141"/>
      <c r="D59" s="134"/>
      <c r="E59" s="135"/>
      <c r="F59" s="135"/>
      <c r="G59" s="135"/>
      <c r="H59" s="135"/>
      <c r="I59" s="136"/>
      <c r="J59" s="137"/>
      <c r="K59" s="12" t="s">
        <v>2</v>
      </c>
      <c r="L59" s="61"/>
      <c r="M59" s="164"/>
      <c r="N59" s="164"/>
      <c r="O59" s="164"/>
      <c r="P59" s="164"/>
      <c r="Q59" s="164"/>
    </row>
    <row r="60" spans="2:17" ht="18.75" customHeight="1">
      <c r="B60" s="138" t="s">
        <v>84</v>
      </c>
      <c r="C60" s="139"/>
      <c r="D60" s="131" t="s">
        <v>174</v>
      </c>
      <c r="E60" s="132"/>
      <c r="F60" s="132"/>
      <c r="G60" s="132"/>
      <c r="H60" s="132"/>
      <c r="I60" s="133"/>
      <c r="J60" s="137" t="s">
        <v>87</v>
      </c>
      <c r="K60" s="12" t="s">
        <v>3</v>
      </c>
      <c r="L60" s="74">
        <v>0.1</v>
      </c>
      <c r="M60" s="164"/>
      <c r="N60" s="164"/>
      <c r="O60" s="164"/>
      <c r="P60" s="164"/>
      <c r="Q60" s="164"/>
    </row>
    <row r="61" spans="2:17" ht="14.25" customHeight="1">
      <c r="B61" s="140"/>
      <c r="C61" s="141"/>
      <c r="D61" s="134"/>
      <c r="E61" s="135"/>
      <c r="F61" s="135"/>
      <c r="G61" s="135"/>
      <c r="H61" s="135"/>
      <c r="I61" s="136"/>
      <c r="J61" s="137"/>
      <c r="K61" s="12" t="s">
        <v>2</v>
      </c>
      <c r="L61" s="61"/>
      <c r="M61" s="164"/>
      <c r="N61" s="164"/>
      <c r="O61" s="164"/>
      <c r="P61" s="164"/>
      <c r="Q61" s="164"/>
    </row>
    <row r="62" spans="2:17" ht="15.75">
      <c r="B62" s="138" t="s">
        <v>85</v>
      </c>
      <c r="C62" s="139"/>
      <c r="D62" s="131" t="s">
        <v>175</v>
      </c>
      <c r="E62" s="132"/>
      <c r="F62" s="132"/>
      <c r="G62" s="132"/>
      <c r="H62" s="132"/>
      <c r="I62" s="133"/>
      <c r="J62" s="137" t="s">
        <v>86</v>
      </c>
      <c r="K62" s="12" t="s">
        <v>3</v>
      </c>
      <c r="L62" s="88">
        <v>53</v>
      </c>
      <c r="M62" s="160" t="s">
        <v>0</v>
      </c>
      <c r="N62" s="160"/>
      <c r="O62" s="160"/>
      <c r="P62" s="160"/>
      <c r="Q62" s="160"/>
    </row>
    <row r="63" spans="2:17" ht="15.75">
      <c r="B63" s="140"/>
      <c r="C63" s="141"/>
      <c r="D63" s="134"/>
      <c r="E63" s="135"/>
      <c r="F63" s="135"/>
      <c r="G63" s="135"/>
      <c r="H63" s="135"/>
      <c r="I63" s="136"/>
      <c r="J63" s="137"/>
      <c r="K63" s="12" t="s">
        <v>2</v>
      </c>
      <c r="L63" s="61"/>
      <c r="M63" s="160"/>
      <c r="N63" s="160"/>
      <c r="O63" s="160"/>
      <c r="P63" s="160"/>
      <c r="Q63" s="160"/>
    </row>
    <row r="64" spans="2:17" ht="15" customHeight="1">
      <c r="B64" s="145" t="s">
        <v>1</v>
      </c>
      <c r="C64" s="165"/>
      <c r="D64" s="165"/>
      <c r="E64" s="165"/>
      <c r="F64" s="165"/>
      <c r="G64" s="165"/>
      <c r="H64" s="165"/>
      <c r="I64" s="165"/>
      <c r="J64" s="165"/>
      <c r="K64" s="165"/>
      <c r="L64" s="146"/>
      <c r="M64" s="160"/>
      <c r="N64" s="160"/>
      <c r="O64" s="160"/>
      <c r="P64" s="160"/>
      <c r="Q64" s="160"/>
    </row>
    <row r="65" spans="2:53" ht="29.25" customHeight="1">
      <c r="B65" s="147"/>
      <c r="C65" s="166"/>
      <c r="D65" s="166"/>
      <c r="E65" s="166"/>
      <c r="F65" s="166"/>
      <c r="G65" s="166"/>
      <c r="H65" s="166"/>
      <c r="I65" s="166"/>
      <c r="J65" s="166"/>
      <c r="K65" s="166"/>
      <c r="L65" s="148"/>
      <c r="M65" s="160"/>
      <c r="N65" s="160"/>
      <c r="O65" s="160"/>
      <c r="P65" s="160"/>
      <c r="Q65" s="160"/>
    </row>
    <row r="66" spans="2:53">
      <c r="M66" s="11"/>
      <c r="N66" s="11"/>
    </row>
    <row r="67" spans="2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2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2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2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2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2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2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2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2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2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2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2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2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2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8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8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8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8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8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8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8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8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8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8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8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18:53" ht="15.75"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18:53" ht="15.75"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</sheetData>
  <mergeCells count="169">
    <mergeCell ref="Q38:Q39"/>
    <mergeCell ref="O34:O35"/>
    <mergeCell ref="P34:P35"/>
    <mergeCell ref="Q34:Q35"/>
    <mergeCell ref="D7:Q7"/>
    <mergeCell ref="D8:Q8"/>
    <mergeCell ref="B9:C9"/>
    <mergeCell ref="D9:I9"/>
    <mergeCell ref="J9:L14"/>
    <mergeCell ref="M9:Q9"/>
    <mergeCell ref="B12:C12"/>
    <mergeCell ref="B40:B41"/>
    <mergeCell ref="C40:C41"/>
    <mergeCell ref="E40:E41"/>
    <mergeCell ref="O40:O41"/>
    <mergeCell ref="P40:P41"/>
    <mergeCell ref="Q40:Q41"/>
    <mergeCell ref="B24:B25"/>
    <mergeCell ref="C24:C25"/>
    <mergeCell ref="E24:E25"/>
    <mergeCell ref="O24:O25"/>
    <mergeCell ref="P24:P25"/>
    <mergeCell ref="Q24:Q25"/>
    <mergeCell ref="B38:B39"/>
    <mergeCell ref="C38:C39"/>
    <mergeCell ref="E38:E39"/>
    <mergeCell ref="O38:O39"/>
    <mergeCell ref="P38:P39"/>
    <mergeCell ref="B2:C5"/>
    <mergeCell ref="D2:K3"/>
    <mergeCell ref="L2:O2"/>
    <mergeCell ref="P2:Q5"/>
    <mergeCell ref="L3:O3"/>
    <mergeCell ref="D4:K5"/>
    <mergeCell ref="L4:O4"/>
    <mergeCell ref="L5:O5"/>
    <mergeCell ref="C6:Q6"/>
    <mergeCell ref="I15:L16"/>
    <mergeCell ref="M15:N16"/>
    <mergeCell ref="O15:Q15"/>
    <mergeCell ref="U15:V15"/>
    <mergeCell ref="O16:O17"/>
    <mergeCell ref="P16:P17"/>
    <mergeCell ref="Q16:Q17"/>
    <mergeCell ref="T9:X9"/>
    <mergeCell ref="B10:C10"/>
    <mergeCell ref="D10:I10"/>
    <mergeCell ref="N10:P10"/>
    <mergeCell ref="B11:C11"/>
    <mergeCell ref="D11:I11"/>
    <mergeCell ref="N11:P11"/>
    <mergeCell ref="U11:W11"/>
    <mergeCell ref="U12:W12"/>
    <mergeCell ref="B13:C13"/>
    <mergeCell ref="D13:I13"/>
    <mergeCell ref="N13:P13"/>
    <mergeCell ref="U13:W13"/>
    <mergeCell ref="D14:I14"/>
    <mergeCell ref="N14:P14"/>
    <mergeCell ref="U14:V14"/>
    <mergeCell ref="D12:I12"/>
    <mergeCell ref="N12:P12"/>
    <mergeCell ref="B22:B23"/>
    <mergeCell ref="C22:C23"/>
    <mergeCell ref="E22:E23"/>
    <mergeCell ref="U16:V16"/>
    <mergeCell ref="U17:V17"/>
    <mergeCell ref="B36:B37"/>
    <mergeCell ref="C36:C37"/>
    <mergeCell ref="E36:E37"/>
    <mergeCell ref="O36:O37"/>
    <mergeCell ref="P36:P37"/>
    <mergeCell ref="Q36:Q37"/>
    <mergeCell ref="C18:C19"/>
    <mergeCell ref="E18:E19"/>
    <mergeCell ref="O18:O19"/>
    <mergeCell ref="P18:P19"/>
    <mergeCell ref="Q18:Q19"/>
    <mergeCell ref="B18:B19"/>
    <mergeCell ref="B15:B17"/>
    <mergeCell ref="C15:C17"/>
    <mergeCell ref="D15:D17"/>
    <mergeCell ref="E15:E17"/>
    <mergeCell ref="F15:F17"/>
    <mergeCell ref="G15:G17"/>
    <mergeCell ref="H15:H17"/>
    <mergeCell ref="U18:V18"/>
    <mergeCell ref="C20:C21"/>
    <mergeCell ref="E20:E21"/>
    <mergeCell ref="O20:O21"/>
    <mergeCell ref="P20:P21"/>
    <mergeCell ref="Q20:Q21"/>
    <mergeCell ref="B20:B21"/>
    <mergeCell ref="B44:B45"/>
    <mergeCell ref="C44:C45"/>
    <mergeCell ref="E44:E45"/>
    <mergeCell ref="O44:O45"/>
    <mergeCell ref="P44:P45"/>
    <mergeCell ref="Q44:Q45"/>
    <mergeCell ref="B42:B43"/>
    <mergeCell ref="C42:C43"/>
    <mergeCell ref="E42:E43"/>
    <mergeCell ref="O42:O43"/>
    <mergeCell ref="P42:P43"/>
    <mergeCell ref="Q42:Q43"/>
    <mergeCell ref="Q28:Q29"/>
    <mergeCell ref="B26:B27"/>
    <mergeCell ref="C26:C27"/>
    <mergeCell ref="E26:E27"/>
    <mergeCell ref="O26:O27"/>
    <mergeCell ref="B34:B35"/>
    <mergeCell ref="C34:C35"/>
    <mergeCell ref="E34:E35"/>
    <mergeCell ref="B47:C47"/>
    <mergeCell ref="D47:I47"/>
    <mergeCell ref="O22:O23"/>
    <mergeCell ref="P22:P23"/>
    <mergeCell ref="Q22:Q23"/>
    <mergeCell ref="O32:O33"/>
    <mergeCell ref="P32:P33"/>
    <mergeCell ref="B30:B31"/>
    <mergeCell ref="C30:C31"/>
    <mergeCell ref="E30:E31"/>
    <mergeCell ref="O30:O31"/>
    <mergeCell ref="P30:P31"/>
    <mergeCell ref="B28:B29"/>
    <mergeCell ref="C28:C29"/>
    <mergeCell ref="E28:E29"/>
    <mergeCell ref="O28:O29"/>
    <mergeCell ref="P28:P29"/>
    <mergeCell ref="Q30:Q31"/>
    <mergeCell ref="Q32:Q33"/>
    <mergeCell ref="P26:P27"/>
    <mergeCell ref="Q26:Q27"/>
    <mergeCell ref="B32:B33"/>
    <mergeCell ref="C32:C33"/>
    <mergeCell ref="E32:E33"/>
    <mergeCell ref="M62:Q65"/>
    <mergeCell ref="B58:C59"/>
    <mergeCell ref="D58:I59"/>
    <mergeCell ref="J58:J59"/>
    <mergeCell ref="M48:Q51"/>
    <mergeCell ref="M52:Q55"/>
    <mergeCell ref="M56:Q56"/>
    <mergeCell ref="M57:Q61"/>
    <mergeCell ref="B54:C55"/>
    <mergeCell ref="D54:I55"/>
    <mergeCell ref="J54:J55"/>
    <mergeCell ref="B56:C57"/>
    <mergeCell ref="D56:I57"/>
    <mergeCell ref="J56:J57"/>
    <mergeCell ref="B64:L65"/>
    <mergeCell ref="B60:C61"/>
    <mergeCell ref="B50:C51"/>
    <mergeCell ref="D50:I51"/>
    <mergeCell ref="J50:J51"/>
    <mergeCell ref="B52:C53"/>
    <mergeCell ref="D52:I53"/>
    <mergeCell ref="D60:I61"/>
    <mergeCell ref="J60:J61"/>
    <mergeCell ref="B62:C63"/>
    <mergeCell ref="D62:I63"/>
    <mergeCell ref="J62:J63"/>
    <mergeCell ref="K47:L47"/>
    <mergeCell ref="M47:Q47"/>
    <mergeCell ref="B48:C49"/>
    <mergeCell ref="D48:I49"/>
    <mergeCell ref="J48:J49"/>
    <mergeCell ref="J52:J53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73"/>
  <sheetViews>
    <sheetView topLeftCell="A14" zoomScale="80" zoomScaleNormal="80" workbookViewId="0">
      <selection activeCell="J20" sqref="J20"/>
    </sheetView>
  </sheetViews>
  <sheetFormatPr baseColWidth="10" defaultColWidth="12.42578125" defaultRowHeight="15"/>
  <cols>
    <col min="1" max="1" width="6.7109375" style="1" customWidth="1"/>
    <col min="2" max="2" width="45.42578125" style="1" customWidth="1"/>
    <col min="3" max="3" width="66.140625" style="1" customWidth="1"/>
    <col min="4" max="4" width="16.85546875" style="1" customWidth="1"/>
    <col min="5" max="5" width="18" style="1" customWidth="1"/>
    <col min="6" max="6" width="16.7109375" style="1" customWidth="1"/>
    <col min="7" max="7" width="18" style="1" customWidth="1"/>
    <col min="8" max="8" width="22.85546875" style="1" customWidth="1"/>
    <col min="9" max="9" width="19.42578125" style="1" customWidth="1"/>
    <col min="10" max="10" width="20.85546875" style="3" customWidth="1"/>
    <col min="11" max="11" width="13.42578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42578125" style="1"/>
    <col min="20" max="20" width="14.42578125" style="1" customWidth="1"/>
    <col min="21" max="21" width="18.42578125" style="1" customWidth="1"/>
    <col min="22" max="22" width="33.85546875" style="1" customWidth="1"/>
    <col min="23" max="23" width="12.42578125" style="1" hidden="1" customWidth="1"/>
    <col min="24" max="24" width="24.28515625" style="1" customWidth="1"/>
    <col min="25" max="25" width="22.42578125" style="1" customWidth="1"/>
    <col min="26" max="27" width="12.42578125" style="1"/>
    <col min="28" max="28" width="16.85546875" style="1" customWidth="1"/>
    <col min="29" max="29" width="12.42578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42578125" style="1"/>
  </cols>
  <sheetData>
    <row r="1" spans="2:251" ht="22.5" customHeight="1"/>
    <row r="2" spans="2:251" s="36" customFormat="1" ht="37.5" customHeight="1">
      <c r="B2" s="220"/>
      <c r="C2" s="220"/>
      <c r="D2" s="221" t="s">
        <v>32</v>
      </c>
      <c r="E2" s="222"/>
      <c r="F2" s="222"/>
      <c r="G2" s="222"/>
      <c r="H2" s="222"/>
      <c r="I2" s="222"/>
      <c r="J2" s="222"/>
      <c r="K2" s="223"/>
      <c r="L2" s="227" t="s">
        <v>36</v>
      </c>
      <c r="M2" s="228"/>
      <c r="N2" s="228"/>
      <c r="O2" s="229"/>
      <c r="P2" s="230"/>
      <c r="Q2" s="231"/>
      <c r="R2" s="57"/>
    </row>
    <row r="3" spans="2:251" s="36" customFormat="1" ht="37.5" customHeight="1">
      <c r="B3" s="220"/>
      <c r="C3" s="220"/>
      <c r="D3" s="224"/>
      <c r="E3" s="225"/>
      <c r="F3" s="225"/>
      <c r="G3" s="225"/>
      <c r="H3" s="225"/>
      <c r="I3" s="225"/>
      <c r="J3" s="225"/>
      <c r="K3" s="226"/>
      <c r="L3" s="227" t="s">
        <v>33</v>
      </c>
      <c r="M3" s="228"/>
      <c r="N3" s="228"/>
      <c r="O3" s="229"/>
      <c r="P3" s="232"/>
      <c r="Q3" s="233"/>
      <c r="R3" s="57"/>
    </row>
    <row r="4" spans="2:251" s="36" customFormat="1" ht="33.75" customHeight="1">
      <c r="B4" s="220"/>
      <c r="C4" s="220"/>
      <c r="D4" s="221" t="s">
        <v>31</v>
      </c>
      <c r="E4" s="222"/>
      <c r="F4" s="222"/>
      <c r="G4" s="222"/>
      <c r="H4" s="222"/>
      <c r="I4" s="222"/>
      <c r="J4" s="222"/>
      <c r="K4" s="223"/>
      <c r="L4" s="227" t="s">
        <v>34</v>
      </c>
      <c r="M4" s="228"/>
      <c r="N4" s="228"/>
      <c r="O4" s="229"/>
      <c r="P4" s="232"/>
      <c r="Q4" s="233"/>
      <c r="R4" s="57"/>
    </row>
    <row r="5" spans="2:251" s="36" customFormat="1" ht="38.25" customHeight="1">
      <c r="B5" s="220"/>
      <c r="C5" s="220"/>
      <c r="D5" s="224"/>
      <c r="E5" s="225"/>
      <c r="F5" s="225"/>
      <c r="G5" s="225"/>
      <c r="H5" s="225"/>
      <c r="I5" s="225"/>
      <c r="J5" s="225"/>
      <c r="K5" s="226"/>
      <c r="L5" s="227" t="s">
        <v>35</v>
      </c>
      <c r="M5" s="228"/>
      <c r="N5" s="228"/>
      <c r="O5" s="229"/>
      <c r="P5" s="234"/>
      <c r="Q5" s="235"/>
      <c r="R5" s="57"/>
    </row>
    <row r="6" spans="2:251" s="36" customFormat="1" ht="23.25" customHeight="1"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57"/>
    </row>
    <row r="7" spans="2:251" s="36" customFormat="1" ht="31.5" customHeight="1">
      <c r="B7" s="59" t="s">
        <v>41</v>
      </c>
      <c r="C7" s="59" t="s">
        <v>51</v>
      </c>
      <c r="D7" s="237" t="s">
        <v>104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9"/>
      <c r="R7" s="57"/>
    </row>
    <row r="8" spans="2:251" s="36" customFormat="1" ht="36" customHeight="1">
      <c r="B8" s="59" t="s">
        <v>30</v>
      </c>
      <c r="C8" s="73">
        <v>45474</v>
      </c>
      <c r="D8" s="240" t="s">
        <v>58</v>
      </c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2:251" s="36" customFormat="1" ht="36" customHeight="1">
      <c r="B9" s="210" t="s">
        <v>52</v>
      </c>
      <c r="C9" s="196"/>
      <c r="D9" s="211" t="s">
        <v>53</v>
      </c>
      <c r="E9" s="211"/>
      <c r="F9" s="211"/>
      <c r="G9" s="211"/>
      <c r="H9" s="211"/>
      <c r="I9" s="212"/>
      <c r="J9" s="241" t="s">
        <v>29</v>
      </c>
      <c r="K9" s="242"/>
      <c r="L9" s="243"/>
      <c r="M9" s="250" t="s">
        <v>28</v>
      </c>
      <c r="N9" s="251"/>
      <c r="O9" s="251"/>
      <c r="P9" s="251"/>
      <c r="Q9" s="252"/>
      <c r="R9" s="44"/>
      <c r="T9" s="209"/>
      <c r="U9" s="209"/>
      <c r="V9" s="209"/>
      <c r="W9" s="209"/>
      <c r="X9" s="209"/>
    </row>
    <row r="10" spans="2:251" s="36" customFormat="1" ht="36" customHeight="1">
      <c r="B10" s="210" t="s">
        <v>27</v>
      </c>
      <c r="C10" s="196"/>
      <c r="D10" s="211" t="s">
        <v>54</v>
      </c>
      <c r="E10" s="211"/>
      <c r="F10" s="211"/>
      <c r="G10" s="211"/>
      <c r="H10" s="211"/>
      <c r="I10" s="212"/>
      <c r="J10" s="244"/>
      <c r="K10" s="245"/>
      <c r="L10" s="246"/>
      <c r="M10" s="71" t="s">
        <v>26</v>
      </c>
      <c r="N10" s="213" t="s">
        <v>25</v>
      </c>
      <c r="O10" s="213"/>
      <c r="P10" s="213"/>
      <c r="Q10" s="71" t="s">
        <v>24</v>
      </c>
      <c r="R10" s="44"/>
      <c r="T10" s="56"/>
      <c r="U10" s="56"/>
      <c r="V10" s="56"/>
      <c r="W10" s="56"/>
      <c r="X10" s="56"/>
    </row>
    <row r="11" spans="2:251" s="36" customFormat="1" ht="31.5" customHeight="1">
      <c r="B11" s="214" t="s">
        <v>23</v>
      </c>
      <c r="C11" s="215"/>
      <c r="D11" s="197" t="s">
        <v>55</v>
      </c>
      <c r="E11" s="197"/>
      <c r="F11" s="197"/>
      <c r="G11" s="197"/>
      <c r="H11" s="197"/>
      <c r="I11" s="198"/>
      <c r="J11" s="244"/>
      <c r="K11" s="245"/>
      <c r="L11" s="246"/>
      <c r="M11" s="55"/>
      <c r="N11" s="216"/>
      <c r="O11" s="217"/>
      <c r="P11" s="218"/>
      <c r="Q11" s="54"/>
      <c r="R11" s="44"/>
      <c r="T11" s="53"/>
      <c r="U11" s="219"/>
      <c r="V11" s="219"/>
      <c r="W11" s="219"/>
      <c r="X11" s="53"/>
      <c r="Z11" s="52"/>
      <c r="AA11" s="52"/>
    </row>
    <row r="12" spans="2:251" s="36" customFormat="1" ht="74.25" customHeight="1">
      <c r="B12" s="253" t="s">
        <v>22</v>
      </c>
      <c r="C12" s="254"/>
      <c r="D12" s="197" t="s">
        <v>60</v>
      </c>
      <c r="E12" s="197"/>
      <c r="F12" s="197"/>
      <c r="G12" s="197"/>
      <c r="H12" s="197"/>
      <c r="I12" s="198"/>
      <c r="J12" s="244"/>
      <c r="K12" s="245"/>
      <c r="L12" s="246"/>
      <c r="M12" s="51"/>
      <c r="N12" s="199"/>
      <c r="O12" s="200"/>
      <c r="P12" s="201"/>
      <c r="Q12" s="50"/>
      <c r="R12" s="44"/>
      <c r="T12" s="47"/>
      <c r="U12" s="185"/>
      <c r="V12" s="185"/>
      <c r="W12" s="185"/>
      <c r="X12" s="41"/>
      <c r="Z12" s="39"/>
      <c r="AA12" s="38"/>
      <c r="AB12" s="37"/>
    </row>
    <row r="13" spans="2:251" s="36" customFormat="1" ht="74.25" customHeight="1">
      <c r="B13" s="186" t="s">
        <v>21</v>
      </c>
      <c r="C13" s="187"/>
      <c r="D13" s="188">
        <v>2024730010049</v>
      </c>
      <c r="E13" s="189"/>
      <c r="F13" s="189"/>
      <c r="G13" s="189"/>
      <c r="H13" s="189"/>
      <c r="I13" s="190"/>
      <c r="J13" s="244"/>
      <c r="K13" s="245"/>
      <c r="L13" s="246"/>
      <c r="M13" s="49"/>
      <c r="N13" s="191"/>
      <c r="O13" s="192"/>
      <c r="P13" s="193"/>
      <c r="Q13" s="48"/>
      <c r="R13" s="44"/>
      <c r="T13" s="47"/>
      <c r="U13" s="185"/>
      <c r="V13" s="185"/>
      <c r="W13" s="185"/>
      <c r="X13" s="41"/>
      <c r="Z13" s="39"/>
      <c r="AA13" s="38"/>
      <c r="AB13" s="37"/>
    </row>
    <row r="14" spans="2:251" s="36" customFormat="1" ht="43.35" customHeight="1">
      <c r="B14" s="69" t="s">
        <v>50</v>
      </c>
      <c r="C14" s="70"/>
      <c r="D14" s="194" t="s">
        <v>59</v>
      </c>
      <c r="E14" s="195"/>
      <c r="F14" s="195"/>
      <c r="G14" s="195"/>
      <c r="H14" s="195"/>
      <c r="I14" s="196"/>
      <c r="J14" s="247"/>
      <c r="K14" s="248"/>
      <c r="L14" s="249"/>
      <c r="M14" s="46"/>
      <c r="N14" s="191"/>
      <c r="O14" s="192"/>
      <c r="P14" s="193"/>
      <c r="Q14" s="45"/>
      <c r="R14" s="44"/>
      <c r="T14" s="43"/>
      <c r="U14" s="185"/>
      <c r="V14" s="185"/>
      <c r="W14" s="42"/>
      <c r="X14" s="41"/>
      <c r="Y14" s="40"/>
      <c r="Z14" s="39"/>
      <c r="AA14" s="38"/>
      <c r="AB14" s="37"/>
    </row>
    <row r="15" spans="2:251" ht="28.5" customHeight="1">
      <c r="B15" s="179" t="s">
        <v>39</v>
      </c>
      <c r="C15" s="182" t="s">
        <v>37</v>
      </c>
      <c r="D15" s="183" t="s">
        <v>43</v>
      </c>
      <c r="E15" s="183" t="s">
        <v>20</v>
      </c>
      <c r="F15" s="183" t="s">
        <v>49</v>
      </c>
      <c r="G15" s="184" t="s">
        <v>45</v>
      </c>
      <c r="H15" s="183" t="s">
        <v>40</v>
      </c>
      <c r="I15" s="202" t="s">
        <v>38</v>
      </c>
      <c r="J15" s="203"/>
      <c r="K15" s="203"/>
      <c r="L15" s="204"/>
      <c r="M15" s="183" t="s">
        <v>19</v>
      </c>
      <c r="N15" s="183"/>
      <c r="O15" s="208" t="s">
        <v>18</v>
      </c>
      <c r="P15" s="208"/>
      <c r="Q15" s="208"/>
      <c r="R15" s="3"/>
      <c r="S15" s="3"/>
      <c r="T15" s="10"/>
      <c r="U15" s="170"/>
      <c r="V15" s="170"/>
      <c r="W15" s="3"/>
      <c r="X15" s="9"/>
      <c r="Y15" s="3"/>
      <c r="Z15" s="17"/>
      <c r="AA15" s="6"/>
      <c r="AB15" s="2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80"/>
      <c r="C16" s="182"/>
      <c r="D16" s="183"/>
      <c r="E16" s="183"/>
      <c r="F16" s="183"/>
      <c r="G16" s="183"/>
      <c r="H16" s="183"/>
      <c r="I16" s="205"/>
      <c r="J16" s="206"/>
      <c r="K16" s="206"/>
      <c r="L16" s="207"/>
      <c r="M16" s="183"/>
      <c r="N16" s="183"/>
      <c r="O16" s="183" t="s">
        <v>17</v>
      </c>
      <c r="P16" s="183" t="s">
        <v>16</v>
      </c>
      <c r="Q16" s="182" t="s">
        <v>15</v>
      </c>
      <c r="R16" s="3"/>
      <c r="S16" s="3"/>
      <c r="T16" s="8"/>
      <c r="U16" s="170"/>
      <c r="V16" s="170"/>
      <c r="W16" s="3"/>
      <c r="X16" s="7"/>
      <c r="Y16" s="3"/>
      <c r="Z16" s="17"/>
      <c r="AA16" s="6"/>
      <c r="AB16" s="2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81"/>
      <c r="C17" s="182"/>
      <c r="D17" s="183"/>
      <c r="E17" s="183"/>
      <c r="F17" s="183"/>
      <c r="G17" s="183"/>
      <c r="H17" s="183"/>
      <c r="I17" s="64" t="s">
        <v>14</v>
      </c>
      <c r="J17" s="64" t="s">
        <v>13</v>
      </c>
      <c r="K17" s="64" t="s">
        <v>12</v>
      </c>
      <c r="L17" s="65" t="s">
        <v>11</v>
      </c>
      <c r="M17" s="35" t="s">
        <v>10</v>
      </c>
      <c r="N17" s="34" t="s">
        <v>9</v>
      </c>
      <c r="O17" s="183"/>
      <c r="P17" s="183"/>
      <c r="Q17" s="182"/>
      <c r="R17" s="3"/>
      <c r="S17" s="3"/>
      <c r="T17" s="5"/>
      <c r="U17" s="170"/>
      <c r="V17" s="170"/>
      <c r="X17" s="6"/>
      <c r="Z17" s="17"/>
      <c r="AA17" s="6"/>
      <c r="AB17" s="2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15.75">
      <c r="B18" s="178" t="s">
        <v>90</v>
      </c>
      <c r="C18" s="263" t="s">
        <v>125</v>
      </c>
      <c r="D18" s="60" t="s">
        <v>42</v>
      </c>
      <c r="E18" s="158" t="s">
        <v>126</v>
      </c>
      <c r="F18" s="66">
        <v>1</v>
      </c>
      <c r="G18" s="60" t="s">
        <v>42</v>
      </c>
      <c r="H18" s="67">
        <f>SUM(I18:L18)</f>
        <v>500000000</v>
      </c>
      <c r="I18" s="82">
        <v>500000000</v>
      </c>
      <c r="J18" s="79"/>
      <c r="K18" s="82"/>
      <c r="L18" s="79"/>
      <c r="M18" s="33">
        <v>45658</v>
      </c>
      <c r="N18" s="33">
        <v>46021</v>
      </c>
      <c r="O18" s="258">
        <f>+F19/F18</f>
        <v>0</v>
      </c>
      <c r="P18" s="258">
        <f>+H19/H18</f>
        <v>0</v>
      </c>
      <c r="Q18" s="260" t="e">
        <f>+(O18*O18)/P18</f>
        <v>#DIV/0!</v>
      </c>
      <c r="T18" s="5"/>
      <c r="U18" s="170"/>
      <c r="V18" s="170"/>
      <c r="X18" s="4"/>
      <c r="Z18" s="32"/>
      <c r="AA18" s="6"/>
      <c r="AB18" s="29"/>
    </row>
    <row r="19" spans="2:251" ht="15.75">
      <c r="B19" s="178"/>
      <c r="C19" s="264"/>
      <c r="D19" s="60" t="s">
        <v>2</v>
      </c>
      <c r="E19" s="159"/>
      <c r="F19" s="66"/>
      <c r="G19" s="60" t="s">
        <v>44</v>
      </c>
      <c r="H19" s="67">
        <f>SUM(I19:L19)</f>
        <v>0</v>
      </c>
      <c r="I19" s="91"/>
      <c r="J19" s="79"/>
      <c r="K19" s="82"/>
      <c r="L19" s="79"/>
      <c r="M19" s="33">
        <v>45658</v>
      </c>
      <c r="N19" s="33">
        <v>46021</v>
      </c>
      <c r="O19" s="259"/>
      <c r="P19" s="259"/>
      <c r="Q19" s="261"/>
      <c r="T19" s="5"/>
      <c r="U19" s="58"/>
      <c r="V19" s="58"/>
      <c r="X19" s="4"/>
      <c r="Z19" s="32"/>
      <c r="AA19" s="6"/>
      <c r="AB19" s="29"/>
    </row>
    <row r="20" spans="2:251" ht="15.75">
      <c r="B20" s="178"/>
      <c r="C20" s="256" t="s">
        <v>128</v>
      </c>
      <c r="D20" s="60" t="s">
        <v>3</v>
      </c>
      <c r="E20" s="159" t="s">
        <v>129</v>
      </c>
      <c r="F20" s="66">
        <v>56</v>
      </c>
      <c r="G20" s="60" t="s">
        <v>42</v>
      </c>
      <c r="H20" s="67">
        <f>SUM(I20:L20)</f>
        <v>9431176568</v>
      </c>
      <c r="I20" s="82">
        <v>3000000000</v>
      </c>
      <c r="J20" s="122">
        <v>6431176568</v>
      </c>
      <c r="K20" s="82"/>
      <c r="L20" s="79"/>
      <c r="M20" s="33">
        <v>45658</v>
      </c>
      <c r="N20" s="33">
        <v>46021</v>
      </c>
      <c r="O20" s="258">
        <f t="shared" ref="O20:O26" si="0">+F21/F20</f>
        <v>0</v>
      </c>
      <c r="P20" s="258">
        <f>+H21/H20</f>
        <v>0</v>
      </c>
      <c r="Q20" s="260" t="e">
        <f t="shared" ref="Q20:Q26" si="1">+(O20*O20)/P20</f>
        <v>#DIV/0!</v>
      </c>
      <c r="T20" s="5"/>
      <c r="U20" s="58"/>
      <c r="V20" s="58"/>
      <c r="X20" s="4"/>
      <c r="Z20" s="32"/>
      <c r="AA20" s="6"/>
      <c r="AB20" s="29"/>
    </row>
    <row r="21" spans="2:251" ht="15.75">
      <c r="B21" s="178"/>
      <c r="C21" s="257"/>
      <c r="D21" s="60" t="s">
        <v>2</v>
      </c>
      <c r="E21" s="173"/>
      <c r="F21" s="66"/>
      <c r="G21" s="60" t="s">
        <v>44</v>
      </c>
      <c r="H21" s="67">
        <f t="shared" ref="H21:H29" si="2">SUM(I21:L21)</f>
        <v>0</v>
      </c>
      <c r="I21" s="92"/>
      <c r="J21" s="94"/>
      <c r="K21" s="82"/>
      <c r="L21" s="79"/>
      <c r="M21" s="33">
        <v>45658</v>
      </c>
      <c r="N21" s="33">
        <v>46021</v>
      </c>
      <c r="O21" s="259"/>
      <c r="P21" s="259"/>
      <c r="Q21" s="261"/>
      <c r="T21" s="5"/>
      <c r="U21" s="58"/>
      <c r="V21" s="58"/>
      <c r="X21" s="4"/>
      <c r="Z21" s="32"/>
      <c r="AA21" s="6"/>
      <c r="AB21" s="29"/>
    </row>
    <row r="22" spans="2:251" ht="15.75">
      <c r="B22" s="178"/>
      <c r="C22" s="157" t="s">
        <v>130</v>
      </c>
      <c r="D22" s="60" t="s">
        <v>3</v>
      </c>
      <c r="E22" s="158" t="s">
        <v>131</v>
      </c>
      <c r="F22" s="28">
        <v>1</v>
      </c>
      <c r="G22" s="60" t="s">
        <v>3</v>
      </c>
      <c r="H22" s="67">
        <f t="shared" si="2"/>
        <v>500000000</v>
      </c>
      <c r="I22" s="82">
        <v>500000000</v>
      </c>
      <c r="J22" s="79"/>
      <c r="K22" s="82"/>
      <c r="L22" s="79"/>
      <c r="M22" s="33">
        <v>45658</v>
      </c>
      <c r="N22" s="33">
        <v>46021</v>
      </c>
      <c r="O22" s="258">
        <f t="shared" si="0"/>
        <v>0</v>
      </c>
      <c r="P22" s="258">
        <f t="shared" ref="P22:P26" si="3">+H23/H22</f>
        <v>0</v>
      </c>
      <c r="Q22" s="260" t="e">
        <f t="shared" si="1"/>
        <v>#DIV/0!</v>
      </c>
      <c r="X22" s="31"/>
      <c r="Z22" s="32"/>
      <c r="AA22" s="6"/>
      <c r="AB22" s="29"/>
    </row>
    <row r="23" spans="2:251" ht="15.75">
      <c r="B23" s="178"/>
      <c r="C23" s="177"/>
      <c r="D23" s="60" t="s">
        <v>2</v>
      </c>
      <c r="E23" s="173"/>
      <c r="F23" s="30"/>
      <c r="G23" s="60" t="s">
        <v>44</v>
      </c>
      <c r="H23" s="67">
        <f t="shared" si="2"/>
        <v>0</v>
      </c>
      <c r="I23" s="92"/>
      <c r="J23" s="79"/>
      <c r="K23" s="82"/>
      <c r="L23" s="79"/>
      <c r="M23" s="33">
        <v>45658</v>
      </c>
      <c r="N23" s="33">
        <v>46021</v>
      </c>
      <c r="O23" s="259"/>
      <c r="P23" s="259"/>
      <c r="Q23" s="261"/>
      <c r="X23" s="31"/>
      <c r="Z23" s="32"/>
      <c r="AA23" s="6"/>
      <c r="AB23" s="29"/>
    </row>
    <row r="24" spans="2:251" ht="27" customHeight="1">
      <c r="B24" s="255" t="s">
        <v>189</v>
      </c>
      <c r="C24" s="256" t="s">
        <v>209</v>
      </c>
      <c r="D24" s="60" t="s">
        <v>3</v>
      </c>
      <c r="E24" s="159" t="s">
        <v>210</v>
      </c>
      <c r="F24" s="28">
        <v>1</v>
      </c>
      <c r="G24" s="60" t="s">
        <v>3</v>
      </c>
      <c r="H24" s="67">
        <f t="shared" ref="H24" si="4">SUM(I24:L24)</f>
        <v>20000000</v>
      </c>
      <c r="I24" s="82">
        <v>20000000</v>
      </c>
      <c r="J24" s="79"/>
      <c r="K24" s="82"/>
      <c r="L24" s="79"/>
      <c r="M24" s="33">
        <v>45658</v>
      </c>
      <c r="N24" s="33">
        <v>46021</v>
      </c>
      <c r="O24" s="258">
        <f t="shared" ref="O24" si="5">+F25/F24</f>
        <v>0</v>
      </c>
      <c r="P24" s="258">
        <f t="shared" ref="P24" si="6">+H25/H24</f>
        <v>0</v>
      </c>
      <c r="Q24" s="260" t="e">
        <f t="shared" ref="Q24" si="7">+(O24*O24)/P24</f>
        <v>#DIV/0!</v>
      </c>
      <c r="X24" s="31"/>
      <c r="Z24" s="32"/>
      <c r="AA24" s="6"/>
      <c r="AB24" s="29"/>
    </row>
    <row r="25" spans="2:251" ht="27" customHeight="1">
      <c r="B25" s="255"/>
      <c r="C25" s="257"/>
      <c r="D25" s="60" t="s">
        <v>2</v>
      </c>
      <c r="E25" s="173"/>
      <c r="F25" s="28"/>
      <c r="G25" s="60" t="s">
        <v>44</v>
      </c>
      <c r="H25" s="67">
        <f t="shared" ref="H25" si="8">SUM(I25:L25)</f>
        <v>0</v>
      </c>
      <c r="I25" s="92"/>
      <c r="J25" s="93"/>
      <c r="K25" s="82"/>
      <c r="L25" s="79"/>
      <c r="M25" s="33">
        <v>45658</v>
      </c>
      <c r="N25" s="33">
        <v>46021</v>
      </c>
      <c r="O25" s="259"/>
      <c r="P25" s="259"/>
      <c r="Q25" s="261"/>
      <c r="X25" s="31"/>
      <c r="Z25" s="32"/>
      <c r="AA25" s="6"/>
      <c r="AB25" s="29"/>
    </row>
    <row r="26" spans="2:251" ht="21" customHeight="1">
      <c r="B26" s="255" t="s">
        <v>91</v>
      </c>
      <c r="C26" s="256" t="s">
        <v>127</v>
      </c>
      <c r="D26" s="60" t="s">
        <v>3</v>
      </c>
      <c r="E26" s="159" t="s">
        <v>124</v>
      </c>
      <c r="F26" s="28">
        <v>16300</v>
      </c>
      <c r="G26" s="60" t="s">
        <v>3</v>
      </c>
      <c r="H26" s="67">
        <f t="shared" si="2"/>
        <v>692000000</v>
      </c>
      <c r="I26" s="82">
        <v>692000000</v>
      </c>
      <c r="J26" s="79"/>
      <c r="K26" s="82"/>
      <c r="L26" s="79"/>
      <c r="M26" s="33">
        <v>45658</v>
      </c>
      <c r="N26" s="33">
        <v>46021</v>
      </c>
      <c r="O26" s="258">
        <f t="shared" si="0"/>
        <v>0</v>
      </c>
      <c r="P26" s="258">
        <f t="shared" si="3"/>
        <v>0</v>
      </c>
      <c r="Q26" s="260" t="e">
        <f t="shared" si="1"/>
        <v>#DIV/0!</v>
      </c>
      <c r="X26" s="31"/>
    </row>
    <row r="27" spans="2:251" ht="19.5" customHeight="1">
      <c r="B27" s="255"/>
      <c r="C27" s="257"/>
      <c r="D27" s="60" t="s">
        <v>2</v>
      </c>
      <c r="E27" s="173"/>
      <c r="F27" s="28"/>
      <c r="G27" s="60" t="s">
        <v>44</v>
      </c>
      <c r="H27" s="67">
        <f t="shared" ref="H27" si="9">SUM(I27:L27)</f>
        <v>0</v>
      </c>
      <c r="I27" s="92"/>
      <c r="J27" s="93"/>
      <c r="K27" s="82"/>
      <c r="L27" s="79"/>
      <c r="M27" s="33">
        <v>45658</v>
      </c>
      <c r="N27" s="33">
        <v>46021</v>
      </c>
      <c r="O27" s="259"/>
      <c r="P27" s="259"/>
      <c r="Q27" s="261"/>
      <c r="AB27" s="29"/>
    </row>
    <row r="28" spans="2:251" ht="15.75">
      <c r="B28" s="171"/>
      <c r="C28" s="172" t="s">
        <v>8</v>
      </c>
      <c r="D28" s="60" t="s">
        <v>3</v>
      </c>
      <c r="E28" s="158"/>
      <c r="F28" s="23"/>
      <c r="G28" s="60" t="s">
        <v>3</v>
      </c>
      <c r="H28" s="67">
        <f t="shared" si="2"/>
        <v>11143176568</v>
      </c>
      <c r="I28" s="25">
        <f>+I18+I22+I26+I20+I24</f>
        <v>4712000000</v>
      </c>
      <c r="J28" s="25">
        <f t="shared" ref="J28:L29" si="10">+J18+J22+J26+J20+J24</f>
        <v>6431176568</v>
      </c>
      <c r="K28" s="25">
        <f t="shared" si="10"/>
        <v>0</v>
      </c>
      <c r="L28" s="25">
        <f t="shared" si="10"/>
        <v>0</v>
      </c>
      <c r="M28" s="24"/>
      <c r="N28" s="20"/>
      <c r="O28" s="174"/>
      <c r="P28" s="174"/>
      <c r="Q28" s="171"/>
    </row>
    <row r="29" spans="2:251" ht="15.75">
      <c r="B29" s="171"/>
      <c r="C29" s="172"/>
      <c r="D29" s="60" t="s">
        <v>2</v>
      </c>
      <c r="E29" s="173"/>
      <c r="F29" s="23"/>
      <c r="G29" s="60" t="s">
        <v>44</v>
      </c>
      <c r="H29" s="67">
        <f t="shared" si="2"/>
        <v>0</v>
      </c>
      <c r="I29" s="25">
        <f>+I19+I23+I27+I21+I25</f>
        <v>0</v>
      </c>
      <c r="J29" s="25">
        <f t="shared" si="10"/>
        <v>0</v>
      </c>
      <c r="K29" s="25">
        <f t="shared" si="10"/>
        <v>0</v>
      </c>
      <c r="L29" s="25">
        <f t="shared" si="10"/>
        <v>0</v>
      </c>
      <c r="M29" s="21"/>
      <c r="N29" s="20"/>
      <c r="O29" s="174"/>
      <c r="P29" s="174"/>
      <c r="Q29" s="171"/>
    </row>
    <row r="30" spans="2:251" ht="15.75">
      <c r="D30" s="19"/>
      <c r="H30" s="90"/>
      <c r="I30" s="15"/>
      <c r="J30" s="89"/>
      <c r="K30" s="17"/>
      <c r="L30" s="17"/>
      <c r="M30" s="16"/>
      <c r="N30" s="16"/>
      <c r="O30" s="15"/>
      <c r="P30" s="13"/>
      <c r="Q30" s="14"/>
      <c r="R30" s="13"/>
    </row>
    <row r="31" spans="2:251" ht="31.5">
      <c r="B31" s="167" t="s">
        <v>46</v>
      </c>
      <c r="C31" s="167"/>
      <c r="D31" s="142" t="s">
        <v>7</v>
      </c>
      <c r="E31" s="142"/>
      <c r="F31" s="142"/>
      <c r="G31" s="142"/>
      <c r="H31" s="142"/>
      <c r="I31" s="142"/>
      <c r="J31" s="68" t="s">
        <v>47</v>
      </c>
      <c r="K31" s="142" t="s">
        <v>48</v>
      </c>
      <c r="L31" s="142"/>
      <c r="M31" s="143" t="s">
        <v>6</v>
      </c>
      <c r="N31" s="144"/>
      <c r="O31" s="144"/>
      <c r="P31" s="144"/>
      <c r="Q31" s="144"/>
    </row>
    <row r="32" spans="2:251" ht="26.25" customHeight="1">
      <c r="B32" s="145" t="s">
        <v>92</v>
      </c>
      <c r="C32" s="146"/>
      <c r="D32" s="149" t="s">
        <v>176</v>
      </c>
      <c r="E32" s="150"/>
      <c r="F32" s="150"/>
      <c r="G32" s="150"/>
      <c r="H32" s="150"/>
      <c r="I32" s="151"/>
      <c r="J32" s="155" t="s">
        <v>87</v>
      </c>
      <c r="K32" s="12" t="s">
        <v>3</v>
      </c>
      <c r="L32" s="76">
        <v>2.5000000000000001E-2</v>
      </c>
      <c r="M32" s="164" t="s">
        <v>89</v>
      </c>
      <c r="N32" s="164"/>
      <c r="O32" s="164"/>
      <c r="P32" s="164"/>
      <c r="Q32" s="164"/>
    </row>
    <row r="33" spans="2:53" ht="18" customHeight="1">
      <c r="B33" s="147"/>
      <c r="C33" s="148"/>
      <c r="D33" s="152"/>
      <c r="E33" s="153"/>
      <c r="F33" s="153"/>
      <c r="G33" s="153"/>
      <c r="H33" s="153"/>
      <c r="I33" s="154"/>
      <c r="J33" s="155"/>
      <c r="K33" s="12" t="s">
        <v>2</v>
      </c>
      <c r="L33" s="61"/>
      <c r="M33" s="164"/>
      <c r="N33" s="164"/>
      <c r="O33" s="164"/>
      <c r="P33" s="164"/>
      <c r="Q33" s="164"/>
    </row>
    <row r="34" spans="2:53" ht="18.75" customHeight="1">
      <c r="B34" s="138" t="s">
        <v>93</v>
      </c>
      <c r="C34" s="139"/>
      <c r="D34" s="131" t="s">
        <v>177</v>
      </c>
      <c r="E34" s="132"/>
      <c r="F34" s="132"/>
      <c r="G34" s="132"/>
      <c r="H34" s="132"/>
      <c r="I34" s="133"/>
      <c r="J34" s="155" t="s">
        <v>87</v>
      </c>
      <c r="K34" s="12" t="s">
        <v>3</v>
      </c>
      <c r="L34" s="75">
        <v>3.6999999999999998E-2</v>
      </c>
      <c r="M34" s="160" t="s">
        <v>4</v>
      </c>
      <c r="N34" s="160"/>
      <c r="O34" s="160"/>
      <c r="P34" s="160"/>
      <c r="Q34" s="160"/>
    </row>
    <row r="35" spans="2:53" ht="14.25" customHeight="1">
      <c r="B35" s="140"/>
      <c r="C35" s="141"/>
      <c r="D35" s="134"/>
      <c r="E35" s="135"/>
      <c r="F35" s="135"/>
      <c r="G35" s="135"/>
      <c r="H35" s="135"/>
      <c r="I35" s="136"/>
      <c r="J35" s="155"/>
      <c r="K35" s="12" t="s">
        <v>2</v>
      </c>
      <c r="L35" s="61"/>
      <c r="M35" s="160"/>
      <c r="N35" s="160"/>
      <c r="O35" s="160"/>
      <c r="P35" s="160"/>
      <c r="Q35" s="160"/>
    </row>
    <row r="36" spans="2:53" ht="15.75">
      <c r="B36" s="138"/>
      <c r="C36" s="139"/>
      <c r="D36" s="131" t="s">
        <v>5</v>
      </c>
      <c r="E36" s="132"/>
      <c r="F36" s="132"/>
      <c r="G36" s="132"/>
      <c r="H36" s="132"/>
      <c r="I36" s="133"/>
      <c r="J36" s="137"/>
      <c r="K36" s="12" t="s">
        <v>3</v>
      </c>
      <c r="L36" s="61"/>
      <c r="M36" s="262"/>
      <c r="N36" s="262"/>
      <c r="O36" s="262"/>
      <c r="P36" s="262"/>
      <c r="Q36" s="262"/>
    </row>
    <row r="37" spans="2:53" ht="15.75">
      <c r="B37" s="140"/>
      <c r="C37" s="141"/>
      <c r="D37" s="134"/>
      <c r="E37" s="135"/>
      <c r="F37" s="135"/>
      <c r="G37" s="135"/>
      <c r="H37" s="135"/>
      <c r="I37" s="136"/>
      <c r="J37" s="137"/>
      <c r="K37" s="12" t="s">
        <v>2</v>
      </c>
      <c r="L37" s="61"/>
      <c r="M37" s="262"/>
      <c r="N37" s="262"/>
      <c r="O37" s="262"/>
      <c r="P37" s="262"/>
      <c r="Q37" s="262"/>
    </row>
    <row r="38" spans="2:53" ht="15" customHeight="1">
      <c r="B38" s="145" t="s">
        <v>1</v>
      </c>
      <c r="C38" s="165"/>
      <c r="D38" s="165"/>
      <c r="E38" s="165"/>
      <c r="F38" s="165"/>
      <c r="G38" s="165"/>
      <c r="H38" s="165"/>
      <c r="I38" s="165"/>
      <c r="J38" s="165"/>
      <c r="K38" s="165"/>
      <c r="L38" s="146"/>
      <c r="M38" s="160" t="s">
        <v>0</v>
      </c>
      <c r="N38" s="160"/>
      <c r="O38" s="160"/>
      <c r="P38" s="160"/>
      <c r="Q38" s="160"/>
    </row>
    <row r="39" spans="2:53" ht="29.25" customHeight="1">
      <c r="B39" s="147"/>
      <c r="C39" s="166"/>
      <c r="D39" s="166"/>
      <c r="E39" s="166"/>
      <c r="F39" s="166"/>
      <c r="G39" s="166"/>
      <c r="H39" s="166"/>
      <c r="I39" s="166"/>
      <c r="J39" s="166"/>
      <c r="K39" s="166"/>
      <c r="L39" s="148"/>
      <c r="M39" s="160"/>
      <c r="N39" s="160"/>
      <c r="O39" s="160"/>
      <c r="P39" s="160"/>
      <c r="Q39" s="160"/>
    </row>
    <row r="40" spans="2:53">
      <c r="M40" s="11"/>
      <c r="N40" s="11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</sheetData>
  <mergeCells count="103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U12:W12"/>
    <mergeCell ref="B13:C13"/>
    <mergeCell ref="D13:I13"/>
    <mergeCell ref="N13:P13"/>
    <mergeCell ref="U13:W13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D14:I14"/>
    <mergeCell ref="N14:P14"/>
    <mergeCell ref="B10:C10"/>
    <mergeCell ref="D10:I10"/>
    <mergeCell ref="N10:P10"/>
    <mergeCell ref="B11:C11"/>
    <mergeCell ref="D11:I11"/>
    <mergeCell ref="N11:P11"/>
    <mergeCell ref="U11:W11"/>
    <mergeCell ref="F15:F17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O26:O27"/>
    <mergeCell ref="P26:P27"/>
    <mergeCell ref="G15:G17"/>
    <mergeCell ref="B18:B23"/>
    <mergeCell ref="C18:C19"/>
    <mergeCell ref="C20:C21"/>
    <mergeCell ref="E18:E19"/>
    <mergeCell ref="E20:E21"/>
    <mergeCell ref="U18:V18"/>
    <mergeCell ref="C22:C23"/>
    <mergeCell ref="E22:E23"/>
    <mergeCell ref="O22:O23"/>
    <mergeCell ref="P22:P23"/>
    <mergeCell ref="Q22:Q23"/>
    <mergeCell ref="Q18:Q19"/>
    <mergeCell ref="Q20:Q21"/>
    <mergeCell ref="O18:O19"/>
    <mergeCell ref="P18:P19"/>
    <mergeCell ref="O20:O21"/>
    <mergeCell ref="P20:P21"/>
    <mergeCell ref="B15:B17"/>
    <mergeCell ref="C15:C17"/>
    <mergeCell ref="D15:D17"/>
    <mergeCell ref="E15:E17"/>
    <mergeCell ref="B38:L39"/>
    <mergeCell ref="M38:Q39"/>
    <mergeCell ref="B34:C35"/>
    <mergeCell ref="D34:I35"/>
    <mergeCell ref="J34:J35"/>
    <mergeCell ref="M34:Q35"/>
    <mergeCell ref="B36:C37"/>
    <mergeCell ref="D36:I37"/>
    <mergeCell ref="J36:J37"/>
    <mergeCell ref="M36:Q37"/>
    <mergeCell ref="B32:C33"/>
    <mergeCell ref="D32:I33"/>
    <mergeCell ref="J32:J33"/>
    <mergeCell ref="M32:Q33"/>
    <mergeCell ref="B24:B25"/>
    <mergeCell ref="C24:C25"/>
    <mergeCell ref="E24:E25"/>
    <mergeCell ref="O24:O25"/>
    <mergeCell ref="P24:P25"/>
    <mergeCell ref="Q24:Q25"/>
    <mergeCell ref="P28:P29"/>
    <mergeCell ref="B31:C31"/>
    <mergeCell ref="D31:I31"/>
    <mergeCell ref="K31:L31"/>
    <mergeCell ref="M31:Q31"/>
    <mergeCell ref="Q26:Q27"/>
    <mergeCell ref="Q28:Q29"/>
    <mergeCell ref="B28:B29"/>
    <mergeCell ref="C28:C29"/>
    <mergeCell ref="E28:E29"/>
    <mergeCell ref="O28:O29"/>
    <mergeCell ref="B26:B27"/>
    <mergeCell ref="C26:C27"/>
    <mergeCell ref="E26:E27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5"/>
  <sheetViews>
    <sheetView topLeftCell="A11" zoomScale="80" zoomScaleNormal="80" workbookViewId="0">
      <selection activeCell="I19" sqref="I19"/>
    </sheetView>
  </sheetViews>
  <sheetFormatPr baseColWidth="10" defaultColWidth="12.42578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9.42578125" style="1" bestFit="1" customWidth="1"/>
    <col min="10" max="10" width="20.85546875" style="3" customWidth="1"/>
    <col min="11" max="11" width="13.42578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42578125" style="1"/>
    <col min="20" max="20" width="14.42578125" style="1" customWidth="1"/>
    <col min="21" max="21" width="18.42578125" style="1" customWidth="1"/>
    <col min="22" max="22" width="33.85546875" style="1" customWidth="1"/>
    <col min="23" max="23" width="12.42578125" style="1" hidden="1" customWidth="1"/>
    <col min="24" max="24" width="24.28515625" style="1" customWidth="1"/>
    <col min="25" max="25" width="22.42578125" style="1" customWidth="1"/>
    <col min="26" max="27" width="12.42578125" style="1"/>
    <col min="28" max="28" width="16.85546875" style="1" customWidth="1"/>
    <col min="29" max="29" width="12.42578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42578125" style="1"/>
  </cols>
  <sheetData>
    <row r="1" spans="2:251" ht="22.5" customHeight="1"/>
    <row r="2" spans="2:251" s="36" customFormat="1" ht="37.5" customHeight="1">
      <c r="B2" s="220"/>
      <c r="C2" s="220"/>
      <c r="D2" s="221" t="s">
        <v>32</v>
      </c>
      <c r="E2" s="222"/>
      <c r="F2" s="222"/>
      <c r="G2" s="222"/>
      <c r="H2" s="222"/>
      <c r="I2" s="222"/>
      <c r="J2" s="222"/>
      <c r="K2" s="223"/>
      <c r="L2" s="227" t="s">
        <v>36</v>
      </c>
      <c r="M2" s="228"/>
      <c r="N2" s="228"/>
      <c r="O2" s="229"/>
      <c r="P2" s="230"/>
      <c r="Q2" s="231"/>
      <c r="R2" s="57"/>
    </row>
    <row r="3" spans="2:251" s="36" customFormat="1" ht="37.5" customHeight="1">
      <c r="B3" s="220"/>
      <c r="C3" s="220"/>
      <c r="D3" s="224"/>
      <c r="E3" s="225"/>
      <c r="F3" s="225"/>
      <c r="G3" s="225"/>
      <c r="H3" s="225"/>
      <c r="I3" s="225"/>
      <c r="J3" s="225"/>
      <c r="K3" s="226"/>
      <c r="L3" s="227" t="s">
        <v>33</v>
      </c>
      <c r="M3" s="228"/>
      <c r="N3" s="228"/>
      <c r="O3" s="229"/>
      <c r="P3" s="232"/>
      <c r="Q3" s="233"/>
      <c r="R3" s="57"/>
    </row>
    <row r="4" spans="2:251" s="36" customFormat="1" ht="33.75" customHeight="1">
      <c r="B4" s="220"/>
      <c r="C4" s="220"/>
      <c r="D4" s="221" t="s">
        <v>31</v>
      </c>
      <c r="E4" s="222"/>
      <c r="F4" s="222"/>
      <c r="G4" s="222"/>
      <c r="H4" s="222"/>
      <c r="I4" s="222"/>
      <c r="J4" s="222"/>
      <c r="K4" s="223"/>
      <c r="L4" s="227" t="s">
        <v>34</v>
      </c>
      <c r="M4" s="228"/>
      <c r="N4" s="228"/>
      <c r="O4" s="229"/>
      <c r="P4" s="232"/>
      <c r="Q4" s="233"/>
      <c r="R4" s="57"/>
    </row>
    <row r="5" spans="2:251" s="36" customFormat="1" ht="38.25" customHeight="1">
      <c r="B5" s="220"/>
      <c r="C5" s="220"/>
      <c r="D5" s="224"/>
      <c r="E5" s="225"/>
      <c r="F5" s="225"/>
      <c r="G5" s="225"/>
      <c r="H5" s="225"/>
      <c r="I5" s="225"/>
      <c r="J5" s="225"/>
      <c r="K5" s="226"/>
      <c r="L5" s="227" t="s">
        <v>35</v>
      </c>
      <c r="M5" s="228"/>
      <c r="N5" s="228"/>
      <c r="O5" s="229"/>
      <c r="P5" s="234"/>
      <c r="Q5" s="235"/>
      <c r="R5" s="57"/>
    </row>
    <row r="6" spans="2:251" s="36" customFormat="1" ht="23.25" customHeight="1"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57"/>
    </row>
    <row r="7" spans="2:251" s="36" customFormat="1" ht="31.5" customHeight="1">
      <c r="B7" s="59" t="s">
        <v>41</v>
      </c>
      <c r="C7" s="59" t="s">
        <v>51</v>
      </c>
      <c r="D7" s="237" t="s">
        <v>57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9"/>
      <c r="R7" s="57"/>
    </row>
    <row r="8" spans="2:251" s="36" customFormat="1" ht="36" customHeight="1">
      <c r="B8" s="59" t="s">
        <v>30</v>
      </c>
      <c r="C8" s="73">
        <v>45474</v>
      </c>
      <c r="D8" s="240" t="s">
        <v>58</v>
      </c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2:251" s="36" customFormat="1" ht="36" customHeight="1">
      <c r="B9" s="210" t="s">
        <v>52</v>
      </c>
      <c r="C9" s="196"/>
      <c r="D9" s="211" t="s">
        <v>53</v>
      </c>
      <c r="E9" s="211"/>
      <c r="F9" s="211"/>
      <c r="G9" s="211"/>
      <c r="H9" s="211"/>
      <c r="I9" s="212"/>
      <c r="J9" s="241" t="s">
        <v>29</v>
      </c>
      <c r="K9" s="242"/>
      <c r="L9" s="243"/>
      <c r="M9" s="250" t="s">
        <v>28</v>
      </c>
      <c r="N9" s="251"/>
      <c r="O9" s="251"/>
      <c r="P9" s="251"/>
      <c r="Q9" s="252"/>
      <c r="R9" s="44"/>
      <c r="T9" s="209"/>
      <c r="U9" s="209"/>
      <c r="V9" s="209"/>
      <c r="W9" s="209"/>
      <c r="X9" s="209"/>
    </row>
    <row r="10" spans="2:251" s="36" customFormat="1" ht="36" customHeight="1">
      <c r="B10" s="210" t="s">
        <v>27</v>
      </c>
      <c r="C10" s="196"/>
      <c r="D10" s="211" t="s">
        <v>54</v>
      </c>
      <c r="E10" s="211"/>
      <c r="F10" s="211"/>
      <c r="G10" s="211"/>
      <c r="H10" s="211"/>
      <c r="I10" s="212"/>
      <c r="J10" s="244"/>
      <c r="K10" s="245"/>
      <c r="L10" s="246"/>
      <c r="M10" s="71" t="s">
        <v>26</v>
      </c>
      <c r="N10" s="213" t="s">
        <v>25</v>
      </c>
      <c r="O10" s="213"/>
      <c r="P10" s="213"/>
      <c r="Q10" s="71" t="s">
        <v>24</v>
      </c>
      <c r="R10" s="44"/>
      <c r="T10" s="56"/>
      <c r="U10" s="56"/>
      <c r="V10" s="56"/>
      <c r="W10" s="56"/>
      <c r="X10" s="56"/>
    </row>
    <row r="11" spans="2:251" s="36" customFormat="1" ht="31.5" customHeight="1">
      <c r="B11" s="214" t="s">
        <v>23</v>
      </c>
      <c r="C11" s="215"/>
      <c r="D11" s="197" t="s">
        <v>61</v>
      </c>
      <c r="E11" s="197"/>
      <c r="F11" s="197"/>
      <c r="G11" s="197"/>
      <c r="H11" s="197"/>
      <c r="I11" s="198"/>
      <c r="J11" s="244"/>
      <c r="K11" s="245"/>
      <c r="L11" s="246"/>
      <c r="M11" s="55"/>
      <c r="N11" s="216"/>
      <c r="O11" s="217"/>
      <c r="P11" s="218"/>
      <c r="Q11" s="54"/>
      <c r="R11" s="44"/>
      <c r="T11" s="53"/>
      <c r="U11" s="219"/>
      <c r="V11" s="219"/>
      <c r="W11" s="219"/>
      <c r="X11" s="53"/>
      <c r="Z11" s="52"/>
      <c r="AA11" s="52"/>
    </row>
    <row r="12" spans="2:251" s="36" customFormat="1" ht="74.25" customHeight="1">
      <c r="B12" s="253" t="s">
        <v>22</v>
      </c>
      <c r="C12" s="254"/>
      <c r="D12" s="197" t="s">
        <v>62</v>
      </c>
      <c r="E12" s="197"/>
      <c r="F12" s="197"/>
      <c r="G12" s="197"/>
      <c r="H12" s="197"/>
      <c r="I12" s="198"/>
      <c r="J12" s="244"/>
      <c r="K12" s="245"/>
      <c r="L12" s="246"/>
      <c r="M12" s="51"/>
      <c r="N12" s="199"/>
      <c r="O12" s="200"/>
      <c r="P12" s="201"/>
      <c r="Q12" s="50"/>
      <c r="R12" s="44"/>
      <c r="T12" s="47"/>
      <c r="U12" s="185"/>
      <c r="V12" s="185"/>
      <c r="W12" s="185"/>
      <c r="X12" s="41"/>
      <c r="Z12" s="39"/>
      <c r="AA12" s="38"/>
      <c r="AB12" s="37"/>
    </row>
    <row r="13" spans="2:251" s="36" customFormat="1" ht="74.25" customHeight="1">
      <c r="B13" s="186" t="s">
        <v>21</v>
      </c>
      <c r="C13" s="187"/>
      <c r="D13" s="188">
        <v>2024730010050</v>
      </c>
      <c r="E13" s="189"/>
      <c r="F13" s="189"/>
      <c r="G13" s="189"/>
      <c r="H13" s="189"/>
      <c r="I13" s="190"/>
      <c r="J13" s="244"/>
      <c r="K13" s="245"/>
      <c r="L13" s="246"/>
      <c r="M13" s="49"/>
      <c r="N13" s="191"/>
      <c r="O13" s="192"/>
      <c r="P13" s="193"/>
      <c r="Q13" s="48"/>
      <c r="R13" s="44"/>
      <c r="T13" s="47"/>
      <c r="U13" s="185"/>
      <c r="V13" s="185"/>
      <c r="W13" s="185"/>
      <c r="X13" s="41"/>
      <c r="Z13" s="39"/>
      <c r="AA13" s="38"/>
      <c r="AB13" s="37"/>
    </row>
    <row r="14" spans="2:251" s="36" customFormat="1" ht="28.5" customHeight="1">
      <c r="B14" s="69" t="s">
        <v>50</v>
      </c>
      <c r="C14" s="70"/>
      <c r="D14" s="267" t="s">
        <v>63</v>
      </c>
      <c r="E14" s="268"/>
      <c r="F14" s="268"/>
      <c r="G14" s="268"/>
      <c r="H14" s="268"/>
      <c r="I14" s="187"/>
      <c r="J14" s="247"/>
      <c r="K14" s="248"/>
      <c r="L14" s="249"/>
      <c r="M14" s="46"/>
      <c r="N14" s="191"/>
      <c r="O14" s="192"/>
      <c r="P14" s="193"/>
      <c r="Q14" s="45"/>
      <c r="R14" s="44"/>
      <c r="T14" s="43"/>
      <c r="U14" s="185"/>
      <c r="V14" s="185"/>
      <c r="W14" s="42"/>
      <c r="X14" s="41"/>
      <c r="Y14" s="40"/>
      <c r="Z14" s="39"/>
      <c r="AA14" s="38"/>
      <c r="AB14" s="37"/>
    </row>
    <row r="15" spans="2:251" ht="28.5" customHeight="1">
      <c r="B15" s="179" t="s">
        <v>39</v>
      </c>
      <c r="C15" s="182" t="s">
        <v>37</v>
      </c>
      <c r="D15" s="183" t="s">
        <v>43</v>
      </c>
      <c r="E15" s="183" t="s">
        <v>20</v>
      </c>
      <c r="F15" s="183" t="s">
        <v>49</v>
      </c>
      <c r="G15" s="184" t="s">
        <v>45</v>
      </c>
      <c r="H15" s="183" t="s">
        <v>40</v>
      </c>
      <c r="I15" s="202" t="s">
        <v>38</v>
      </c>
      <c r="J15" s="203"/>
      <c r="K15" s="203"/>
      <c r="L15" s="204"/>
      <c r="M15" s="183" t="s">
        <v>19</v>
      </c>
      <c r="N15" s="183"/>
      <c r="O15" s="208" t="s">
        <v>18</v>
      </c>
      <c r="P15" s="208"/>
      <c r="Q15" s="208"/>
      <c r="R15" s="3"/>
      <c r="S15" s="3"/>
      <c r="T15" s="10"/>
      <c r="U15" s="170"/>
      <c r="V15" s="170"/>
      <c r="W15" s="3"/>
      <c r="X15" s="9"/>
      <c r="Y15" s="3"/>
      <c r="Z15" s="17"/>
      <c r="AA15" s="6"/>
      <c r="AB15" s="2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80"/>
      <c r="C16" s="182"/>
      <c r="D16" s="183"/>
      <c r="E16" s="183"/>
      <c r="F16" s="183"/>
      <c r="G16" s="183"/>
      <c r="H16" s="183"/>
      <c r="I16" s="205"/>
      <c r="J16" s="206"/>
      <c r="K16" s="206"/>
      <c r="L16" s="207"/>
      <c r="M16" s="183"/>
      <c r="N16" s="183"/>
      <c r="O16" s="183" t="s">
        <v>17</v>
      </c>
      <c r="P16" s="183" t="s">
        <v>16</v>
      </c>
      <c r="Q16" s="182" t="s">
        <v>15</v>
      </c>
      <c r="R16" s="3"/>
      <c r="S16" s="3"/>
      <c r="T16" s="8"/>
      <c r="U16" s="170"/>
      <c r="V16" s="170"/>
      <c r="W16" s="3"/>
      <c r="X16" s="7"/>
      <c r="Y16" s="3"/>
      <c r="Z16" s="17"/>
      <c r="AA16" s="6"/>
      <c r="AB16" s="2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81"/>
      <c r="C17" s="182"/>
      <c r="D17" s="183"/>
      <c r="E17" s="183"/>
      <c r="F17" s="183"/>
      <c r="G17" s="183"/>
      <c r="H17" s="183"/>
      <c r="I17" s="64" t="s">
        <v>14</v>
      </c>
      <c r="J17" s="64" t="s">
        <v>13</v>
      </c>
      <c r="K17" s="64" t="s">
        <v>12</v>
      </c>
      <c r="L17" s="65" t="s">
        <v>11</v>
      </c>
      <c r="M17" s="35" t="s">
        <v>10</v>
      </c>
      <c r="N17" s="34" t="s">
        <v>9</v>
      </c>
      <c r="O17" s="183"/>
      <c r="P17" s="183"/>
      <c r="Q17" s="182"/>
      <c r="R17" s="3"/>
      <c r="S17" s="3"/>
      <c r="T17" s="5"/>
      <c r="U17" s="170"/>
      <c r="V17" s="170"/>
      <c r="X17" s="6"/>
      <c r="Z17" s="17"/>
      <c r="AA17" s="6"/>
      <c r="AB17" s="2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65" t="s">
        <v>95</v>
      </c>
      <c r="C18" s="157" t="s">
        <v>132</v>
      </c>
      <c r="D18" s="60" t="s">
        <v>42</v>
      </c>
      <c r="E18" s="158" t="s">
        <v>133</v>
      </c>
      <c r="F18" s="66">
        <v>250</v>
      </c>
      <c r="G18" s="60" t="s">
        <v>42</v>
      </c>
      <c r="H18" s="67">
        <f>SUM(I18:L18)</f>
        <v>900000000</v>
      </c>
      <c r="I18" s="89">
        <v>900000000</v>
      </c>
      <c r="J18" s="24"/>
      <c r="K18" s="26"/>
      <c r="L18" s="24"/>
      <c r="M18" s="33"/>
      <c r="N18" s="33"/>
      <c r="O18" s="168">
        <f>+F19/F18</f>
        <v>1</v>
      </c>
      <c r="P18" s="168">
        <f>+H19/H18</f>
        <v>0</v>
      </c>
      <c r="Q18" s="169" t="e">
        <f>+(O18*O18)/P18</f>
        <v>#DIV/0!</v>
      </c>
      <c r="T18" s="5"/>
      <c r="U18" s="170"/>
      <c r="V18" s="170"/>
      <c r="X18" s="4"/>
      <c r="Z18" s="32"/>
      <c r="AA18" s="6"/>
      <c r="AB18" s="29"/>
    </row>
    <row r="19" spans="2:251" ht="37.5" customHeight="1">
      <c r="B19" s="266"/>
      <c r="C19" s="157"/>
      <c r="D19" s="60" t="s">
        <v>2</v>
      </c>
      <c r="E19" s="159"/>
      <c r="F19" s="66">
        <v>250</v>
      </c>
      <c r="G19" s="60" t="s">
        <v>44</v>
      </c>
      <c r="H19" s="67">
        <f>SUM(I19:L19)</f>
        <v>0</v>
      </c>
      <c r="I19" s="27"/>
      <c r="J19" s="24"/>
      <c r="K19" s="26"/>
      <c r="L19" s="24"/>
      <c r="M19" s="33"/>
      <c r="N19" s="33"/>
      <c r="O19" s="168"/>
      <c r="P19" s="168"/>
      <c r="Q19" s="169"/>
      <c r="T19" s="5"/>
      <c r="U19" s="58"/>
      <c r="V19" s="58"/>
      <c r="X19" s="4"/>
      <c r="Z19" s="32"/>
      <c r="AA19" s="6"/>
      <c r="AB19" s="29"/>
    </row>
    <row r="20" spans="2:251" ht="15.75">
      <c r="B20" s="171"/>
      <c r="C20" s="172" t="s">
        <v>8</v>
      </c>
      <c r="D20" s="60" t="s">
        <v>3</v>
      </c>
      <c r="E20" s="158"/>
      <c r="F20" s="23"/>
      <c r="G20" s="60" t="s">
        <v>3</v>
      </c>
      <c r="H20" s="67">
        <f>SUM(I20:L20)</f>
        <v>900000000</v>
      </c>
      <c r="I20" s="25">
        <f>+I18</f>
        <v>900000000</v>
      </c>
      <c r="J20" s="25">
        <f t="shared" ref="J20:L20" si="0">+J18</f>
        <v>0</v>
      </c>
      <c r="K20" s="25">
        <f t="shared" si="0"/>
        <v>0</v>
      </c>
      <c r="L20" s="25">
        <f t="shared" si="0"/>
        <v>0</v>
      </c>
      <c r="M20" s="24"/>
      <c r="N20" s="20"/>
      <c r="O20" s="174"/>
      <c r="P20" s="174"/>
      <c r="Q20" s="171"/>
    </row>
    <row r="21" spans="2:251" ht="15.75">
      <c r="B21" s="171"/>
      <c r="C21" s="172"/>
      <c r="D21" s="60" t="s">
        <v>2</v>
      </c>
      <c r="E21" s="173"/>
      <c r="F21" s="23"/>
      <c r="G21" s="60" t="s">
        <v>44</v>
      </c>
      <c r="H21" s="67">
        <f>SUM(I21:L21)</f>
        <v>0</v>
      </c>
      <c r="I21" s="21">
        <f>+I19</f>
        <v>0</v>
      </c>
      <c r="J21" s="21">
        <f t="shared" ref="J21:L21" si="1">+J19</f>
        <v>0</v>
      </c>
      <c r="K21" s="21">
        <f t="shared" si="1"/>
        <v>0</v>
      </c>
      <c r="L21" s="21">
        <f t="shared" si="1"/>
        <v>0</v>
      </c>
      <c r="M21" s="21"/>
      <c r="N21" s="20"/>
      <c r="O21" s="174"/>
      <c r="P21" s="174"/>
      <c r="Q21" s="171"/>
    </row>
    <row r="22" spans="2:251">
      <c r="D22" s="19"/>
      <c r="H22" s="18"/>
      <c r="I22" s="15"/>
      <c r="J22" s="17"/>
      <c r="K22" s="17"/>
      <c r="L22" s="17"/>
      <c r="M22" s="16"/>
      <c r="N22" s="16"/>
      <c r="O22" s="15"/>
      <c r="P22" s="13"/>
      <c r="Q22" s="14"/>
      <c r="R22" s="13"/>
    </row>
    <row r="23" spans="2:251" ht="31.5">
      <c r="B23" s="167" t="s">
        <v>46</v>
      </c>
      <c r="C23" s="167"/>
      <c r="D23" s="142" t="s">
        <v>7</v>
      </c>
      <c r="E23" s="142"/>
      <c r="F23" s="142"/>
      <c r="G23" s="142"/>
      <c r="H23" s="142"/>
      <c r="I23" s="142"/>
      <c r="J23" s="68" t="s">
        <v>47</v>
      </c>
      <c r="K23" s="142" t="s">
        <v>48</v>
      </c>
      <c r="L23" s="142"/>
      <c r="M23" s="143" t="s">
        <v>6</v>
      </c>
      <c r="N23" s="144"/>
      <c r="O23" s="144"/>
      <c r="P23" s="144"/>
      <c r="Q23" s="144"/>
    </row>
    <row r="24" spans="2:251" ht="26.25" customHeight="1">
      <c r="B24" s="145" t="s">
        <v>94</v>
      </c>
      <c r="C24" s="146"/>
      <c r="D24" s="149" t="s">
        <v>178</v>
      </c>
      <c r="E24" s="150"/>
      <c r="F24" s="150"/>
      <c r="G24" s="150"/>
      <c r="H24" s="150"/>
      <c r="I24" s="151"/>
      <c r="J24" s="155" t="s">
        <v>87</v>
      </c>
      <c r="K24" s="12" t="s">
        <v>3</v>
      </c>
      <c r="L24" s="62">
        <v>21</v>
      </c>
      <c r="M24" s="131" t="s">
        <v>89</v>
      </c>
      <c r="N24" s="132"/>
      <c r="O24" s="132"/>
      <c r="P24" s="132"/>
      <c r="Q24" s="133"/>
    </row>
    <row r="25" spans="2:251" ht="18" customHeight="1">
      <c r="B25" s="147"/>
      <c r="C25" s="148"/>
      <c r="D25" s="152"/>
      <c r="E25" s="153"/>
      <c r="F25" s="153"/>
      <c r="G25" s="153"/>
      <c r="H25" s="153"/>
      <c r="I25" s="154"/>
      <c r="J25" s="155"/>
      <c r="K25" s="12" t="s">
        <v>2</v>
      </c>
      <c r="L25" s="61"/>
      <c r="M25" s="161"/>
      <c r="N25" s="162"/>
      <c r="O25" s="162"/>
      <c r="P25" s="162"/>
      <c r="Q25" s="163"/>
    </row>
    <row r="26" spans="2:251" ht="18.75" customHeight="1">
      <c r="B26" s="138"/>
      <c r="C26" s="139"/>
      <c r="D26" s="131" t="s">
        <v>5</v>
      </c>
      <c r="E26" s="132"/>
      <c r="F26" s="132"/>
      <c r="G26" s="132"/>
      <c r="H26" s="132"/>
      <c r="I26" s="133"/>
      <c r="J26" s="137"/>
      <c r="K26" s="12" t="s">
        <v>3</v>
      </c>
      <c r="L26" s="63"/>
      <c r="M26" s="161"/>
      <c r="N26" s="162"/>
      <c r="O26" s="162"/>
      <c r="P26" s="162"/>
      <c r="Q26" s="163"/>
    </row>
    <row r="27" spans="2:251" ht="14.25" customHeight="1">
      <c r="B27" s="140"/>
      <c r="C27" s="141"/>
      <c r="D27" s="134"/>
      <c r="E27" s="135"/>
      <c r="F27" s="135"/>
      <c r="G27" s="135"/>
      <c r="H27" s="135"/>
      <c r="I27" s="136"/>
      <c r="J27" s="137"/>
      <c r="K27" s="12" t="s">
        <v>2</v>
      </c>
      <c r="L27" s="61"/>
      <c r="M27" s="134"/>
      <c r="N27" s="135"/>
      <c r="O27" s="135"/>
      <c r="P27" s="135"/>
      <c r="Q27" s="136"/>
    </row>
    <row r="28" spans="2:251" ht="15.75">
      <c r="B28" s="138"/>
      <c r="C28" s="139"/>
      <c r="D28" s="131" t="s">
        <v>5</v>
      </c>
      <c r="E28" s="132"/>
      <c r="F28" s="132"/>
      <c r="G28" s="132"/>
      <c r="H28" s="132"/>
      <c r="I28" s="133"/>
      <c r="J28" s="137"/>
      <c r="K28" s="12" t="s">
        <v>3</v>
      </c>
      <c r="L28" s="61"/>
      <c r="M28" s="160" t="s">
        <v>4</v>
      </c>
      <c r="N28" s="160"/>
      <c r="O28" s="160"/>
      <c r="P28" s="160"/>
      <c r="Q28" s="160"/>
    </row>
    <row r="29" spans="2:251" ht="15.75">
      <c r="B29" s="140"/>
      <c r="C29" s="141"/>
      <c r="D29" s="134"/>
      <c r="E29" s="135"/>
      <c r="F29" s="135"/>
      <c r="G29" s="135"/>
      <c r="H29" s="135"/>
      <c r="I29" s="136"/>
      <c r="J29" s="137"/>
      <c r="K29" s="12" t="s">
        <v>2</v>
      </c>
      <c r="L29" s="61"/>
      <c r="M29" s="160"/>
      <c r="N29" s="160"/>
      <c r="O29" s="160"/>
      <c r="P29" s="160"/>
      <c r="Q29" s="160"/>
    </row>
    <row r="30" spans="2:251" ht="15" customHeight="1">
      <c r="B30" s="145" t="s">
        <v>1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46"/>
      <c r="M30" s="160"/>
      <c r="N30" s="160"/>
      <c r="O30" s="160"/>
      <c r="P30" s="160"/>
      <c r="Q30" s="160"/>
    </row>
    <row r="31" spans="2:251" ht="29.25" customHeight="1">
      <c r="B31" s="147"/>
      <c r="C31" s="166"/>
      <c r="D31" s="166"/>
      <c r="E31" s="166"/>
      <c r="F31" s="166"/>
      <c r="G31" s="166"/>
      <c r="H31" s="166"/>
      <c r="I31" s="166"/>
      <c r="J31" s="166"/>
      <c r="K31" s="166"/>
      <c r="L31" s="148"/>
      <c r="M31" s="160"/>
      <c r="N31" s="160"/>
      <c r="O31" s="160"/>
      <c r="P31" s="160"/>
      <c r="Q31" s="160"/>
    </row>
    <row r="32" spans="2:251">
      <c r="M32" s="11"/>
      <c r="N32" s="11"/>
    </row>
    <row r="33" spans="18:53" ht="15.75"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8:53" ht="15.75"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8:53" ht="15.7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8:53" ht="15.75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8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8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8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8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8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8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8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8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8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8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8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8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</sheetData>
  <mergeCells count="79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8:V18"/>
    <mergeCell ref="Q18:Q19"/>
    <mergeCell ref="B18:B19"/>
    <mergeCell ref="C18:C19"/>
    <mergeCell ref="E18:E19"/>
    <mergeCell ref="O18:O19"/>
    <mergeCell ref="P18:P19"/>
    <mergeCell ref="D23:I23"/>
    <mergeCell ref="K23:L23"/>
    <mergeCell ref="M23:Q23"/>
    <mergeCell ref="B24:C25"/>
    <mergeCell ref="D24:I25"/>
    <mergeCell ref="J24:J25"/>
    <mergeCell ref="Q20:Q21"/>
    <mergeCell ref="B30:L31"/>
    <mergeCell ref="B26:C27"/>
    <mergeCell ref="D26:I27"/>
    <mergeCell ref="J26:J27"/>
    <mergeCell ref="B28:C29"/>
    <mergeCell ref="D28:I29"/>
    <mergeCell ref="J28:J29"/>
    <mergeCell ref="M24:Q27"/>
    <mergeCell ref="M28:Q31"/>
    <mergeCell ref="B20:B21"/>
    <mergeCell ref="C20:C21"/>
    <mergeCell ref="E20:E21"/>
    <mergeCell ref="O20:O21"/>
    <mergeCell ref="P20:P21"/>
    <mergeCell ref="B23:C23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2"/>
  <sheetViews>
    <sheetView tabSelected="1" topLeftCell="A16" zoomScale="80" zoomScaleNormal="80" workbookViewId="0">
      <selection activeCell="J23" sqref="J23"/>
    </sheetView>
  </sheetViews>
  <sheetFormatPr baseColWidth="10" defaultColWidth="12.42578125" defaultRowHeight="15"/>
  <cols>
    <col min="1" max="1" width="6.7109375" style="1" customWidth="1"/>
    <col min="2" max="2" width="38.140625" style="1" customWidth="1"/>
    <col min="3" max="3" width="65" style="1" customWidth="1"/>
    <col min="4" max="4" width="10.85546875" style="1" customWidth="1"/>
    <col min="5" max="5" width="20.28515625" style="1" customWidth="1"/>
    <col min="6" max="6" width="16.7109375" style="1" customWidth="1"/>
    <col min="7" max="7" width="18" style="1" customWidth="1"/>
    <col min="8" max="8" width="22.85546875" style="1" customWidth="1"/>
    <col min="9" max="9" width="19.140625" style="1" customWidth="1"/>
    <col min="10" max="10" width="24.140625" style="3" customWidth="1"/>
    <col min="11" max="11" width="13.42578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42578125" style="1"/>
    <col min="20" max="20" width="14.42578125" style="1" customWidth="1"/>
    <col min="21" max="21" width="18.42578125" style="1" customWidth="1"/>
    <col min="22" max="22" width="33.85546875" style="1" customWidth="1"/>
    <col min="23" max="23" width="12.42578125" style="1" hidden="1" customWidth="1"/>
    <col min="24" max="24" width="24.28515625" style="1" customWidth="1"/>
    <col min="25" max="25" width="22.42578125" style="1" customWidth="1"/>
    <col min="26" max="27" width="12.42578125" style="1"/>
    <col min="28" max="28" width="16.85546875" style="1" customWidth="1"/>
    <col min="29" max="29" width="12.42578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42578125" style="1"/>
  </cols>
  <sheetData>
    <row r="1" spans="2:251" ht="22.5" customHeight="1"/>
    <row r="2" spans="2:251" s="36" customFormat="1" ht="37.5" customHeight="1">
      <c r="B2" s="220"/>
      <c r="C2" s="220"/>
      <c r="D2" s="221" t="s">
        <v>32</v>
      </c>
      <c r="E2" s="222"/>
      <c r="F2" s="222"/>
      <c r="G2" s="222"/>
      <c r="H2" s="222"/>
      <c r="I2" s="222"/>
      <c r="J2" s="222"/>
      <c r="K2" s="223"/>
      <c r="L2" s="227" t="s">
        <v>36</v>
      </c>
      <c r="M2" s="228"/>
      <c r="N2" s="228"/>
      <c r="O2" s="229"/>
      <c r="P2" s="230"/>
      <c r="Q2" s="231"/>
      <c r="R2" s="57"/>
    </row>
    <row r="3" spans="2:251" s="36" customFormat="1" ht="37.5" customHeight="1">
      <c r="B3" s="220"/>
      <c r="C3" s="220"/>
      <c r="D3" s="224"/>
      <c r="E3" s="225"/>
      <c r="F3" s="225"/>
      <c r="G3" s="225"/>
      <c r="H3" s="225"/>
      <c r="I3" s="225"/>
      <c r="J3" s="225"/>
      <c r="K3" s="226"/>
      <c r="L3" s="227" t="s">
        <v>33</v>
      </c>
      <c r="M3" s="228"/>
      <c r="N3" s="228"/>
      <c r="O3" s="229"/>
      <c r="P3" s="232"/>
      <c r="Q3" s="233"/>
      <c r="R3" s="57"/>
    </row>
    <row r="4" spans="2:251" s="36" customFormat="1" ht="33.75" customHeight="1">
      <c r="B4" s="220"/>
      <c r="C4" s="220"/>
      <c r="D4" s="221" t="s">
        <v>31</v>
      </c>
      <c r="E4" s="222"/>
      <c r="F4" s="222"/>
      <c r="G4" s="222"/>
      <c r="H4" s="222"/>
      <c r="I4" s="222"/>
      <c r="J4" s="222"/>
      <c r="K4" s="223"/>
      <c r="L4" s="227" t="s">
        <v>34</v>
      </c>
      <c r="M4" s="228"/>
      <c r="N4" s="228"/>
      <c r="O4" s="229"/>
      <c r="P4" s="232"/>
      <c r="Q4" s="233"/>
      <c r="R4" s="57"/>
    </row>
    <row r="5" spans="2:251" s="36" customFormat="1" ht="38.25" customHeight="1">
      <c r="B5" s="220"/>
      <c r="C5" s="220"/>
      <c r="D5" s="224"/>
      <c r="E5" s="225"/>
      <c r="F5" s="225"/>
      <c r="G5" s="225"/>
      <c r="H5" s="225"/>
      <c r="I5" s="225"/>
      <c r="J5" s="225"/>
      <c r="K5" s="226"/>
      <c r="L5" s="227" t="s">
        <v>35</v>
      </c>
      <c r="M5" s="228"/>
      <c r="N5" s="228"/>
      <c r="O5" s="229"/>
      <c r="P5" s="234"/>
      <c r="Q5" s="235"/>
      <c r="R5" s="57"/>
    </row>
    <row r="6" spans="2:251" s="36" customFormat="1" ht="23.25" customHeight="1"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57"/>
    </row>
    <row r="7" spans="2:251" s="36" customFormat="1" ht="31.5" customHeight="1">
      <c r="B7" s="59" t="s">
        <v>41</v>
      </c>
      <c r="C7" s="59" t="s">
        <v>51</v>
      </c>
      <c r="D7" s="237" t="s">
        <v>105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9"/>
      <c r="R7" s="57"/>
    </row>
    <row r="8" spans="2:251" s="36" customFormat="1" ht="36" customHeight="1">
      <c r="B8" s="59" t="s">
        <v>30</v>
      </c>
      <c r="C8" s="73">
        <v>45474</v>
      </c>
      <c r="D8" s="240" t="s">
        <v>58</v>
      </c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2:251" s="36" customFormat="1" ht="36" customHeight="1">
      <c r="B9" s="210" t="s">
        <v>52</v>
      </c>
      <c r="C9" s="196"/>
      <c r="D9" s="211" t="s">
        <v>53</v>
      </c>
      <c r="E9" s="211"/>
      <c r="F9" s="211"/>
      <c r="G9" s="211"/>
      <c r="H9" s="211"/>
      <c r="I9" s="212"/>
      <c r="J9" s="241" t="s">
        <v>29</v>
      </c>
      <c r="K9" s="242"/>
      <c r="L9" s="243"/>
      <c r="M9" s="250" t="s">
        <v>28</v>
      </c>
      <c r="N9" s="251"/>
      <c r="O9" s="251"/>
      <c r="P9" s="251"/>
      <c r="Q9" s="252"/>
      <c r="R9" s="44"/>
      <c r="T9" s="209"/>
      <c r="U9" s="209"/>
      <c r="V9" s="209"/>
      <c r="W9" s="209"/>
      <c r="X9" s="209"/>
    </row>
    <row r="10" spans="2:251" s="36" customFormat="1" ht="36" customHeight="1">
      <c r="B10" s="210" t="s">
        <v>27</v>
      </c>
      <c r="C10" s="196"/>
      <c r="D10" s="211" t="s">
        <v>54</v>
      </c>
      <c r="E10" s="211"/>
      <c r="F10" s="211"/>
      <c r="G10" s="211"/>
      <c r="H10" s="211"/>
      <c r="I10" s="212"/>
      <c r="J10" s="244"/>
      <c r="K10" s="245"/>
      <c r="L10" s="246"/>
      <c r="M10" s="71" t="s">
        <v>26</v>
      </c>
      <c r="N10" s="213" t="s">
        <v>25</v>
      </c>
      <c r="O10" s="213"/>
      <c r="P10" s="213"/>
      <c r="Q10" s="71" t="s">
        <v>24</v>
      </c>
      <c r="R10" s="44"/>
      <c r="T10" s="56"/>
      <c r="U10" s="56"/>
      <c r="V10" s="56"/>
      <c r="W10" s="56"/>
      <c r="X10" s="56"/>
    </row>
    <row r="11" spans="2:251" s="36" customFormat="1" ht="31.5" customHeight="1">
      <c r="B11" s="214" t="s">
        <v>23</v>
      </c>
      <c r="C11" s="215"/>
      <c r="D11" s="197" t="s">
        <v>55</v>
      </c>
      <c r="E11" s="197"/>
      <c r="F11" s="197"/>
      <c r="G11" s="197"/>
      <c r="H11" s="197"/>
      <c r="I11" s="198"/>
      <c r="J11" s="244"/>
      <c r="K11" s="245"/>
      <c r="L11" s="246"/>
      <c r="M11" s="55"/>
      <c r="N11" s="216"/>
      <c r="O11" s="217"/>
      <c r="P11" s="218"/>
      <c r="Q11" s="54"/>
      <c r="R11" s="44"/>
      <c r="T11" s="53"/>
      <c r="U11" s="219"/>
      <c r="V11" s="219"/>
      <c r="W11" s="219"/>
      <c r="X11" s="53"/>
      <c r="Z11" s="52"/>
      <c r="AA11" s="52"/>
    </row>
    <row r="12" spans="2:251" s="36" customFormat="1" ht="74.25" customHeight="1">
      <c r="B12" s="253" t="s">
        <v>22</v>
      </c>
      <c r="C12" s="254"/>
      <c r="D12" s="197" t="s">
        <v>64</v>
      </c>
      <c r="E12" s="197"/>
      <c r="F12" s="197"/>
      <c r="G12" s="197"/>
      <c r="H12" s="197"/>
      <c r="I12" s="198"/>
      <c r="J12" s="244"/>
      <c r="K12" s="245"/>
      <c r="L12" s="246"/>
      <c r="M12" s="51"/>
      <c r="N12" s="199"/>
      <c r="O12" s="200"/>
      <c r="P12" s="201"/>
      <c r="Q12" s="50"/>
      <c r="R12" s="44"/>
      <c r="T12" s="47"/>
      <c r="U12" s="185"/>
      <c r="V12" s="185"/>
      <c r="W12" s="185"/>
      <c r="X12" s="41"/>
      <c r="Z12" s="39"/>
      <c r="AA12" s="38"/>
      <c r="AB12" s="37"/>
    </row>
    <row r="13" spans="2:251" s="36" customFormat="1" ht="74.25" customHeight="1">
      <c r="B13" s="186" t="s">
        <v>21</v>
      </c>
      <c r="C13" s="187"/>
      <c r="D13" s="188">
        <v>2024730010103</v>
      </c>
      <c r="E13" s="189"/>
      <c r="F13" s="189"/>
      <c r="G13" s="189"/>
      <c r="H13" s="189"/>
      <c r="I13" s="190"/>
      <c r="J13" s="244"/>
      <c r="K13" s="245"/>
      <c r="L13" s="246"/>
      <c r="M13" s="49"/>
      <c r="N13" s="191"/>
      <c r="O13" s="192"/>
      <c r="P13" s="193"/>
      <c r="Q13" s="48"/>
      <c r="R13" s="44"/>
      <c r="T13" s="47"/>
      <c r="U13" s="185"/>
      <c r="V13" s="185"/>
      <c r="W13" s="185"/>
      <c r="X13" s="41"/>
      <c r="Z13" s="39"/>
      <c r="AA13" s="38"/>
      <c r="AB13" s="37"/>
    </row>
    <row r="14" spans="2:251" s="36" customFormat="1" ht="28.5" customHeight="1">
      <c r="B14" s="69" t="s">
        <v>50</v>
      </c>
      <c r="C14" s="70"/>
      <c r="D14" s="194" t="s">
        <v>59</v>
      </c>
      <c r="E14" s="195"/>
      <c r="F14" s="195"/>
      <c r="G14" s="195"/>
      <c r="H14" s="195"/>
      <c r="I14" s="196"/>
      <c r="J14" s="247"/>
      <c r="K14" s="248"/>
      <c r="L14" s="249"/>
      <c r="M14" s="46"/>
      <c r="N14" s="191"/>
      <c r="O14" s="192"/>
      <c r="P14" s="193"/>
      <c r="Q14" s="45"/>
      <c r="R14" s="44"/>
      <c r="T14" s="43"/>
      <c r="U14" s="185"/>
      <c r="V14" s="185"/>
      <c r="W14" s="42"/>
      <c r="X14" s="41"/>
      <c r="Y14" s="40"/>
      <c r="Z14" s="39"/>
      <c r="AA14" s="38"/>
      <c r="AB14" s="37"/>
    </row>
    <row r="15" spans="2:251" ht="28.5" customHeight="1">
      <c r="B15" s="179" t="s">
        <v>39</v>
      </c>
      <c r="C15" s="182" t="s">
        <v>37</v>
      </c>
      <c r="D15" s="183" t="s">
        <v>43</v>
      </c>
      <c r="E15" s="183" t="s">
        <v>20</v>
      </c>
      <c r="F15" s="183" t="s">
        <v>49</v>
      </c>
      <c r="G15" s="184" t="s">
        <v>45</v>
      </c>
      <c r="H15" s="183" t="s">
        <v>40</v>
      </c>
      <c r="I15" s="202" t="s">
        <v>38</v>
      </c>
      <c r="J15" s="203"/>
      <c r="K15" s="203"/>
      <c r="L15" s="204"/>
      <c r="M15" s="183" t="s">
        <v>19</v>
      </c>
      <c r="N15" s="183"/>
      <c r="O15" s="208" t="s">
        <v>18</v>
      </c>
      <c r="P15" s="208"/>
      <c r="Q15" s="208"/>
      <c r="R15" s="3"/>
      <c r="S15" s="3"/>
      <c r="T15" s="10"/>
      <c r="U15" s="170"/>
      <c r="V15" s="170"/>
      <c r="W15" s="3"/>
      <c r="X15" s="9"/>
      <c r="Y15" s="3"/>
      <c r="Z15" s="17"/>
      <c r="AA15" s="6"/>
      <c r="AB15" s="2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80"/>
      <c r="C16" s="182"/>
      <c r="D16" s="183"/>
      <c r="E16" s="183"/>
      <c r="F16" s="183"/>
      <c r="G16" s="183"/>
      <c r="H16" s="183"/>
      <c r="I16" s="205"/>
      <c r="J16" s="206"/>
      <c r="K16" s="206"/>
      <c r="L16" s="207"/>
      <c r="M16" s="183"/>
      <c r="N16" s="183"/>
      <c r="O16" s="183" t="s">
        <v>17</v>
      </c>
      <c r="P16" s="183" t="s">
        <v>16</v>
      </c>
      <c r="Q16" s="182" t="s">
        <v>15</v>
      </c>
      <c r="R16" s="3"/>
      <c r="S16" s="3"/>
      <c r="T16" s="8"/>
      <c r="U16" s="170"/>
      <c r="V16" s="170"/>
      <c r="W16" s="3"/>
      <c r="X16" s="7"/>
      <c r="Y16" s="3"/>
      <c r="Z16" s="17"/>
      <c r="AA16" s="6"/>
      <c r="AB16" s="2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81"/>
      <c r="C17" s="182"/>
      <c r="D17" s="183"/>
      <c r="E17" s="183"/>
      <c r="F17" s="183"/>
      <c r="G17" s="183"/>
      <c r="H17" s="183"/>
      <c r="I17" s="64" t="s">
        <v>14</v>
      </c>
      <c r="J17" s="64" t="s">
        <v>13</v>
      </c>
      <c r="K17" s="64" t="s">
        <v>12</v>
      </c>
      <c r="L17" s="65" t="s">
        <v>11</v>
      </c>
      <c r="M17" s="35" t="s">
        <v>10</v>
      </c>
      <c r="N17" s="34" t="s">
        <v>9</v>
      </c>
      <c r="O17" s="183"/>
      <c r="P17" s="183"/>
      <c r="Q17" s="182"/>
      <c r="R17" s="3"/>
      <c r="S17" s="3"/>
      <c r="T17" s="5"/>
      <c r="U17" s="170"/>
      <c r="V17" s="170"/>
      <c r="X17" s="6"/>
      <c r="Z17" s="17"/>
      <c r="AA17" s="6"/>
      <c r="AB17" s="2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77" t="s">
        <v>96</v>
      </c>
      <c r="C18" s="269" t="s">
        <v>139</v>
      </c>
      <c r="D18" s="60" t="s">
        <v>42</v>
      </c>
      <c r="E18" s="158" t="s">
        <v>141</v>
      </c>
      <c r="F18" s="66">
        <v>1</v>
      </c>
      <c r="G18" s="60" t="s">
        <v>42</v>
      </c>
      <c r="H18" s="67">
        <f>SUM(I18:L18)</f>
        <v>60000000</v>
      </c>
      <c r="I18" s="123">
        <v>60000000</v>
      </c>
      <c r="J18" s="124"/>
      <c r="K18" s="123"/>
      <c r="L18" s="124"/>
      <c r="M18" s="33">
        <v>45658</v>
      </c>
      <c r="N18" s="33">
        <v>46021</v>
      </c>
      <c r="O18" s="168">
        <f>+F19/F18</f>
        <v>0</v>
      </c>
      <c r="P18" s="168">
        <f>+H19/H18</f>
        <v>0</v>
      </c>
      <c r="Q18" s="169" t="e">
        <f>+(O18*O18)/P18</f>
        <v>#DIV/0!</v>
      </c>
      <c r="T18" s="5"/>
      <c r="U18" s="170"/>
      <c r="V18" s="170"/>
      <c r="X18" s="4"/>
      <c r="Z18" s="32"/>
      <c r="AA18" s="6"/>
      <c r="AB18" s="29"/>
    </row>
    <row r="19" spans="2:251" ht="37.5" customHeight="1">
      <c r="B19" s="277"/>
      <c r="C19" s="270"/>
      <c r="D19" s="60" t="s">
        <v>2</v>
      </c>
      <c r="E19" s="159"/>
      <c r="F19" s="66"/>
      <c r="G19" s="60" t="s">
        <v>44</v>
      </c>
      <c r="H19" s="67">
        <f t="shared" ref="H19:H37" si="0">SUM(I19:L19)</f>
        <v>0</v>
      </c>
      <c r="I19" s="123"/>
      <c r="J19" s="124"/>
      <c r="K19" s="123"/>
      <c r="L19" s="124"/>
      <c r="M19" s="33">
        <v>45658</v>
      </c>
      <c r="N19" s="33">
        <v>46021</v>
      </c>
      <c r="O19" s="168"/>
      <c r="P19" s="168"/>
      <c r="Q19" s="169"/>
      <c r="T19" s="5"/>
      <c r="U19" s="58"/>
      <c r="V19" s="58"/>
      <c r="X19" s="4"/>
      <c r="Z19" s="32"/>
      <c r="AA19" s="6"/>
      <c r="AB19" s="29"/>
    </row>
    <row r="20" spans="2:251" ht="27" customHeight="1">
      <c r="B20" s="277" t="s">
        <v>97</v>
      </c>
      <c r="C20" s="157" t="s">
        <v>142</v>
      </c>
      <c r="D20" s="60" t="s">
        <v>42</v>
      </c>
      <c r="E20" s="158" t="s">
        <v>143</v>
      </c>
      <c r="F20" s="66">
        <v>57</v>
      </c>
      <c r="G20" s="60" t="s">
        <v>42</v>
      </c>
      <c r="H20" s="67">
        <f t="shared" si="0"/>
        <v>1100000000</v>
      </c>
      <c r="I20" s="123"/>
      <c r="J20" s="124">
        <v>1100000000</v>
      </c>
      <c r="K20" s="123"/>
      <c r="L20" s="124"/>
      <c r="M20" s="33">
        <v>45658</v>
      </c>
      <c r="N20" s="33">
        <v>46021</v>
      </c>
      <c r="O20" s="168">
        <f t="shared" ref="O20" si="1">+F21/F20</f>
        <v>0</v>
      </c>
      <c r="P20" s="168">
        <f t="shared" ref="P20" si="2">+H21/H20</f>
        <v>0</v>
      </c>
      <c r="Q20" s="169" t="e">
        <f t="shared" ref="Q20" si="3">+(O20*O20)/P20</f>
        <v>#DIV/0!</v>
      </c>
      <c r="X20" s="31"/>
      <c r="Z20" s="32"/>
      <c r="AA20" s="6"/>
      <c r="AB20" s="29"/>
    </row>
    <row r="21" spans="2:251" ht="27" customHeight="1">
      <c r="B21" s="277"/>
      <c r="C21" s="157"/>
      <c r="D21" s="60" t="s">
        <v>2</v>
      </c>
      <c r="E21" s="159"/>
      <c r="F21" s="66"/>
      <c r="G21" s="60" t="s">
        <v>44</v>
      </c>
      <c r="H21" s="67">
        <f t="shared" si="0"/>
        <v>0</v>
      </c>
      <c r="I21" s="123"/>
      <c r="J21" s="124"/>
      <c r="K21" s="123"/>
      <c r="L21" s="124"/>
      <c r="M21" s="33">
        <v>45658</v>
      </c>
      <c r="N21" s="33">
        <v>46021</v>
      </c>
      <c r="O21" s="168"/>
      <c r="P21" s="168"/>
      <c r="Q21" s="169"/>
      <c r="X21" s="31"/>
      <c r="Z21" s="32"/>
      <c r="AA21" s="6"/>
      <c r="AB21" s="29"/>
    </row>
    <row r="22" spans="2:251" ht="21" customHeight="1">
      <c r="B22" s="178" t="s">
        <v>98</v>
      </c>
      <c r="C22" s="278" t="s">
        <v>135</v>
      </c>
      <c r="D22" s="60" t="s">
        <v>3</v>
      </c>
      <c r="E22" s="271" t="s">
        <v>144</v>
      </c>
      <c r="F22" s="28">
        <v>12</v>
      </c>
      <c r="G22" s="60" t="s">
        <v>3</v>
      </c>
      <c r="H22" s="67">
        <f t="shared" si="0"/>
        <v>351553785352</v>
      </c>
      <c r="I22" s="123"/>
      <c r="J22" s="124">
        <v>351553785352</v>
      </c>
      <c r="K22" s="123"/>
      <c r="L22" s="124"/>
      <c r="M22" s="33">
        <v>45658</v>
      </c>
      <c r="N22" s="33">
        <v>46021</v>
      </c>
      <c r="O22" s="168">
        <f t="shared" ref="O22" si="4">+F23/F22</f>
        <v>0</v>
      </c>
      <c r="P22" s="168">
        <f t="shared" ref="P22" si="5">+H23/H22</f>
        <v>0</v>
      </c>
      <c r="Q22" s="169" t="e">
        <f t="shared" ref="Q22" si="6">+(O22*O22)/P22</f>
        <v>#DIV/0!</v>
      </c>
      <c r="X22" s="31"/>
    </row>
    <row r="23" spans="2:251" ht="19.5" customHeight="1">
      <c r="B23" s="178"/>
      <c r="C23" s="279"/>
      <c r="D23" s="60" t="s">
        <v>2</v>
      </c>
      <c r="E23" s="272"/>
      <c r="F23" s="28"/>
      <c r="G23" s="60" t="s">
        <v>44</v>
      </c>
      <c r="H23" s="67">
        <f t="shared" si="0"/>
        <v>0</v>
      </c>
      <c r="I23" s="125"/>
      <c r="J23" s="125"/>
      <c r="K23" s="123"/>
      <c r="L23" s="124"/>
      <c r="M23" s="33">
        <v>45658</v>
      </c>
      <c r="N23" s="33">
        <v>46021</v>
      </c>
      <c r="O23" s="168"/>
      <c r="P23" s="168"/>
      <c r="Q23" s="169"/>
      <c r="AB23" s="29"/>
    </row>
    <row r="24" spans="2:251" ht="19.5" customHeight="1">
      <c r="B24" s="178"/>
      <c r="C24" s="269" t="s">
        <v>136</v>
      </c>
      <c r="D24" s="60" t="s">
        <v>3</v>
      </c>
      <c r="E24" s="271" t="s">
        <v>145</v>
      </c>
      <c r="F24" s="28">
        <v>57</v>
      </c>
      <c r="G24" s="60" t="s">
        <v>3</v>
      </c>
      <c r="H24" s="67">
        <f t="shared" ref="H24:H25" si="7">SUM(I24:L24)</f>
        <v>1000000000</v>
      </c>
      <c r="I24" s="126">
        <v>1000000000</v>
      </c>
      <c r="J24" s="127"/>
      <c r="K24" s="123"/>
      <c r="L24" s="124"/>
      <c r="M24" s="33">
        <v>45658</v>
      </c>
      <c r="N24" s="33">
        <v>46021</v>
      </c>
      <c r="O24" s="168">
        <f t="shared" ref="O24" si="8">+F25/F24</f>
        <v>0</v>
      </c>
      <c r="P24" s="168">
        <f t="shared" ref="P24" si="9">+H25/H24</f>
        <v>0</v>
      </c>
      <c r="Q24" s="169" t="e">
        <f t="shared" ref="Q24" si="10">+(O24*O24)/P24</f>
        <v>#DIV/0!</v>
      </c>
      <c r="AB24" s="29"/>
    </row>
    <row r="25" spans="2:251" ht="19.5" customHeight="1">
      <c r="B25" s="178"/>
      <c r="C25" s="270"/>
      <c r="D25" s="60" t="s">
        <v>2</v>
      </c>
      <c r="E25" s="272"/>
      <c r="F25" s="28"/>
      <c r="G25" s="60" t="s">
        <v>44</v>
      </c>
      <c r="H25" s="67">
        <f t="shared" si="7"/>
        <v>0</v>
      </c>
      <c r="I25" s="125"/>
      <c r="J25" s="125"/>
      <c r="K25" s="123"/>
      <c r="L25" s="124"/>
      <c r="M25" s="33">
        <v>45658</v>
      </c>
      <c r="N25" s="33">
        <v>46021</v>
      </c>
      <c r="O25" s="168"/>
      <c r="P25" s="168"/>
      <c r="Q25" s="169"/>
      <c r="AB25" s="29"/>
    </row>
    <row r="26" spans="2:251" ht="19.5" customHeight="1">
      <c r="B26" s="178"/>
      <c r="C26" s="269" t="s">
        <v>137</v>
      </c>
      <c r="D26" s="60" t="s">
        <v>3</v>
      </c>
      <c r="E26" s="271" t="s">
        <v>146</v>
      </c>
      <c r="F26" s="28">
        <v>57</v>
      </c>
      <c r="G26" s="60" t="s">
        <v>3</v>
      </c>
      <c r="H26" s="67">
        <f t="shared" ref="H26:H27" si="11">SUM(I26:L26)</f>
        <v>1099450154</v>
      </c>
      <c r="I26" s="126">
        <v>1099450154</v>
      </c>
      <c r="J26" s="127"/>
      <c r="K26" s="123"/>
      <c r="L26" s="124"/>
      <c r="M26" s="33">
        <v>45658</v>
      </c>
      <c r="N26" s="33">
        <v>46021</v>
      </c>
      <c r="O26" s="168">
        <f t="shared" ref="O26" si="12">+F27/F26</f>
        <v>0</v>
      </c>
      <c r="P26" s="168">
        <f t="shared" ref="P26" si="13">+H27/H26</f>
        <v>0</v>
      </c>
      <c r="Q26" s="169" t="e">
        <f t="shared" ref="Q26" si="14">+(O26*O26)/P26</f>
        <v>#DIV/0!</v>
      </c>
      <c r="AB26" s="29"/>
    </row>
    <row r="27" spans="2:251" ht="19.5" customHeight="1">
      <c r="B27" s="178"/>
      <c r="C27" s="270"/>
      <c r="D27" s="60" t="s">
        <v>2</v>
      </c>
      <c r="E27" s="272"/>
      <c r="F27" s="28"/>
      <c r="G27" s="60" t="s">
        <v>44</v>
      </c>
      <c r="H27" s="67">
        <f t="shared" si="11"/>
        <v>0</v>
      </c>
      <c r="I27" s="125"/>
      <c r="J27" s="127"/>
      <c r="K27" s="123"/>
      <c r="L27" s="124"/>
      <c r="M27" s="33">
        <v>45658</v>
      </c>
      <c r="N27" s="33">
        <v>46021</v>
      </c>
      <c r="O27" s="168"/>
      <c r="P27" s="168"/>
      <c r="Q27" s="169"/>
      <c r="AB27" s="29"/>
    </row>
    <row r="28" spans="2:251" ht="19.5" customHeight="1">
      <c r="B28" s="178"/>
      <c r="C28" s="269" t="s">
        <v>138</v>
      </c>
      <c r="D28" s="60" t="s">
        <v>3</v>
      </c>
      <c r="E28" s="271" t="s">
        <v>147</v>
      </c>
      <c r="F28" s="28">
        <v>1</v>
      </c>
      <c r="G28" s="60" t="s">
        <v>3</v>
      </c>
      <c r="H28" s="67">
        <f t="shared" ref="H28:H29" si="15">SUM(I28:L28)</f>
        <v>200000000</v>
      </c>
      <c r="I28" s="126">
        <v>200000000</v>
      </c>
      <c r="J28" s="127"/>
      <c r="K28" s="123"/>
      <c r="L28" s="124"/>
      <c r="M28" s="33">
        <v>45658</v>
      </c>
      <c r="N28" s="33">
        <v>46021</v>
      </c>
      <c r="O28" s="168">
        <f t="shared" ref="O28" si="16">+F29/F28</f>
        <v>0</v>
      </c>
      <c r="P28" s="168">
        <f t="shared" ref="P28" si="17">+H29/H28</f>
        <v>0</v>
      </c>
      <c r="Q28" s="169" t="e">
        <f t="shared" ref="Q28" si="18">+(O28*O28)/P28</f>
        <v>#DIV/0!</v>
      </c>
      <c r="AB28" s="29"/>
    </row>
    <row r="29" spans="2:251" ht="19.5" customHeight="1">
      <c r="B29" s="178"/>
      <c r="C29" s="270"/>
      <c r="D29" s="60" t="s">
        <v>2</v>
      </c>
      <c r="E29" s="272"/>
      <c r="F29" s="28"/>
      <c r="G29" s="60" t="s">
        <v>44</v>
      </c>
      <c r="H29" s="67">
        <f t="shared" si="15"/>
        <v>0</v>
      </c>
      <c r="I29" s="128"/>
      <c r="J29" s="124"/>
      <c r="K29" s="123"/>
      <c r="L29" s="124"/>
      <c r="M29" s="33">
        <v>45658</v>
      </c>
      <c r="N29" s="33">
        <v>46021</v>
      </c>
      <c r="O29" s="168"/>
      <c r="P29" s="168"/>
      <c r="Q29" s="169"/>
      <c r="AB29" s="29"/>
    </row>
    <row r="30" spans="2:251" ht="19.5" customHeight="1">
      <c r="B30" s="178"/>
      <c r="C30" s="273" t="s">
        <v>140</v>
      </c>
      <c r="D30" s="60" t="s">
        <v>3</v>
      </c>
      <c r="E30" s="271" t="s">
        <v>148</v>
      </c>
      <c r="F30" s="28">
        <v>6</v>
      </c>
      <c r="G30" s="60" t="s">
        <v>3</v>
      </c>
      <c r="H30" s="67">
        <f t="shared" ref="H30:H31" si="19">SUM(I30:L30)</f>
        <v>100000000</v>
      </c>
      <c r="I30" s="123">
        <v>100000000</v>
      </c>
      <c r="J30" s="124"/>
      <c r="K30" s="123"/>
      <c r="L30" s="124"/>
      <c r="M30" s="33">
        <v>45658</v>
      </c>
      <c r="N30" s="33">
        <v>46021</v>
      </c>
      <c r="O30" s="168">
        <f t="shared" ref="O30" si="20">+F31/F30</f>
        <v>0</v>
      </c>
      <c r="P30" s="168">
        <f t="shared" ref="P30" si="21">+H31/H30</f>
        <v>0</v>
      </c>
      <c r="Q30" s="169" t="e">
        <f t="shared" ref="Q30" si="22">+(O30*O30)/P30</f>
        <v>#DIV/0!</v>
      </c>
      <c r="AB30" s="29"/>
    </row>
    <row r="31" spans="2:251" ht="19.5" customHeight="1">
      <c r="B31" s="178"/>
      <c r="C31" s="274"/>
      <c r="D31" s="60" t="s">
        <v>2</v>
      </c>
      <c r="E31" s="272"/>
      <c r="F31" s="28"/>
      <c r="G31" s="60" t="s">
        <v>44</v>
      </c>
      <c r="H31" s="67">
        <f t="shared" si="19"/>
        <v>0</v>
      </c>
      <c r="I31" s="128"/>
      <c r="J31" s="124"/>
      <c r="K31" s="123"/>
      <c r="L31" s="124"/>
      <c r="M31" s="33">
        <v>45658</v>
      </c>
      <c r="N31" s="33">
        <v>46021</v>
      </c>
      <c r="O31" s="168"/>
      <c r="P31" s="168"/>
      <c r="Q31" s="169"/>
      <c r="AB31" s="29"/>
    </row>
    <row r="32" spans="2:251" ht="24" customHeight="1">
      <c r="B32" s="277" t="s">
        <v>195</v>
      </c>
      <c r="C32" s="275" t="s">
        <v>212</v>
      </c>
      <c r="D32" s="60" t="s">
        <v>3</v>
      </c>
      <c r="E32" s="271" t="s">
        <v>211</v>
      </c>
      <c r="F32" s="28">
        <v>1</v>
      </c>
      <c r="G32" s="60" t="s">
        <v>3</v>
      </c>
      <c r="H32" s="67">
        <f t="shared" ref="H32:H33" si="23">SUM(I32:L32)</f>
        <v>85000000</v>
      </c>
      <c r="I32" s="124">
        <v>60000000</v>
      </c>
      <c r="J32" s="124">
        <v>25000000</v>
      </c>
      <c r="K32" s="123"/>
      <c r="L32" s="129"/>
      <c r="M32" s="33">
        <v>45658</v>
      </c>
      <c r="N32" s="33">
        <v>46021</v>
      </c>
      <c r="O32" s="168">
        <f t="shared" ref="O32" si="24">+F33/F32</f>
        <v>0</v>
      </c>
      <c r="P32" s="168">
        <f t="shared" ref="P32" si="25">+H33/H32</f>
        <v>0</v>
      </c>
      <c r="Q32" s="119"/>
    </row>
    <row r="33" spans="2:18" ht="24" customHeight="1">
      <c r="B33" s="277"/>
      <c r="C33" s="276"/>
      <c r="D33" s="60" t="s">
        <v>2</v>
      </c>
      <c r="E33" s="272"/>
      <c r="F33" s="28"/>
      <c r="G33" s="60" t="s">
        <v>44</v>
      </c>
      <c r="H33" s="67">
        <f t="shared" si="23"/>
        <v>0</v>
      </c>
      <c r="I33" s="129"/>
      <c r="J33" s="129"/>
      <c r="K33" s="123"/>
      <c r="L33" s="124"/>
      <c r="M33" s="33">
        <v>45658</v>
      </c>
      <c r="N33" s="33">
        <v>46021</v>
      </c>
      <c r="O33" s="168"/>
      <c r="P33" s="168"/>
      <c r="Q33" s="119"/>
    </row>
    <row r="34" spans="2:18" ht="18" customHeight="1">
      <c r="B34" s="277" t="s">
        <v>99</v>
      </c>
      <c r="C34" s="275" t="s">
        <v>134</v>
      </c>
      <c r="D34" s="60" t="s">
        <v>3</v>
      </c>
      <c r="E34" s="271" t="s">
        <v>149</v>
      </c>
      <c r="F34" s="28">
        <v>14</v>
      </c>
      <c r="G34" s="60" t="s">
        <v>3</v>
      </c>
      <c r="H34" s="67">
        <f t="shared" si="0"/>
        <v>100000000</v>
      </c>
      <c r="I34" s="124"/>
      <c r="J34" s="124">
        <v>100000000</v>
      </c>
      <c r="K34" s="123"/>
      <c r="L34" s="129"/>
      <c r="M34" s="33">
        <v>45658</v>
      </c>
      <c r="N34" s="33">
        <v>46021</v>
      </c>
      <c r="O34" s="168">
        <f t="shared" ref="O34" si="26">+F35/F34</f>
        <v>0</v>
      </c>
      <c r="P34" s="168">
        <f t="shared" ref="P34" si="27">+H35/H34</f>
        <v>0</v>
      </c>
      <c r="Q34" s="169" t="e">
        <f t="shared" ref="Q34" si="28">+(O34*O34)/P34</f>
        <v>#DIV/0!</v>
      </c>
    </row>
    <row r="35" spans="2:18" ht="15.75">
      <c r="B35" s="277"/>
      <c r="C35" s="276"/>
      <c r="D35" s="60" t="s">
        <v>2</v>
      </c>
      <c r="E35" s="272"/>
      <c r="F35" s="28"/>
      <c r="G35" s="60" t="s">
        <v>44</v>
      </c>
      <c r="H35" s="67">
        <f t="shared" si="0"/>
        <v>0</v>
      </c>
      <c r="I35" s="129"/>
      <c r="J35" s="129"/>
      <c r="K35" s="123"/>
      <c r="L35" s="124"/>
      <c r="M35" s="33">
        <v>45658</v>
      </c>
      <c r="N35" s="33">
        <v>46021</v>
      </c>
      <c r="O35" s="168"/>
      <c r="P35" s="168"/>
      <c r="Q35" s="169"/>
    </row>
    <row r="36" spans="2:18" ht="15.75">
      <c r="B36" s="171"/>
      <c r="C36" s="172" t="s">
        <v>8</v>
      </c>
      <c r="D36" s="60" t="s">
        <v>3</v>
      </c>
      <c r="E36" s="158"/>
      <c r="F36" s="23"/>
      <c r="G36" s="60" t="s">
        <v>3</v>
      </c>
      <c r="H36" s="67">
        <f t="shared" si="0"/>
        <v>355298235506</v>
      </c>
      <c r="I36" s="25">
        <f>+I18+I20+I22+I24+I26+I28+I30+I34+I32</f>
        <v>2519450154</v>
      </c>
      <c r="J36" s="25">
        <f t="shared" ref="J36:L37" si="29">+J18+J20+J22+J24+J26+J28+J30+J34+J32</f>
        <v>352778785352</v>
      </c>
      <c r="K36" s="25">
        <f t="shared" si="29"/>
        <v>0</v>
      </c>
      <c r="L36" s="25">
        <f t="shared" si="29"/>
        <v>0</v>
      </c>
      <c r="M36" s="24"/>
      <c r="N36" s="20"/>
      <c r="O36" s="168" t="e">
        <f t="shared" ref="O36" si="30">+F37/F36</f>
        <v>#DIV/0!</v>
      </c>
      <c r="P36" s="168">
        <f t="shared" ref="P36" si="31">+H37/H36</f>
        <v>0</v>
      </c>
      <c r="Q36" s="169" t="e">
        <f t="shared" ref="Q36" si="32">+(O36*O36)/P36</f>
        <v>#DIV/0!</v>
      </c>
    </row>
    <row r="37" spans="2:18" ht="15.75">
      <c r="B37" s="171"/>
      <c r="C37" s="172"/>
      <c r="D37" s="60" t="s">
        <v>2</v>
      </c>
      <c r="E37" s="173"/>
      <c r="F37" s="23"/>
      <c r="G37" s="60" t="s">
        <v>44</v>
      </c>
      <c r="H37" s="67">
        <f t="shared" si="0"/>
        <v>0</v>
      </c>
      <c r="I37" s="25">
        <f>+I19+I21+I23+I25+I27+I29+I31+I35+I33</f>
        <v>0</v>
      </c>
      <c r="J37" s="25">
        <f t="shared" si="29"/>
        <v>0</v>
      </c>
      <c r="K37" s="25">
        <f t="shared" si="29"/>
        <v>0</v>
      </c>
      <c r="L37" s="25">
        <f t="shared" si="29"/>
        <v>0</v>
      </c>
      <c r="M37" s="21"/>
      <c r="N37" s="20"/>
      <c r="O37" s="168"/>
      <c r="P37" s="168"/>
      <c r="Q37" s="169"/>
    </row>
    <row r="38" spans="2:18">
      <c r="D38" s="19"/>
      <c r="H38" s="90"/>
      <c r="I38" s="15"/>
      <c r="J38" s="17"/>
      <c r="K38" s="17"/>
      <c r="L38" s="17"/>
      <c r="M38" s="16"/>
      <c r="N38" s="16"/>
      <c r="O38" s="15"/>
      <c r="P38" s="13"/>
      <c r="Q38" s="14"/>
      <c r="R38" s="13"/>
    </row>
    <row r="39" spans="2:18" ht="15.75">
      <c r="B39" s="167" t="s">
        <v>46</v>
      </c>
      <c r="C39" s="167"/>
      <c r="D39" s="142" t="s">
        <v>7</v>
      </c>
      <c r="E39" s="142"/>
      <c r="F39" s="142"/>
      <c r="G39" s="142"/>
      <c r="H39" s="142"/>
      <c r="I39" s="142"/>
      <c r="J39" s="68" t="s">
        <v>47</v>
      </c>
      <c r="K39" s="142" t="s">
        <v>48</v>
      </c>
      <c r="L39" s="142"/>
      <c r="M39" s="143" t="s">
        <v>6</v>
      </c>
      <c r="N39" s="144"/>
      <c r="O39" s="144"/>
      <c r="P39" s="144"/>
      <c r="Q39" s="144"/>
    </row>
    <row r="40" spans="2:18" ht="26.25" customHeight="1">
      <c r="B40" s="145" t="s">
        <v>100</v>
      </c>
      <c r="C40" s="146"/>
      <c r="D40" s="149" t="s">
        <v>179</v>
      </c>
      <c r="E40" s="150"/>
      <c r="F40" s="150"/>
      <c r="G40" s="150"/>
      <c r="H40" s="150"/>
      <c r="I40" s="151"/>
      <c r="J40" s="155" t="s">
        <v>87</v>
      </c>
      <c r="K40" s="12" t="s">
        <v>3</v>
      </c>
      <c r="L40" s="75">
        <v>0.94499999999999995</v>
      </c>
      <c r="M40" s="164" t="s">
        <v>89</v>
      </c>
      <c r="N40" s="164"/>
      <c r="O40" s="164"/>
      <c r="P40" s="164"/>
      <c r="Q40" s="164"/>
    </row>
    <row r="41" spans="2:18" ht="18" customHeight="1">
      <c r="B41" s="147"/>
      <c r="C41" s="148"/>
      <c r="D41" s="152"/>
      <c r="E41" s="153"/>
      <c r="F41" s="153"/>
      <c r="G41" s="153"/>
      <c r="H41" s="153"/>
      <c r="I41" s="154"/>
      <c r="J41" s="155"/>
      <c r="K41" s="12" t="s">
        <v>2</v>
      </c>
      <c r="L41" s="61"/>
      <c r="M41" s="164"/>
      <c r="N41" s="164"/>
      <c r="O41" s="164"/>
      <c r="P41" s="164"/>
      <c r="Q41" s="164"/>
    </row>
    <row r="42" spans="2:18" ht="18" customHeight="1">
      <c r="B42" s="138" t="s">
        <v>101</v>
      </c>
      <c r="C42" s="139"/>
      <c r="D42" s="131" t="s">
        <v>180</v>
      </c>
      <c r="E42" s="132"/>
      <c r="F42" s="132"/>
      <c r="G42" s="132"/>
      <c r="H42" s="132"/>
      <c r="I42" s="133"/>
      <c r="J42" s="155" t="s">
        <v>87</v>
      </c>
      <c r="K42" s="12" t="s">
        <v>3</v>
      </c>
      <c r="L42" s="74">
        <v>1.01</v>
      </c>
      <c r="M42" s="72"/>
      <c r="N42" s="72"/>
      <c r="O42" s="72"/>
      <c r="P42" s="72"/>
      <c r="Q42" s="72"/>
    </row>
    <row r="43" spans="2:18" ht="18" customHeight="1">
      <c r="B43" s="140"/>
      <c r="C43" s="141"/>
      <c r="D43" s="134"/>
      <c r="E43" s="135"/>
      <c r="F43" s="135"/>
      <c r="G43" s="135"/>
      <c r="H43" s="135"/>
      <c r="I43" s="136"/>
      <c r="J43" s="155"/>
      <c r="K43" s="12" t="s">
        <v>2</v>
      </c>
      <c r="L43" s="61"/>
      <c r="M43" s="72"/>
      <c r="N43" s="72"/>
      <c r="O43" s="72"/>
      <c r="P43" s="72"/>
      <c r="Q43" s="72"/>
    </row>
    <row r="44" spans="2:18" ht="18.75" customHeight="1">
      <c r="B44" s="138" t="s">
        <v>102</v>
      </c>
      <c r="C44" s="139"/>
      <c r="D44" s="131" t="s">
        <v>181</v>
      </c>
      <c r="E44" s="132"/>
      <c r="F44" s="132"/>
      <c r="G44" s="132"/>
      <c r="H44" s="132"/>
      <c r="I44" s="133"/>
      <c r="J44" s="155" t="s">
        <v>87</v>
      </c>
      <c r="K44" s="12" t="s">
        <v>3</v>
      </c>
      <c r="L44" s="75">
        <v>0.61499999999999999</v>
      </c>
      <c r="M44" s="160" t="s">
        <v>4</v>
      </c>
      <c r="N44" s="160"/>
      <c r="O44" s="160"/>
      <c r="P44" s="160"/>
      <c r="Q44" s="160"/>
    </row>
    <row r="45" spans="2:18" ht="14.25" customHeight="1">
      <c r="B45" s="140"/>
      <c r="C45" s="141"/>
      <c r="D45" s="134"/>
      <c r="E45" s="135"/>
      <c r="F45" s="135"/>
      <c r="G45" s="135"/>
      <c r="H45" s="135"/>
      <c r="I45" s="136"/>
      <c r="J45" s="155"/>
      <c r="K45" s="12" t="s">
        <v>2</v>
      </c>
      <c r="L45" s="61"/>
      <c r="M45" s="160"/>
      <c r="N45" s="160"/>
      <c r="O45" s="160"/>
      <c r="P45" s="160"/>
      <c r="Q45" s="160"/>
    </row>
    <row r="46" spans="2:18" ht="15.75">
      <c r="B46" s="138" t="s">
        <v>103</v>
      </c>
      <c r="C46" s="139"/>
      <c r="D46" s="131" t="s">
        <v>182</v>
      </c>
      <c r="E46" s="132"/>
      <c r="F46" s="132"/>
      <c r="G46" s="132"/>
      <c r="H46" s="132"/>
      <c r="I46" s="133"/>
      <c r="J46" s="155" t="s">
        <v>87</v>
      </c>
      <c r="K46" s="12" t="s">
        <v>3</v>
      </c>
      <c r="L46" s="76">
        <v>8.3000000000000004E-2</v>
      </c>
      <c r="M46" s="262"/>
      <c r="N46" s="262"/>
      <c r="O46" s="262"/>
      <c r="P46" s="262"/>
      <c r="Q46" s="262"/>
    </row>
    <row r="47" spans="2:18" ht="15.75">
      <c r="B47" s="140"/>
      <c r="C47" s="141"/>
      <c r="D47" s="134"/>
      <c r="E47" s="135"/>
      <c r="F47" s="135"/>
      <c r="G47" s="135"/>
      <c r="H47" s="135"/>
      <c r="I47" s="136"/>
      <c r="J47" s="155"/>
      <c r="K47" s="12" t="s">
        <v>2</v>
      </c>
      <c r="L47" s="61"/>
      <c r="M47" s="262"/>
      <c r="N47" s="262"/>
      <c r="O47" s="262"/>
      <c r="P47" s="262"/>
      <c r="Q47" s="262"/>
    </row>
    <row r="48" spans="2:18" ht="15" customHeight="1">
      <c r="B48" s="145" t="s">
        <v>1</v>
      </c>
      <c r="C48" s="165"/>
      <c r="D48" s="165"/>
      <c r="E48" s="165"/>
      <c r="F48" s="165"/>
      <c r="G48" s="165"/>
      <c r="H48" s="165"/>
      <c r="I48" s="165"/>
      <c r="J48" s="165"/>
      <c r="K48" s="165"/>
      <c r="L48" s="146"/>
      <c r="M48" s="160"/>
      <c r="N48" s="160"/>
      <c r="O48" s="160"/>
      <c r="P48" s="160"/>
      <c r="Q48" s="160"/>
    </row>
    <row r="49" spans="2:53" ht="29.25" customHeight="1">
      <c r="B49" s="147"/>
      <c r="C49" s="166"/>
      <c r="D49" s="166"/>
      <c r="E49" s="166"/>
      <c r="F49" s="166"/>
      <c r="G49" s="166"/>
      <c r="H49" s="166"/>
      <c r="I49" s="166"/>
      <c r="J49" s="166"/>
      <c r="K49" s="166"/>
      <c r="L49" s="148"/>
      <c r="M49" s="160"/>
      <c r="N49" s="160"/>
      <c r="O49" s="160"/>
      <c r="P49" s="160"/>
      <c r="Q49" s="160"/>
    </row>
    <row r="50" spans="2:53">
      <c r="M50" s="11"/>
      <c r="N50" s="11"/>
    </row>
    <row r="51" spans="2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2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2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2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2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2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2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2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2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2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2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2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</sheetData>
  <mergeCells count="127">
    <mergeCell ref="B42:C43"/>
    <mergeCell ref="D42:I43"/>
    <mergeCell ref="J42:J43"/>
    <mergeCell ref="B2:C5"/>
    <mergeCell ref="D2:K3"/>
    <mergeCell ref="L2:O2"/>
    <mergeCell ref="P2:Q5"/>
    <mergeCell ref="L3:O3"/>
    <mergeCell ref="D4:K5"/>
    <mergeCell ref="L4:O4"/>
    <mergeCell ref="L5:O5"/>
    <mergeCell ref="B20:B21"/>
    <mergeCell ref="C20:C21"/>
    <mergeCell ref="E20:E21"/>
    <mergeCell ref="O20:O21"/>
    <mergeCell ref="P20:P21"/>
    <mergeCell ref="Q20:Q21"/>
    <mergeCell ref="B15:B17"/>
    <mergeCell ref="C15:C17"/>
    <mergeCell ref="B32:B33"/>
    <mergeCell ref="C32:C33"/>
    <mergeCell ref="E32:E33"/>
    <mergeCell ref="O32:O33"/>
    <mergeCell ref="P32:P33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8:V18"/>
    <mergeCell ref="B18:B19"/>
    <mergeCell ref="C18:C19"/>
    <mergeCell ref="E18:E19"/>
    <mergeCell ref="O18:O19"/>
    <mergeCell ref="P18:P19"/>
    <mergeCell ref="Q18:Q19"/>
    <mergeCell ref="D15:D17"/>
    <mergeCell ref="E15:E17"/>
    <mergeCell ref="F15:F17"/>
    <mergeCell ref="G15:G17"/>
    <mergeCell ref="Q36:Q37"/>
    <mergeCell ref="B34:B35"/>
    <mergeCell ref="E34:E35"/>
    <mergeCell ref="O34:O35"/>
    <mergeCell ref="P34:P35"/>
    <mergeCell ref="Q34:Q35"/>
    <mergeCell ref="B22:B31"/>
    <mergeCell ref="C22:C23"/>
    <mergeCell ref="E22:E23"/>
    <mergeCell ref="O22:O23"/>
    <mergeCell ref="P22:P23"/>
    <mergeCell ref="Q22:Q23"/>
    <mergeCell ref="C34:C35"/>
    <mergeCell ref="B48:L49"/>
    <mergeCell ref="M48:Q49"/>
    <mergeCell ref="B44:C45"/>
    <mergeCell ref="D44:I45"/>
    <mergeCell ref="J44:J45"/>
    <mergeCell ref="M44:Q45"/>
    <mergeCell ref="B46:C47"/>
    <mergeCell ref="D46:I47"/>
    <mergeCell ref="J46:J47"/>
    <mergeCell ref="M46:Q47"/>
    <mergeCell ref="B39:C39"/>
    <mergeCell ref="D39:I39"/>
    <mergeCell ref="K39:L39"/>
    <mergeCell ref="M39:Q39"/>
    <mergeCell ref="B40:C41"/>
    <mergeCell ref="D40:I41"/>
    <mergeCell ref="J40:J41"/>
    <mergeCell ref="M40:Q41"/>
    <mergeCell ref="B36:B37"/>
    <mergeCell ref="C36:C37"/>
    <mergeCell ref="E36:E37"/>
    <mergeCell ref="O36:O37"/>
    <mergeCell ref="P36:P37"/>
    <mergeCell ref="C28:C29"/>
    <mergeCell ref="E28:E29"/>
    <mergeCell ref="O28:O29"/>
    <mergeCell ref="P28:P29"/>
    <mergeCell ref="Q28:Q29"/>
    <mergeCell ref="C30:C31"/>
    <mergeCell ref="E30:E31"/>
    <mergeCell ref="O30:O31"/>
    <mergeCell ref="P30:P31"/>
    <mergeCell ref="Q30:Q31"/>
    <mergeCell ref="C24:C25"/>
    <mergeCell ref="E24:E25"/>
    <mergeCell ref="O24:O25"/>
    <mergeCell ref="P24:P25"/>
    <mergeCell ref="Q24:Q25"/>
    <mergeCell ref="C26:C27"/>
    <mergeCell ref="E26:E27"/>
    <mergeCell ref="O26:O27"/>
    <mergeCell ref="P26:P27"/>
    <mergeCell ref="Q26:Q27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9"/>
  <sheetViews>
    <sheetView topLeftCell="A10" zoomScale="70" zoomScaleNormal="70" workbookViewId="0">
      <selection activeCell="J19" sqref="J19"/>
    </sheetView>
  </sheetViews>
  <sheetFormatPr baseColWidth="10" defaultColWidth="12.42578125" defaultRowHeight="15"/>
  <cols>
    <col min="1" max="1" width="6.7109375" style="1" customWidth="1"/>
    <col min="2" max="2" width="45.42578125" style="1" customWidth="1"/>
    <col min="3" max="3" width="80.14062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8.140625" style="1" customWidth="1"/>
    <col min="10" max="10" width="20.85546875" style="3" customWidth="1"/>
    <col min="11" max="11" width="13.42578125" style="1" customWidth="1"/>
    <col min="12" max="12" width="19.71093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42578125" style="1"/>
    <col min="20" max="20" width="14.42578125" style="1" customWidth="1"/>
    <col min="21" max="21" width="18.42578125" style="1" customWidth="1"/>
    <col min="22" max="22" width="33.85546875" style="1" customWidth="1"/>
    <col min="23" max="23" width="12.42578125" style="1" hidden="1" customWidth="1"/>
    <col min="24" max="24" width="24.28515625" style="1" customWidth="1"/>
    <col min="25" max="25" width="22.42578125" style="1" customWidth="1"/>
    <col min="26" max="27" width="12.42578125" style="1"/>
    <col min="28" max="28" width="16.85546875" style="1" customWidth="1"/>
    <col min="29" max="29" width="12.42578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42578125" style="1"/>
  </cols>
  <sheetData>
    <row r="1" spans="2:251" ht="22.5" customHeight="1"/>
    <row r="2" spans="2:251" s="36" customFormat="1" ht="37.5" customHeight="1">
      <c r="B2" s="220"/>
      <c r="C2" s="220"/>
      <c r="D2" s="221" t="s">
        <v>32</v>
      </c>
      <c r="E2" s="222"/>
      <c r="F2" s="222"/>
      <c r="G2" s="222"/>
      <c r="H2" s="222"/>
      <c r="I2" s="222"/>
      <c r="J2" s="222"/>
      <c r="K2" s="223"/>
      <c r="L2" s="227" t="s">
        <v>36</v>
      </c>
      <c r="M2" s="228"/>
      <c r="N2" s="228"/>
      <c r="O2" s="229"/>
      <c r="P2" s="230"/>
      <c r="Q2" s="231"/>
      <c r="R2" s="57"/>
    </row>
    <row r="3" spans="2:251" s="36" customFormat="1" ht="37.5" customHeight="1">
      <c r="B3" s="220"/>
      <c r="C3" s="220"/>
      <c r="D3" s="224"/>
      <c r="E3" s="225"/>
      <c r="F3" s="225"/>
      <c r="G3" s="225"/>
      <c r="H3" s="225"/>
      <c r="I3" s="225"/>
      <c r="J3" s="225"/>
      <c r="K3" s="226"/>
      <c r="L3" s="227" t="s">
        <v>33</v>
      </c>
      <c r="M3" s="228"/>
      <c r="N3" s="228"/>
      <c r="O3" s="229"/>
      <c r="P3" s="232"/>
      <c r="Q3" s="233"/>
      <c r="R3" s="57"/>
    </row>
    <row r="4" spans="2:251" s="36" customFormat="1" ht="33.75" customHeight="1">
      <c r="B4" s="220"/>
      <c r="C4" s="220"/>
      <c r="D4" s="221" t="s">
        <v>31</v>
      </c>
      <c r="E4" s="222"/>
      <c r="F4" s="222"/>
      <c r="G4" s="222"/>
      <c r="H4" s="222"/>
      <c r="I4" s="222"/>
      <c r="J4" s="222"/>
      <c r="K4" s="223"/>
      <c r="L4" s="227" t="s">
        <v>34</v>
      </c>
      <c r="M4" s="228"/>
      <c r="N4" s="228"/>
      <c r="O4" s="229"/>
      <c r="P4" s="232"/>
      <c r="Q4" s="233"/>
      <c r="R4" s="57"/>
    </row>
    <row r="5" spans="2:251" s="36" customFormat="1" ht="38.25" customHeight="1">
      <c r="B5" s="220"/>
      <c r="C5" s="220"/>
      <c r="D5" s="224"/>
      <c r="E5" s="225"/>
      <c r="F5" s="225"/>
      <c r="G5" s="225"/>
      <c r="H5" s="225"/>
      <c r="I5" s="225"/>
      <c r="J5" s="225"/>
      <c r="K5" s="226"/>
      <c r="L5" s="227" t="s">
        <v>35</v>
      </c>
      <c r="M5" s="228"/>
      <c r="N5" s="228"/>
      <c r="O5" s="229"/>
      <c r="P5" s="234"/>
      <c r="Q5" s="235"/>
      <c r="R5" s="57"/>
    </row>
    <row r="6" spans="2:251" s="36" customFormat="1" ht="23.25" customHeight="1"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57"/>
    </row>
    <row r="7" spans="2:251" s="36" customFormat="1" ht="31.5" customHeight="1">
      <c r="B7" s="59" t="s">
        <v>41</v>
      </c>
      <c r="C7" s="59" t="s">
        <v>51</v>
      </c>
      <c r="D7" s="237" t="s">
        <v>104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9"/>
      <c r="R7" s="57"/>
    </row>
    <row r="8" spans="2:251" s="36" customFormat="1" ht="36" customHeight="1">
      <c r="B8" s="59" t="s">
        <v>30</v>
      </c>
      <c r="C8" s="73">
        <v>45474</v>
      </c>
      <c r="D8" s="240" t="s">
        <v>58</v>
      </c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2:251" s="36" customFormat="1" ht="36" customHeight="1">
      <c r="B9" s="210" t="s">
        <v>52</v>
      </c>
      <c r="C9" s="196"/>
      <c r="D9" s="211" t="s">
        <v>53</v>
      </c>
      <c r="E9" s="211"/>
      <c r="F9" s="211"/>
      <c r="G9" s="211"/>
      <c r="H9" s="211"/>
      <c r="I9" s="212"/>
      <c r="J9" s="241" t="s">
        <v>29</v>
      </c>
      <c r="K9" s="242"/>
      <c r="L9" s="243"/>
      <c r="M9" s="250" t="s">
        <v>28</v>
      </c>
      <c r="N9" s="251"/>
      <c r="O9" s="251"/>
      <c r="P9" s="251"/>
      <c r="Q9" s="252"/>
      <c r="R9" s="44"/>
      <c r="T9" s="209"/>
      <c r="U9" s="209"/>
      <c r="V9" s="209"/>
      <c r="W9" s="209"/>
      <c r="X9" s="209"/>
    </row>
    <row r="10" spans="2:251" s="36" customFormat="1" ht="36" customHeight="1">
      <c r="B10" s="210" t="s">
        <v>27</v>
      </c>
      <c r="C10" s="196"/>
      <c r="D10" s="211" t="s">
        <v>54</v>
      </c>
      <c r="E10" s="211"/>
      <c r="F10" s="211"/>
      <c r="G10" s="211"/>
      <c r="H10" s="211"/>
      <c r="I10" s="212"/>
      <c r="J10" s="244"/>
      <c r="K10" s="245"/>
      <c r="L10" s="246"/>
      <c r="M10" s="71" t="s">
        <v>26</v>
      </c>
      <c r="N10" s="213" t="s">
        <v>25</v>
      </c>
      <c r="O10" s="213"/>
      <c r="P10" s="213"/>
      <c r="Q10" s="71" t="s">
        <v>24</v>
      </c>
      <c r="R10" s="44"/>
      <c r="T10" s="56"/>
      <c r="U10" s="56"/>
      <c r="V10" s="56"/>
      <c r="W10" s="56"/>
      <c r="X10" s="56"/>
    </row>
    <row r="11" spans="2:251" s="36" customFormat="1" ht="42" customHeight="1">
      <c r="B11" s="214" t="s">
        <v>23</v>
      </c>
      <c r="C11" s="215"/>
      <c r="D11" s="197" t="s">
        <v>55</v>
      </c>
      <c r="E11" s="197"/>
      <c r="F11" s="197"/>
      <c r="G11" s="197"/>
      <c r="H11" s="197"/>
      <c r="I11" s="198"/>
      <c r="J11" s="244"/>
      <c r="K11" s="245"/>
      <c r="L11" s="246"/>
      <c r="M11" s="55"/>
      <c r="N11" s="216"/>
      <c r="O11" s="217"/>
      <c r="P11" s="218"/>
      <c r="Q11" s="54"/>
      <c r="R11" s="44"/>
      <c r="T11" s="53"/>
      <c r="U11" s="219"/>
      <c r="V11" s="219"/>
      <c r="W11" s="219"/>
      <c r="X11" s="53"/>
      <c r="Z11" s="52"/>
      <c r="AA11" s="52"/>
    </row>
    <row r="12" spans="2:251" s="36" customFormat="1" ht="74.25" customHeight="1">
      <c r="B12" s="253" t="s">
        <v>22</v>
      </c>
      <c r="C12" s="254"/>
      <c r="D12" s="197" t="s">
        <v>65</v>
      </c>
      <c r="E12" s="197"/>
      <c r="F12" s="197"/>
      <c r="G12" s="197"/>
      <c r="H12" s="197"/>
      <c r="I12" s="198"/>
      <c r="J12" s="244"/>
      <c r="K12" s="245"/>
      <c r="L12" s="246"/>
      <c r="M12" s="51"/>
      <c r="N12" s="199"/>
      <c r="O12" s="200"/>
      <c r="P12" s="201"/>
      <c r="Q12" s="50"/>
      <c r="R12" s="44"/>
      <c r="T12" s="47"/>
      <c r="U12" s="185"/>
      <c r="V12" s="185"/>
      <c r="W12" s="185"/>
      <c r="X12" s="41"/>
      <c r="Z12" s="39"/>
      <c r="AA12" s="38"/>
      <c r="AB12" s="37"/>
    </row>
    <row r="13" spans="2:251" s="36" customFormat="1" ht="74.25" customHeight="1">
      <c r="B13" s="186" t="s">
        <v>21</v>
      </c>
      <c r="C13" s="187"/>
      <c r="D13" s="188">
        <v>2024730010106</v>
      </c>
      <c r="E13" s="189"/>
      <c r="F13" s="189"/>
      <c r="G13" s="189"/>
      <c r="H13" s="189"/>
      <c r="I13" s="190"/>
      <c r="J13" s="244"/>
      <c r="K13" s="245"/>
      <c r="L13" s="246"/>
      <c r="M13" s="49"/>
      <c r="N13" s="191"/>
      <c r="O13" s="192"/>
      <c r="P13" s="193"/>
      <c r="Q13" s="48"/>
      <c r="R13" s="44"/>
      <c r="T13" s="47"/>
      <c r="U13" s="185"/>
      <c r="V13" s="185"/>
      <c r="W13" s="185"/>
      <c r="X13" s="41"/>
      <c r="Z13" s="39"/>
      <c r="AA13" s="38"/>
      <c r="AB13" s="37"/>
    </row>
    <row r="14" spans="2:251" s="36" customFormat="1" ht="38.450000000000003" customHeight="1">
      <c r="B14" s="69" t="s">
        <v>50</v>
      </c>
      <c r="C14" s="70"/>
      <c r="D14" s="194" t="s">
        <v>66</v>
      </c>
      <c r="E14" s="195"/>
      <c r="F14" s="195"/>
      <c r="G14" s="195"/>
      <c r="H14" s="195"/>
      <c r="I14" s="196"/>
      <c r="J14" s="247"/>
      <c r="K14" s="248"/>
      <c r="L14" s="249"/>
      <c r="M14" s="46"/>
      <c r="N14" s="191"/>
      <c r="O14" s="192"/>
      <c r="P14" s="193"/>
      <c r="Q14" s="45"/>
      <c r="R14" s="44"/>
      <c r="T14" s="43"/>
      <c r="U14" s="185"/>
      <c r="V14" s="185"/>
      <c r="W14" s="42"/>
      <c r="X14" s="41"/>
      <c r="Y14" s="40"/>
      <c r="Z14" s="39"/>
      <c r="AA14" s="38"/>
      <c r="AB14" s="37"/>
    </row>
    <row r="15" spans="2:251" ht="28.5" customHeight="1">
      <c r="B15" s="179" t="s">
        <v>39</v>
      </c>
      <c r="C15" s="182" t="s">
        <v>37</v>
      </c>
      <c r="D15" s="183" t="s">
        <v>43</v>
      </c>
      <c r="E15" s="183" t="s">
        <v>20</v>
      </c>
      <c r="F15" s="183" t="s">
        <v>49</v>
      </c>
      <c r="G15" s="184" t="s">
        <v>45</v>
      </c>
      <c r="H15" s="183" t="s">
        <v>40</v>
      </c>
      <c r="I15" s="202" t="s">
        <v>38</v>
      </c>
      <c r="J15" s="203"/>
      <c r="K15" s="203"/>
      <c r="L15" s="204"/>
      <c r="M15" s="183" t="s">
        <v>19</v>
      </c>
      <c r="N15" s="183"/>
      <c r="O15" s="208" t="s">
        <v>18</v>
      </c>
      <c r="P15" s="208"/>
      <c r="Q15" s="208"/>
      <c r="R15" s="3"/>
      <c r="S15" s="3"/>
      <c r="T15" s="10"/>
      <c r="U15" s="170"/>
      <c r="V15" s="170"/>
      <c r="W15" s="3"/>
      <c r="X15" s="9"/>
      <c r="Y15" s="3"/>
      <c r="Z15" s="17"/>
      <c r="AA15" s="6"/>
      <c r="AB15" s="2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80"/>
      <c r="C16" s="182"/>
      <c r="D16" s="183"/>
      <c r="E16" s="183"/>
      <c r="F16" s="183"/>
      <c r="G16" s="183"/>
      <c r="H16" s="183"/>
      <c r="I16" s="205"/>
      <c r="J16" s="206"/>
      <c r="K16" s="206"/>
      <c r="L16" s="207"/>
      <c r="M16" s="183"/>
      <c r="N16" s="183"/>
      <c r="O16" s="183" t="s">
        <v>17</v>
      </c>
      <c r="P16" s="183" t="s">
        <v>16</v>
      </c>
      <c r="Q16" s="182" t="s">
        <v>15</v>
      </c>
      <c r="R16" s="3"/>
      <c r="S16" s="3"/>
      <c r="T16" s="8"/>
      <c r="U16" s="170"/>
      <c r="V16" s="170"/>
      <c r="W16" s="3"/>
      <c r="X16" s="7"/>
      <c r="Y16" s="3"/>
      <c r="Z16" s="17"/>
      <c r="AA16" s="6"/>
      <c r="AB16" s="2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 thickBot="1">
      <c r="B17" s="181"/>
      <c r="C17" s="182"/>
      <c r="D17" s="183"/>
      <c r="E17" s="183"/>
      <c r="F17" s="183"/>
      <c r="G17" s="183"/>
      <c r="H17" s="183"/>
      <c r="I17" s="64" t="s">
        <v>14</v>
      </c>
      <c r="J17" s="64" t="s">
        <v>13</v>
      </c>
      <c r="K17" s="64" t="s">
        <v>12</v>
      </c>
      <c r="L17" s="65" t="s">
        <v>11</v>
      </c>
      <c r="M17" s="35" t="s">
        <v>10</v>
      </c>
      <c r="N17" s="34" t="s">
        <v>9</v>
      </c>
      <c r="O17" s="183"/>
      <c r="P17" s="183"/>
      <c r="Q17" s="182"/>
      <c r="R17" s="3"/>
      <c r="S17" s="3"/>
      <c r="T17" s="5"/>
      <c r="U17" s="170"/>
      <c r="V17" s="170"/>
      <c r="X17" s="6"/>
      <c r="Z17" s="17"/>
      <c r="AA17" s="6"/>
      <c r="AB17" s="2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80" t="s">
        <v>106</v>
      </c>
      <c r="C18" s="282" t="s">
        <v>150</v>
      </c>
      <c r="D18" s="60" t="s">
        <v>42</v>
      </c>
      <c r="E18" s="284" t="s">
        <v>151</v>
      </c>
      <c r="F18" s="66">
        <v>20</v>
      </c>
      <c r="G18" s="60" t="s">
        <v>42</v>
      </c>
      <c r="H18" s="67">
        <f>SUM(I18:L18)</f>
        <v>930000000</v>
      </c>
      <c r="I18" s="91">
        <v>580000000</v>
      </c>
      <c r="J18" s="79">
        <v>350000000</v>
      </c>
      <c r="K18" s="82"/>
      <c r="L18" s="79"/>
      <c r="M18" s="33">
        <v>45658</v>
      </c>
      <c r="N18" s="33">
        <v>46021</v>
      </c>
      <c r="O18" s="168">
        <f>+F19/F18</f>
        <v>0</v>
      </c>
      <c r="P18" s="168">
        <f>+H19/H18</f>
        <v>0</v>
      </c>
      <c r="Q18" s="169" t="e">
        <f>+(O18*O18)/P18</f>
        <v>#DIV/0!</v>
      </c>
      <c r="T18" s="5"/>
      <c r="U18" s="170"/>
      <c r="V18" s="170"/>
      <c r="X18" s="4"/>
      <c r="Z18" s="32"/>
      <c r="AA18" s="6"/>
      <c r="AB18" s="29"/>
    </row>
    <row r="19" spans="2:251" ht="37.5" customHeight="1">
      <c r="B19" s="281"/>
      <c r="C19" s="283"/>
      <c r="D19" s="60" t="s">
        <v>2</v>
      </c>
      <c r="E19" s="285"/>
      <c r="F19" s="66"/>
      <c r="G19" s="60" t="s">
        <v>44</v>
      </c>
      <c r="H19" s="67">
        <f t="shared" ref="H19:H25" si="0">SUM(I19:L19)</f>
        <v>0</v>
      </c>
      <c r="I19" s="91"/>
      <c r="J19" s="79"/>
      <c r="K19" s="82"/>
      <c r="L19" s="79"/>
      <c r="M19" s="33">
        <v>45658</v>
      </c>
      <c r="N19" s="33">
        <v>46021</v>
      </c>
      <c r="O19" s="168"/>
      <c r="P19" s="168"/>
      <c r="Q19" s="169"/>
      <c r="T19" s="5"/>
      <c r="U19" s="58"/>
      <c r="V19" s="58"/>
      <c r="X19" s="4"/>
      <c r="Z19" s="32"/>
      <c r="AA19" s="6"/>
      <c r="AB19" s="29"/>
    </row>
    <row r="20" spans="2:251" ht="27" customHeight="1">
      <c r="B20" s="281"/>
      <c r="C20" s="288" t="s">
        <v>213</v>
      </c>
      <c r="D20" s="60" t="s">
        <v>3</v>
      </c>
      <c r="E20" s="285" t="s">
        <v>214</v>
      </c>
      <c r="F20" s="28">
        <v>1</v>
      </c>
      <c r="G20" s="60" t="s">
        <v>3</v>
      </c>
      <c r="H20" s="67">
        <f t="shared" si="0"/>
        <v>140000000</v>
      </c>
      <c r="I20" s="82">
        <v>40000000</v>
      </c>
      <c r="J20" s="79">
        <v>100000000</v>
      </c>
      <c r="K20" s="82"/>
      <c r="L20" s="79"/>
      <c r="M20" s="33">
        <v>45658</v>
      </c>
      <c r="N20" s="33">
        <v>46021</v>
      </c>
      <c r="O20" s="168">
        <f>+F21/F20</f>
        <v>0</v>
      </c>
      <c r="P20" s="168">
        <f>+H21/H20</f>
        <v>0</v>
      </c>
      <c r="Q20" s="169" t="e">
        <f>+(O20*O20)/P20</f>
        <v>#DIV/0!</v>
      </c>
      <c r="X20" s="31"/>
      <c r="Z20" s="32"/>
      <c r="AA20" s="6"/>
      <c r="AB20" s="29"/>
    </row>
    <row r="21" spans="2:251" ht="27" customHeight="1" thickBot="1">
      <c r="B21" s="281"/>
      <c r="C21" s="289"/>
      <c r="D21" s="60" t="s">
        <v>2</v>
      </c>
      <c r="E21" s="290"/>
      <c r="F21" s="30"/>
      <c r="G21" s="60" t="s">
        <v>44</v>
      </c>
      <c r="H21" s="67">
        <f t="shared" si="0"/>
        <v>0</v>
      </c>
      <c r="I21" s="92"/>
      <c r="J21" s="79"/>
      <c r="K21" s="82"/>
      <c r="L21" s="79"/>
      <c r="M21" s="33">
        <v>45658</v>
      </c>
      <c r="N21" s="33">
        <v>46021</v>
      </c>
      <c r="O21" s="168"/>
      <c r="P21" s="168"/>
      <c r="Q21" s="169"/>
      <c r="X21" s="31"/>
      <c r="Z21" s="32"/>
      <c r="AA21" s="6"/>
      <c r="AB21" s="29"/>
    </row>
    <row r="22" spans="2:251" ht="21" customHeight="1">
      <c r="B22" s="286" t="s">
        <v>107</v>
      </c>
      <c r="C22" s="283" t="s">
        <v>215</v>
      </c>
      <c r="D22" s="60" t="s">
        <v>3</v>
      </c>
      <c r="E22" s="285" t="s">
        <v>216</v>
      </c>
      <c r="F22" s="28">
        <v>5</v>
      </c>
      <c r="G22" s="60" t="s">
        <v>3</v>
      </c>
      <c r="H22" s="67">
        <f t="shared" si="0"/>
        <v>5000000000</v>
      </c>
      <c r="I22" s="82"/>
      <c r="J22" s="79"/>
      <c r="K22" s="82"/>
      <c r="L22" s="79">
        <v>5000000000</v>
      </c>
      <c r="M22" s="33">
        <v>45658</v>
      </c>
      <c r="N22" s="33">
        <v>46021</v>
      </c>
      <c r="O22" s="168">
        <f>+F23/F22</f>
        <v>0</v>
      </c>
      <c r="P22" s="168">
        <f>+H23/H22</f>
        <v>0</v>
      </c>
      <c r="Q22" s="169" t="e">
        <f>+(O22*O22)/P22</f>
        <v>#DIV/0!</v>
      </c>
      <c r="X22" s="31"/>
    </row>
    <row r="23" spans="2:251" ht="19.5" customHeight="1">
      <c r="B23" s="287"/>
      <c r="C23" s="283"/>
      <c r="D23" s="60" t="s">
        <v>2</v>
      </c>
      <c r="E23" s="285"/>
      <c r="F23" s="30"/>
      <c r="G23" s="60" t="s">
        <v>44</v>
      </c>
      <c r="H23" s="67">
        <f t="shared" si="0"/>
        <v>0</v>
      </c>
      <c r="I23" s="22"/>
      <c r="J23" s="24"/>
      <c r="K23" s="26"/>
      <c r="L23" s="24"/>
      <c r="M23" s="33">
        <v>45658</v>
      </c>
      <c r="N23" s="33">
        <v>46021</v>
      </c>
      <c r="O23" s="168"/>
      <c r="P23" s="168"/>
      <c r="Q23" s="169"/>
      <c r="AB23" s="29"/>
    </row>
    <row r="24" spans="2:251" ht="15.75">
      <c r="B24" s="171"/>
      <c r="C24" s="172" t="s">
        <v>8</v>
      </c>
      <c r="D24" s="60" t="s">
        <v>3</v>
      </c>
      <c r="E24" s="158"/>
      <c r="F24" s="23"/>
      <c r="G24" s="60" t="s">
        <v>3</v>
      </c>
      <c r="H24" s="67">
        <f t="shared" si="0"/>
        <v>6070000000</v>
      </c>
      <c r="I24" s="25">
        <f t="shared" ref="I24:L25" si="1">+I18+I20+I22</f>
        <v>620000000</v>
      </c>
      <c r="J24" s="25">
        <f t="shared" si="1"/>
        <v>450000000</v>
      </c>
      <c r="K24" s="25">
        <f t="shared" si="1"/>
        <v>0</v>
      </c>
      <c r="L24" s="25">
        <f t="shared" si="1"/>
        <v>5000000000</v>
      </c>
      <c r="M24" s="24"/>
      <c r="N24" s="20"/>
      <c r="O24" s="174"/>
      <c r="P24" s="174"/>
      <c r="Q24" s="171"/>
    </row>
    <row r="25" spans="2:251" ht="15.75">
      <c r="B25" s="171"/>
      <c r="C25" s="172"/>
      <c r="D25" s="60" t="s">
        <v>2</v>
      </c>
      <c r="E25" s="173"/>
      <c r="F25" s="23"/>
      <c r="G25" s="60" t="s">
        <v>44</v>
      </c>
      <c r="H25" s="67">
        <f t="shared" si="0"/>
        <v>0</v>
      </c>
      <c r="I25" s="25">
        <f t="shared" si="1"/>
        <v>0</v>
      </c>
      <c r="J25" s="25">
        <f t="shared" si="1"/>
        <v>0</v>
      </c>
      <c r="K25" s="25">
        <f t="shared" si="1"/>
        <v>0</v>
      </c>
      <c r="L25" s="25">
        <f t="shared" si="1"/>
        <v>0</v>
      </c>
      <c r="M25" s="21"/>
      <c r="N25" s="20"/>
      <c r="O25" s="174"/>
      <c r="P25" s="174"/>
      <c r="Q25" s="171"/>
    </row>
    <row r="26" spans="2:251">
      <c r="D26" s="19"/>
      <c r="H26" s="18"/>
      <c r="I26" s="15"/>
      <c r="J26" s="17"/>
      <c r="K26" s="17"/>
      <c r="L26" s="17"/>
      <c r="M26" s="16"/>
      <c r="N26" s="16"/>
      <c r="O26" s="15"/>
      <c r="P26" s="13"/>
      <c r="Q26" s="14"/>
      <c r="R26" s="13"/>
    </row>
    <row r="27" spans="2:251" ht="31.5">
      <c r="B27" s="167" t="s">
        <v>46</v>
      </c>
      <c r="C27" s="167"/>
      <c r="D27" s="142" t="s">
        <v>7</v>
      </c>
      <c r="E27" s="142"/>
      <c r="F27" s="142"/>
      <c r="G27" s="142"/>
      <c r="H27" s="142"/>
      <c r="I27" s="142"/>
      <c r="J27" s="68" t="s">
        <v>47</v>
      </c>
      <c r="K27" s="142" t="s">
        <v>48</v>
      </c>
      <c r="L27" s="142"/>
      <c r="M27" s="143" t="s">
        <v>6</v>
      </c>
      <c r="N27" s="144"/>
      <c r="O27" s="144"/>
      <c r="P27" s="144"/>
      <c r="Q27" s="144"/>
    </row>
    <row r="28" spans="2:251" ht="26.25" customHeight="1">
      <c r="B28" s="145" t="s">
        <v>108</v>
      </c>
      <c r="C28" s="146"/>
      <c r="D28" s="149" t="s">
        <v>183</v>
      </c>
      <c r="E28" s="150"/>
      <c r="F28" s="150"/>
      <c r="G28" s="150"/>
      <c r="H28" s="150"/>
      <c r="I28" s="151"/>
      <c r="J28" s="155" t="s">
        <v>87</v>
      </c>
      <c r="K28" s="12" t="s">
        <v>3</v>
      </c>
      <c r="L28" s="74">
        <v>0.93089999999999995</v>
      </c>
      <c r="M28" s="164" t="s">
        <v>89</v>
      </c>
      <c r="N28" s="164"/>
      <c r="O28" s="164"/>
      <c r="P28" s="164"/>
      <c r="Q28" s="164"/>
    </row>
    <row r="29" spans="2:251" ht="18" customHeight="1">
      <c r="B29" s="147"/>
      <c r="C29" s="148"/>
      <c r="D29" s="152"/>
      <c r="E29" s="153"/>
      <c r="F29" s="153"/>
      <c r="G29" s="153"/>
      <c r="H29" s="153"/>
      <c r="I29" s="154"/>
      <c r="J29" s="155"/>
      <c r="K29" s="12" t="s">
        <v>2</v>
      </c>
      <c r="L29" s="74"/>
      <c r="M29" s="164"/>
      <c r="N29" s="164"/>
      <c r="O29" s="164"/>
      <c r="P29" s="164"/>
      <c r="Q29" s="164"/>
    </row>
    <row r="30" spans="2:251" ht="18.75" customHeight="1">
      <c r="B30" s="138" t="s">
        <v>109</v>
      </c>
      <c r="C30" s="139"/>
      <c r="D30" s="131" t="s">
        <v>184</v>
      </c>
      <c r="E30" s="132"/>
      <c r="F30" s="132"/>
      <c r="G30" s="132"/>
      <c r="H30" s="132"/>
      <c r="I30" s="133"/>
      <c r="J30" s="155" t="s">
        <v>87</v>
      </c>
      <c r="K30" s="12" t="s">
        <v>3</v>
      </c>
      <c r="L30" s="74">
        <v>1.19</v>
      </c>
      <c r="M30" s="160" t="s">
        <v>4</v>
      </c>
      <c r="N30" s="160"/>
      <c r="O30" s="160"/>
      <c r="P30" s="160"/>
      <c r="Q30" s="160"/>
    </row>
    <row r="31" spans="2:251" ht="14.25" customHeight="1">
      <c r="B31" s="140"/>
      <c r="C31" s="141"/>
      <c r="D31" s="134"/>
      <c r="E31" s="135"/>
      <c r="F31" s="135"/>
      <c r="G31" s="135"/>
      <c r="H31" s="135"/>
      <c r="I31" s="136"/>
      <c r="J31" s="155"/>
      <c r="K31" s="12" t="s">
        <v>2</v>
      </c>
      <c r="L31" s="74"/>
      <c r="M31" s="160"/>
      <c r="N31" s="160"/>
      <c r="O31" s="160"/>
      <c r="P31" s="160"/>
      <c r="Q31" s="160"/>
    </row>
    <row r="32" spans="2:251" ht="15.75">
      <c r="B32" s="138"/>
      <c r="C32" s="139"/>
      <c r="D32" s="131" t="s">
        <v>5</v>
      </c>
      <c r="E32" s="132"/>
      <c r="F32" s="132"/>
      <c r="G32" s="132"/>
      <c r="H32" s="132"/>
      <c r="I32" s="133"/>
      <c r="J32" s="137"/>
      <c r="K32" s="12" t="s">
        <v>3</v>
      </c>
      <c r="L32" s="61"/>
      <c r="M32" s="262"/>
      <c r="N32" s="262"/>
      <c r="O32" s="262"/>
      <c r="P32" s="262"/>
      <c r="Q32" s="262"/>
    </row>
    <row r="33" spans="2:53" ht="15.75">
      <c r="B33" s="140"/>
      <c r="C33" s="141"/>
      <c r="D33" s="134"/>
      <c r="E33" s="135"/>
      <c r="F33" s="135"/>
      <c r="G33" s="135"/>
      <c r="H33" s="135"/>
      <c r="I33" s="136"/>
      <c r="J33" s="137"/>
      <c r="K33" s="12" t="s">
        <v>2</v>
      </c>
      <c r="L33" s="61"/>
      <c r="M33" s="262"/>
      <c r="N33" s="262"/>
      <c r="O33" s="262"/>
      <c r="P33" s="262"/>
      <c r="Q33" s="262"/>
    </row>
    <row r="34" spans="2:53" ht="15" customHeight="1">
      <c r="B34" s="145" t="s">
        <v>1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46"/>
      <c r="M34" s="160" t="s">
        <v>0</v>
      </c>
      <c r="N34" s="160"/>
      <c r="O34" s="160"/>
      <c r="P34" s="160"/>
      <c r="Q34" s="160"/>
    </row>
    <row r="35" spans="2:53" ht="29.25" customHeight="1">
      <c r="B35" s="147"/>
      <c r="C35" s="166"/>
      <c r="D35" s="166"/>
      <c r="E35" s="166"/>
      <c r="F35" s="166"/>
      <c r="G35" s="166"/>
      <c r="H35" s="166"/>
      <c r="I35" s="166"/>
      <c r="J35" s="166"/>
      <c r="K35" s="166"/>
      <c r="L35" s="148"/>
      <c r="M35" s="160"/>
      <c r="N35" s="160"/>
      <c r="O35" s="160"/>
      <c r="P35" s="160"/>
      <c r="Q35" s="160"/>
    </row>
    <row r="36" spans="2:53">
      <c r="M36" s="11"/>
      <c r="N36" s="11"/>
    </row>
    <row r="37" spans="2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</sheetData>
  <mergeCells count="92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F15:F17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2:W12"/>
    <mergeCell ref="B13:C13"/>
    <mergeCell ref="D13:I13"/>
    <mergeCell ref="N13:P13"/>
    <mergeCell ref="U13:W13"/>
    <mergeCell ref="U18:V18"/>
    <mergeCell ref="C20:C21"/>
    <mergeCell ref="E20:E21"/>
    <mergeCell ref="O20:O21"/>
    <mergeCell ref="P20:P21"/>
    <mergeCell ref="Q20:Q21"/>
    <mergeCell ref="Q18:Q19"/>
    <mergeCell ref="G15:G17"/>
    <mergeCell ref="Q22:Q23"/>
    <mergeCell ref="B18:B21"/>
    <mergeCell ref="C18:C19"/>
    <mergeCell ref="E18:E19"/>
    <mergeCell ref="O18:O19"/>
    <mergeCell ref="P18:P19"/>
    <mergeCell ref="B22:B23"/>
    <mergeCell ref="C22:C23"/>
    <mergeCell ref="E22:E23"/>
    <mergeCell ref="O22:O23"/>
    <mergeCell ref="P22:P23"/>
    <mergeCell ref="B15:B17"/>
    <mergeCell ref="C15:C17"/>
    <mergeCell ref="D15:D17"/>
    <mergeCell ref="E15:E17"/>
    <mergeCell ref="B27:C27"/>
    <mergeCell ref="D27:I27"/>
    <mergeCell ref="K27:L27"/>
    <mergeCell ref="M27:Q27"/>
    <mergeCell ref="B28:C29"/>
    <mergeCell ref="D28:I29"/>
    <mergeCell ref="J28:J29"/>
    <mergeCell ref="M28:Q29"/>
    <mergeCell ref="Q24:Q25"/>
    <mergeCell ref="B34:L35"/>
    <mergeCell ref="M34:Q35"/>
    <mergeCell ref="B30:C31"/>
    <mergeCell ref="D30:I31"/>
    <mergeCell ref="J30:J31"/>
    <mergeCell ref="M30:Q31"/>
    <mergeCell ref="B32:C33"/>
    <mergeCell ref="D32:I33"/>
    <mergeCell ref="J32:J33"/>
    <mergeCell ref="M32:Q33"/>
    <mergeCell ref="B24:B25"/>
    <mergeCell ref="C24:C25"/>
    <mergeCell ref="E24:E25"/>
    <mergeCell ref="O24:O25"/>
    <mergeCell ref="P24:P25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Q67"/>
  <sheetViews>
    <sheetView topLeftCell="C13" zoomScale="90" zoomScaleNormal="90" workbookViewId="0">
      <selection activeCell="J19" sqref="J19"/>
    </sheetView>
  </sheetViews>
  <sheetFormatPr baseColWidth="10" defaultColWidth="12.42578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20.28515625" style="1" bestFit="1" customWidth="1"/>
    <col min="10" max="10" width="20.85546875" style="3" customWidth="1"/>
    <col min="11" max="11" width="13.42578125" style="1" customWidth="1"/>
    <col min="12" max="12" width="18.71093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42578125" style="1"/>
    <col min="20" max="20" width="14.42578125" style="1" customWidth="1"/>
    <col min="21" max="21" width="18.42578125" style="1" customWidth="1"/>
    <col min="22" max="22" width="33.85546875" style="1" customWidth="1"/>
    <col min="23" max="23" width="12.42578125" style="1" hidden="1" customWidth="1"/>
    <col min="24" max="24" width="24.28515625" style="1" customWidth="1"/>
    <col min="25" max="25" width="22.42578125" style="1" customWidth="1"/>
    <col min="26" max="27" width="12.42578125" style="1"/>
    <col min="28" max="28" width="16.85546875" style="1" customWidth="1"/>
    <col min="29" max="29" width="12.42578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42578125" style="1"/>
  </cols>
  <sheetData>
    <row r="1" spans="2:251" ht="22.5" customHeight="1"/>
    <row r="2" spans="2:251" s="36" customFormat="1" ht="37.5" customHeight="1">
      <c r="B2" s="220"/>
      <c r="C2" s="220"/>
      <c r="D2" s="221" t="s">
        <v>32</v>
      </c>
      <c r="E2" s="222"/>
      <c r="F2" s="222"/>
      <c r="G2" s="222"/>
      <c r="H2" s="222"/>
      <c r="I2" s="222"/>
      <c r="J2" s="222"/>
      <c r="K2" s="223"/>
      <c r="L2" s="227" t="s">
        <v>36</v>
      </c>
      <c r="M2" s="228"/>
      <c r="N2" s="228"/>
      <c r="O2" s="229"/>
      <c r="P2" s="230"/>
      <c r="Q2" s="231"/>
      <c r="R2" s="57"/>
    </row>
    <row r="3" spans="2:251" s="36" customFormat="1" ht="37.5" customHeight="1">
      <c r="B3" s="220"/>
      <c r="C3" s="220"/>
      <c r="D3" s="224"/>
      <c r="E3" s="225"/>
      <c r="F3" s="225"/>
      <c r="G3" s="225"/>
      <c r="H3" s="225"/>
      <c r="I3" s="225"/>
      <c r="J3" s="225"/>
      <c r="K3" s="226"/>
      <c r="L3" s="227" t="s">
        <v>33</v>
      </c>
      <c r="M3" s="228"/>
      <c r="N3" s="228"/>
      <c r="O3" s="229"/>
      <c r="P3" s="232"/>
      <c r="Q3" s="233"/>
      <c r="R3" s="57"/>
    </row>
    <row r="4" spans="2:251" s="36" customFormat="1" ht="33.75" customHeight="1">
      <c r="B4" s="220"/>
      <c r="C4" s="220"/>
      <c r="D4" s="221" t="s">
        <v>31</v>
      </c>
      <c r="E4" s="222"/>
      <c r="F4" s="222"/>
      <c r="G4" s="222"/>
      <c r="H4" s="222"/>
      <c r="I4" s="222"/>
      <c r="J4" s="222"/>
      <c r="K4" s="223"/>
      <c r="L4" s="227" t="s">
        <v>34</v>
      </c>
      <c r="M4" s="228"/>
      <c r="N4" s="228"/>
      <c r="O4" s="229"/>
      <c r="P4" s="232"/>
      <c r="Q4" s="233"/>
      <c r="R4" s="57"/>
    </row>
    <row r="5" spans="2:251" s="36" customFormat="1" ht="38.25" customHeight="1">
      <c r="B5" s="220"/>
      <c r="C5" s="220"/>
      <c r="D5" s="224"/>
      <c r="E5" s="225"/>
      <c r="F5" s="225"/>
      <c r="G5" s="225"/>
      <c r="H5" s="225"/>
      <c r="I5" s="225"/>
      <c r="J5" s="225"/>
      <c r="K5" s="226"/>
      <c r="L5" s="227" t="s">
        <v>35</v>
      </c>
      <c r="M5" s="228"/>
      <c r="N5" s="228"/>
      <c r="O5" s="229"/>
      <c r="P5" s="234"/>
      <c r="Q5" s="235"/>
      <c r="R5" s="57"/>
    </row>
    <row r="6" spans="2:251" s="36" customFormat="1" ht="23.25" customHeight="1"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57"/>
    </row>
    <row r="7" spans="2:251" s="36" customFormat="1" ht="31.5" customHeight="1">
      <c r="B7" s="59" t="s">
        <v>41</v>
      </c>
      <c r="C7" s="59" t="s">
        <v>51</v>
      </c>
      <c r="D7" s="237" t="s">
        <v>104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9"/>
      <c r="R7" s="57"/>
    </row>
    <row r="8" spans="2:251" s="36" customFormat="1" ht="36" customHeight="1">
      <c r="B8" s="59" t="s">
        <v>30</v>
      </c>
      <c r="C8" s="73">
        <v>45474</v>
      </c>
      <c r="D8" s="240" t="s">
        <v>58</v>
      </c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</row>
    <row r="9" spans="2:251" s="36" customFormat="1" ht="36" customHeight="1">
      <c r="B9" s="210" t="s">
        <v>52</v>
      </c>
      <c r="C9" s="196"/>
      <c r="D9" s="211" t="s">
        <v>53</v>
      </c>
      <c r="E9" s="211"/>
      <c r="F9" s="211"/>
      <c r="G9" s="211"/>
      <c r="H9" s="211"/>
      <c r="I9" s="212"/>
      <c r="J9" s="241" t="s">
        <v>29</v>
      </c>
      <c r="K9" s="242"/>
      <c r="L9" s="243"/>
      <c r="M9" s="250" t="s">
        <v>28</v>
      </c>
      <c r="N9" s="251"/>
      <c r="O9" s="251"/>
      <c r="P9" s="251"/>
      <c r="Q9" s="252"/>
      <c r="R9" s="44"/>
      <c r="T9" s="209"/>
      <c r="U9" s="209"/>
      <c r="V9" s="209"/>
      <c r="W9" s="209"/>
      <c r="X9" s="209"/>
    </row>
    <row r="10" spans="2:251" s="36" customFormat="1" ht="36" customHeight="1">
      <c r="B10" s="210" t="s">
        <v>27</v>
      </c>
      <c r="C10" s="196"/>
      <c r="D10" s="211" t="s">
        <v>54</v>
      </c>
      <c r="E10" s="211"/>
      <c r="F10" s="211"/>
      <c r="G10" s="211"/>
      <c r="H10" s="211"/>
      <c r="I10" s="212"/>
      <c r="J10" s="244"/>
      <c r="K10" s="245"/>
      <c r="L10" s="246"/>
      <c r="M10" s="71" t="s">
        <v>26</v>
      </c>
      <c r="N10" s="213" t="s">
        <v>25</v>
      </c>
      <c r="O10" s="213"/>
      <c r="P10" s="213"/>
      <c r="Q10" s="71" t="s">
        <v>24</v>
      </c>
      <c r="R10" s="44"/>
      <c r="T10" s="56"/>
      <c r="U10" s="56"/>
      <c r="V10" s="56"/>
      <c r="W10" s="56"/>
      <c r="X10" s="56"/>
    </row>
    <row r="11" spans="2:251" s="36" customFormat="1" ht="31.5" customHeight="1">
      <c r="B11" s="214" t="s">
        <v>23</v>
      </c>
      <c r="C11" s="215"/>
      <c r="D11" s="197" t="s">
        <v>55</v>
      </c>
      <c r="E11" s="197"/>
      <c r="F11" s="197"/>
      <c r="G11" s="197"/>
      <c r="H11" s="197"/>
      <c r="I11" s="198"/>
      <c r="J11" s="244"/>
      <c r="K11" s="245"/>
      <c r="L11" s="246"/>
      <c r="M11" s="55"/>
      <c r="N11" s="216"/>
      <c r="O11" s="217"/>
      <c r="P11" s="218"/>
      <c r="Q11" s="54"/>
      <c r="R11" s="44"/>
      <c r="T11" s="53"/>
      <c r="U11" s="219"/>
      <c r="V11" s="219"/>
      <c r="W11" s="219"/>
      <c r="X11" s="53"/>
      <c r="Z11" s="52"/>
      <c r="AA11" s="52"/>
    </row>
    <row r="12" spans="2:251" s="36" customFormat="1" ht="74.25" customHeight="1">
      <c r="B12" s="253" t="s">
        <v>22</v>
      </c>
      <c r="C12" s="254"/>
      <c r="D12" s="197" t="s">
        <v>68</v>
      </c>
      <c r="E12" s="197"/>
      <c r="F12" s="197"/>
      <c r="G12" s="197"/>
      <c r="H12" s="197"/>
      <c r="I12" s="198"/>
      <c r="J12" s="244"/>
      <c r="K12" s="245"/>
      <c r="L12" s="246"/>
      <c r="M12" s="51"/>
      <c r="N12" s="199"/>
      <c r="O12" s="200"/>
      <c r="P12" s="201"/>
      <c r="Q12" s="50"/>
      <c r="R12" s="44"/>
      <c r="T12" s="47"/>
      <c r="U12" s="185"/>
      <c r="V12" s="185"/>
      <c r="W12" s="185"/>
      <c r="X12" s="41"/>
      <c r="Z12" s="39"/>
      <c r="AA12" s="38"/>
      <c r="AB12" s="37"/>
    </row>
    <row r="13" spans="2:251" s="36" customFormat="1" ht="74.25" customHeight="1">
      <c r="B13" s="186" t="s">
        <v>21</v>
      </c>
      <c r="C13" s="187"/>
      <c r="D13" s="188">
        <v>2024730010109</v>
      </c>
      <c r="E13" s="189"/>
      <c r="F13" s="189"/>
      <c r="G13" s="189"/>
      <c r="H13" s="189"/>
      <c r="I13" s="190"/>
      <c r="J13" s="244"/>
      <c r="K13" s="245"/>
      <c r="L13" s="246"/>
      <c r="M13" s="49"/>
      <c r="N13" s="191"/>
      <c r="O13" s="192"/>
      <c r="P13" s="193"/>
      <c r="Q13" s="48"/>
      <c r="R13" s="44"/>
      <c r="T13" s="47"/>
      <c r="U13" s="185"/>
      <c r="V13" s="185"/>
      <c r="W13" s="185"/>
      <c r="X13" s="41"/>
      <c r="Z13" s="39"/>
      <c r="AA13" s="38"/>
      <c r="AB13" s="37"/>
    </row>
    <row r="14" spans="2:251" s="36" customFormat="1" ht="28.5" customHeight="1">
      <c r="B14" s="69" t="s">
        <v>50</v>
      </c>
      <c r="C14" s="70"/>
      <c r="D14" s="194" t="s">
        <v>67</v>
      </c>
      <c r="E14" s="195"/>
      <c r="F14" s="195"/>
      <c r="G14" s="195"/>
      <c r="H14" s="195"/>
      <c r="I14" s="196"/>
      <c r="J14" s="247"/>
      <c r="K14" s="248"/>
      <c r="L14" s="249"/>
      <c r="M14" s="46"/>
      <c r="N14" s="191"/>
      <c r="O14" s="192"/>
      <c r="P14" s="193"/>
      <c r="Q14" s="45"/>
      <c r="R14" s="44"/>
      <c r="T14" s="43"/>
      <c r="U14" s="185"/>
      <c r="V14" s="185"/>
      <c r="W14" s="42"/>
      <c r="X14" s="41"/>
      <c r="Y14" s="40"/>
      <c r="Z14" s="39"/>
      <c r="AA14" s="38"/>
      <c r="AB14" s="37"/>
    </row>
    <row r="15" spans="2:251" ht="28.5" customHeight="1">
      <c r="B15" s="179" t="s">
        <v>39</v>
      </c>
      <c r="C15" s="182" t="s">
        <v>37</v>
      </c>
      <c r="D15" s="183" t="s">
        <v>43</v>
      </c>
      <c r="E15" s="183" t="s">
        <v>20</v>
      </c>
      <c r="F15" s="183" t="s">
        <v>49</v>
      </c>
      <c r="G15" s="184" t="s">
        <v>45</v>
      </c>
      <c r="H15" s="183" t="s">
        <v>40</v>
      </c>
      <c r="I15" s="202" t="s">
        <v>38</v>
      </c>
      <c r="J15" s="203"/>
      <c r="K15" s="203"/>
      <c r="L15" s="204"/>
      <c r="M15" s="183" t="s">
        <v>19</v>
      </c>
      <c r="N15" s="183"/>
      <c r="O15" s="208" t="s">
        <v>18</v>
      </c>
      <c r="P15" s="208"/>
      <c r="Q15" s="208"/>
      <c r="R15" s="3"/>
      <c r="S15" s="3"/>
      <c r="T15" s="10"/>
      <c r="U15" s="170"/>
      <c r="V15" s="170"/>
      <c r="W15" s="3"/>
      <c r="X15" s="9"/>
      <c r="Y15" s="3"/>
      <c r="Z15" s="17"/>
      <c r="AA15" s="6"/>
      <c r="AB15" s="29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80"/>
      <c r="C16" s="182"/>
      <c r="D16" s="183"/>
      <c r="E16" s="183"/>
      <c r="F16" s="183"/>
      <c r="G16" s="183"/>
      <c r="H16" s="183"/>
      <c r="I16" s="205"/>
      <c r="J16" s="206"/>
      <c r="K16" s="206"/>
      <c r="L16" s="207"/>
      <c r="M16" s="183"/>
      <c r="N16" s="183"/>
      <c r="O16" s="183" t="s">
        <v>17</v>
      </c>
      <c r="P16" s="183" t="s">
        <v>16</v>
      </c>
      <c r="Q16" s="182" t="s">
        <v>15</v>
      </c>
      <c r="R16" s="3"/>
      <c r="S16" s="3"/>
      <c r="T16" s="8"/>
      <c r="U16" s="170"/>
      <c r="V16" s="170"/>
      <c r="W16" s="3"/>
      <c r="X16" s="7"/>
      <c r="Y16" s="3"/>
      <c r="Z16" s="17"/>
      <c r="AA16" s="6"/>
      <c r="AB16" s="2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81"/>
      <c r="C17" s="182"/>
      <c r="D17" s="183"/>
      <c r="E17" s="183"/>
      <c r="F17" s="183"/>
      <c r="G17" s="183"/>
      <c r="H17" s="183"/>
      <c r="I17" s="64" t="s">
        <v>14</v>
      </c>
      <c r="J17" s="64" t="s">
        <v>13</v>
      </c>
      <c r="K17" s="64" t="s">
        <v>12</v>
      </c>
      <c r="L17" s="65" t="s">
        <v>11</v>
      </c>
      <c r="M17" s="35" t="s">
        <v>10</v>
      </c>
      <c r="N17" s="34" t="s">
        <v>9</v>
      </c>
      <c r="O17" s="183"/>
      <c r="P17" s="183"/>
      <c r="Q17" s="182"/>
      <c r="R17" s="3"/>
      <c r="S17" s="3"/>
      <c r="T17" s="5"/>
      <c r="U17" s="170"/>
      <c r="V17" s="170"/>
      <c r="X17" s="6"/>
      <c r="Z17" s="17"/>
      <c r="AA17" s="6"/>
      <c r="AB17" s="2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95" t="s">
        <v>110</v>
      </c>
      <c r="C18" s="291" t="s">
        <v>152</v>
      </c>
      <c r="D18" s="60" t="s">
        <v>42</v>
      </c>
      <c r="E18" s="294" t="s">
        <v>154</v>
      </c>
      <c r="F18" s="66">
        <v>37000</v>
      </c>
      <c r="G18" s="60" t="s">
        <v>42</v>
      </c>
      <c r="H18" s="67">
        <f>SUM(I18:L18)</f>
        <v>15981750450</v>
      </c>
      <c r="I18" s="78">
        <v>12500000000</v>
      </c>
      <c r="J18" s="79">
        <v>2000000000</v>
      </c>
      <c r="K18" s="78"/>
      <c r="L18" s="130">
        <v>1481750450</v>
      </c>
      <c r="M18" s="33">
        <v>45658</v>
      </c>
      <c r="N18" s="33">
        <v>46021</v>
      </c>
      <c r="O18" s="168">
        <f>+F19/F18</f>
        <v>1</v>
      </c>
      <c r="P18" s="168">
        <f>+H19/H18</f>
        <v>0</v>
      </c>
      <c r="Q18" s="169" t="e">
        <f>+(O18*O18)/P18</f>
        <v>#DIV/0!</v>
      </c>
      <c r="T18" s="5"/>
      <c r="U18" s="170"/>
      <c r="V18" s="170"/>
      <c r="X18" s="4"/>
      <c r="Z18" s="32"/>
      <c r="AA18" s="6"/>
      <c r="AB18" s="29"/>
    </row>
    <row r="19" spans="2:251" ht="37.5" customHeight="1">
      <c r="B19" s="295"/>
      <c r="C19" s="292"/>
      <c r="D19" s="60" t="s">
        <v>2</v>
      </c>
      <c r="E19" s="272"/>
      <c r="F19" s="66">
        <v>37000</v>
      </c>
      <c r="G19" s="60" t="s">
        <v>44</v>
      </c>
      <c r="H19" s="67">
        <f t="shared" ref="H19:H23" si="0">SUM(I19:L19)</f>
        <v>0</v>
      </c>
      <c r="I19" s="96"/>
      <c r="J19" s="96"/>
      <c r="K19" s="97"/>
      <c r="L19" s="98"/>
      <c r="M19" s="33">
        <v>45658</v>
      </c>
      <c r="N19" s="33">
        <v>46021</v>
      </c>
      <c r="O19" s="168"/>
      <c r="P19" s="168"/>
      <c r="Q19" s="169"/>
      <c r="T19" s="5"/>
      <c r="U19" s="58"/>
      <c r="V19" s="58"/>
      <c r="X19" s="4"/>
      <c r="Z19" s="32"/>
      <c r="AA19" s="6"/>
      <c r="AB19" s="29"/>
    </row>
    <row r="20" spans="2:251" ht="27" customHeight="1">
      <c r="B20" s="295"/>
      <c r="C20" s="291" t="s">
        <v>153</v>
      </c>
      <c r="D20" s="60" t="s">
        <v>3</v>
      </c>
      <c r="E20" s="293" t="s">
        <v>155</v>
      </c>
      <c r="F20" s="28">
        <v>57</v>
      </c>
      <c r="G20" s="60" t="s">
        <v>3</v>
      </c>
      <c r="H20" s="67">
        <f t="shared" si="0"/>
        <v>500000000</v>
      </c>
      <c r="I20" s="78">
        <v>500000000</v>
      </c>
      <c r="J20" s="80"/>
      <c r="K20" s="78"/>
      <c r="L20" s="130"/>
      <c r="M20" s="33">
        <v>45658</v>
      </c>
      <c r="N20" s="33">
        <v>46021</v>
      </c>
      <c r="O20" s="168">
        <f>+F21/F20</f>
        <v>1</v>
      </c>
      <c r="P20" s="168">
        <f>+H21/H20</f>
        <v>0</v>
      </c>
      <c r="Q20" s="169" t="e">
        <f>+(O20*O20)/P20</f>
        <v>#DIV/0!</v>
      </c>
      <c r="X20" s="31"/>
      <c r="Z20" s="32"/>
      <c r="AA20" s="6"/>
      <c r="AB20" s="29"/>
    </row>
    <row r="21" spans="2:251" ht="27" customHeight="1">
      <c r="B21" s="295"/>
      <c r="C21" s="292"/>
      <c r="D21" s="60" t="s">
        <v>2</v>
      </c>
      <c r="E21" s="272"/>
      <c r="F21" s="28">
        <v>57</v>
      </c>
      <c r="G21" s="60" t="s">
        <v>44</v>
      </c>
      <c r="H21" s="67">
        <f t="shared" si="0"/>
        <v>0</v>
      </c>
      <c r="I21" s="81"/>
      <c r="J21" s="80"/>
      <c r="K21" s="78"/>
      <c r="L21" s="80"/>
      <c r="M21" s="33">
        <v>45658</v>
      </c>
      <c r="N21" s="33">
        <v>46021</v>
      </c>
      <c r="O21" s="168"/>
      <c r="P21" s="168"/>
      <c r="Q21" s="169"/>
      <c r="X21" s="31"/>
      <c r="Z21" s="32"/>
      <c r="AA21" s="6"/>
      <c r="AB21" s="29"/>
    </row>
    <row r="22" spans="2:251" ht="15.75">
      <c r="B22" s="171"/>
      <c r="C22" s="172" t="s">
        <v>8</v>
      </c>
      <c r="D22" s="60" t="s">
        <v>3</v>
      </c>
      <c r="E22" s="158"/>
      <c r="F22" s="23"/>
      <c r="G22" s="60" t="s">
        <v>3</v>
      </c>
      <c r="H22" s="67">
        <f t="shared" si="0"/>
        <v>16481750450</v>
      </c>
      <c r="I22" s="25">
        <f>+I18+I20</f>
        <v>13000000000</v>
      </c>
      <c r="J22" s="25">
        <f t="shared" ref="J22:L23" si="1">+J18+J20</f>
        <v>2000000000</v>
      </c>
      <c r="K22" s="25">
        <f t="shared" si="1"/>
        <v>0</v>
      </c>
      <c r="L22" s="25">
        <f>+L18+L20</f>
        <v>1481750450</v>
      </c>
      <c r="M22" s="24"/>
      <c r="N22" s="20"/>
      <c r="O22" s="174"/>
      <c r="P22" s="174"/>
      <c r="Q22" s="171"/>
    </row>
    <row r="23" spans="2:251" ht="15.75">
      <c r="B23" s="171"/>
      <c r="C23" s="172"/>
      <c r="D23" s="60" t="s">
        <v>2</v>
      </c>
      <c r="E23" s="173"/>
      <c r="F23" s="23"/>
      <c r="G23" s="60" t="s">
        <v>44</v>
      </c>
      <c r="H23" s="67">
        <f t="shared" si="0"/>
        <v>0</v>
      </c>
      <c r="I23" s="25">
        <f>+I19+I21</f>
        <v>0</v>
      </c>
      <c r="J23" s="25">
        <f t="shared" si="1"/>
        <v>0</v>
      </c>
      <c r="K23" s="25">
        <f t="shared" si="1"/>
        <v>0</v>
      </c>
      <c r="L23" s="25">
        <f t="shared" si="1"/>
        <v>0</v>
      </c>
      <c r="M23" s="21"/>
      <c r="N23" s="20"/>
      <c r="O23" s="174"/>
      <c r="P23" s="174"/>
      <c r="Q23" s="171"/>
    </row>
    <row r="24" spans="2:251" ht="15.75">
      <c r="D24" s="19"/>
      <c r="H24" s="90"/>
      <c r="I24" s="89"/>
      <c r="J24" s="17"/>
      <c r="K24" s="17"/>
      <c r="L24" s="95"/>
      <c r="M24" s="16"/>
      <c r="N24" s="16"/>
      <c r="O24" s="15"/>
      <c r="P24" s="13"/>
      <c r="Q24" s="14"/>
      <c r="R24" s="13"/>
    </row>
    <row r="25" spans="2:251" ht="31.5">
      <c r="B25" s="167" t="s">
        <v>46</v>
      </c>
      <c r="C25" s="167"/>
      <c r="D25" s="142" t="s">
        <v>7</v>
      </c>
      <c r="E25" s="142"/>
      <c r="F25" s="142"/>
      <c r="G25" s="142"/>
      <c r="H25" s="142"/>
      <c r="I25" s="142"/>
      <c r="J25" s="68" t="s">
        <v>47</v>
      </c>
      <c r="K25" s="142" t="s">
        <v>48</v>
      </c>
      <c r="L25" s="142"/>
      <c r="M25" s="143" t="s">
        <v>6</v>
      </c>
      <c r="N25" s="144"/>
      <c r="O25" s="144"/>
      <c r="P25" s="144"/>
      <c r="Q25" s="144"/>
    </row>
    <row r="26" spans="2:251" ht="26.25" customHeight="1">
      <c r="B26" s="145" t="s">
        <v>111</v>
      </c>
      <c r="C26" s="146"/>
      <c r="D26" s="149" t="s">
        <v>185</v>
      </c>
      <c r="E26" s="150"/>
      <c r="F26" s="150"/>
      <c r="G26" s="150"/>
      <c r="H26" s="150"/>
      <c r="I26" s="151"/>
      <c r="J26" s="155" t="s">
        <v>87</v>
      </c>
      <c r="K26" s="12" t="s">
        <v>3</v>
      </c>
      <c r="L26" s="75">
        <v>3.2000000000000001E-2</v>
      </c>
      <c r="M26" s="164" t="s">
        <v>89</v>
      </c>
      <c r="N26" s="164"/>
      <c r="O26" s="164"/>
      <c r="P26" s="164"/>
      <c r="Q26" s="164"/>
    </row>
    <row r="27" spans="2:251" ht="18" customHeight="1">
      <c r="B27" s="147"/>
      <c r="C27" s="148"/>
      <c r="D27" s="152"/>
      <c r="E27" s="153"/>
      <c r="F27" s="153"/>
      <c r="G27" s="153"/>
      <c r="H27" s="153"/>
      <c r="I27" s="154"/>
      <c r="J27" s="155"/>
      <c r="K27" s="12" t="s">
        <v>2</v>
      </c>
      <c r="L27" s="74"/>
      <c r="M27" s="164"/>
      <c r="N27" s="164"/>
      <c r="O27" s="164"/>
      <c r="P27" s="164"/>
      <c r="Q27" s="164"/>
    </row>
    <row r="28" spans="2:251" ht="18.75" customHeight="1">
      <c r="B28" s="138"/>
      <c r="C28" s="139"/>
      <c r="D28" s="131" t="s">
        <v>5</v>
      </c>
      <c r="E28" s="132"/>
      <c r="F28" s="132"/>
      <c r="G28" s="132"/>
      <c r="H28" s="132"/>
      <c r="I28" s="133"/>
      <c r="J28" s="137"/>
      <c r="K28" s="12" t="s">
        <v>3</v>
      </c>
      <c r="L28" s="74"/>
      <c r="M28" s="160" t="s">
        <v>4</v>
      </c>
      <c r="N28" s="160"/>
      <c r="O28" s="160"/>
      <c r="P28" s="160"/>
      <c r="Q28" s="160"/>
    </row>
    <row r="29" spans="2:251" ht="14.25" customHeight="1">
      <c r="B29" s="140"/>
      <c r="C29" s="141"/>
      <c r="D29" s="134"/>
      <c r="E29" s="135"/>
      <c r="F29" s="135"/>
      <c r="G29" s="135"/>
      <c r="H29" s="135"/>
      <c r="I29" s="136"/>
      <c r="J29" s="137"/>
      <c r="K29" s="12" t="s">
        <v>2</v>
      </c>
      <c r="L29" s="74"/>
      <c r="M29" s="160"/>
      <c r="N29" s="160"/>
      <c r="O29" s="160"/>
      <c r="P29" s="160"/>
      <c r="Q29" s="160"/>
    </row>
    <row r="30" spans="2:251" ht="15.75">
      <c r="B30" s="138"/>
      <c r="C30" s="139"/>
      <c r="D30" s="131" t="s">
        <v>5</v>
      </c>
      <c r="E30" s="132"/>
      <c r="F30" s="132"/>
      <c r="G30" s="132"/>
      <c r="H30" s="132"/>
      <c r="I30" s="133"/>
      <c r="J30" s="137"/>
      <c r="K30" s="12" t="s">
        <v>3</v>
      </c>
      <c r="L30" s="74"/>
      <c r="M30" s="262"/>
      <c r="N30" s="262"/>
      <c r="O30" s="262"/>
      <c r="P30" s="262"/>
      <c r="Q30" s="262"/>
    </row>
    <row r="31" spans="2:251" ht="15.75">
      <c r="B31" s="140"/>
      <c r="C31" s="141"/>
      <c r="D31" s="134"/>
      <c r="E31" s="135"/>
      <c r="F31" s="135"/>
      <c r="G31" s="135"/>
      <c r="H31" s="135"/>
      <c r="I31" s="136"/>
      <c r="J31" s="137"/>
      <c r="K31" s="12" t="s">
        <v>2</v>
      </c>
      <c r="L31" s="74"/>
      <c r="M31" s="262"/>
      <c r="N31" s="262"/>
      <c r="O31" s="262"/>
      <c r="P31" s="262"/>
      <c r="Q31" s="262"/>
    </row>
    <row r="32" spans="2:251" ht="15" customHeight="1">
      <c r="B32" s="145" t="s">
        <v>1</v>
      </c>
      <c r="C32" s="165"/>
      <c r="D32" s="165"/>
      <c r="E32" s="165"/>
      <c r="F32" s="165"/>
      <c r="G32" s="165"/>
      <c r="H32" s="165"/>
      <c r="I32" s="165"/>
      <c r="J32" s="165"/>
      <c r="K32" s="165"/>
      <c r="L32" s="146"/>
      <c r="M32" s="160" t="s">
        <v>0</v>
      </c>
      <c r="N32" s="160"/>
      <c r="O32" s="160"/>
      <c r="P32" s="160"/>
      <c r="Q32" s="160"/>
    </row>
    <row r="33" spans="2:53" ht="29.25" customHeight="1">
      <c r="B33" s="147"/>
      <c r="C33" s="166"/>
      <c r="D33" s="166"/>
      <c r="E33" s="166"/>
      <c r="F33" s="166"/>
      <c r="G33" s="166"/>
      <c r="H33" s="166"/>
      <c r="I33" s="166"/>
      <c r="J33" s="166"/>
      <c r="K33" s="166"/>
      <c r="L33" s="148"/>
      <c r="M33" s="160"/>
      <c r="N33" s="160"/>
      <c r="O33" s="160"/>
      <c r="P33" s="160"/>
      <c r="Q33" s="160"/>
    </row>
    <row r="34" spans="2:53">
      <c r="M34" s="11"/>
      <c r="N34" s="11"/>
    </row>
    <row r="35" spans="2:53" ht="15.75"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2:53" ht="15.75"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2:53" ht="15.75"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2:53" ht="15.75"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2:53" ht="15.75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2:53" ht="15.75"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2:53" ht="15.75"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2:53" ht="15.75"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</sheetData>
  <mergeCells count="86">
    <mergeCell ref="D2:K3"/>
    <mergeCell ref="L2:O2"/>
    <mergeCell ref="P2:Q5"/>
    <mergeCell ref="L3:O3"/>
    <mergeCell ref="D4:K5"/>
    <mergeCell ref="L4:O4"/>
    <mergeCell ref="L5:O5"/>
    <mergeCell ref="B2:C5"/>
    <mergeCell ref="O20:O21"/>
    <mergeCell ref="P20:P21"/>
    <mergeCell ref="Q20:Q21"/>
    <mergeCell ref="B13:C13"/>
    <mergeCell ref="D14:I14"/>
    <mergeCell ref="M15:N16"/>
    <mergeCell ref="O15:Q15"/>
    <mergeCell ref="B15:B17"/>
    <mergeCell ref="B18:B21"/>
    <mergeCell ref="C6:Q6"/>
    <mergeCell ref="D8:Q8"/>
    <mergeCell ref="B9:C9"/>
    <mergeCell ref="B10:C10"/>
    <mergeCell ref="B11:C11"/>
    <mergeCell ref="D7:Q7"/>
    <mergeCell ref="T9:X9"/>
    <mergeCell ref="D10:I10"/>
    <mergeCell ref="N10:P10"/>
    <mergeCell ref="D11:I11"/>
    <mergeCell ref="N11:P11"/>
    <mergeCell ref="U11:W11"/>
    <mergeCell ref="D9:I9"/>
    <mergeCell ref="J9:L14"/>
    <mergeCell ref="M9:Q9"/>
    <mergeCell ref="D12:I12"/>
    <mergeCell ref="N12:P12"/>
    <mergeCell ref="U12:W12"/>
    <mergeCell ref="D13:I13"/>
    <mergeCell ref="N13:P13"/>
    <mergeCell ref="U13:W13"/>
    <mergeCell ref="N14:P14"/>
    <mergeCell ref="U14:V14"/>
    <mergeCell ref="B12:C12"/>
    <mergeCell ref="U15:V15"/>
    <mergeCell ref="O16:O17"/>
    <mergeCell ref="P16:P17"/>
    <mergeCell ref="Q16:Q17"/>
    <mergeCell ref="U16:V16"/>
    <mergeCell ref="U17:V17"/>
    <mergeCell ref="C15:C17"/>
    <mergeCell ref="D15:D17"/>
    <mergeCell ref="E15:E17"/>
    <mergeCell ref="F15:F17"/>
    <mergeCell ref="H15:H17"/>
    <mergeCell ref="G15:G17"/>
    <mergeCell ref="U18:V18"/>
    <mergeCell ref="C20:C21"/>
    <mergeCell ref="E20:E21"/>
    <mergeCell ref="C18:C19"/>
    <mergeCell ref="E18:E19"/>
    <mergeCell ref="O18:O19"/>
    <mergeCell ref="P18:P19"/>
    <mergeCell ref="Q18:Q19"/>
    <mergeCell ref="D30:I31"/>
    <mergeCell ref="D25:I25"/>
    <mergeCell ref="O22:O23"/>
    <mergeCell ref="P22:P23"/>
    <mergeCell ref="Q22:Q23"/>
    <mergeCell ref="J30:J31"/>
    <mergeCell ref="K25:L25"/>
    <mergeCell ref="D26:I27"/>
    <mergeCell ref="D28:I29"/>
    <mergeCell ref="B22:B23"/>
    <mergeCell ref="C22:C23"/>
    <mergeCell ref="E22:E23"/>
    <mergeCell ref="I15:L16"/>
    <mergeCell ref="M32:Q33"/>
    <mergeCell ref="M28:Q29"/>
    <mergeCell ref="M30:Q31"/>
    <mergeCell ref="B28:C29"/>
    <mergeCell ref="B30:C31"/>
    <mergeCell ref="B32:L33"/>
    <mergeCell ref="M25:Q25"/>
    <mergeCell ref="M26:Q27"/>
    <mergeCell ref="B25:C25"/>
    <mergeCell ref="B26:C27"/>
    <mergeCell ref="J26:J27"/>
    <mergeCell ref="J28:J29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5"/>
  <sheetViews>
    <sheetView topLeftCell="A4" workbookViewId="0">
      <selection activeCell="C23" sqref="C23"/>
    </sheetView>
  </sheetViews>
  <sheetFormatPr baseColWidth="10" defaultRowHeight="15"/>
  <cols>
    <col min="3" max="3" width="50.42578125" customWidth="1"/>
    <col min="4" max="4" width="30" customWidth="1"/>
  </cols>
  <sheetData>
    <row r="1" spans="1:4">
      <c r="A1" s="103" t="s">
        <v>164</v>
      </c>
      <c r="B1" s="104" t="s">
        <v>165</v>
      </c>
      <c r="C1" s="104" t="s">
        <v>166</v>
      </c>
      <c r="D1" s="105" t="s">
        <v>167</v>
      </c>
    </row>
    <row r="2" spans="1:4">
      <c r="A2" s="110"/>
      <c r="C2" s="107"/>
      <c r="D2" s="108"/>
    </row>
    <row r="3" spans="1:4">
      <c r="A3" s="110"/>
      <c r="C3" s="107"/>
      <c r="D3" s="108"/>
    </row>
    <row r="4" spans="1:4">
      <c r="A4" s="109"/>
      <c r="C4" s="107"/>
      <c r="D4" s="108"/>
    </row>
    <row r="5" spans="1:4">
      <c r="A5" s="109"/>
      <c r="C5" s="107"/>
      <c r="D5" s="108"/>
    </row>
    <row r="6" spans="1:4">
      <c r="A6" s="109"/>
      <c r="C6" s="107"/>
      <c r="D6" s="108"/>
    </row>
    <row r="7" spans="1:4">
      <c r="A7" s="110"/>
      <c r="C7" s="107"/>
      <c r="D7" s="108"/>
    </row>
    <row r="8" spans="1:4">
      <c r="A8" s="110"/>
      <c r="C8" s="107"/>
      <c r="D8" s="108"/>
    </row>
    <row r="9" spans="1:4">
      <c r="A9" s="110"/>
      <c r="C9" s="107"/>
      <c r="D9" s="108"/>
    </row>
    <row r="10" spans="1:4">
      <c r="A10" s="110"/>
      <c r="C10" s="107"/>
      <c r="D10" s="108"/>
    </row>
    <row r="11" spans="1:4">
      <c r="A11" s="110"/>
      <c r="C11" s="107"/>
      <c r="D11" s="108"/>
    </row>
    <row r="12" spans="1:4">
      <c r="A12" s="110"/>
      <c r="C12" s="107"/>
      <c r="D12" s="108"/>
    </row>
    <row r="13" spans="1:4">
      <c r="A13" s="110"/>
      <c r="C13" s="107"/>
      <c r="D13" s="108"/>
    </row>
    <row r="14" spans="1:4">
      <c r="A14" s="110"/>
      <c r="C14" s="107"/>
      <c r="D14" s="108"/>
    </row>
    <row r="15" spans="1:4">
      <c r="A15" s="109"/>
      <c r="C15" s="107"/>
      <c r="D15" s="108"/>
    </row>
    <row r="16" spans="1:4">
      <c r="A16" s="110"/>
      <c r="C16" s="107"/>
      <c r="D16" s="108"/>
    </row>
    <row r="17" spans="1:4">
      <c r="A17" s="110"/>
      <c r="C17" s="107"/>
      <c r="D17" s="108"/>
    </row>
    <row r="18" spans="1:4">
      <c r="A18" s="110"/>
      <c r="C18" s="107"/>
      <c r="D18" s="108"/>
    </row>
    <row r="19" spans="1:4">
      <c r="A19" s="109"/>
      <c r="C19" s="107"/>
      <c r="D19" s="108"/>
    </row>
    <row r="20" spans="1:4">
      <c r="A20" s="109"/>
      <c r="C20" s="107"/>
      <c r="D20" s="108"/>
    </row>
    <row r="21" spans="1:4">
      <c r="A21" s="110"/>
      <c r="C21" s="107"/>
      <c r="D21" s="108"/>
    </row>
    <row r="22" spans="1:4">
      <c r="A22" s="110"/>
      <c r="C22" s="107"/>
      <c r="D22" s="108"/>
    </row>
    <row r="23" spans="1:4">
      <c r="A23" s="110"/>
      <c r="C23" s="107"/>
      <c r="D23" s="108"/>
    </row>
    <row r="24" spans="1:4">
      <c r="A24" s="110"/>
      <c r="C24" s="107"/>
      <c r="D24" s="108"/>
    </row>
    <row r="25" spans="1:4">
      <c r="A25" s="110"/>
      <c r="C25" s="107"/>
      <c r="D25" s="108"/>
    </row>
    <row r="26" spans="1:4">
      <c r="A26" s="110"/>
      <c r="C26" s="107"/>
      <c r="D26" s="108"/>
    </row>
    <row r="27" spans="1:4">
      <c r="A27" s="110"/>
      <c r="C27" s="107"/>
      <c r="D27" s="108"/>
    </row>
    <row r="28" spans="1:4">
      <c r="A28" s="110"/>
      <c r="C28" s="107"/>
      <c r="D28" s="108"/>
    </row>
    <row r="29" spans="1:4">
      <c r="A29" s="110"/>
      <c r="C29" s="107"/>
      <c r="D29" s="108"/>
    </row>
    <row r="30" spans="1:4">
      <c r="A30" s="110"/>
      <c r="C30" s="107"/>
      <c r="D30" s="108"/>
    </row>
    <row r="31" spans="1:4">
      <c r="C31" s="107"/>
      <c r="D31" s="108"/>
    </row>
    <row r="32" spans="1:4">
      <c r="C32" s="107"/>
      <c r="D32" s="108"/>
    </row>
    <row r="33" spans="1:4">
      <c r="A33" s="110"/>
      <c r="C33" s="107"/>
      <c r="D33" s="108"/>
    </row>
    <row r="34" spans="1:4">
      <c r="A34" s="110"/>
      <c r="C34" s="107"/>
      <c r="D34" s="108"/>
    </row>
    <row r="35" spans="1:4">
      <c r="A35" s="110"/>
      <c r="C35" s="107"/>
      <c r="D35" s="108"/>
    </row>
    <row r="36" spans="1:4">
      <c r="C36" s="107"/>
      <c r="D36" s="108"/>
    </row>
    <row r="37" spans="1:4">
      <c r="A37" s="110"/>
      <c r="C37" s="107"/>
      <c r="D37" s="108"/>
    </row>
    <row r="38" spans="1:4">
      <c r="A38" s="110"/>
      <c r="C38" s="107"/>
      <c r="D38" s="108"/>
    </row>
    <row r="39" spans="1:4">
      <c r="A39" s="110"/>
      <c r="C39" s="107"/>
      <c r="D39" s="108"/>
    </row>
    <row r="40" spans="1:4">
      <c r="A40" s="110"/>
      <c r="C40" s="107"/>
      <c r="D40" s="108"/>
    </row>
    <row r="41" spans="1:4">
      <c r="A41" s="110"/>
      <c r="C41" s="107"/>
      <c r="D41" s="108"/>
    </row>
    <row r="42" spans="1:4">
      <c r="A42" s="110"/>
      <c r="C42" s="107"/>
      <c r="D42" s="108"/>
    </row>
    <row r="43" spans="1:4">
      <c r="A43" s="110"/>
      <c r="C43" s="107"/>
      <c r="D43" s="108"/>
    </row>
    <row r="44" spans="1:4">
      <c r="A44" s="110"/>
      <c r="C44" s="107"/>
      <c r="D44" s="108"/>
    </row>
    <row r="45" spans="1:4">
      <c r="A45" s="110"/>
      <c r="C45" s="107"/>
      <c r="D45" s="108"/>
    </row>
    <row r="46" spans="1:4">
      <c r="A46" s="110"/>
      <c r="C46" s="107"/>
      <c r="D46" s="108"/>
    </row>
    <row r="47" spans="1:4">
      <c r="A47" s="110"/>
      <c r="C47" s="107"/>
      <c r="D47" s="108"/>
    </row>
    <row r="48" spans="1:4">
      <c r="A48" s="110"/>
      <c r="C48" s="107"/>
      <c r="D48" s="108"/>
    </row>
    <row r="49" spans="1:4">
      <c r="C49" s="107"/>
      <c r="D49" s="108"/>
    </row>
    <row r="50" spans="1:4">
      <c r="A50" s="110"/>
      <c r="C50" s="107"/>
      <c r="D50" s="108"/>
    </row>
    <row r="51" spans="1:4">
      <c r="A51" s="109"/>
      <c r="C51" s="107"/>
      <c r="D51" s="108"/>
    </row>
    <row r="52" spans="1:4">
      <c r="A52" s="110"/>
      <c r="C52" s="107"/>
      <c r="D52" s="108"/>
    </row>
    <row r="53" spans="1:4">
      <c r="A53" s="109"/>
      <c r="C53" s="107"/>
      <c r="D53" s="108"/>
    </row>
    <row r="54" spans="1:4">
      <c r="A54" s="110"/>
      <c r="C54" s="107"/>
      <c r="D54" s="108"/>
    </row>
    <row r="55" spans="1:4">
      <c r="A55" s="110"/>
      <c r="C55" s="107"/>
      <c r="D55" s="108"/>
    </row>
    <row r="56" spans="1:4">
      <c r="A56" s="110"/>
      <c r="C56" s="107"/>
      <c r="D56" s="108"/>
    </row>
    <row r="57" spans="1:4">
      <c r="A57" s="110"/>
      <c r="C57" s="107"/>
      <c r="D57" s="108"/>
    </row>
    <row r="58" spans="1:4">
      <c r="A58" s="110"/>
      <c r="C58" s="107"/>
      <c r="D58" s="108"/>
    </row>
    <row r="59" spans="1:4">
      <c r="C59" s="107"/>
      <c r="D59" s="108"/>
    </row>
    <row r="60" spans="1:4">
      <c r="A60" s="110"/>
      <c r="C60" s="107"/>
      <c r="D60" s="108"/>
    </row>
    <row r="61" spans="1:4">
      <c r="A61" s="110"/>
      <c r="C61" s="107"/>
      <c r="D61" s="108"/>
    </row>
    <row r="62" spans="1:4">
      <c r="A62" s="110"/>
      <c r="C62" s="107"/>
      <c r="D62" s="108"/>
    </row>
    <row r="63" spans="1:4">
      <c r="A63" s="110"/>
      <c r="C63" s="107"/>
      <c r="D63" s="108"/>
    </row>
    <row r="64" spans="1:4">
      <c r="A64" s="110"/>
      <c r="C64" s="107"/>
      <c r="D64" s="108"/>
    </row>
    <row r="65" spans="1:4">
      <c r="A65" s="110"/>
      <c r="C65" s="107"/>
      <c r="D65" s="108"/>
    </row>
    <row r="66" spans="1:4">
      <c r="A66" s="110"/>
      <c r="C66" s="107"/>
      <c r="D66" s="108"/>
    </row>
    <row r="67" spans="1:4">
      <c r="A67" s="109"/>
      <c r="C67" s="107"/>
      <c r="D67" s="108"/>
    </row>
    <row r="68" spans="1:4">
      <c r="A68" s="110"/>
      <c r="C68" s="107"/>
      <c r="D68" s="108"/>
    </row>
    <row r="69" spans="1:4">
      <c r="A69" s="110"/>
      <c r="C69" s="107"/>
      <c r="D69" s="108"/>
    </row>
    <row r="70" spans="1:4">
      <c r="A70" s="110"/>
      <c r="C70" s="107"/>
      <c r="D70" s="108"/>
    </row>
    <row r="71" spans="1:4">
      <c r="A71" s="110"/>
      <c r="C71" s="107"/>
      <c r="D71" s="108"/>
    </row>
    <row r="72" spans="1:4">
      <c r="A72" s="110"/>
      <c r="C72" s="107"/>
      <c r="D72" s="108"/>
    </row>
    <row r="73" spans="1:4">
      <c r="A73" s="110"/>
      <c r="C73" s="107"/>
      <c r="D73" s="108"/>
    </row>
    <row r="74" spans="1:4">
      <c r="A74" s="110"/>
      <c r="C74" s="107"/>
      <c r="D74" s="108"/>
    </row>
    <row r="75" spans="1:4">
      <c r="A75" s="109"/>
      <c r="C75" s="107"/>
      <c r="D75" s="108"/>
    </row>
    <row r="76" spans="1:4">
      <c r="A76" s="110"/>
      <c r="C76" s="107"/>
      <c r="D76" s="108"/>
    </row>
    <row r="77" spans="1:4">
      <c r="A77" s="110"/>
      <c r="C77" s="107"/>
      <c r="D77" s="108"/>
    </row>
    <row r="78" spans="1:4">
      <c r="A78" s="110"/>
      <c r="C78" s="107"/>
      <c r="D78" s="108"/>
    </row>
    <row r="79" spans="1:4">
      <c r="A79" s="110"/>
      <c r="C79" s="107"/>
      <c r="D79" s="108"/>
    </row>
    <row r="80" spans="1:4">
      <c r="A80" s="110"/>
      <c r="C80" s="107"/>
      <c r="D80" s="108"/>
    </row>
    <row r="81" spans="1:4">
      <c r="A81" s="110"/>
      <c r="C81" s="107"/>
      <c r="D81" s="108"/>
    </row>
    <row r="82" spans="1:4">
      <c r="A82" s="110"/>
      <c r="C82" s="107"/>
      <c r="D82" s="108"/>
    </row>
    <row r="83" spans="1:4">
      <c r="A83" s="110"/>
      <c r="C83" s="107"/>
      <c r="D83" s="108"/>
    </row>
    <row r="84" spans="1:4">
      <c r="A84" s="110"/>
      <c r="C84" s="107"/>
      <c r="D84" s="108"/>
    </row>
    <row r="85" spans="1:4">
      <c r="A85" s="110"/>
      <c r="C85" s="107"/>
      <c r="D85" s="108"/>
    </row>
    <row r="86" spans="1:4">
      <c r="A86" s="110"/>
      <c r="C86" s="107"/>
      <c r="D86" s="108"/>
    </row>
    <row r="87" spans="1:4">
      <c r="A87" s="110"/>
      <c r="C87" s="107"/>
      <c r="D87" s="108"/>
    </row>
    <row r="88" spans="1:4">
      <c r="A88" s="110"/>
      <c r="C88" s="107"/>
      <c r="D88" s="108"/>
    </row>
    <row r="89" spans="1:4">
      <c r="A89" s="109"/>
      <c r="C89" s="107"/>
      <c r="D89" s="108"/>
    </row>
    <row r="90" spans="1:4">
      <c r="A90" s="110"/>
      <c r="C90" s="107"/>
      <c r="D90" s="108"/>
    </row>
    <row r="91" spans="1:4">
      <c r="A91" s="110"/>
      <c r="C91" s="107"/>
      <c r="D91" s="108"/>
    </row>
    <row r="92" spans="1:4">
      <c r="A92" s="110"/>
      <c r="C92" s="107"/>
      <c r="D92" s="108"/>
    </row>
    <row r="93" spans="1:4">
      <c r="A93" s="110"/>
      <c r="C93" s="107"/>
      <c r="D93" s="108"/>
    </row>
    <row r="94" spans="1:4">
      <c r="A94" s="110"/>
      <c r="C94" s="107"/>
      <c r="D94" s="108"/>
    </row>
    <row r="95" spans="1:4">
      <c r="A95" s="110"/>
      <c r="C95" s="107"/>
      <c r="D95" s="108"/>
    </row>
    <row r="96" spans="1:4">
      <c r="A96" s="110"/>
      <c r="C96" s="107"/>
      <c r="D96" s="108"/>
    </row>
    <row r="97" spans="1:4">
      <c r="A97" s="110"/>
      <c r="C97" s="107"/>
      <c r="D97" s="108"/>
    </row>
    <row r="98" spans="1:4">
      <c r="A98" s="110"/>
      <c r="C98" s="107"/>
      <c r="D98" s="108"/>
    </row>
    <row r="99" spans="1:4">
      <c r="A99" s="110"/>
      <c r="C99" s="107"/>
      <c r="D99" s="108"/>
    </row>
    <row r="100" spans="1:4">
      <c r="A100" s="110"/>
      <c r="C100" s="107"/>
      <c r="D100" s="108"/>
    </row>
    <row r="101" spans="1:4">
      <c r="A101" s="110"/>
      <c r="C101" s="107"/>
      <c r="D101" s="108"/>
    </row>
    <row r="102" spans="1:4">
      <c r="A102" s="110"/>
      <c r="C102" s="107"/>
      <c r="D102" s="108"/>
    </row>
    <row r="103" spans="1:4">
      <c r="A103" s="110"/>
      <c r="C103" s="107"/>
      <c r="D103" s="108"/>
    </row>
    <row r="104" spans="1:4">
      <c r="A104" s="109"/>
      <c r="C104" s="107"/>
      <c r="D104" s="108"/>
    </row>
    <row r="105" spans="1:4">
      <c r="A105" s="109"/>
      <c r="C105" s="107"/>
      <c r="D105" s="108"/>
    </row>
    <row r="106" spans="1:4">
      <c r="A106" s="110"/>
      <c r="C106" s="107"/>
      <c r="D106" s="108"/>
    </row>
    <row r="107" spans="1:4">
      <c r="A107" s="110"/>
      <c r="C107" s="107"/>
      <c r="D107" s="108"/>
    </row>
    <row r="108" spans="1:4">
      <c r="A108" s="110"/>
      <c r="C108" s="107"/>
      <c r="D108" s="108"/>
    </row>
    <row r="109" spans="1:4">
      <c r="A109" s="109"/>
      <c r="C109" s="107"/>
      <c r="D109" s="108"/>
    </row>
    <row r="110" spans="1:4">
      <c r="A110" s="109"/>
      <c r="C110" s="107"/>
      <c r="D110" s="108"/>
    </row>
    <row r="111" spans="1:4">
      <c r="A111" s="109"/>
      <c r="C111" s="107"/>
      <c r="D111" s="108"/>
    </row>
    <row r="112" spans="1:4">
      <c r="A112" s="110"/>
      <c r="C112" s="107"/>
      <c r="D112" s="108"/>
    </row>
    <row r="113" spans="1:4">
      <c r="A113" s="110"/>
      <c r="C113" s="107"/>
      <c r="D113" s="108"/>
    </row>
    <row r="114" spans="1:4">
      <c r="A114" s="109"/>
      <c r="C114" s="107"/>
      <c r="D114" s="108"/>
    </row>
    <row r="115" spans="1:4">
      <c r="A115" s="109"/>
      <c r="C115" s="107"/>
      <c r="D115" s="108"/>
    </row>
    <row r="116" spans="1:4">
      <c r="A116" s="109"/>
      <c r="C116" s="107"/>
      <c r="D116" s="108"/>
    </row>
    <row r="117" spans="1:4">
      <c r="A117" s="109"/>
      <c r="C117" s="107"/>
      <c r="D117" s="108"/>
    </row>
    <row r="118" spans="1:4">
      <c r="C118" s="107"/>
      <c r="D118" s="108"/>
    </row>
    <row r="119" spans="1:4">
      <c r="A119" s="110"/>
      <c r="C119" s="107"/>
      <c r="D119" s="108"/>
    </row>
    <row r="120" spans="1:4">
      <c r="A120" s="110"/>
      <c r="C120" s="107"/>
      <c r="D120" s="108"/>
    </row>
    <row r="121" spans="1:4">
      <c r="A121" s="110"/>
      <c r="C121" s="107"/>
      <c r="D121" s="108"/>
    </row>
    <row r="122" spans="1:4">
      <c r="A122" s="110"/>
      <c r="C122" s="107"/>
      <c r="D122" s="108"/>
    </row>
    <row r="123" spans="1:4">
      <c r="A123" s="110"/>
      <c r="C123" s="107"/>
      <c r="D123" s="108"/>
    </row>
    <row r="124" spans="1:4">
      <c r="A124" s="110"/>
      <c r="C124" s="107"/>
      <c r="D124" s="108"/>
    </row>
    <row r="125" spans="1:4">
      <c r="A125" s="110"/>
      <c r="C125" s="107"/>
      <c r="D125" s="108"/>
    </row>
    <row r="126" spans="1:4">
      <c r="A126" s="110"/>
      <c r="C126" s="107"/>
      <c r="D126" s="108"/>
    </row>
    <row r="127" spans="1:4">
      <c r="A127" s="110"/>
      <c r="C127" s="107"/>
      <c r="D127" s="108"/>
    </row>
    <row r="128" spans="1:4">
      <c r="A128" s="109"/>
      <c r="C128" s="107"/>
      <c r="D128" s="108"/>
    </row>
    <row r="129" spans="1:4">
      <c r="A129" s="109"/>
      <c r="C129" s="107"/>
      <c r="D129" s="108"/>
    </row>
    <row r="130" spans="1:4">
      <c r="A130" s="110"/>
      <c r="C130" s="107"/>
      <c r="D130" s="108"/>
    </row>
    <row r="131" spans="1:4">
      <c r="A131" s="110"/>
      <c r="C131" s="107"/>
      <c r="D131" s="108"/>
    </row>
    <row r="132" spans="1:4">
      <c r="A132" s="110"/>
      <c r="C132" s="107"/>
      <c r="D132" s="108"/>
    </row>
    <row r="133" spans="1:4">
      <c r="A133" s="109"/>
      <c r="C133" s="107"/>
      <c r="D133" s="108"/>
    </row>
    <row r="134" spans="1:4">
      <c r="A134" s="110"/>
      <c r="C134" s="107"/>
      <c r="D134" s="108"/>
    </row>
    <row r="135" spans="1:4">
      <c r="A135" s="110"/>
      <c r="C135" s="107"/>
      <c r="D135" s="108"/>
    </row>
    <row r="136" spans="1:4">
      <c r="A136" s="110"/>
      <c r="C136" s="107"/>
      <c r="D136" s="108"/>
    </row>
    <row r="137" spans="1:4">
      <c r="A137" s="110"/>
      <c r="C137" s="107"/>
      <c r="D137" s="108"/>
    </row>
    <row r="138" spans="1:4">
      <c r="A138" s="110"/>
      <c r="C138" s="107"/>
      <c r="D138" s="108"/>
    </row>
    <row r="139" spans="1:4">
      <c r="A139" s="110"/>
      <c r="C139" s="107"/>
      <c r="D139" s="108"/>
    </row>
    <row r="140" spans="1:4">
      <c r="A140" s="109"/>
      <c r="C140" s="107"/>
      <c r="D140" s="108"/>
    </row>
    <row r="141" spans="1:4">
      <c r="A141" s="110"/>
      <c r="C141" s="107"/>
      <c r="D141" s="108"/>
    </row>
    <row r="142" spans="1:4">
      <c r="A142" s="110"/>
      <c r="C142" s="107"/>
      <c r="D142" s="108"/>
    </row>
    <row r="143" spans="1:4">
      <c r="A143" s="110"/>
      <c r="C143" s="107"/>
      <c r="D143" s="108"/>
    </row>
    <row r="144" spans="1:4">
      <c r="A144" s="110"/>
      <c r="C144" s="107"/>
      <c r="D144" s="108"/>
    </row>
    <row r="145" spans="1:4">
      <c r="A145" s="109"/>
      <c r="C145" s="107"/>
      <c r="D145" s="108"/>
    </row>
    <row r="146" spans="1:4">
      <c r="A146" s="110"/>
      <c r="C146" s="107"/>
      <c r="D146" s="108"/>
    </row>
    <row r="147" spans="1:4">
      <c r="A147" s="110"/>
      <c r="C147" s="107"/>
      <c r="D147" s="108"/>
    </row>
    <row r="148" spans="1:4">
      <c r="A148" s="109"/>
      <c r="C148" s="107"/>
      <c r="D148" s="108"/>
    </row>
    <row r="149" spans="1:4">
      <c r="A149" s="109"/>
      <c r="C149" s="107"/>
      <c r="D149" s="108"/>
    </row>
    <row r="150" spans="1:4">
      <c r="A150" s="110"/>
      <c r="C150" s="107"/>
      <c r="D150" s="108"/>
    </row>
    <row r="151" spans="1:4">
      <c r="A151" s="110"/>
      <c r="C151" s="107"/>
      <c r="D151" s="108"/>
    </row>
    <row r="152" spans="1:4">
      <c r="A152" s="110"/>
      <c r="C152" s="107"/>
      <c r="D152" s="108"/>
    </row>
    <row r="153" spans="1:4">
      <c r="A153" s="110"/>
      <c r="C153" s="107"/>
      <c r="D153" s="108"/>
    </row>
    <row r="154" spans="1:4">
      <c r="A154" s="110"/>
      <c r="C154" s="107"/>
      <c r="D154" s="108"/>
    </row>
    <row r="155" spans="1:4">
      <c r="A155" s="110"/>
      <c r="C155" s="107"/>
      <c r="D155" s="108"/>
    </row>
    <row r="156" spans="1:4">
      <c r="A156" s="110"/>
      <c r="C156" s="107"/>
      <c r="D156" s="108"/>
    </row>
    <row r="157" spans="1:4">
      <c r="A157" s="110"/>
      <c r="C157" s="107"/>
      <c r="D157" s="108"/>
    </row>
    <row r="158" spans="1:4">
      <c r="A158" s="110"/>
      <c r="C158" s="107"/>
      <c r="D158" s="108"/>
    </row>
    <row r="159" spans="1:4">
      <c r="A159" s="110"/>
      <c r="C159" s="107"/>
      <c r="D159" s="108"/>
    </row>
    <row r="160" spans="1:4">
      <c r="A160" s="110"/>
      <c r="C160" s="107"/>
      <c r="D160" s="108"/>
    </row>
    <row r="161" spans="1:4">
      <c r="A161" s="109"/>
      <c r="C161" s="107"/>
      <c r="D161" s="108"/>
    </row>
    <row r="162" spans="1:4">
      <c r="A162" s="109"/>
      <c r="C162" s="107"/>
      <c r="D162" s="108"/>
    </row>
    <row r="163" spans="1:4">
      <c r="A163" s="110"/>
      <c r="C163" s="107"/>
      <c r="D163" s="108"/>
    </row>
    <row r="164" spans="1:4">
      <c r="A164" s="110"/>
      <c r="C164" s="107"/>
      <c r="D164" s="108"/>
    </row>
    <row r="165" spans="1:4">
      <c r="A165" s="110"/>
      <c r="C165" s="107"/>
      <c r="D165" s="108"/>
    </row>
    <row r="166" spans="1:4">
      <c r="A166" s="110"/>
      <c r="C166" s="107"/>
      <c r="D166" s="108"/>
    </row>
    <row r="167" spans="1:4">
      <c r="A167" s="110"/>
      <c r="C167" s="107"/>
      <c r="D167" s="108"/>
    </row>
    <row r="168" spans="1:4">
      <c r="A168" s="110"/>
      <c r="C168" s="107"/>
      <c r="D168" s="108"/>
    </row>
    <row r="169" spans="1:4">
      <c r="A169" s="110"/>
      <c r="C169" s="107"/>
      <c r="D169" s="108"/>
    </row>
    <row r="170" spans="1:4">
      <c r="A170" s="110"/>
      <c r="C170" s="107"/>
      <c r="D170" s="108"/>
    </row>
    <row r="171" spans="1:4">
      <c r="A171" s="110"/>
      <c r="C171" s="107"/>
      <c r="D171" s="108"/>
    </row>
    <row r="172" spans="1:4">
      <c r="A172" s="110"/>
      <c r="C172" s="107"/>
      <c r="D172" s="108"/>
    </row>
    <row r="173" spans="1:4">
      <c r="A173" s="110"/>
      <c r="C173" s="107"/>
      <c r="D173" s="108"/>
    </row>
    <row r="174" spans="1:4">
      <c r="A174" s="110"/>
      <c r="C174" s="107"/>
      <c r="D174" s="108"/>
    </row>
    <row r="175" spans="1:4">
      <c r="A175" s="110"/>
      <c r="C175" s="107"/>
      <c r="D175" s="108"/>
    </row>
    <row r="176" spans="1:4">
      <c r="A176" s="110"/>
      <c r="C176" s="107"/>
      <c r="D176" s="108"/>
    </row>
    <row r="177" spans="1:4">
      <c r="A177" s="110"/>
      <c r="C177" s="107"/>
      <c r="D177" s="108"/>
    </row>
    <row r="178" spans="1:4">
      <c r="A178" s="110"/>
      <c r="C178" s="107"/>
      <c r="D178" s="108"/>
    </row>
    <row r="179" spans="1:4">
      <c r="A179" s="109"/>
      <c r="C179" s="107"/>
      <c r="D179" s="108"/>
    </row>
    <row r="180" spans="1:4">
      <c r="A180" s="110"/>
      <c r="C180" s="107"/>
      <c r="D180" s="108"/>
    </row>
    <row r="181" spans="1:4">
      <c r="A181" s="110"/>
      <c r="C181" s="107"/>
      <c r="D181" s="108"/>
    </row>
    <row r="182" spans="1:4">
      <c r="A182" s="110"/>
      <c r="C182" s="107"/>
      <c r="D182" s="108"/>
    </row>
    <row r="183" spans="1:4">
      <c r="A183" s="110"/>
      <c r="C183" s="107"/>
      <c r="D183" s="108"/>
    </row>
    <row r="184" spans="1:4">
      <c r="A184" s="106"/>
      <c r="C184" s="107"/>
      <c r="D184" s="108"/>
    </row>
    <row r="185" spans="1:4">
      <c r="A185" s="110"/>
      <c r="C185" s="107"/>
      <c r="D185" s="108"/>
    </row>
    <row r="186" spans="1:4">
      <c r="A186" s="106"/>
      <c r="C186" s="107"/>
      <c r="D186" s="108"/>
    </row>
    <row r="187" spans="1:4">
      <c r="A187" s="106"/>
      <c r="C187" s="107"/>
      <c r="D187" s="108"/>
    </row>
    <row r="188" spans="1:4">
      <c r="A188" s="106"/>
      <c r="C188" s="107"/>
      <c r="D188" s="108"/>
    </row>
    <row r="189" spans="1:4">
      <c r="A189" s="106"/>
      <c r="C189" s="107"/>
      <c r="D189" s="108"/>
    </row>
    <row r="190" spans="1:4">
      <c r="A190" s="106"/>
      <c r="C190" s="107"/>
      <c r="D190" s="108"/>
    </row>
    <row r="191" spans="1:4">
      <c r="A191" s="106"/>
      <c r="C191" s="107"/>
      <c r="D191" s="108"/>
    </row>
    <row r="192" spans="1:4">
      <c r="A192" s="106"/>
      <c r="C192" s="107"/>
      <c r="D192" s="108"/>
    </row>
    <row r="193" spans="1:4">
      <c r="A193" s="106"/>
      <c r="C193" s="107"/>
      <c r="D193" s="108"/>
    </row>
    <row r="194" spans="1:4">
      <c r="A194" s="106"/>
      <c r="C194" s="107"/>
      <c r="D194" s="108"/>
    </row>
    <row r="195" spans="1:4">
      <c r="A195" s="106"/>
      <c r="C195" s="107"/>
      <c r="D195" s="108"/>
    </row>
    <row r="196" spans="1:4">
      <c r="A196" s="106"/>
      <c r="C196" s="107"/>
      <c r="D196" s="108"/>
    </row>
    <row r="197" spans="1:4">
      <c r="A197" s="106"/>
      <c r="C197" s="107"/>
      <c r="D197" s="108"/>
    </row>
    <row r="198" spans="1:4">
      <c r="A198" s="106"/>
      <c r="C198" s="107"/>
      <c r="D198" s="108"/>
    </row>
    <row r="199" spans="1:4">
      <c r="A199" s="106"/>
      <c r="C199" s="107"/>
      <c r="D199" s="108"/>
    </row>
    <row r="200" spans="1:4">
      <c r="A200" s="106"/>
      <c r="C200" s="107"/>
      <c r="D200" s="108"/>
    </row>
    <row r="201" spans="1:4">
      <c r="A201" s="106"/>
      <c r="C201" s="107"/>
      <c r="D201" s="108"/>
    </row>
    <row r="202" spans="1:4">
      <c r="A202" s="106"/>
      <c r="C202" s="107"/>
      <c r="D202" s="108"/>
    </row>
    <row r="203" spans="1:4">
      <c r="A203" s="106"/>
      <c r="C203" s="107"/>
      <c r="D203" s="108"/>
    </row>
    <row r="204" spans="1:4">
      <c r="A204" s="109"/>
      <c r="C204" s="107"/>
      <c r="D204" s="108"/>
    </row>
    <row r="205" spans="1:4">
      <c r="A205" s="109"/>
      <c r="C205" s="107"/>
      <c r="D205" s="108"/>
    </row>
    <row r="206" spans="1:4">
      <c r="A206" s="109"/>
      <c r="C206" s="107"/>
      <c r="D206" s="108"/>
    </row>
    <row r="207" spans="1:4">
      <c r="A207" s="110"/>
      <c r="C207" s="107"/>
      <c r="D207" s="108"/>
    </row>
    <row r="208" spans="1:4">
      <c r="A208" s="110"/>
      <c r="C208" s="107"/>
      <c r="D208" s="108"/>
    </row>
    <row r="209" spans="1:4">
      <c r="A209" s="110"/>
      <c r="C209" s="107"/>
      <c r="D209" s="108"/>
    </row>
    <row r="210" spans="1:4">
      <c r="A210" s="110"/>
      <c r="C210" s="107"/>
      <c r="D210" s="108"/>
    </row>
    <row r="211" spans="1:4">
      <c r="A211" s="110"/>
      <c r="C211" s="107"/>
      <c r="D211" s="108"/>
    </row>
    <row r="212" spans="1:4">
      <c r="A212" s="110"/>
      <c r="C212" s="107"/>
      <c r="D212" s="108"/>
    </row>
    <row r="213" spans="1:4">
      <c r="A213" s="109"/>
      <c r="C213" s="107"/>
      <c r="D213" s="108"/>
    </row>
    <row r="214" spans="1:4">
      <c r="A214" s="110"/>
      <c r="C214" s="107"/>
      <c r="D214" s="108"/>
    </row>
    <row r="215" spans="1:4">
      <c r="A215" s="110"/>
      <c r="C215" s="107"/>
      <c r="D215" s="108"/>
    </row>
    <row r="216" spans="1:4">
      <c r="A216" s="109"/>
      <c r="C216" s="107"/>
      <c r="D216" s="108"/>
    </row>
    <row r="217" spans="1:4">
      <c r="A217" s="110"/>
      <c r="C217" s="107"/>
      <c r="D217" s="108"/>
    </row>
    <row r="218" spans="1:4">
      <c r="A218" s="109"/>
      <c r="C218" s="107"/>
      <c r="D218" s="108"/>
    </row>
    <row r="219" spans="1:4">
      <c r="A219" s="110"/>
      <c r="C219" s="107"/>
      <c r="D219" s="108"/>
    </row>
    <row r="220" spans="1:4">
      <c r="A220" s="110"/>
      <c r="C220" s="107"/>
      <c r="D220" s="108"/>
    </row>
    <row r="221" spans="1:4">
      <c r="A221" s="109"/>
      <c r="C221" s="107"/>
      <c r="D221" s="108"/>
    </row>
    <row r="222" spans="1:4">
      <c r="A222" s="110"/>
      <c r="C222" s="107"/>
      <c r="D222" s="108"/>
    </row>
    <row r="223" spans="1:4">
      <c r="A223" s="110"/>
      <c r="C223" s="107"/>
      <c r="D223" s="108"/>
    </row>
    <row r="224" spans="1:4">
      <c r="A224" s="110"/>
      <c r="C224" s="107"/>
      <c r="D224" s="108"/>
    </row>
    <row r="225" spans="1:4">
      <c r="A225" s="109"/>
      <c r="C225" s="107"/>
      <c r="D225" s="108"/>
    </row>
    <row r="226" spans="1:4">
      <c r="A226" s="110"/>
      <c r="C226" s="107"/>
      <c r="D226" s="108"/>
    </row>
    <row r="227" spans="1:4">
      <c r="A227" s="109"/>
      <c r="C227" s="107"/>
      <c r="D227" s="108"/>
    </row>
    <row r="228" spans="1:4">
      <c r="A228" s="110"/>
      <c r="C228" s="107"/>
      <c r="D228" s="108"/>
    </row>
    <row r="229" spans="1:4">
      <c r="A229" s="109"/>
      <c r="C229" s="107"/>
      <c r="D229" s="108"/>
    </row>
    <row r="230" spans="1:4">
      <c r="A230" s="110"/>
      <c r="C230" s="107"/>
      <c r="D230" s="108"/>
    </row>
    <row r="231" spans="1:4">
      <c r="A231" s="110"/>
      <c r="C231" s="107"/>
      <c r="D231" s="108"/>
    </row>
    <row r="232" spans="1:4">
      <c r="C232" s="107"/>
      <c r="D232" s="108"/>
    </row>
    <row r="233" spans="1:4">
      <c r="A233" s="109"/>
      <c r="C233" s="107"/>
      <c r="D233" s="108"/>
    </row>
    <row r="234" spans="1:4">
      <c r="A234" s="110"/>
      <c r="C234" s="107"/>
      <c r="D234" s="108"/>
    </row>
    <row r="235" spans="1:4">
      <c r="A235" s="110"/>
      <c r="C235" s="107"/>
      <c r="D235" s="108"/>
    </row>
    <row r="236" spans="1:4">
      <c r="A236" s="110"/>
      <c r="C236" s="107"/>
      <c r="D236" s="108"/>
    </row>
    <row r="237" spans="1:4">
      <c r="A237" s="109"/>
      <c r="C237" s="107"/>
      <c r="D237" s="108"/>
    </row>
    <row r="238" spans="1:4">
      <c r="A238" s="110"/>
      <c r="C238" s="107"/>
      <c r="D238" s="108"/>
    </row>
    <row r="239" spans="1:4">
      <c r="A239" s="110"/>
      <c r="C239" s="107"/>
      <c r="D239" s="108"/>
    </row>
    <row r="240" spans="1:4">
      <c r="A240" s="110"/>
      <c r="C240" s="107"/>
      <c r="D240" s="108"/>
    </row>
    <row r="241" spans="1:4">
      <c r="A241" s="109"/>
      <c r="C241" s="107"/>
      <c r="D241" s="108"/>
    </row>
    <row r="242" spans="1:4">
      <c r="A242" s="110"/>
      <c r="C242" s="107"/>
      <c r="D242" s="108"/>
    </row>
    <row r="243" spans="1:4">
      <c r="A243" s="110"/>
      <c r="C243" s="107"/>
      <c r="D243" s="108"/>
    </row>
    <row r="244" spans="1:4">
      <c r="A244" s="110"/>
      <c r="C244" s="107"/>
      <c r="D244" s="108"/>
    </row>
    <row r="245" spans="1:4">
      <c r="A245" s="110"/>
      <c r="C245" s="107"/>
      <c r="D245" s="108"/>
    </row>
    <row r="246" spans="1:4">
      <c r="A246" s="109"/>
      <c r="C246" s="107"/>
      <c r="D246" s="108"/>
    </row>
    <row r="247" spans="1:4">
      <c r="A247" s="110"/>
      <c r="C247" s="107"/>
      <c r="D247" s="108"/>
    </row>
    <row r="248" spans="1:4">
      <c r="A248" s="109"/>
      <c r="C248" s="107"/>
      <c r="D248" s="108"/>
    </row>
    <row r="249" spans="1:4">
      <c r="A249" s="110"/>
      <c r="C249" s="107"/>
      <c r="D249" s="108"/>
    </row>
    <row r="250" spans="1:4">
      <c r="A250" s="110"/>
      <c r="C250" s="107"/>
      <c r="D250" s="108"/>
    </row>
    <row r="251" spans="1:4">
      <c r="A251" s="110"/>
      <c r="C251" s="107"/>
      <c r="D251" s="108"/>
    </row>
    <row r="252" spans="1:4">
      <c r="A252" s="109"/>
      <c r="C252" s="107"/>
      <c r="D252" s="108"/>
    </row>
    <row r="253" spans="1:4">
      <c r="A253" s="109"/>
      <c r="C253" s="107"/>
      <c r="D253" s="108"/>
    </row>
    <row r="254" spans="1:4">
      <c r="A254" s="110"/>
      <c r="C254" s="107"/>
      <c r="D254" s="108"/>
    </row>
    <row r="255" spans="1:4">
      <c r="A255" s="110"/>
      <c r="C255" s="107"/>
      <c r="D255" s="108"/>
    </row>
    <row r="256" spans="1:4">
      <c r="A256" s="106"/>
      <c r="C256" s="107"/>
      <c r="D256" s="108"/>
    </row>
    <row r="257" spans="1:4">
      <c r="A257" s="109"/>
      <c r="C257" s="107"/>
      <c r="D257" s="108"/>
    </row>
    <row r="258" spans="1:4">
      <c r="A258" s="110"/>
      <c r="C258" s="107"/>
      <c r="D258" s="108"/>
    </row>
    <row r="259" spans="1:4">
      <c r="A259" s="109"/>
      <c r="C259" s="107"/>
      <c r="D259" s="108"/>
    </row>
    <row r="260" spans="1:4">
      <c r="A260" s="110"/>
      <c r="C260" s="107"/>
      <c r="D260" s="108"/>
    </row>
    <row r="261" spans="1:4">
      <c r="A261" s="110"/>
      <c r="C261" s="107"/>
      <c r="D261" s="108"/>
    </row>
    <row r="262" spans="1:4">
      <c r="A262" s="110"/>
      <c r="C262" s="107"/>
      <c r="D262" s="108"/>
    </row>
    <row r="263" spans="1:4">
      <c r="A263" s="110"/>
      <c r="C263" s="107"/>
      <c r="D263" s="108"/>
    </row>
    <row r="264" spans="1:4">
      <c r="A264" s="109"/>
      <c r="C264" s="107"/>
      <c r="D264" s="108"/>
    </row>
    <row r="265" spans="1:4">
      <c r="A265" s="109"/>
      <c r="C265" s="107"/>
      <c r="D265" s="108"/>
    </row>
    <row r="266" spans="1:4">
      <c r="A266" s="109"/>
      <c r="C266" s="107"/>
      <c r="D266" s="108"/>
    </row>
    <row r="267" spans="1:4">
      <c r="A267" s="109"/>
      <c r="C267" s="107"/>
      <c r="D267" s="108"/>
    </row>
    <row r="268" spans="1:4">
      <c r="A268" s="110"/>
      <c r="C268" s="107"/>
      <c r="D268" s="108"/>
    </row>
    <row r="269" spans="1:4">
      <c r="A269" s="110"/>
      <c r="C269" s="107"/>
      <c r="D269" s="108"/>
    </row>
    <row r="270" spans="1:4">
      <c r="A270" s="110"/>
      <c r="C270" s="107"/>
      <c r="D270" s="108"/>
    </row>
    <row r="271" spans="1:4">
      <c r="A271" s="109"/>
      <c r="C271" s="107"/>
      <c r="D271" s="108"/>
    </row>
    <row r="272" spans="1:4">
      <c r="A272" s="110"/>
      <c r="C272" s="107"/>
      <c r="D272" s="108"/>
    </row>
    <row r="273" spans="1:4">
      <c r="A273" s="110"/>
      <c r="C273" s="107"/>
      <c r="D273" s="108"/>
    </row>
    <row r="274" spans="1:4">
      <c r="A274" s="110"/>
      <c r="C274" s="107"/>
      <c r="D274" s="108"/>
    </row>
    <row r="275" spans="1:4">
      <c r="A275" s="106"/>
      <c r="C275" s="107"/>
      <c r="D275" s="108"/>
    </row>
    <row r="276" spans="1:4">
      <c r="A276" s="110"/>
      <c r="C276" s="107"/>
      <c r="D276" s="108"/>
    </row>
    <row r="277" spans="1:4">
      <c r="A277" s="110"/>
      <c r="C277" s="107"/>
      <c r="D277" s="108"/>
    </row>
    <row r="278" spans="1:4">
      <c r="A278" s="110"/>
      <c r="C278" s="107"/>
      <c r="D278" s="108"/>
    </row>
    <row r="279" spans="1:4">
      <c r="A279" s="109"/>
      <c r="C279" s="107"/>
      <c r="D279" s="108"/>
    </row>
    <row r="280" spans="1:4">
      <c r="A280" s="109"/>
      <c r="C280" s="107"/>
      <c r="D280" s="108"/>
    </row>
    <row r="281" spans="1:4">
      <c r="A281" s="106"/>
      <c r="C281" s="107"/>
      <c r="D281" s="108"/>
    </row>
    <row r="282" spans="1:4">
      <c r="A282" s="109"/>
      <c r="C282" s="107"/>
      <c r="D282" s="108"/>
    </row>
    <row r="283" spans="1:4">
      <c r="A283" s="109"/>
      <c r="C283" s="107"/>
      <c r="D283" s="108"/>
    </row>
    <row r="284" spans="1:4">
      <c r="A284" s="109"/>
      <c r="C284" s="107"/>
      <c r="D284" s="108"/>
    </row>
    <row r="285" spans="1:4">
      <c r="A285" s="109"/>
      <c r="C285" s="107"/>
      <c r="D285" s="108"/>
    </row>
    <row r="286" spans="1:4">
      <c r="A286" s="109"/>
      <c r="C286" s="107"/>
      <c r="D286" s="108"/>
    </row>
    <row r="287" spans="1:4">
      <c r="A287" s="106"/>
      <c r="C287" s="107"/>
      <c r="D287" s="108"/>
    </row>
    <row r="288" spans="1:4">
      <c r="A288" s="110"/>
      <c r="C288" s="107"/>
      <c r="D288" s="108"/>
    </row>
    <row r="289" spans="1:4">
      <c r="A289" s="110"/>
      <c r="C289" s="107"/>
      <c r="D289" s="108"/>
    </row>
    <row r="290" spans="1:4">
      <c r="A290" s="110"/>
      <c r="C290" s="107"/>
      <c r="D290" s="108"/>
    </row>
    <row r="291" spans="1:4">
      <c r="A291" s="110"/>
      <c r="C291" s="107"/>
      <c r="D291" s="108"/>
    </row>
    <row r="292" spans="1:4">
      <c r="A292" s="110"/>
      <c r="C292" s="107"/>
      <c r="D292" s="108"/>
    </row>
    <row r="293" spans="1:4">
      <c r="A293" s="110"/>
      <c r="C293" s="107"/>
      <c r="D293" s="108"/>
    </row>
    <row r="294" spans="1:4">
      <c r="A294" s="110"/>
      <c r="C294" s="107"/>
      <c r="D294" s="108"/>
    </row>
    <row r="295" spans="1:4">
      <c r="A295" s="110"/>
      <c r="C295" s="107"/>
      <c r="D295" s="108"/>
    </row>
    <row r="296" spans="1:4">
      <c r="A296" s="106"/>
      <c r="C296" s="107"/>
      <c r="D296" s="108"/>
    </row>
    <row r="297" spans="1:4">
      <c r="A297" s="109"/>
      <c r="C297" s="107"/>
      <c r="D297" s="108"/>
    </row>
    <row r="298" spans="1:4">
      <c r="A298" s="110"/>
      <c r="C298" s="107"/>
      <c r="D298" s="108"/>
    </row>
    <row r="299" spans="1:4">
      <c r="A299" s="106"/>
      <c r="C299" s="107"/>
      <c r="D299" s="108"/>
    </row>
    <row r="300" spans="1:4">
      <c r="A300" s="110"/>
      <c r="C300" s="107"/>
      <c r="D300" s="108"/>
    </row>
    <row r="301" spans="1:4">
      <c r="A301" s="109"/>
      <c r="C301" s="107"/>
      <c r="D301" s="108"/>
    </row>
    <row r="302" spans="1:4">
      <c r="A302" s="110"/>
      <c r="C302" s="107"/>
      <c r="D302" s="108"/>
    </row>
    <row r="303" spans="1:4">
      <c r="A303" s="110"/>
      <c r="C303" s="107"/>
      <c r="D303" s="108"/>
    </row>
    <row r="304" spans="1:4">
      <c r="A304" s="109"/>
      <c r="C304" s="107"/>
      <c r="D304" s="108"/>
    </row>
    <row r="305" spans="1:4">
      <c r="A305" s="109"/>
      <c r="C305" s="107"/>
      <c r="D305" s="108"/>
    </row>
    <row r="306" spans="1:4">
      <c r="A306" s="106"/>
      <c r="C306" s="118"/>
      <c r="D306" s="108"/>
    </row>
    <row r="307" spans="1:4">
      <c r="A307" s="106"/>
      <c r="C307" s="107"/>
      <c r="D307" s="108"/>
    </row>
    <row r="308" spans="1:4">
      <c r="A308" s="106"/>
      <c r="C308" s="107"/>
      <c r="D308" s="108"/>
    </row>
    <row r="309" spans="1:4">
      <c r="A309" s="106"/>
      <c r="C309" s="107"/>
      <c r="D309" s="108"/>
    </row>
    <row r="310" spans="1:4">
      <c r="A310" s="106"/>
      <c r="C310" s="107"/>
      <c r="D310" s="108"/>
    </row>
    <row r="311" spans="1:4">
      <c r="A311" s="106"/>
      <c r="C311" s="107"/>
      <c r="D311" s="108"/>
    </row>
    <row r="312" spans="1:4">
      <c r="A312" s="106"/>
      <c r="C312" s="107"/>
      <c r="D312" s="108"/>
    </row>
    <row r="313" spans="1:4">
      <c r="A313" s="106"/>
      <c r="C313" s="107"/>
      <c r="D313" s="108"/>
    </row>
    <row r="314" spans="1:4">
      <c r="A314" s="109"/>
      <c r="C314" s="107"/>
      <c r="D314" s="108"/>
    </row>
    <row r="315" spans="1:4">
      <c r="A315" s="109"/>
      <c r="C315" s="107"/>
      <c r="D315" s="108"/>
    </row>
    <row r="316" spans="1:4">
      <c r="A316" s="109"/>
      <c r="C316" s="107"/>
      <c r="D316" s="108"/>
    </row>
    <row r="317" spans="1:4">
      <c r="A317" s="109"/>
      <c r="C317" s="107"/>
      <c r="D317" s="108"/>
    </row>
    <row r="318" spans="1:4">
      <c r="A318" s="109"/>
      <c r="C318" s="107"/>
      <c r="D318" s="108"/>
    </row>
    <row r="319" spans="1:4">
      <c r="A319" s="109"/>
      <c r="C319" s="107"/>
      <c r="D319" s="108"/>
    </row>
    <row r="320" spans="1:4">
      <c r="A320" s="109"/>
      <c r="C320" s="107"/>
      <c r="D320" s="108"/>
    </row>
    <row r="321" spans="1:4">
      <c r="A321" s="110"/>
      <c r="C321" s="107"/>
      <c r="D321" s="108"/>
    </row>
    <row r="322" spans="1:4">
      <c r="A322" s="110"/>
      <c r="C322" s="107"/>
      <c r="D322" s="108"/>
    </row>
    <row r="323" spans="1:4">
      <c r="A323" s="109"/>
      <c r="C323" s="107"/>
      <c r="D323" s="108"/>
    </row>
    <row r="324" spans="1:4">
      <c r="A324" s="110"/>
      <c r="C324" s="107"/>
      <c r="D324" s="108"/>
    </row>
    <row r="325" spans="1:4">
      <c r="A325" s="110"/>
      <c r="C325" s="107"/>
      <c r="D325" s="108"/>
    </row>
    <row r="326" spans="1:4">
      <c r="A326" s="110"/>
      <c r="C326" s="107"/>
      <c r="D326" s="108"/>
    </row>
    <row r="327" spans="1:4">
      <c r="A327" s="110"/>
      <c r="C327" s="107"/>
      <c r="D327" s="108"/>
    </row>
    <row r="328" spans="1:4">
      <c r="A328" s="110"/>
      <c r="C328" s="107"/>
      <c r="D328" s="108"/>
    </row>
    <row r="329" spans="1:4">
      <c r="A329" s="109"/>
      <c r="C329" s="107"/>
      <c r="D329" s="108"/>
    </row>
    <row r="330" spans="1:4">
      <c r="A330" s="109"/>
      <c r="C330" s="107"/>
      <c r="D330" s="108"/>
    </row>
    <row r="331" spans="1:4">
      <c r="A331" s="110"/>
      <c r="C331" s="107"/>
      <c r="D331" s="108"/>
    </row>
    <row r="332" spans="1:4">
      <c r="A332" s="110"/>
      <c r="C332" s="107"/>
      <c r="D332" s="108"/>
    </row>
    <row r="333" spans="1:4">
      <c r="A333" s="110"/>
      <c r="C333" s="107"/>
      <c r="D333" s="108"/>
    </row>
    <row r="334" spans="1:4">
      <c r="A334" s="109"/>
      <c r="C334" s="107"/>
      <c r="D334" s="108"/>
    </row>
    <row r="335" spans="1:4">
      <c r="A335" s="109"/>
      <c r="C335" s="107"/>
      <c r="D335" s="108"/>
    </row>
    <row r="336" spans="1:4">
      <c r="A336" s="110"/>
      <c r="C336" s="107"/>
      <c r="D336" s="108"/>
    </row>
    <row r="337" spans="1:4">
      <c r="A337" s="110"/>
      <c r="C337" s="107"/>
      <c r="D337" s="108"/>
    </row>
    <row r="338" spans="1:4">
      <c r="A338" s="109"/>
      <c r="C338" s="107"/>
      <c r="D338" s="108"/>
    </row>
    <row r="339" spans="1:4">
      <c r="A339" s="109"/>
      <c r="C339" s="107"/>
      <c r="D339" s="108"/>
    </row>
    <row r="340" spans="1:4">
      <c r="A340" s="106"/>
      <c r="C340" s="107"/>
      <c r="D340" s="108"/>
    </row>
    <row r="341" spans="1:4">
      <c r="A341" s="110"/>
      <c r="C341" s="107"/>
      <c r="D341" s="108"/>
    </row>
    <row r="342" spans="1:4">
      <c r="A342" s="110"/>
      <c r="C342" s="107"/>
      <c r="D342" s="108"/>
    </row>
    <row r="343" spans="1:4">
      <c r="A343" s="106"/>
      <c r="C343" s="107"/>
      <c r="D343" s="108"/>
    </row>
    <row r="344" spans="1:4">
      <c r="A344" s="110"/>
      <c r="C344" s="107"/>
      <c r="D344" s="108"/>
    </row>
    <row r="345" spans="1:4">
      <c r="A345" s="110"/>
      <c r="C345" s="107"/>
      <c r="D345" s="108"/>
    </row>
    <row r="346" spans="1:4">
      <c r="A346" s="110"/>
      <c r="C346" s="107"/>
      <c r="D346" s="108"/>
    </row>
    <row r="347" spans="1:4">
      <c r="A347" s="110"/>
      <c r="C347" s="107"/>
      <c r="D347" s="108"/>
    </row>
    <row r="348" spans="1:4">
      <c r="A348" s="110"/>
      <c r="C348" s="107"/>
      <c r="D348" s="108"/>
    </row>
    <row r="349" spans="1:4">
      <c r="A349" s="110"/>
      <c r="C349" s="107"/>
      <c r="D349" s="108"/>
    </row>
    <row r="350" spans="1:4">
      <c r="A350" s="106"/>
      <c r="C350" s="107"/>
      <c r="D350" s="108"/>
    </row>
    <row r="351" spans="1:4">
      <c r="A351" s="110"/>
      <c r="C351" s="107"/>
      <c r="D351" s="108"/>
    </row>
    <row r="352" spans="1:4">
      <c r="A352" s="106"/>
      <c r="C352" s="107"/>
      <c r="D352" s="108"/>
    </row>
    <row r="353" spans="1:4">
      <c r="A353" s="109"/>
      <c r="C353" s="107"/>
      <c r="D353" s="108"/>
    </row>
    <row r="354" spans="1:4">
      <c r="A354" s="109"/>
      <c r="C354" s="107"/>
      <c r="D354" s="108"/>
    </row>
    <row r="355" spans="1:4">
      <c r="A355" s="109"/>
      <c r="C355" s="107"/>
      <c r="D355" s="108"/>
    </row>
    <row r="356" spans="1:4">
      <c r="A356" s="109"/>
      <c r="C356" s="107"/>
      <c r="D356" s="108"/>
    </row>
    <row r="357" spans="1:4">
      <c r="A357" s="109"/>
      <c r="C357" s="107"/>
      <c r="D357" s="108"/>
    </row>
    <row r="358" spans="1:4">
      <c r="A358" s="109"/>
      <c r="C358" s="107"/>
      <c r="D358" s="108"/>
    </row>
    <row r="359" spans="1:4">
      <c r="A359" s="109"/>
      <c r="C359" s="107"/>
      <c r="D359" s="108"/>
    </row>
    <row r="360" spans="1:4">
      <c r="A360" s="109"/>
      <c r="C360" s="107"/>
      <c r="D360" s="108"/>
    </row>
    <row r="361" spans="1:4">
      <c r="A361" s="109"/>
      <c r="C361" s="107"/>
      <c r="D361" s="108"/>
    </row>
    <row r="362" spans="1:4">
      <c r="A362" s="110"/>
      <c r="C362" s="107"/>
      <c r="D362" s="108"/>
    </row>
    <row r="363" spans="1:4">
      <c r="A363" s="106"/>
      <c r="C363" s="107"/>
      <c r="D363" s="108"/>
    </row>
    <row r="364" spans="1:4">
      <c r="A364" s="106"/>
      <c r="C364" s="107"/>
      <c r="D364" s="108"/>
    </row>
    <row r="365" spans="1:4">
      <c r="A365" s="106"/>
      <c r="C365" s="107"/>
      <c r="D365" s="108"/>
    </row>
    <row r="366" spans="1:4">
      <c r="A366" s="110"/>
      <c r="C366" s="107"/>
      <c r="D366" s="108"/>
    </row>
    <row r="367" spans="1:4">
      <c r="A367" s="106"/>
      <c r="C367" s="107"/>
      <c r="D367" s="108"/>
    </row>
    <row r="368" spans="1:4">
      <c r="A368" s="106"/>
      <c r="C368" s="107"/>
      <c r="D368" s="108"/>
    </row>
    <row r="369" spans="1:4">
      <c r="A369" s="109"/>
      <c r="C369" s="107"/>
      <c r="D369" s="108"/>
    </row>
    <row r="370" spans="1:4">
      <c r="A370" s="110"/>
      <c r="C370" s="107"/>
      <c r="D370" s="108"/>
    </row>
    <row r="371" spans="1:4">
      <c r="A371" s="110"/>
      <c r="C371" s="107"/>
      <c r="D371" s="108"/>
    </row>
    <row r="372" spans="1:4">
      <c r="A372" s="110"/>
      <c r="C372" s="107"/>
      <c r="D372" s="108"/>
    </row>
    <row r="373" spans="1:4">
      <c r="A373" s="110"/>
      <c r="C373" s="107"/>
      <c r="D373" s="108"/>
    </row>
    <row r="374" spans="1:4">
      <c r="A374" s="106"/>
      <c r="C374" s="107"/>
      <c r="D374" s="108"/>
    </row>
    <row r="375" spans="1:4">
      <c r="A375" s="110"/>
      <c r="C375" s="107"/>
      <c r="D375" s="108"/>
    </row>
    <row r="376" spans="1:4">
      <c r="A376" s="110"/>
      <c r="C376" s="107"/>
      <c r="D376" s="108"/>
    </row>
    <row r="377" spans="1:4">
      <c r="A377" s="109"/>
      <c r="C377" s="107"/>
      <c r="D377" s="108"/>
    </row>
    <row r="378" spans="1:4">
      <c r="A378" s="110"/>
      <c r="C378" s="107"/>
      <c r="D378" s="108"/>
    </row>
    <row r="379" spans="1:4">
      <c r="A379" s="110"/>
      <c r="C379" s="107"/>
      <c r="D379" s="108"/>
    </row>
    <row r="380" spans="1:4">
      <c r="A380" s="110"/>
      <c r="C380" s="107"/>
      <c r="D380" s="108"/>
    </row>
    <row r="381" spans="1:4">
      <c r="A381" s="110"/>
      <c r="C381" s="107"/>
      <c r="D381" s="108"/>
    </row>
    <row r="382" spans="1:4">
      <c r="A382" s="110"/>
      <c r="C382" s="107"/>
      <c r="D382" s="108"/>
    </row>
    <row r="383" spans="1:4">
      <c r="A383" s="110"/>
      <c r="C383" s="107"/>
      <c r="D383" s="108"/>
    </row>
    <row r="384" spans="1:4">
      <c r="A384" s="110"/>
      <c r="C384" s="107"/>
      <c r="D384" s="108"/>
    </row>
    <row r="385" spans="1:4">
      <c r="A385" s="109"/>
      <c r="C385" s="107"/>
      <c r="D385" s="108"/>
    </row>
    <row r="386" spans="1:4">
      <c r="A386" s="110"/>
      <c r="C386" s="107"/>
      <c r="D386" s="108"/>
    </row>
    <row r="387" spans="1:4">
      <c r="A387" s="106"/>
      <c r="C387" s="107"/>
      <c r="D387" s="108"/>
    </row>
    <row r="388" spans="1:4">
      <c r="A388" s="106"/>
      <c r="C388" s="107"/>
      <c r="D388" s="108"/>
    </row>
    <row r="389" spans="1:4">
      <c r="A389" s="110"/>
      <c r="C389" s="107"/>
      <c r="D389" s="108"/>
    </row>
    <row r="390" spans="1:4">
      <c r="A390" s="109"/>
      <c r="C390" s="107"/>
      <c r="D390" s="108"/>
    </row>
    <row r="391" spans="1:4">
      <c r="A391" s="109"/>
      <c r="C391" s="107"/>
      <c r="D391" s="108"/>
    </row>
    <row r="392" spans="1:4">
      <c r="A392" s="110"/>
      <c r="C392" s="107"/>
      <c r="D392" s="108"/>
    </row>
    <row r="393" spans="1:4">
      <c r="A393" s="110"/>
      <c r="C393" s="107"/>
      <c r="D393" s="108"/>
    </row>
    <row r="394" spans="1:4">
      <c r="A394" s="110"/>
      <c r="C394" s="107"/>
      <c r="D394" s="108"/>
    </row>
    <row r="395" spans="1:4">
      <c r="A395" s="110"/>
      <c r="C395" s="107"/>
      <c r="D395" s="108"/>
    </row>
    <row r="396" spans="1:4">
      <c r="A396" s="110"/>
      <c r="C396" s="107"/>
      <c r="D396" s="108"/>
    </row>
    <row r="397" spans="1:4">
      <c r="A397" s="110"/>
      <c r="C397" s="107"/>
      <c r="D397" s="108"/>
    </row>
    <row r="398" spans="1:4">
      <c r="A398" s="110"/>
      <c r="C398" s="107"/>
      <c r="D398" s="108"/>
    </row>
    <row r="399" spans="1:4">
      <c r="A399" s="110"/>
      <c r="C399" s="107"/>
      <c r="D399" s="108"/>
    </row>
    <row r="400" spans="1:4">
      <c r="A400" s="110"/>
      <c r="C400" s="107"/>
      <c r="D400" s="108"/>
    </row>
    <row r="401" spans="1:4">
      <c r="A401" s="110"/>
      <c r="C401" s="107"/>
      <c r="D401" s="108"/>
    </row>
    <row r="402" spans="1:4">
      <c r="A402" s="110"/>
      <c r="C402" s="107"/>
      <c r="D402" s="108"/>
    </row>
    <row r="403" spans="1:4">
      <c r="A403" s="109"/>
      <c r="C403" s="107"/>
      <c r="D403" s="108"/>
    </row>
    <row r="404" spans="1:4">
      <c r="A404" s="110"/>
      <c r="C404" s="107"/>
      <c r="D404" s="108"/>
    </row>
    <row r="405" spans="1:4">
      <c r="A405" s="112"/>
      <c r="B405" s="114"/>
      <c r="C405" s="113"/>
      <c r="D405" s="115"/>
    </row>
    <row r="406" spans="1:4">
      <c r="A406" s="110"/>
      <c r="C406" s="107"/>
      <c r="D406" s="108"/>
    </row>
    <row r="407" spans="1:4">
      <c r="A407" s="110"/>
      <c r="C407" s="107"/>
      <c r="D407" s="108"/>
    </row>
    <row r="408" spans="1:4">
      <c r="A408" s="109"/>
      <c r="C408" s="107"/>
      <c r="D408" s="108"/>
    </row>
    <row r="409" spans="1:4">
      <c r="A409" s="109"/>
      <c r="C409" s="107"/>
      <c r="D409" s="108"/>
    </row>
    <row r="410" spans="1:4">
      <c r="A410" s="109"/>
      <c r="C410" s="107"/>
      <c r="D410" s="108"/>
    </row>
    <row r="411" spans="1:4">
      <c r="A411" s="109"/>
      <c r="C411" s="107"/>
      <c r="D411" s="108"/>
    </row>
    <row r="412" spans="1:4">
      <c r="A412" s="109"/>
      <c r="C412" s="107"/>
      <c r="D412" s="108"/>
    </row>
    <row r="413" spans="1:4">
      <c r="A413" s="110"/>
      <c r="C413" s="107"/>
      <c r="D413" s="108"/>
    </row>
    <row r="414" spans="1:4">
      <c r="A414" s="106"/>
      <c r="C414" s="107"/>
      <c r="D414" s="108"/>
    </row>
    <row r="415" spans="1:4">
      <c r="A415" s="110"/>
      <c r="C415" s="107"/>
      <c r="D415" s="108"/>
    </row>
    <row r="416" spans="1:4">
      <c r="A416" s="106"/>
      <c r="C416" s="107"/>
      <c r="D416" s="108"/>
    </row>
    <row r="417" spans="1:4">
      <c r="A417" s="110"/>
      <c r="C417" s="107"/>
      <c r="D417" s="108"/>
    </row>
    <row r="418" spans="1:4">
      <c r="A418" s="110"/>
      <c r="C418" s="107"/>
      <c r="D418" s="108"/>
    </row>
    <row r="419" spans="1:4">
      <c r="A419" s="106"/>
      <c r="C419" s="107"/>
      <c r="D419" s="108"/>
    </row>
    <row r="420" spans="1:4">
      <c r="A420" s="110"/>
      <c r="C420" s="107"/>
      <c r="D420" s="108"/>
    </row>
    <row r="421" spans="1:4">
      <c r="A421" s="109"/>
      <c r="C421" s="107"/>
      <c r="D421" s="108"/>
    </row>
    <row r="422" spans="1:4">
      <c r="A422" s="110"/>
      <c r="C422" s="107"/>
      <c r="D422" s="108"/>
    </row>
    <row r="423" spans="1:4">
      <c r="A423" s="110"/>
      <c r="C423" s="107"/>
      <c r="D423" s="108"/>
    </row>
    <row r="424" spans="1:4">
      <c r="A424" s="110"/>
      <c r="C424" s="107"/>
      <c r="D424" s="108"/>
    </row>
    <row r="425" spans="1:4">
      <c r="A425" s="110"/>
      <c r="C425" s="107"/>
      <c r="D425" s="108"/>
    </row>
    <row r="426" spans="1:4">
      <c r="A426" s="110"/>
      <c r="C426" s="107"/>
      <c r="D426" s="108"/>
    </row>
    <row r="427" spans="1:4">
      <c r="A427" s="110"/>
      <c r="C427" s="107"/>
      <c r="D427" s="108"/>
    </row>
    <row r="428" spans="1:4">
      <c r="A428" s="110"/>
      <c r="C428" s="107"/>
      <c r="D428" s="108"/>
    </row>
    <row r="429" spans="1:4">
      <c r="A429" s="106"/>
      <c r="C429" s="107"/>
      <c r="D429" s="108"/>
    </row>
    <row r="430" spans="1:4">
      <c r="A430" s="106"/>
      <c r="C430" s="107"/>
      <c r="D430" s="108"/>
    </row>
    <row r="431" spans="1:4">
      <c r="A431" s="110"/>
      <c r="C431" s="107"/>
      <c r="D431" s="108"/>
    </row>
    <row r="432" spans="1:4">
      <c r="A432" s="106"/>
      <c r="C432" s="107"/>
      <c r="D432" s="108"/>
    </row>
    <row r="433" spans="1:4">
      <c r="A433" s="110"/>
      <c r="C433" s="107"/>
      <c r="D433" s="108"/>
    </row>
    <row r="434" spans="1:4">
      <c r="A434" s="110"/>
      <c r="C434" s="107"/>
      <c r="D434" s="108"/>
    </row>
    <row r="435" spans="1:4">
      <c r="A435" s="109"/>
      <c r="C435" s="107"/>
      <c r="D435" s="108"/>
    </row>
    <row r="436" spans="1:4">
      <c r="A436" s="110"/>
      <c r="C436" s="107"/>
      <c r="D436" s="108"/>
    </row>
    <row r="437" spans="1:4">
      <c r="A437" s="110"/>
      <c r="C437" s="107"/>
      <c r="D437" s="108"/>
    </row>
    <row r="438" spans="1:4">
      <c r="A438" s="110"/>
      <c r="C438" s="107"/>
      <c r="D438" s="108"/>
    </row>
    <row r="439" spans="1:4">
      <c r="A439" s="110"/>
      <c r="C439" s="107"/>
      <c r="D439" s="108"/>
    </row>
    <row r="440" spans="1:4">
      <c r="A440" s="109"/>
      <c r="C440" s="107"/>
      <c r="D440" s="108"/>
    </row>
    <row r="441" spans="1:4">
      <c r="A441" s="106"/>
      <c r="C441" s="107"/>
      <c r="D441" s="108"/>
    </row>
    <row r="442" spans="1:4">
      <c r="A442" s="109"/>
      <c r="C442" s="107"/>
      <c r="D442" s="108"/>
    </row>
    <row r="443" spans="1:4">
      <c r="A443" s="110"/>
      <c r="C443" s="107"/>
      <c r="D443" s="108"/>
    </row>
    <row r="444" spans="1:4">
      <c r="A444" s="110"/>
      <c r="C444" s="107"/>
      <c r="D444" s="108"/>
    </row>
    <row r="445" spans="1:4">
      <c r="A445" s="109"/>
      <c r="C445" s="107"/>
      <c r="D445" s="108"/>
    </row>
    <row r="446" spans="1:4">
      <c r="A446" s="110"/>
      <c r="C446" s="107"/>
      <c r="D446" s="108"/>
    </row>
    <row r="447" spans="1:4">
      <c r="A447" s="110"/>
      <c r="C447" s="107"/>
      <c r="D447" s="108"/>
    </row>
    <row r="448" spans="1:4">
      <c r="A448" s="110"/>
      <c r="C448" s="107"/>
      <c r="D448" s="108"/>
    </row>
    <row r="449" spans="1:4">
      <c r="A449" s="110"/>
      <c r="C449" s="107"/>
      <c r="D449" s="108"/>
    </row>
    <row r="450" spans="1:4">
      <c r="A450" s="110"/>
      <c r="C450" s="107"/>
      <c r="D450" s="108"/>
    </row>
    <row r="451" spans="1:4">
      <c r="A451" s="110"/>
      <c r="C451" s="107"/>
      <c r="D451" s="108"/>
    </row>
    <row r="452" spans="1:4">
      <c r="A452" s="106"/>
      <c r="C452" s="107"/>
      <c r="D452" s="108"/>
    </row>
    <row r="453" spans="1:4">
      <c r="A453" s="106"/>
      <c r="C453" s="107"/>
      <c r="D453" s="108"/>
    </row>
    <row r="454" spans="1:4">
      <c r="A454" s="110"/>
      <c r="C454" s="107"/>
      <c r="D454" s="108"/>
    </row>
    <row r="455" spans="1:4">
      <c r="A455" s="110"/>
      <c r="C455" s="107"/>
      <c r="D455" s="108"/>
    </row>
    <row r="456" spans="1:4">
      <c r="A456" s="110"/>
      <c r="C456" s="107"/>
      <c r="D456" s="108"/>
    </row>
    <row r="457" spans="1:4">
      <c r="A457" s="110"/>
      <c r="C457" s="107"/>
      <c r="D457" s="108"/>
    </row>
    <row r="458" spans="1:4">
      <c r="A458" s="110"/>
      <c r="C458" s="107"/>
      <c r="D458" s="108"/>
    </row>
    <row r="459" spans="1:4">
      <c r="A459" s="110"/>
      <c r="C459" s="107"/>
      <c r="D459" s="108"/>
    </row>
    <row r="460" spans="1:4">
      <c r="A460" s="110"/>
      <c r="C460" s="107"/>
      <c r="D460" s="108"/>
    </row>
    <row r="461" spans="1:4">
      <c r="A461" s="110"/>
      <c r="C461" s="107"/>
      <c r="D461" s="108"/>
    </row>
    <row r="462" spans="1:4">
      <c r="A462" s="110"/>
      <c r="C462" s="107"/>
      <c r="D462" s="108"/>
    </row>
    <row r="463" spans="1:4">
      <c r="A463" s="110"/>
      <c r="C463" s="107"/>
      <c r="D463" s="108"/>
    </row>
    <row r="464" spans="1:4">
      <c r="A464" s="110"/>
      <c r="C464" s="107"/>
      <c r="D464" s="108"/>
    </row>
    <row r="465" spans="1:4">
      <c r="A465" s="110"/>
      <c r="C465" s="107"/>
      <c r="D465" s="108"/>
    </row>
    <row r="466" spans="1:4">
      <c r="A466" s="110"/>
      <c r="C466" s="107"/>
      <c r="D466" s="108"/>
    </row>
    <row r="467" spans="1:4">
      <c r="A467" s="110"/>
      <c r="C467" s="107"/>
      <c r="D467" s="108"/>
    </row>
    <row r="468" spans="1:4">
      <c r="A468" s="110"/>
      <c r="C468" s="107"/>
      <c r="D468" s="108"/>
    </row>
    <row r="469" spans="1:4">
      <c r="A469" s="110"/>
      <c r="C469" s="107"/>
      <c r="D469" s="108"/>
    </row>
    <row r="470" spans="1:4">
      <c r="A470" s="110"/>
      <c r="C470" s="107"/>
      <c r="D470" s="108"/>
    </row>
    <row r="471" spans="1:4">
      <c r="A471" s="110"/>
      <c r="C471" s="107"/>
      <c r="D471" s="108"/>
    </row>
    <row r="472" spans="1:4">
      <c r="A472" s="110"/>
      <c r="C472" s="107"/>
      <c r="D472" s="108"/>
    </row>
    <row r="473" spans="1:4">
      <c r="A473" s="106"/>
      <c r="C473" s="107"/>
      <c r="D473" s="108"/>
    </row>
    <row r="474" spans="1:4">
      <c r="A474" s="110"/>
      <c r="C474" s="107"/>
      <c r="D474" s="108"/>
    </row>
    <row r="475" spans="1:4">
      <c r="A475" s="109"/>
      <c r="C475" s="107"/>
      <c r="D475" s="108"/>
    </row>
    <row r="476" spans="1:4">
      <c r="A476" s="110"/>
      <c r="C476" s="107"/>
      <c r="D476" s="108"/>
    </row>
    <row r="477" spans="1:4">
      <c r="A477" s="110"/>
      <c r="C477" s="107"/>
      <c r="D477" s="108"/>
    </row>
    <row r="478" spans="1:4">
      <c r="A478" s="109"/>
      <c r="C478" s="107"/>
      <c r="D478" s="108"/>
    </row>
    <row r="479" spans="1:4">
      <c r="A479" s="109"/>
      <c r="C479" s="107"/>
      <c r="D479" s="108"/>
    </row>
    <row r="480" spans="1:4">
      <c r="A480" s="110"/>
      <c r="C480" s="107"/>
      <c r="D480" s="108"/>
    </row>
    <row r="481" spans="1:4">
      <c r="A481" s="106"/>
      <c r="C481" s="107"/>
      <c r="D481" s="108"/>
    </row>
    <row r="482" spans="1:4">
      <c r="A482" s="106"/>
      <c r="C482" s="107"/>
      <c r="D482" s="108"/>
    </row>
    <row r="483" spans="1:4">
      <c r="A483" s="110"/>
      <c r="C483" s="107"/>
      <c r="D483" s="108"/>
    </row>
    <row r="484" spans="1:4">
      <c r="A484" s="109"/>
      <c r="C484" s="107"/>
      <c r="D484" s="108"/>
    </row>
    <row r="485" spans="1:4">
      <c r="A485" s="110"/>
      <c r="C485" s="107"/>
      <c r="D485" s="108"/>
    </row>
    <row r="486" spans="1:4">
      <c r="A486" s="109"/>
      <c r="C486" s="107"/>
      <c r="D486" s="108"/>
    </row>
    <row r="487" spans="1:4">
      <c r="A487" s="110"/>
      <c r="C487" s="107"/>
      <c r="D487" s="108"/>
    </row>
    <row r="488" spans="1:4">
      <c r="A488" s="110"/>
      <c r="C488" s="107"/>
      <c r="D488" s="108"/>
    </row>
    <row r="489" spans="1:4">
      <c r="A489" s="110"/>
      <c r="C489" s="107"/>
      <c r="D489" s="108"/>
    </row>
    <row r="490" spans="1:4">
      <c r="A490" s="110"/>
      <c r="C490" s="107"/>
      <c r="D490" s="108"/>
    </row>
    <row r="491" spans="1:4">
      <c r="A491" s="109"/>
      <c r="C491" s="107"/>
      <c r="D491" s="108"/>
    </row>
    <row r="492" spans="1:4">
      <c r="A492" s="110"/>
      <c r="C492" s="107"/>
      <c r="D492" s="108"/>
    </row>
    <row r="493" spans="1:4">
      <c r="A493" s="110"/>
      <c r="C493" s="107"/>
      <c r="D493" s="108"/>
    </row>
    <row r="494" spans="1:4">
      <c r="A494" s="110"/>
      <c r="C494" s="107"/>
      <c r="D494" s="108"/>
    </row>
    <row r="495" spans="1:4">
      <c r="A495" s="106"/>
      <c r="C495" s="107"/>
      <c r="D495" s="108"/>
    </row>
    <row r="496" spans="1:4">
      <c r="A496" s="110"/>
      <c r="C496" s="107"/>
      <c r="D496" s="108"/>
    </row>
    <row r="497" spans="1:4">
      <c r="A497" s="110"/>
      <c r="C497" s="107"/>
      <c r="D497" s="108"/>
    </row>
    <row r="498" spans="1:4">
      <c r="A498" s="110"/>
      <c r="C498" s="107"/>
      <c r="D498" s="108"/>
    </row>
    <row r="499" spans="1:4">
      <c r="A499" s="110"/>
      <c r="C499" s="107"/>
      <c r="D499" s="108"/>
    </row>
    <row r="500" spans="1:4">
      <c r="A500" s="110"/>
      <c r="C500" s="107"/>
      <c r="D500" s="108"/>
    </row>
    <row r="501" spans="1:4">
      <c r="C501" s="107"/>
      <c r="D501" s="108"/>
    </row>
    <row r="502" spans="1:4">
      <c r="A502" s="110"/>
      <c r="C502" s="107"/>
      <c r="D502" s="108"/>
    </row>
    <row r="503" spans="1:4">
      <c r="A503" s="109"/>
      <c r="C503" s="107"/>
      <c r="D503" s="108"/>
    </row>
    <row r="504" spans="1:4">
      <c r="A504" s="110"/>
      <c r="C504" s="107"/>
      <c r="D504" s="108"/>
    </row>
    <row r="505" spans="1:4">
      <c r="A505" s="106"/>
      <c r="C505" s="107"/>
      <c r="D505" s="108"/>
    </row>
    <row r="506" spans="1:4">
      <c r="A506" s="110"/>
      <c r="C506" s="107"/>
      <c r="D506" s="108"/>
    </row>
    <row r="507" spans="1:4">
      <c r="A507" s="106"/>
      <c r="C507" s="107"/>
      <c r="D507" s="108"/>
    </row>
    <row r="508" spans="1:4">
      <c r="A508" s="110"/>
      <c r="C508" s="107"/>
      <c r="D508" s="108"/>
    </row>
    <row r="509" spans="1:4">
      <c r="A509" s="110"/>
      <c r="C509" s="107"/>
      <c r="D509" s="108"/>
    </row>
    <row r="510" spans="1:4">
      <c r="A510" s="111"/>
      <c r="C510" s="107"/>
      <c r="D510" s="108"/>
    </row>
    <row r="511" spans="1:4">
      <c r="A511" s="110"/>
      <c r="C511" s="107"/>
      <c r="D511" s="108"/>
    </row>
    <row r="512" spans="1:4">
      <c r="A512" s="106"/>
      <c r="C512" s="107"/>
      <c r="D512" s="108"/>
    </row>
    <row r="513" spans="1:4">
      <c r="A513" s="106"/>
      <c r="C513" s="107"/>
      <c r="D513" s="108"/>
    </row>
    <row r="514" spans="1:4">
      <c r="A514" s="110"/>
      <c r="C514" s="107"/>
      <c r="D514" s="108"/>
    </row>
    <row r="515" spans="1:4">
      <c r="A515" s="106"/>
      <c r="C515" s="107"/>
      <c r="D515" s="108"/>
    </row>
    <row r="516" spans="1:4">
      <c r="A516" s="106"/>
      <c r="C516" s="107"/>
      <c r="D516" s="108"/>
    </row>
    <row r="517" spans="1:4">
      <c r="A517" s="110"/>
      <c r="C517" s="107"/>
      <c r="D517" s="108"/>
    </row>
    <row r="518" spans="1:4">
      <c r="A518" s="106"/>
      <c r="C518" s="107"/>
      <c r="D518" s="108"/>
    </row>
    <row r="519" spans="1:4">
      <c r="A519" s="110"/>
      <c r="C519" s="107"/>
      <c r="D519" s="108"/>
    </row>
    <row r="520" spans="1:4">
      <c r="A520" s="110"/>
      <c r="C520" s="107"/>
      <c r="D520" s="108"/>
    </row>
    <row r="521" spans="1:4">
      <c r="A521" s="110"/>
      <c r="C521" s="107"/>
      <c r="D521" s="108"/>
    </row>
    <row r="522" spans="1:4">
      <c r="A522" s="110"/>
      <c r="C522" s="107"/>
      <c r="D522" s="108"/>
    </row>
    <row r="523" spans="1:4">
      <c r="A523" s="110"/>
      <c r="C523" s="107"/>
      <c r="D523" s="108"/>
    </row>
    <row r="524" spans="1:4">
      <c r="A524" s="111"/>
      <c r="C524" s="107"/>
      <c r="D524" s="108"/>
    </row>
    <row r="525" spans="1:4">
      <c r="A525" s="110"/>
      <c r="C525" s="107"/>
      <c r="D525" s="108"/>
    </row>
    <row r="526" spans="1:4">
      <c r="A526" s="110"/>
      <c r="C526" s="107"/>
      <c r="D526" s="108"/>
    </row>
    <row r="527" spans="1:4">
      <c r="A527" s="109"/>
      <c r="C527" s="107"/>
      <c r="D527" s="108"/>
    </row>
    <row r="528" spans="1:4">
      <c r="A528" s="110"/>
      <c r="C528" s="107"/>
      <c r="D528" s="108"/>
    </row>
    <row r="529" spans="1:4">
      <c r="A529" s="110"/>
      <c r="C529" s="107"/>
      <c r="D529" s="108"/>
    </row>
    <row r="530" spans="1:4">
      <c r="A530" s="110"/>
      <c r="C530" s="107"/>
      <c r="D530" s="108"/>
    </row>
    <row r="531" spans="1:4">
      <c r="A531" s="109"/>
      <c r="C531" s="107"/>
      <c r="D531" s="108"/>
    </row>
    <row r="532" spans="1:4">
      <c r="A532" s="109"/>
      <c r="C532" s="107"/>
      <c r="D532" s="108"/>
    </row>
    <row r="533" spans="1:4">
      <c r="A533" s="106"/>
      <c r="C533" s="107"/>
      <c r="D533" s="108"/>
    </row>
    <row r="534" spans="1:4">
      <c r="A534" s="110"/>
      <c r="C534" s="107"/>
      <c r="D534" s="108"/>
    </row>
    <row r="535" spans="1:4">
      <c r="A535" s="110"/>
      <c r="C535" s="107"/>
      <c r="D535" s="108"/>
    </row>
    <row r="536" spans="1:4">
      <c r="A536" s="106"/>
      <c r="C536" s="107"/>
      <c r="D536" s="108"/>
    </row>
    <row r="537" spans="1:4">
      <c r="A537" s="110"/>
      <c r="C537" s="107"/>
      <c r="D537" s="108"/>
    </row>
    <row r="538" spans="1:4">
      <c r="A538" s="110"/>
      <c r="C538" s="107"/>
      <c r="D538" s="108"/>
    </row>
    <row r="539" spans="1:4">
      <c r="A539" s="110"/>
      <c r="C539" s="107"/>
      <c r="D539" s="108"/>
    </row>
    <row r="540" spans="1:4">
      <c r="A540" s="110"/>
      <c r="C540" s="107"/>
      <c r="D540" s="108"/>
    </row>
    <row r="541" spans="1:4">
      <c r="A541" s="110"/>
      <c r="C541" s="107"/>
      <c r="D541" s="108"/>
    </row>
    <row r="542" spans="1:4">
      <c r="A542" s="109"/>
      <c r="C542" s="107"/>
      <c r="D542" s="108"/>
    </row>
    <row r="543" spans="1:4">
      <c r="A543" s="109"/>
      <c r="C543" s="107"/>
      <c r="D543" s="108"/>
    </row>
    <row r="544" spans="1:4">
      <c r="A544" s="109"/>
      <c r="C544" s="107"/>
      <c r="D544" s="108"/>
    </row>
    <row r="545" spans="1:4">
      <c r="A545" s="109"/>
      <c r="C545" s="107"/>
      <c r="D545" s="108"/>
    </row>
    <row r="546" spans="1:4">
      <c r="A546" s="106"/>
      <c r="C546" s="107"/>
      <c r="D546" s="108"/>
    </row>
    <row r="547" spans="1:4">
      <c r="A547" s="110"/>
      <c r="C547" s="107"/>
      <c r="D547" s="108"/>
    </row>
    <row r="548" spans="1:4">
      <c r="A548" s="110"/>
      <c r="C548" s="107"/>
      <c r="D548" s="108"/>
    </row>
    <row r="549" spans="1:4">
      <c r="A549" s="110"/>
      <c r="C549" s="107"/>
      <c r="D549" s="108"/>
    </row>
    <row r="550" spans="1:4">
      <c r="A550" s="110"/>
      <c r="C550" s="107"/>
      <c r="D550" s="108"/>
    </row>
    <row r="551" spans="1:4">
      <c r="A551" s="110"/>
      <c r="C551" s="107"/>
      <c r="D551" s="108"/>
    </row>
    <row r="552" spans="1:4">
      <c r="A552" s="110"/>
      <c r="C552" s="107"/>
      <c r="D552" s="108"/>
    </row>
    <row r="553" spans="1:4">
      <c r="A553" s="109"/>
      <c r="C553" s="107"/>
      <c r="D553" s="108"/>
    </row>
    <row r="554" spans="1:4">
      <c r="A554" s="106"/>
      <c r="C554" s="107"/>
      <c r="D554" s="108"/>
    </row>
    <row r="555" spans="1:4">
      <c r="A555" s="110"/>
      <c r="C555" s="107"/>
      <c r="D555" s="108"/>
    </row>
    <row r="556" spans="1:4">
      <c r="A556" s="110"/>
      <c r="C556" s="107"/>
      <c r="D556" s="108"/>
    </row>
    <row r="557" spans="1:4">
      <c r="A557" s="110"/>
      <c r="C557" s="107"/>
      <c r="D557" s="108"/>
    </row>
    <row r="558" spans="1:4">
      <c r="A558" s="110"/>
      <c r="C558" s="107"/>
      <c r="D558" s="108"/>
    </row>
    <row r="559" spans="1:4">
      <c r="A559" s="110"/>
      <c r="C559" s="107"/>
      <c r="D559" s="108"/>
    </row>
    <row r="560" spans="1:4">
      <c r="A560" s="110"/>
      <c r="C560" s="107"/>
      <c r="D560" s="108"/>
    </row>
    <row r="561" spans="1:4">
      <c r="A561" s="110"/>
      <c r="C561" s="107"/>
      <c r="D561" s="108"/>
    </row>
    <row r="562" spans="1:4">
      <c r="A562" s="112"/>
      <c r="B562" s="114"/>
      <c r="C562" s="113"/>
      <c r="D562" s="115"/>
    </row>
    <row r="563" spans="1:4">
      <c r="A563" s="106"/>
      <c r="C563" s="107"/>
      <c r="D563" s="108"/>
    </row>
    <row r="564" spans="1:4">
      <c r="A564" s="106"/>
      <c r="C564" s="107"/>
      <c r="D564" s="108"/>
    </row>
    <row r="565" spans="1:4">
      <c r="A565" s="110"/>
      <c r="C565" s="107"/>
      <c r="D565" s="108"/>
    </row>
    <row r="566" spans="1:4">
      <c r="A566" s="110"/>
      <c r="C566" s="107"/>
      <c r="D566" s="108"/>
    </row>
    <row r="567" spans="1:4">
      <c r="A567" s="112"/>
      <c r="B567" s="114"/>
      <c r="C567" s="113"/>
      <c r="D567" s="115"/>
    </row>
    <row r="568" spans="1:4">
      <c r="A568" s="106"/>
      <c r="C568" s="107"/>
      <c r="D568" s="108"/>
    </row>
    <row r="569" spans="1:4">
      <c r="A569" s="110"/>
      <c r="C569" s="107"/>
      <c r="D569" s="108"/>
    </row>
    <row r="570" spans="1:4">
      <c r="A570" s="106"/>
      <c r="C570" s="107"/>
      <c r="D570" s="108"/>
    </row>
    <row r="571" spans="1:4">
      <c r="A571" s="109"/>
      <c r="C571" s="107"/>
      <c r="D571" s="108"/>
    </row>
    <row r="572" spans="1:4">
      <c r="A572" s="106"/>
      <c r="C572" s="107"/>
      <c r="D572" s="108"/>
    </row>
    <row r="573" spans="1:4">
      <c r="A573" s="106"/>
      <c r="C573" s="107"/>
      <c r="D573" s="108"/>
    </row>
    <row r="574" spans="1:4">
      <c r="A574" s="106"/>
      <c r="C574" s="107"/>
      <c r="D574" s="108"/>
    </row>
    <row r="575" spans="1:4">
      <c r="A575" s="106"/>
      <c r="C575" s="107"/>
      <c r="D575" s="108"/>
    </row>
    <row r="576" spans="1:4">
      <c r="A576" s="106"/>
      <c r="C576" s="107"/>
      <c r="D576" s="108"/>
    </row>
    <row r="577" spans="1:4">
      <c r="A577" s="106"/>
      <c r="C577" s="107"/>
      <c r="D577" s="108"/>
    </row>
    <row r="578" spans="1:4">
      <c r="A578" s="106"/>
      <c r="C578" s="107"/>
      <c r="D578" s="108"/>
    </row>
    <row r="579" spans="1:4">
      <c r="A579" s="109"/>
      <c r="C579" s="107"/>
      <c r="D579" s="108"/>
    </row>
    <row r="580" spans="1:4">
      <c r="A580" s="106"/>
      <c r="C580" s="107"/>
      <c r="D580" s="108"/>
    </row>
    <row r="581" spans="1:4">
      <c r="A581" s="106"/>
      <c r="C581" s="107"/>
      <c r="D581" s="108"/>
    </row>
    <row r="582" spans="1:4">
      <c r="A582" s="106"/>
      <c r="C582" s="107"/>
      <c r="D582" s="108"/>
    </row>
    <row r="583" spans="1:4">
      <c r="A583" s="106"/>
      <c r="C583" s="107"/>
      <c r="D583" s="108"/>
    </row>
    <row r="584" spans="1:4">
      <c r="A584" s="106"/>
      <c r="C584" s="107"/>
      <c r="D584" s="108"/>
    </row>
    <row r="585" spans="1:4">
      <c r="A585" s="110"/>
      <c r="C585" s="107"/>
      <c r="D585" s="108"/>
    </row>
    <row r="586" spans="1:4">
      <c r="A586" s="110"/>
      <c r="C586" s="107"/>
      <c r="D586" s="108"/>
    </row>
    <row r="587" spans="1:4">
      <c r="A587" s="106"/>
      <c r="C587" s="107"/>
      <c r="D587" s="108"/>
    </row>
    <row r="588" spans="1:4">
      <c r="A588" s="110"/>
      <c r="C588" s="107"/>
      <c r="D588" s="108"/>
    </row>
    <row r="589" spans="1:4">
      <c r="A589" s="106"/>
      <c r="C589" s="107"/>
      <c r="D589" s="108"/>
    </row>
    <row r="590" spans="1:4">
      <c r="A590" s="110"/>
      <c r="C590" s="107"/>
      <c r="D590" s="108"/>
    </row>
    <row r="591" spans="1:4">
      <c r="A591" s="106"/>
      <c r="C591" s="107"/>
      <c r="D591" s="108"/>
    </row>
    <row r="592" spans="1:4">
      <c r="A592" s="110"/>
      <c r="C592" s="107"/>
      <c r="D592" s="108"/>
    </row>
    <row r="593" spans="1:4">
      <c r="A593" s="109"/>
      <c r="C593" s="107"/>
      <c r="D593" s="108"/>
    </row>
    <row r="594" spans="1:4">
      <c r="A594" s="109"/>
      <c r="C594" s="107"/>
      <c r="D594" s="108"/>
    </row>
    <row r="595" spans="1:4">
      <c r="A595" s="106"/>
      <c r="C595" s="107"/>
      <c r="D595" s="108"/>
    </row>
    <row r="596" spans="1:4">
      <c r="A596" s="109"/>
      <c r="C596" s="107"/>
      <c r="D596" s="108"/>
    </row>
    <row r="597" spans="1:4">
      <c r="A597" s="110"/>
      <c r="C597" s="107"/>
      <c r="D597" s="108"/>
    </row>
    <row r="598" spans="1:4">
      <c r="A598" s="110"/>
      <c r="C598" s="107"/>
      <c r="D598" s="108"/>
    </row>
    <row r="599" spans="1:4">
      <c r="A599" s="110"/>
      <c r="C599" s="107"/>
      <c r="D599" s="108"/>
    </row>
    <row r="600" spans="1:4">
      <c r="A600" s="110"/>
      <c r="C600" s="107"/>
      <c r="D600" s="108"/>
    </row>
    <row r="601" spans="1:4">
      <c r="A601" s="110"/>
      <c r="C601" s="107"/>
      <c r="D601" s="108"/>
    </row>
    <row r="602" spans="1:4">
      <c r="A602" s="106"/>
      <c r="C602" s="107"/>
      <c r="D602" s="108"/>
    </row>
    <row r="603" spans="1:4">
      <c r="A603" s="110"/>
      <c r="C603" s="107"/>
      <c r="D603" s="108"/>
    </row>
    <row r="604" spans="1:4">
      <c r="A604" s="109"/>
      <c r="C604" s="107"/>
      <c r="D604" s="108"/>
    </row>
    <row r="605" spans="1:4">
      <c r="A605" s="109"/>
      <c r="C605" s="107"/>
      <c r="D605" s="108"/>
    </row>
    <row r="606" spans="1:4">
      <c r="A606" s="110"/>
      <c r="C606" s="107"/>
      <c r="D606" s="108"/>
    </row>
    <row r="607" spans="1:4">
      <c r="A607" s="110"/>
      <c r="C607" s="107"/>
      <c r="D607" s="108"/>
    </row>
    <row r="608" spans="1:4">
      <c r="A608" s="110"/>
      <c r="C608" s="107"/>
      <c r="D608" s="108"/>
    </row>
    <row r="609" spans="1:4">
      <c r="A609" s="110"/>
      <c r="C609" s="107"/>
      <c r="D609" s="108"/>
    </row>
    <row r="610" spans="1:4">
      <c r="A610" s="106"/>
      <c r="C610" s="107"/>
      <c r="D610" s="108"/>
    </row>
    <row r="611" spans="1:4">
      <c r="A611" s="110"/>
      <c r="C611" s="107"/>
      <c r="D611" s="108"/>
    </row>
    <row r="612" spans="1:4">
      <c r="A612" s="109"/>
      <c r="C612" s="107"/>
      <c r="D612" s="108"/>
    </row>
    <row r="613" spans="1:4">
      <c r="A613" s="110"/>
      <c r="C613" s="107"/>
      <c r="D613" s="108"/>
    </row>
    <row r="614" spans="1:4">
      <c r="A614" s="106"/>
      <c r="C614" s="107"/>
      <c r="D614" s="108"/>
    </row>
    <row r="615" spans="1:4">
      <c r="A615" s="106"/>
      <c r="C615" s="107"/>
      <c r="D615" s="108"/>
    </row>
    <row r="616" spans="1:4">
      <c r="A616" s="110"/>
      <c r="C616" s="107"/>
      <c r="D616" s="108"/>
    </row>
    <row r="617" spans="1:4">
      <c r="A617" s="110"/>
      <c r="C617" s="107"/>
      <c r="D617" s="108"/>
    </row>
    <row r="618" spans="1:4">
      <c r="A618" s="111"/>
      <c r="C618" s="107"/>
      <c r="D618" s="108"/>
    </row>
    <row r="619" spans="1:4">
      <c r="A619" s="110"/>
      <c r="C619" s="107"/>
      <c r="D619" s="108"/>
    </row>
    <row r="620" spans="1:4">
      <c r="A620" s="110"/>
      <c r="C620" s="107"/>
      <c r="D620" s="108"/>
    </row>
    <row r="621" spans="1:4">
      <c r="A621" s="110"/>
      <c r="C621" s="107"/>
      <c r="D621" s="108"/>
    </row>
    <row r="622" spans="1:4">
      <c r="A622" s="110"/>
      <c r="C622" s="107"/>
      <c r="D622" s="108"/>
    </row>
    <row r="623" spans="1:4">
      <c r="A623" s="110"/>
      <c r="C623" s="107"/>
      <c r="D623" s="108"/>
    </row>
    <row r="624" spans="1:4">
      <c r="A624" s="110"/>
      <c r="C624" s="107"/>
      <c r="D624" s="108"/>
    </row>
    <row r="625" spans="1:4">
      <c r="A625" s="106"/>
      <c r="C625" s="107"/>
      <c r="D625" s="108"/>
    </row>
    <row r="626" spans="1:4">
      <c r="A626" s="106"/>
      <c r="C626" s="107"/>
      <c r="D626" s="108"/>
    </row>
    <row r="627" spans="1:4">
      <c r="A627" s="106"/>
      <c r="C627" s="107"/>
      <c r="D627" s="108"/>
    </row>
    <row r="628" spans="1:4">
      <c r="A628" s="106"/>
      <c r="C628" s="107"/>
      <c r="D628" s="108"/>
    </row>
    <row r="629" spans="1:4">
      <c r="A629" s="106"/>
      <c r="C629" s="107"/>
      <c r="D629" s="108"/>
    </row>
    <row r="630" spans="1:4">
      <c r="A630" s="109"/>
      <c r="C630" s="107"/>
      <c r="D630" s="108"/>
    </row>
    <row r="631" spans="1:4">
      <c r="A631" s="106"/>
      <c r="C631" s="107"/>
      <c r="D631" s="108"/>
    </row>
    <row r="632" spans="1:4">
      <c r="A632" s="109"/>
      <c r="C632" s="107"/>
      <c r="D632" s="108"/>
    </row>
    <row r="633" spans="1:4">
      <c r="A633" s="106"/>
      <c r="C633" s="107"/>
      <c r="D633" s="108"/>
    </row>
    <row r="634" spans="1:4">
      <c r="A634" s="106"/>
      <c r="C634" s="107"/>
      <c r="D634" s="108"/>
    </row>
    <row r="635" spans="1:4">
      <c r="A635" s="110"/>
      <c r="C635" s="107"/>
      <c r="D635" s="108"/>
    </row>
    <row r="636" spans="1:4">
      <c r="A636" s="110"/>
      <c r="C636" s="107"/>
      <c r="D636" s="108"/>
    </row>
    <row r="637" spans="1:4">
      <c r="A637" s="106"/>
      <c r="C637" s="107"/>
      <c r="D637" s="108"/>
    </row>
    <row r="638" spans="1:4">
      <c r="A638" s="109"/>
      <c r="C638" s="107"/>
      <c r="D638" s="108"/>
    </row>
    <row r="639" spans="1:4">
      <c r="A639" s="109"/>
      <c r="C639" s="107"/>
      <c r="D639" s="108"/>
    </row>
    <row r="640" spans="1:4">
      <c r="A640" s="109"/>
      <c r="C640" s="107"/>
      <c r="D640" s="108"/>
    </row>
    <row r="641" spans="1:4">
      <c r="A641" s="110"/>
      <c r="C641" s="107"/>
      <c r="D641" s="108"/>
    </row>
    <row r="642" spans="1:4">
      <c r="A642" s="110"/>
      <c r="C642" s="107"/>
      <c r="D642" s="108"/>
    </row>
    <row r="643" spans="1:4">
      <c r="A643" s="110"/>
      <c r="C643" s="107"/>
      <c r="D643" s="108"/>
    </row>
    <row r="644" spans="1:4">
      <c r="A644" s="109"/>
      <c r="C644" s="107"/>
      <c r="D644" s="108"/>
    </row>
    <row r="645" spans="1:4">
      <c r="A645" s="110"/>
      <c r="C645" s="107"/>
      <c r="D645" s="108"/>
    </row>
    <row r="646" spans="1:4">
      <c r="A646" s="109"/>
      <c r="C646" s="107"/>
      <c r="D646" s="108"/>
    </row>
    <row r="647" spans="1:4">
      <c r="A647" s="109"/>
      <c r="C647" s="107"/>
      <c r="D647" s="108"/>
    </row>
    <row r="648" spans="1:4">
      <c r="A648" s="110"/>
      <c r="C648" s="107"/>
      <c r="D648" s="108"/>
    </row>
    <row r="649" spans="1:4">
      <c r="A649" s="110"/>
      <c r="C649" s="107"/>
      <c r="D649" s="108"/>
    </row>
    <row r="650" spans="1:4">
      <c r="A650" s="109"/>
      <c r="C650" s="107"/>
      <c r="D650" s="108"/>
    </row>
    <row r="651" spans="1:4">
      <c r="A651" s="106"/>
      <c r="C651" s="107"/>
      <c r="D651" s="108"/>
    </row>
    <row r="652" spans="1:4">
      <c r="A652" s="110"/>
      <c r="C652" s="107"/>
      <c r="D652" s="108"/>
    </row>
    <row r="653" spans="1:4">
      <c r="A653" s="110"/>
      <c r="C653" s="107"/>
      <c r="D653" s="108"/>
    </row>
    <row r="654" spans="1:4">
      <c r="A654" s="110"/>
      <c r="C654" s="107"/>
      <c r="D654" s="108"/>
    </row>
    <row r="655" spans="1:4">
      <c r="A655" s="106"/>
      <c r="C655" s="107"/>
      <c r="D655" s="108"/>
    </row>
    <row r="656" spans="1:4">
      <c r="A656" s="110"/>
      <c r="C656" s="107"/>
      <c r="D656" s="108"/>
    </row>
    <row r="657" spans="1:4">
      <c r="A657" s="110"/>
      <c r="C657" s="107"/>
      <c r="D657" s="108"/>
    </row>
    <row r="658" spans="1:4">
      <c r="A658" s="109"/>
      <c r="C658" s="107"/>
      <c r="D658" s="108"/>
    </row>
    <row r="659" spans="1:4">
      <c r="A659" s="110"/>
      <c r="C659" s="107"/>
      <c r="D659" s="108"/>
    </row>
    <row r="660" spans="1:4">
      <c r="A660" s="106"/>
      <c r="C660" s="107"/>
      <c r="D660" s="108"/>
    </row>
    <row r="661" spans="1:4">
      <c r="A661" s="110"/>
      <c r="C661" s="107"/>
      <c r="D661" s="108"/>
    </row>
    <row r="662" spans="1:4">
      <c r="A662" s="106"/>
      <c r="C662" s="107"/>
      <c r="D662" s="108"/>
    </row>
    <row r="663" spans="1:4">
      <c r="A663" s="110"/>
      <c r="C663" s="107"/>
      <c r="D663" s="108"/>
    </row>
    <row r="664" spans="1:4">
      <c r="A664" s="110"/>
      <c r="C664" s="107"/>
      <c r="D664" s="108"/>
    </row>
    <row r="665" spans="1:4">
      <c r="A665" s="106"/>
      <c r="C665" s="107"/>
      <c r="D665" s="108"/>
    </row>
    <row r="666" spans="1:4">
      <c r="A666" s="106"/>
      <c r="C666" s="107"/>
      <c r="D666" s="108"/>
    </row>
    <row r="667" spans="1:4">
      <c r="A667" s="110"/>
      <c r="C667" s="107"/>
      <c r="D667" s="108"/>
    </row>
    <row r="668" spans="1:4">
      <c r="A668" s="106"/>
      <c r="C668" s="107"/>
      <c r="D668" s="108"/>
    </row>
    <row r="669" spans="1:4">
      <c r="A669" s="110"/>
      <c r="C669" s="107"/>
      <c r="D669" s="108"/>
    </row>
    <row r="670" spans="1:4">
      <c r="A670" s="109"/>
      <c r="C670" s="107"/>
      <c r="D670" s="108"/>
    </row>
    <row r="671" spans="1:4">
      <c r="A671" s="109"/>
      <c r="C671" s="107"/>
      <c r="D671" s="108"/>
    </row>
    <row r="672" spans="1:4">
      <c r="A672" s="110"/>
      <c r="C672" s="107"/>
      <c r="D672" s="108"/>
    </row>
    <row r="673" spans="1:4">
      <c r="A673" s="110"/>
      <c r="C673" s="107"/>
      <c r="D673" s="108"/>
    </row>
    <row r="674" spans="1:4">
      <c r="A674" s="109"/>
      <c r="C674" s="107"/>
      <c r="D674" s="108"/>
    </row>
    <row r="675" spans="1:4">
      <c r="A675" s="109"/>
      <c r="C675" s="107"/>
      <c r="D675" s="108"/>
    </row>
    <row r="676" spans="1:4">
      <c r="A676" s="109"/>
      <c r="C676" s="107"/>
      <c r="D676" s="108"/>
    </row>
    <row r="677" spans="1:4">
      <c r="A677" s="110"/>
      <c r="C677" s="117"/>
      <c r="D677" s="108"/>
    </row>
    <row r="678" spans="1:4">
      <c r="A678" s="110"/>
      <c r="C678" s="107"/>
      <c r="D678" s="108"/>
    </row>
    <row r="679" spans="1:4">
      <c r="A679" s="109"/>
      <c r="C679" s="107"/>
      <c r="D679" s="108"/>
    </row>
    <row r="680" spans="1:4">
      <c r="A680" s="110"/>
      <c r="C680" s="107"/>
      <c r="D680" s="108"/>
    </row>
    <row r="681" spans="1:4">
      <c r="A681" s="106"/>
      <c r="C681" s="107"/>
      <c r="D681" s="108"/>
    </row>
    <row r="682" spans="1:4">
      <c r="A682" s="110"/>
      <c r="C682" s="107"/>
      <c r="D682" s="108"/>
    </row>
    <row r="683" spans="1:4">
      <c r="A683" s="110"/>
      <c r="C683" s="107"/>
      <c r="D683" s="108"/>
    </row>
    <row r="684" spans="1:4">
      <c r="A684" s="109"/>
      <c r="C684" s="107"/>
      <c r="D684" s="108"/>
    </row>
    <row r="685" spans="1:4">
      <c r="A685" s="110"/>
      <c r="C685" s="107"/>
      <c r="D685" s="108"/>
    </row>
    <row r="686" spans="1:4">
      <c r="A686" s="110"/>
      <c r="C686" s="107"/>
      <c r="D686" s="108"/>
    </row>
    <row r="687" spans="1:4">
      <c r="A687" s="110"/>
      <c r="C687" s="107"/>
      <c r="D687" s="108"/>
    </row>
    <row r="688" spans="1:4">
      <c r="A688" s="110"/>
      <c r="C688" s="107"/>
      <c r="D688" s="108"/>
    </row>
    <row r="689" spans="1:4">
      <c r="A689" s="110"/>
      <c r="C689" s="107"/>
      <c r="D689" s="108"/>
    </row>
    <row r="690" spans="1:4">
      <c r="A690" s="110"/>
      <c r="C690" s="107"/>
      <c r="D690" s="108"/>
    </row>
    <row r="691" spans="1:4">
      <c r="A691" s="109"/>
      <c r="C691" s="107"/>
      <c r="D691" s="108"/>
    </row>
    <row r="692" spans="1:4">
      <c r="A692" s="109"/>
      <c r="C692" s="107"/>
      <c r="D692" s="108"/>
    </row>
    <row r="693" spans="1:4">
      <c r="A693" s="110"/>
      <c r="C693" s="107"/>
      <c r="D693" s="108"/>
    </row>
    <row r="694" spans="1:4">
      <c r="A694" s="106"/>
      <c r="C694" s="107"/>
      <c r="D694" s="108"/>
    </row>
    <row r="695" spans="1:4">
      <c r="A695" s="110"/>
      <c r="C695" s="107"/>
      <c r="D695" s="108"/>
    </row>
    <row r="696" spans="1:4">
      <c r="A696" s="109"/>
      <c r="C696" s="107"/>
      <c r="D696" s="108"/>
    </row>
    <row r="697" spans="1:4">
      <c r="A697" s="106"/>
      <c r="C697" s="107"/>
      <c r="D697" s="108"/>
    </row>
    <row r="698" spans="1:4">
      <c r="A698" s="109"/>
      <c r="C698" s="107"/>
      <c r="D698" s="108"/>
    </row>
    <row r="699" spans="1:4">
      <c r="A699" s="109"/>
      <c r="C699" s="107"/>
      <c r="D699" s="108"/>
    </row>
    <row r="700" spans="1:4">
      <c r="A700" s="110"/>
      <c r="C700" s="107"/>
      <c r="D700" s="108"/>
    </row>
    <row r="701" spans="1:4">
      <c r="A701" s="110"/>
      <c r="C701" s="107"/>
      <c r="D701" s="108"/>
    </row>
    <row r="702" spans="1:4">
      <c r="A702" s="109"/>
      <c r="C702" s="107"/>
      <c r="D702" s="108"/>
    </row>
    <row r="703" spans="1:4">
      <c r="A703" s="109"/>
      <c r="C703" s="107"/>
      <c r="D703" s="108"/>
    </row>
    <row r="704" spans="1:4">
      <c r="A704" s="110"/>
      <c r="C704" s="107"/>
      <c r="D704" s="108"/>
    </row>
    <row r="705" spans="1:4">
      <c r="A705" s="110"/>
      <c r="C705" s="107"/>
      <c r="D705" s="108"/>
    </row>
    <row r="706" spans="1:4">
      <c r="A706" s="110"/>
      <c r="C706" s="107"/>
      <c r="D706" s="108"/>
    </row>
    <row r="707" spans="1:4">
      <c r="A707" s="110"/>
      <c r="C707" s="107"/>
      <c r="D707" s="108"/>
    </row>
    <row r="708" spans="1:4">
      <c r="A708" s="110"/>
      <c r="C708" s="107"/>
      <c r="D708" s="108"/>
    </row>
    <row r="709" spans="1:4">
      <c r="A709" s="109"/>
      <c r="C709" s="107"/>
      <c r="D709" s="108"/>
    </row>
    <row r="710" spans="1:4">
      <c r="A710" s="109"/>
      <c r="C710" s="107"/>
      <c r="D710" s="108"/>
    </row>
    <row r="711" spans="1:4">
      <c r="A711" s="106"/>
      <c r="C711" s="107"/>
      <c r="D711" s="108"/>
    </row>
    <row r="712" spans="1:4">
      <c r="A712" s="110"/>
      <c r="C712" s="107"/>
      <c r="D712" s="108"/>
    </row>
    <row r="713" spans="1:4">
      <c r="A713" s="109"/>
      <c r="C713" s="107"/>
      <c r="D713" s="108"/>
    </row>
    <row r="714" spans="1:4">
      <c r="A714" s="110"/>
      <c r="C714" s="107"/>
      <c r="D714" s="108"/>
    </row>
    <row r="715" spans="1:4">
      <c r="A715" s="110"/>
      <c r="C715" s="107"/>
      <c r="D715" s="108"/>
    </row>
    <row r="716" spans="1:4">
      <c r="A716" s="110"/>
      <c r="C716" s="107"/>
      <c r="D716" s="108"/>
    </row>
    <row r="717" spans="1:4">
      <c r="A717" s="110"/>
      <c r="C717" s="107"/>
      <c r="D717" s="108"/>
    </row>
    <row r="718" spans="1:4">
      <c r="A718" s="106"/>
      <c r="C718" s="107"/>
      <c r="D718" s="108"/>
    </row>
    <row r="719" spans="1:4">
      <c r="A719" s="110"/>
      <c r="C719" s="107"/>
      <c r="D719" s="108"/>
    </row>
    <row r="720" spans="1:4">
      <c r="A720" s="110"/>
      <c r="C720" s="107"/>
      <c r="D720" s="108"/>
    </row>
    <row r="721" spans="1:4">
      <c r="A721" s="109"/>
      <c r="C721" s="107"/>
      <c r="D721" s="108"/>
    </row>
    <row r="722" spans="1:4">
      <c r="A722" s="106"/>
      <c r="C722" s="107"/>
      <c r="D722" s="108"/>
    </row>
    <row r="723" spans="1:4">
      <c r="A723" s="106"/>
      <c r="C723" s="107"/>
      <c r="D723" s="108"/>
    </row>
    <row r="724" spans="1:4">
      <c r="A724" s="110"/>
      <c r="C724" s="107"/>
      <c r="D724" s="108"/>
    </row>
    <row r="725" spans="1:4">
      <c r="A725" s="109"/>
      <c r="C725" s="107"/>
      <c r="D725" s="108"/>
    </row>
    <row r="726" spans="1:4">
      <c r="A726" s="110"/>
      <c r="C726" s="107"/>
      <c r="D726" s="108"/>
    </row>
    <row r="727" spans="1:4">
      <c r="A727" s="110"/>
      <c r="C727" s="107"/>
      <c r="D727" s="108"/>
    </row>
    <row r="728" spans="1:4">
      <c r="A728" s="110"/>
      <c r="C728" s="107"/>
      <c r="D728" s="108"/>
    </row>
    <row r="729" spans="1:4">
      <c r="A729" s="110"/>
      <c r="C729" s="107"/>
      <c r="D729" s="108"/>
    </row>
    <row r="730" spans="1:4">
      <c r="A730" s="110"/>
      <c r="C730" s="107"/>
      <c r="D730" s="108"/>
    </row>
    <row r="731" spans="1:4">
      <c r="A731" s="110"/>
      <c r="C731" s="107"/>
      <c r="D731" s="108"/>
    </row>
    <row r="732" spans="1:4">
      <c r="A732" s="109"/>
      <c r="C732" s="107"/>
      <c r="D732" s="108"/>
    </row>
    <row r="733" spans="1:4">
      <c r="C733" s="107"/>
      <c r="D733" s="108"/>
    </row>
    <row r="734" spans="1:4">
      <c r="A734" s="110"/>
      <c r="C734" s="107"/>
      <c r="D734" s="108"/>
    </row>
    <row r="735" spans="1:4">
      <c r="A735" s="106"/>
      <c r="C735" s="107"/>
      <c r="D735" s="108"/>
    </row>
    <row r="736" spans="1:4">
      <c r="A736" s="109"/>
      <c r="C736" s="107"/>
      <c r="D736" s="108"/>
    </row>
    <row r="737" spans="1:4">
      <c r="A737" s="110"/>
      <c r="C737" s="107"/>
      <c r="D737" s="108"/>
    </row>
    <row r="738" spans="1:4">
      <c r="A738" s="110"/>
      <c r="C738" s="107"/>
      <c r="D738" s="108"/>
    </row>
    <row r="739" spans="1:4">
      <c r="A739" s="110"/>
      <c r="C739" s="107"/>
      <c r="D739" s="108"/>
    </row>
    <row r="740" spans="1:4">
      <c r="A740" s="109"/>
      <c r="C740" s="107"/>
      <c r="D740" s="108"/>
    </row>
    <row r="741" spans="1:4">
      <c r="A741" s="106"/>
      <c r="C741" s="107"/>
      <c r="D741" s="108"/>
    </row>
    <row r="742" spans="1:4">
      <c r="A742" s="110"/>
      <c r="C742" s="107"/>
      <c r="D742" s="108"/>
    </row>
    <row r="743" spans="1:4">
      <c r="A743" s="109"/>
      <c r="C743" s="107"/>
      <c r="D743" s="108"/>
    </row>
    <row r="744" spans="1:4">
      <c r="A744" s="110"/>
      <c r="C744" s="107"/>
      <c r="D744" s="108"/>
    </row>
    <row r="745" spans="1:4">
      <c r="A745" s="110"/>
      <c r="C745" s="107"/>
      <c r="D745" s="108"/>
    </row>
    <row r="746" spans="1:4">
      <c r="A746" s="110"/>
      <c r="C746" s="107"/>
      <c r="D746" s="108"/>
    </row>
    <row r="747" spans="1:4">
      <c r="A747" s="109"/>
      <c r="C747" s="107"/>
      <c r="D747" s="108"/>
    </row>
    <row r="748" spans="1:4">
      <c r="A748" s="110"/>
      <c r="C748" s="107"/>
      <c r="D748" s="108"/>
    </row>
    <row r="749" spans="1:4">
      <c r="A749" s="110"/>
      <c r="C749" s="107"/>
      <c r="D749" s="108"/>
    </row>
    <row r="750" spans="1:4">
      <c r="A750" s="110"/>
      <c r="C750" s="107"/>
      <c r="D750" s="108"/>
    </row>
    <row r="751" spans="1:4">
      <c r="A751" s="110"/>
      <c r="C751" s="107"/>
      <c r="D751" s="108"/>
    </row>
    <row r="752" spans="1:4">
      <c r="A752" s="110"/>
      <c r="C752" s="107"/>
      <c r="D752" s="108"/>
    </row>
    <row r="753" spans="1:4">
      <c r="A753" s="110"/>
      <c r="C753" s="107"/>
      <c r="D753" s="108"/>
    </row>
    <row r="754" spans="1:4">
      <c r="A754" s="110"/>
      <c r="C754" s="107"/>
      <c r="D754" s="108"/>
    </row>
    <row r="755" spans="1:4">
      <c r="A755" s="109"/>
      <c r="C755" s="107"/>
      <c r="D755" s="108"/>
    </row>
    <row r="756" spans="1:4">
      <c r="A756" s="110"/>
      <c r="C756" s="107"/>
      <c r="D756" s="108"/>
    </row>
    <row r="757" spans="1:4">
      <c r="A757" s="110"/>
      <c r="C757" s="107"/>
      <c r="D757" s="108"/>
    </row>
    <row r="758" spans="1:4">
      <c r="A758" s="110"/>
      <c r="C758" s="107"/>
      <c r="D758" s="108"/>
    </row>
    <row r="759" spans="1:4">
      <c r="A759" s="110"/>
      <c r="C759" s="107"/>
      <c r="D759" s="108"/>
    </row>
    <row r="760" spans="1:4">
      <c r="A760" s="110"/>
      <c r="C760" s="107"/>
      <c r="D760" s="108"/>
    </row>
    <row r="761" spans="1:4">
      <c r="A761" s="110"/>
      <c r="C761" s="107"/>
      <c r="D761" s="108"/>
    </row>
    <row r="762" spans="1:4">
      <c r="A762" s="109"/>
      <c r="C762" s="107"/>
      <c r="D762" s="108"/>
    </row>
    <row r="763" spans="1:4">
      <c r="A763" s="110"/>
      <c r="C763" s="107"/>
      <c r="D763" s="108"/>
    </row>
    <row r="764" spans="1:4">
      <c r="A764" s="110"/>
      <c r="C764" s="107"/>
      <c r="D764" s="108"/>
    </row>
    <row r="765" spans="1:4">
      <c r="A765" s="110"/>
      <c r="C765" s="107"/>
      <c r="D765" s="108"/>
    </row>
    <row r="766" spans="1:4">
      <c r="A766" s="109"/>
      <c r="C766" s="107"/>
      <c r="D766" s="108"/>
    </row>
    <row r="767" spans="1:4">
      <c r="A767" s="110"/>
      <c r="C767" s="107"/>
      <c r="D767" s="108"/>
    </row>
    <row r="768" spans="1:4">
      <c r="A768" s="109"/>
      <c r="C768" s="107"/>
      <c r="D768" s="108"/>
    </row>
    <row r="769" spans="1:4">
      <c r="A769" s="110"/>
      <c r="C769" s="107"/>
      <c r="D769" s="108"/>
    </row>
    <row r="770" spans="1:4">
      <c r="A770" s="110"/>
      <c r="C770" s="107"/>
      <c r="D770" s="108"/>
    </row>
    <row r="771" spans="1:4">
      <c r="A771" s="109"/>
      <c r="C771" s="107"/>
      <c r="D771" s="108"/>
    </row>
    <row r="772" spans="1:4">
      <c r="A772" s="109"/>
      <c r="C772" s="107"/>
      <c r="D772" s="108"/>
    </row>
    <row r="773" spans="1:4">
      <c r="A773" s="110"/>
      <c r="C773" s="107"/>
      <c r="D773" s="108"/>
    </row>
    <row r="774" spans="1:4">
      <c r="A774" s="110"/>
      <c r="C774" s="107"/>
      <c r="D774" s="108"/>
    </row>
    <row r="775" spans="1:4">
      <c r="A775" s="109"/>
      <c r="C775" s="107"/>
      <c r="D775" s="108"/>
    </row>
    <row r="776" spans="1:4">
      <c r="A776" s="110"/>
      <c r="C776" s="107"/>
      <c r="D776" s="108"/>
    </row>
    <row r="777" spans="1:4">
      <c r="A777" s="109"/>
      <c r="C777" s="107"/>
      <c r="D777" s="108"/>
    </row>
    <row r="778" spans="1:4">
      <c r="A778" s="109"/>
      <c r="C778" s="107"/>
      <c r="D778" s="108"/>
    </row>
    <row r="779" spans="1:4">
      <c r="A779" s="110"/>
      <c r="C779" s="107"/>
      <c r="D779" s="108"/>
    </row>
    <row r="780" spans="1:4">
      <c r="A780" s="110"/>
      <c r="C780" s="107"/>
      <c r="D780" s="108"/>
    </row>
    <row r="781" spans="1:4">
      <c r="A781" s="110"/>
      <c r="C781" s="107"/>
      <c r="D781" s="108"/>
    </row>
    <row r="782" spans="1:4">
      <c r="A782" s="109"/>
      <c r="C782" s="107"/>
      <c r="D782" s="108"/>
    </row>
    <row r="783" spans="1:4">
      <c r="A783" s="110"/>
      <c r="C783" s="107"/>
      <c r="D783" s="108"/>
    </row>
    <row r="784" spans="1:4">
      <c r="A784" s="109"/>
      <c r="C784" s="107"/>
      <c r="D784" s="108"/>
    </row>
    <row r="785" spans="1:4">
      <c r="A785" s="110"/>
      <c r="C785" s="107"/>
      <c r="D785" s="108"/>
    </row>
    <row r="786" spans="1:4">
      <c r="A786" s="109"/>
      <c r="C786" s="107"/>
      <c r="D786" s="108"/>
    </row>
    <row r="787" spans="1:4">
      <c r="A787" s="109"/>
      <c r="C787" s="107"/>
      <c r="D787" s="108"/>
    </row>
    <row r="788" spans="1:4">
      <c r="A788" s="109"/>
      <c r="C788" s="107"/>
      <c r="D788" s="108"/>
    </row>
    <row r="789" spans="1:4">
      <c r="A789" s="110"/>
      <c r="C789" s="107"/>
      <c r="D789" s="108"/>
    </row>
    <row r="790" spans="1:4">
      <c r="A790" s="110"/>
      <c r="C790" s="107"/>
      <c r="D790" s="108"/>
    </row>
    <row r="791" spans="1:4">
      <c r="A791" s="110"/>
      <c r="C791" s="107"/>
      <c r="D791" s="108"/>
    </row>
    <row r="792" spans="1:4">
      <c r="A792" s="109"/>
      <c r="C792" s="107"/>
      <c r="D792" s="108"/>
    </row>
    <row r="793" spans="1:4">
      <c r="A793" s="110"/>
      <c r="C793" s="107"/>
      <c r="D793" s="108"/>
    </row>
    <row r="794" spans="1:4">
      <c r="A794" s="109"/>
      <c r="C794" s="107"/>
      <c r="D794" s="108"/>
    </row>
    <row r="795" spans="1:4">
      <c r="A795" s="109"/>
      <c r="C795" s="107"/>
      <c r="D795" s="108"/>
    </row>
    <row r="796" spans="1:4">
      <c r="A796" s="110"/>
      <c r="C796" s="107"/>
      <c r="D796" s="108"/>
    </row>
    <row r="797" spans="1:4">
      <c r="A797" s="110"/>
      <c r="C797" s="107"/>
      <c r="D797" s="108"/>
    </row>
    <row r="798" spans="1:4">
      <c r="A798" s="109"/>
      <c r="C798" s="107"/>
      <c r="D798" s="108"/>
    </row>
    <row r="799" spans="1:4">
      <c r="A799" s="110"/>
      <c r="C799" s="107"/>
      <c r="D799" s="108"/>
    </row>
    <row r="800" spans="1:4">
      <c r="A800" s="110"/>
      <c r="C800" s="107"/>
      <c r="D800" s="108"/>
    </row>
    <row r="801" spans="1:4">
      <c r="A801" s="110"/>
      <c r="C801" s="107"/>
      <c r="D801" s="108"/>
    </row>
    <row r="802" spans="1:4">
      <c r="A802" s="110"/>
      <c r="C802" s="107"/>
      <c r="D802" s="108"/>
    </row>
    <row r="803" spans="1:4">
      <c r="A803" s="109"/>
      <c r="C803" s="107"/>
      <c r="D803" s="108"/>
    </row>
    <row r="804" spans="1:4">
      <c r="A804" s="109"/>
      <c r="C804" s="107"/>
      <c r="D804" s="108"/>
    </row>
    <row r="805" spans="1:4">
      <c r="A805" s="110"/>
      <c r="C805" s="107"/>
      <c r="D805" s="108"/>
    </row>
    <row r="806" spans="1:4">
      <c r="A806" s="110"/>
      <c r="C806" s="107"/>
      <c r="D806" s="108"/>
    </row>
    <row r="807" spans="1:4">
      <c r="A807" s="110"/>
      <c r="C807" s="107"/>
      <c r="D807" s="108"/>
    </row>
    <row r="808" spans="1:4">
      <c r="A808" s="110"/>
      <c r="C808" s="107"/>
      <c r="D808" s="108"/>
    </row>
    <row r="809" spans="1:4">
      <c r="A809" s="109"/>
      <c r="C809" s="107"/>
      <c r="D809" s="108"/>
    </row>
    <row r="810" spans="1:4">
      <c r="A810" s="110"/>
      <c r="C810" s="107"/>
      <c r="D810" s="108"/>
    </row>
    <row r="811" spans="1:4">
      <c r="A811" s="110"/>
      <c r="C811" s="107"/>
      <c r="D811" s="108"/>
    </row>
    <row r="812" spans="1:4">
      <c r="A812" s="110"/>
      <c r="C812" s="107"/>
      <c r="D812" s="108"/>
    </row>
    <row r="813" spans="1:4">
      <c r="A813" s="110"/>
      <c r="C813" s="107"/>
      <c r="D813" s="108"/>
    </row>
    <row r="814" spans="1:4">
      <c r="A814" s="110"/>
      <c r="C814" s="107"/>
      <c r="D814" s="108"/>
    </row>
    <row r="815" spans="1:4">
      <c r="A815" s="109"/>
      <c r="C815" s="107"/>
      <c r="D815" s="108"/>
    </row>
    <row r="816" spans="1:4">
      <c r="A816" s="109"/>
      <c r="C816" s="107"/>
      <c r="D816" s="108"/>
    </row>
    <row r="817" spans="1:4">
      <c r="A817" s="110"/>
      <c r="C817" s="107"/>
      <c r="D817" s="108"/>
    </row>
    <row r="818" spans="1:4">
      <c r="A818" s="110"/>
      <c r="C818" s="107"/>
      <c r="D818" s="108"/>
    </row>
    <row r="819" spans="1:4">
      <c r="A819" s="110"/>
      <c r="C819" s="107"/>
      <c r="D819" s="108"/>
    </row>
    <row r="820" spans="1:4">
      <c r="A820" s="110"/>
      <c r="C820" s="107"/>
      <c r="D820" s="108"/>
    </row>
    <row r="821" spans="1:4">
      <c r="A821" s="110"/>
      <c r="C821" s="107"/>
      <c r="D821" s="108"/>
    </row>
    <row r="822" spans="1:4">
      <c r="A822" s="110"/>
      <c r="C822" s="107"/>
      <c r="D822" s="108"/>
    </row>
    <row r="823" spans="1:4">
      <c r="A823" s="109"/>
      <c r="C823" s="107"/>
      <c r="D823" s="108"/>
    </row>
    <row r="824" spans="1:4">
      <c r="A824" s="110"/>
      <c r="C824" s="107"/>
      <c r="D824" s="108"/>
    </row>
    <row r="825" spans="1:4">
      <c r="A825" s="110"/>
      <c r="C825" s="107"/>
      <c r="D825" s="108"/>
    </row>
    <row r="826" spans="1:4">
      <c r="A826" s="109"/>
      <c r="C826" s="107"/>
      <c r="D826" s="108"/>
    </row>
    <row r="827" spans="1:4">
      <c r="A827" s="109"/>
      <c r="C827" s="107"/>
      <c r="D827" s="108"/>
    </row>
    <row r="828" spans="1:4">
      <c r="A828" s="109"/>
      <c r="C828" s="107"/>
      <c r="D828" s="108"/>
    </row>
    <row r="829" spans="1:4">
      <c r="A829" s="110"/>
      <c r="C829" s="107"/>
      <c r="D829" s="108"/>
    </row>
    <row r="830" spans="1:4">
      <c r="A830" s="110"/>
      <c r="C830" s="107"/>
      <c r="D830" s="108"/>
    </row>
    <row r="831" spans="1:4">
      <c r="A831" s="110"/>
      <c r="C831" s="107"/>
      <c r="D831" s="108"/>
    </row>
    <row r="832" spans="1:4">
      <c r="A832" s="110"/>
      <c r="C832" s="107"/>
      <c r="D832" s="108"/>
    </row>
    <row r="833" spans="1:4">
      <c r="A833" s="110"/>
      <c r="C833" s="107"/>
      <c r="D833" s="108"/>
    </row>
    <row r="834" spans="1:4">
      <c r="A834" s="110"/>
      <c r="C834" s="107"/>
      <c r="D834" s="108"/>
    </row>
    <row r="835" spans="1:4">
      <c r="A835" s="109"/>
      <c r="C835" s="107"/>
      <c r="D835" s="108"/>
    </row>
    <row r="836" spans="1:4">
      <c r="A836" s="110"/>
      <c r="C836" s="107"/>
      <c r="D836" s="108"/>
    </row>
    <row r="837" spans="1:4">
      <c r="A837" s="109"/>
      <c r="C837" s="107"/>
      <c r="D837" s="108"/>
    </row>
    <row r="838" spans="1:4">
      <c r="A838" s="109"/>
      <c r="C838" s="107"/>
      <c r="D838" s="108"/>
    </row>
    <row r="839" spans="1:4">
      <c r="A839" s="109"/>
      <c r="C839" s="107"/>
      <c r="D839" s="108"/>
    </row>
    <row r="840" spans="1:4">
      <c r="A840" s="110"/>
      <c r="C840" s="107"/>
      <c r="D840" s="108"/>
    </row>
    <row r="841" spans="1:4">
      <c r="A841" s="110"/>
      <c r="C841" s="107"/>
      <c r="D841" s="108"/>
    </row>
    <row r="842" spans="1:4">
      <c r="A842" s="110"/>
      <c r="C842" s="107"/>
      <c r="D842" s="108"/>
    </row>
    <row r="843" spans="1:4">
      <c r="A843" s="112"/>
      <c r="B843" s="114"/>
      <c r="C843" s="113"/>
      <c r="D843" s="115"/>
    </row>
    <row r="844" spans="1:4">
      <c r="A844" s="110"/>
      <c r="C844" s="107"/>
      <c r="D844" s="108"/>
    </row>
    <row r="845" spans="1:4">
      <c r="A845" s="110"/>
      <c r="C845" s="107"/>
      <c r="D845" s="108"/>
    </row>
    <row r="846" spans="1:4">
      <c r="A846" s="110"/>
      <c r="C846" s="107"/>
      <c r="D846" s="108"/>
    </row>
    <row r="847" spans="1:4">
      <c r="C847" s="107"/>
      <c r="D847" s="108"/>
    </row>
    <row r="848" spans="1:4">
      <c r="A848" s="110"/>
      <c r="C848" s="107"/>
      <c r="D848" s="108"/>
    </row>
    <row r="849" spans="1:4">
      <c r="A849" s="110"/>
      <c r="C849" s="107"/>
      <c r="D849" s="108"/>
    </row>
    <row r="850" spans="1:4">
      <c r="A850" s="110"/>
      <c r="C850" s="107"/>
      <c r="D850" s="108"/>
    </row>
    <row r="851" spans="1:4">
      <c r="A851" s="110"/>
      <c r="C851" s="107"/>
      <c r="D851" s="108"/>
    </row>
    <row r="852" spans="1:4">
      <c r="A852" s="110"/>
      <c r="C852" s="107"/>
      <c r="D852" s="108"/>
    </row>
    <row r="853" spans="1:4">
      <c r="A853" s="110"/>
      <c r="C853" s="107"/>
      <c r="D853" s="108"/>
    </row>
    <row r="854" spans="1:4">
      <c r="A854" s="110"/>
      <c r="C854" s="107"/>
      <c r="D854" s="108"/>
    </row>
    <row r="855" spans="1:4">
      <c r="A855" s="110"/>
      <c r="C855" s="107"/>
      <c r="D855" s="108"/>
    </row>
    <row r="856" spans="1:4">
      <c r="A856" s="109"/>
      <c r="C856" s="107"/>
      <c r="D856" s="108"/>
    </row>
    <row r="857" spans="1:4">
      <c r="A857" s="110"/>
      <c r="C857" s="107"/>
      <c r="D857" s="108"/>
    </row>
    <row r="858" spans="1:4">
      <c r="A858" s="110"/>
      <c r="C858" s="107"/>
      <c r="D858" s="108"/>
    </row>
    <row r="859" spans="1:4">
      <c r="A859" s="109"/>
      <c r="C859" s="107"/>
      <c r="D859" s="108"/>
    </row>
    <row r="860" spans="1:4">
      <c r="A860" s="110"/>
      <c r="C860" s="107"/>
      <c r="D860" s="108"/>
    </row>
    <row r="861" spans="1:4">
      <c r="A861" s="110"/>
      <c r="C861" s="107"/>
      <c r="D861" s="108"/>
    </row>
    <row r="862" spans="1:4">
      <c r="A862" s="109"/>
      <c r="C862" s="107"/>
      <c r="D862" s="108"/>
    </row>
    <row r="863" spans="1:4">
      <c r="A863" s="110"/>
      <c r="C863" s="107"/>
      <c r="D863" s="108"/>
    </row>
    <row r="864" spans="1:4">
      <c r="A864" s="110"/>
      <c r="C864" s="107"/>
      <c r="D864" s="108"/>
    </row>
    <row r="865" spans="1:4">
      <c r="A865" s="110"/>
      <c r="C865" s="107"/>
      <c r="D865" s="108"/>
    </row>
    <row r="866" spans="1:4">
      <c r="A866" s="110"/>
      <c r="C866" s="107"/>
      <c r="D866" s="108"/>
    </row>
    <row r="867" spans="1:4">
      <c r="A867" s="109"/>
      <c r="C867" s="107"/>
      <c r="D867" s="108"/>
    </row>
    <row r="868" spans="1:4">
      <c r="A868" s="109"/>
      <c r="C868" s="107"/>
      <c r="D868" s="108"/>
    </row>
    <row r="869" spans="1:4">
      <c r="A869" s="110"/>
      <c r="C869" s="107"/>
      <c r="D869" s="108"/>
    </row>
    <row r="870" spans="1:4">
      <c r="A870" s="110"/>
      <c r="C870" s="107"/>
      <c r="D870" s="108"/>
    </row>
    <row r="871" spans="1:4">
      <c r="A871" s="110"/>
      <c r="C871" s="107"/>
      <c r="D871" s="108"/>
    </row>
    <row r="872" spans="1:4">
      <c r="A872" s="109"/>
      <c r="C872" s="107"/>
      <c r="D872" s="108"/>
    </row>
    <row r="873" spans="1:4">
      <c r="A873" s="110"/>
      <c r="C873" s="107"/>
      <c r="D873" s="108"/>
    </row>
    <row r="874" spans="1:4">
      <c r="A874" s="110"/>
      <c r="C874" s="107"/>
      <c r="D874" s="108"/>
    </row>
    <row r="875" spans="1:4">
      <c r="A875" s="110"/>
      <c r="C875" s="107"/>
      <c r="D875" s="108"/>
    </row>
    <row r="876" spans="1:4">
      <c r="A876" s="110"/>
      <c r="C876" s="107"/>
      <c r="D876" s="108"/>
    </row>
    <row r="877" spans="1:4">
      <c r="A877" s="110"/>
      <c r="C877" s="107"/>
      <c r="D877" s="108"/>
    </row>
    <row r="878" spans="1:4">
      <c r="A878" s="110"/>
      <c r="C878" s="107"/>
      <c r="D878" s="108"/>
    </row>
    <row r="879" spans="1:4">
      <c r="A879" s="116"/>
      <c r="B879" s="114"/>
      <c r="C879" s="113"/>
      <c r="D879" s="115"/>
    </row>
    <row r="880" spans="1:4">
      <c r="A880" s="110"/>
      <c r="C880" s="107"/>
      <c r="D880" s="108"/>
    </row>
    <row r="881" spans="1:4">
      <c r="A881" s="109"/>
      <c r="C881" s="107"/>
      <c r="D881" s="108"/>
    </row>
    <row r="882" spans="1:4">
      <c r="A882" s="110"/>
      <c r="C882" s="107"/>
      <c r="D882" s="108"/>
    </row>
    <row r="883" spans="1:4">
      <c r="A883" s="110"/>
      <c r="C883" s="107"/>
      <c r="D883" s="108"/>
    </row>
    <row r="884" spans="1:4">
      <c r="A884" s="109"/>
      <c r="C884" s="107"/>
      <c r="D884" s="108"/>
    </row>
    <row r="885" spans="1:4">
      <c r="A885" s="110"/>
      <c r="C885" s="107"/>
      <c r="D885" s="108"/>
    </row>
  </sheetData>
  <sortState ref="A2:D885">
    <sortCondition ref="D2:D88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"/>
  <sheetViews>
    <sheetView zoomScale="130" zoomScaleNormal="130" workbookViewId="0">
      <selection activeCell="D13" sqref="D13"/>
    </sheetView>
  </sheetViews>
  <sheetFormatPr baseColWidth="10" defaultRowHeight="15"/>
  <cols>
    <col min="3" max="3" width="16.140625" bestFit="1" customWidth="1"/>
    <col min="4" max="4" width="17.140625" bestFit="1" customWidth="1"/>
    <col min="5" max="5" width="14.42578125" bestFit="1" customWidth="1"/>
    <col min="6" max="6" width="18.42578125" bestFit="1" customWidth="1"/>
    <col min="7" max="7" width="16.140625" bestFit="1" customWidth="1"/>
    <col min="8" max="9" width="17.140625" bestFit="1" customWidth="1"/>
  </cols>
  <sheetData>
    <row r="2" spans="2:10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</row>
    <row r="3" spans="2:10">
      <c r="B3" s="296" t="s">
        <v>163</v>
      </c>
      <c r="C3" s="121">
        <v>852000000</v>
      </c>
      <c r="D3" s="121">
        <v>11143176568</v>
      </c>
      <c r="E3" s="121">
        <v>900000000</v>
      </c>
      <c r="F3" s="121">
        <v>355298235506</v>
      </c>
      <c r="G3" s="120">
        <v>6070000000</v>
      </c>
      <c r="H3" s="121">
        <v>16481750450</v>
      </c>
      <c r="I3" s="89">
        <f>SUM(C3:H3)</f>
        <v>390745162524</v>
      </c>
    </row>
    <row r="4" spans="2:10">
      <c r="B4" s="296"/>
      <c r="C4" s="99"/>
      <c r="D4" s="99"/>
      <c r="E4" s="100"/>
      <c r="F4" s="99"/>
      <c r="G4" s="99"/>
      <c r="H4" s="99"/>
      <c r="I4" s="89">
        <f>SUM(C4:H4)</f>
        <v>0</v>
      </c>
      <c r="J4" s="102">
        <f>+I4/I3</f>
        <v>0</v>
      </c>
    </row>
    <row r="5" spans="2:10">
      <c r="B5" s="297" t="s">
        <v>156</v>
      </c>
      <c r="C5" s="101">
        <f>+'25 - Calidad'!H44</f>
        <v>852000000</v>
      </c>
      <c r="D5" s="101">
        <f>+'49 - Cobertura'!H28</f>
        <v>11143176568</v>
      </c>
      <c r="E5" s="101">
        <f>+'50 - Superior'!H20</f>
        <v>900000000</v>
      </c>
      <c r="F5" s="101">
        <f>+'103 Admon'!H36</f>
        <v>355298235506</v>
      </c>
      <c r="G5" s="101">
        <f>+'106- Infra'!H24</f>
        <v>6070000000</v>
      </c>
      <c r="H5" s="101">
        <f>+'109 - PAE'!H22</f>
        <v>16481750450</v>
      </c>
    </row>
    <row r="6" spans="2:10">
      <c r="B6" s="297"/>
      <c r="C6" s="101">
        <f>+'25 - Calidad'!H45</f>
        <v>0</v>
      </c>
      <c r="D6" s="101">
        <f>+'49 - Cobertura'!H29</f>
        <v>0</v>
      </c>
      <c r="E6" s="101">
        <f>+'50 - Superior'!H21</f>
        <v>0</v>
      </c>
      <c r="F6" s="101">
        <f>+'103 Admon'!H37</f>
        <v>0</v>
      </c>
      <c r="G6" s="101">
        <f>+'106- Infra'!H25</f>
        <v>0</v>
      </c>
      <c r="H6" s="101">
        <f>+'109 - PAE'!H23</f>
        <v>0</v>
      </c>
    </row>
    <row r="7" spans="2:10">
      <c r="C7" s="89">
        <f>+C3-C5</f>
        <v>0</v>
      </c>
      <c r="D7" s="89">
        <f t="shared" ref="D7:H7" si="0">+D3-D5</f>
        <v>0</v>
      </c>
      <c r="E7" s="89">
        <f>+E3-E5</f>
        <v>0</v>
      </c>
      <c r="F7" s="89">
        <f t="shared" si="0"/>
        <v>0</v>
      </c>
      <c r="G7" s="89">
        <f t="shared" si="0"/>
        <v>0</v>
      </c>
      <c r="H7" s="89">
        <f t="shared" si="0"/>
        <v>0</v>
      </c>
    </row>
    <row r="8" spans="2:10">
      <c r="C8" s="89">
        <f>+C4-C6</f>
        <v>0</v>
      </c>
      <c r="D8" s="89">
        <f t="shared" ref="D8:H8" si="1">+D4-D6</f>
        <v>0</v>
      </c>
      <c r="E8" s="89">
        <f t="shared" si="1"/>
        <v>0</v>
      </c>
      <c r="F8" s="89">
        <f t="shared" si="1"/>
        <v>0</v>
      </c>
      <c r="G8" s="89">
        <f t="shared" si="1"/>
        <v>0</v>
      </c>
      <c r="H8" s="89">
        <f t="shared" si="1"/>
        <v>0</v>
      </c>
    </row>
  </sheetData>
  <mergeCells count="2">
    <mergeCell ref="B3:B4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25 - Calidad</vt:lpstr>
      <vt:lpstr>49 - Cobertura</vt:lpstr>
      <vt:lpstr>50 - Superior</vt:lpstr>
      <vt:lpstr>103 Admon</vt:lpstr>
      <vt:lpstr>106- Infra</vt:lpstr>
      <vt:lpstr>109 - PAE</vt:lpstr>
      <vt:lpstr>Anexos</vt:lpstr>
      <vt:lpstr>Validacion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dcterms:created xsi:type="dcterms:W3CDTF">2017-08-24T15:03:39Z</dcterms:created>
  <dcterms:modified xsi:type="dcterms:W3CDTF">2024-12-17T16:45:33Z</dcterms:modified>
</cp:coreProperties>
</file>