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YAMILE LOZANO GUZMAN\2024-2027\2024\PLANEACION 2024\PROGRAMACION 2025\"/>
    </mc:Choice>
  </mc:AlternateContent>
  <xr:revisionPtr revIDLastSave="0" documentId="13_ncr:1_{3419FE84-2832-457B-B766-7F5FEB2DE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LLA VIAL" sheetId="9" r:id="rId1"/>
    <sheet name="VIVIENDA - MEJORAMIENTO" sheetId="5" r:id="rId2"/>
    <sheet name="VIVIENDA - CONSTRUCCION" sheetId="11" r:id="rId3"/>
    <sheet name="ESCENARIOS DEPORTIVOS" sheetId="6" r:id="rId4"/>
    <sheet name="CENTENARIO" sheetId="10" r:id="rId5"/>
    <sheet name="COMPLEJO ACUATICO" sheetId="8" r:id="rId6"/>
    <sheet name="EQUIPAMIENTOS" sheetId="7" r:id="rId7"/>
    <sheet name="RESUMEN FTES VR EJECUCION" sheetId="13" r:id="rId8"/>
  </sheets>
  <externalReferences>
    <externalReference r:id="rId9"/>
    <externalReference r:id="rId10"/>
    <externalReference r:id="rId11"/>
  </externalReferences>
  <definedNames>
    <definedName name="_xlnm.Print_Area" localSheetId="4">CENTENARIO!$B$2:$Q$62</definedName>
    <definedName name="_xlnm.Print_Area" localSheetId="5">'COMPLEJO ACUATICO'!$B$2:$Q$90</definedName>
    <definedName name="_xlnm.Print_Area" localSheetId="3">'ESCENARIOS DEPORTIVOS'!$B$2:$Q$112</definedName>
    <definedName name="_xlnm.Print_Area" localSheetId="0">'MALLA VIAL'!$B$2:$Q$236</definedName>
    <definedName name="_xlnm.Print_Area" localSheetId="2">'VIVIENDA - CONSTRUCCION'!$B$2:$Q$63</definedName>
    <definedName name="_xlnm.Print_Area" localSheetId="1">'VIVIENDA - MEJORAMIENTO'!$B$2:$Q$44</definedName>
    <definedName name="_xlnm.Print_Area">#REF!</definedName>
    <definedName name="BARRIOS">[3]listas!#REF!</definedName>
    <definedName name="ooo">[3]listas!#REF!</definedName>
    <definedName name="ppp">[3]listas!#REF!</definedName>
    <definedName name="_xlnm.Print_Titles" localSheetId="3">'ESCENARIOS DEPORTIVOS'!$2:$28</definedName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1" i="9" l="1"/>
  <c r="F18" i="13"/>
  <c r="D18" i="13"/>
  <c r="C18" i="13"/>
  <c r="F16" i="13"/>
  <c r="D16" i="13"/>
  <c r="C16" i="13"/>
  <c r="B19" i="13"/>
  <c r="B17" i="13"/>
  <c r="B15" i="13"/>
  <c r="B14" i="13"/>
  <c r="D14" i="13"/>
  <c r="C14" i="13"/>
  <c r="F14" i="13"/>
  <c r="F12" i="13"/>
  <c r="D12" i="13"/>
  <c r="C12" i="13"/>
  <c r="F10" i="13"/>
  <c r="D10" i="13"/>
  <c r="C10" i="13"/>
  <c r="F8" i="13"/>
  <c r="D8" i="13"/>
  <c r="C8" i="13"/>
  <c r="B7" i="13"/>
  <c r="F21" i="13"/>
  <c r="E21" i="13"/>
  <c r="D21" i="13"/>
  <c r="C21" i="13"/>
  <c r="E20" i="13"/>
  <c r="B9" i="13"/>
  <c r="B4" i="13"/>
  <c r="I101" i="6"/>
  <c r="B18" i="13" l="1"/>
  <c r="B16" i="13"/>
  <c r="B8" i="13"/>
  <c r="E27" i="13"/>
  <c r="C27" i="13"/>
  <c r="D27" i="13"/>
  <c r="B12" i="13"/>
  <c r="F27" i="13"/>
  <c r="B11" i="13"/>
  <c r="E26" i="13"/>
  <c r="B13" i="13"/>
  <c r="B10" i="13"/>
  <c r="H40" i="7"/>
  <c r="H41" i="7"/>
  <c r="H48" i="7"/>
  <c r="H49" i="7"/>
  <c r="H50" i="7"/>
  <c r="H51" i="7"/>
  <c r="H56" i="7"/>
  <c r="K52" i="11"/>
  <c r="J52" i="11"/>
  <c r="I52" i="11"/>
  <c r="L52" i="11"/>
  <c r="H50" i="11"/>
  <c r="H36" i="11"/>
  <c r="H34" i="11"/>
  <c r="B21" i="13" l="1"/>
  <c r="B27" i="13" s="1"/>
  <c r="H52" i="11"/>
  <c r="J34" i="5" l="1"/>
  <c r="L223" i="9" l="1"/>
  <c r="F6" i="13" s="1"/>
  <c r="F20" i="13" s="1"/>
  <c r="F26" i="13" s="1"/>
  <c r="J223" i="9"/>
  <c r="D6" i="13" s="1"/>
  <c r="D20" i="13" s="1"/>
  <c r="D26" i="13" s="1"/>
  <c r="I61" i="9"/>
  <c r="I223" i="9" s="1"/>
  <c r="C6" i="13" s="1"/>
  <c r="C20" i="13" l="1"/>
  <c r="C26" i="13" s="1"/>
  <c r="B6" i="13"/>
  <c r="B20" i="13" s="1"/>
  <c r="B26" i="13" s="1"/>
  <c r="H49" i="9"/>
  <c r="H167" i="9" l="1"/>
  <c r="H63" i="9"/>
  <c r="L224" i="9"/>
  <c r="K224" i="9"/>
  <c r="J224" i="9"/>
  <c r="K223" i="9"/>
  <c r="O55" i="9"/>
  <c r="H61" i="9"/>
  <c r="I224" i="9"/>
  <c r="H45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H194" i="9"/>
  <c r="H193" i="9"/>
  <c r="H192" i="9"/>
  <c r="H191" i="9"/>
  <c r="P191" i="9" s="1"/>
  <c r="H190" i="9"/>
  <c r="H189" i="9"/>
  <c r="H188" i="9"/>
  <c r="H187" i="9"/>
  <c r="H186" i="9"/>
  <c r="H185" i="9"/>
  <c r="H184" i="9"/>
  <c r="H183" i="9"/>
  <c r="P183" i="9" s="1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4" i="9"/>
  <c r="H60" i="9"/>
  <c r="H59" i="9"/>
  <c r="H58" i="9"/>
  <c r="H57" i="9"/>
  <c r="H54" i="9"/>
  <c r="H53" i="9"/>
  <c r="H52" i="9"/>
  <c r="H51" i="9"/>
  <c r="H48" i="9"/>
  <c r="H47" i="9"/>
  <c r="H44" i="9"/>
  <c r="H43" i="9"/>
  <c r="H42" i="9"/>
  <c r="H41" i="9"/>
  <c r="H40" i="9"/>
  <c r="H39" i="9"/>
  <c r="H38" i="9"/>
  <c r="H37" i="9"/>
  <c r="H36" i="9"/>
  <c r="H35" i="9"/>
  <c r="H34" i="9"/>
  <c r="H33" i="9"/>
  <c r="H31" i="9"/>
  <c r="H30" i="9"/>
  <c r="H29" i="9"/>
  <c r="H28" i="9"/>
  <c r="H27" i="9"/>
  <c r="O221" i="9"/>
  <c r="O219" i="9"/>
  <c r="O217" i="9"/>
  <c r="O215" i="9"/>
  <c r="O213" i="9"/>
  <c r="O211" i="9"/>
  <c r="O209" i="9"/>
  <c r="O207" i="9"/>
  <c r="O205" i="9"/>
  <c r="O203" i="9"/>
  <c r="O201" i="9"/>
  <c r="O199" i="9"/>
  <c r="O197" i="9"/>
  <c r="O195" i="9"/>
  <c r="O193" i="9"/>
  <c r="O191" i="9"/>
  <c r="O189" i="9"/>
  <c r="O187" i="9"/>
  <c r="O185" i="9"/>
  <c r="O183" i="9"/>
  <c r="O181" i="9"/>
  <c r="O179" i="9"/>
  <c r="O177" i="9"/>
  <c r="O175" i="9"/>
  <c r="O173" i="9"/>
  <c r="O171" i="9"/>
  <c r="O169" i="9"/>
  <c r="O167" i="9"/>
  <c r="O165" i="9"/>
  <c r="O163" i="9"/>
  <c r="O161" i="9"/>
  <c r="O159" i="9"/>
  <c r="O157" i="9"/>
  <c r="O155" i="9"/>
  <c r="O153" i="9"/>
  <c r="O151" i="9"/>
  <c r="O149" i="9"/>
  <c r="O147" i="9"/>
  <c r="O145" i="9"/>
  <c r="O143" i="9"/>
  <c r="O141" i="9"/>
  <c r="O139" i="9"/>
  <c r="O137" i="9"/>
  <c r="O135" i="9"/>
  <c r="O133" i="9"/>
  <c r="O131" i="9"/>
  <c r="O129" i="9"/>
  <c r="O127" i="9"/>
  <c r="O125" i="9"/>
  <c r="O123" i="9"/>
  <c r="O121" i="9"/>
  <c r="O119" i="9"/>
  <c r="O117" i="9"/>
  <c r="O115" i="9"/>
  <c r="O113" i="9"/>
  <c r="O111" i="9"/>
  <c r="O109" i="9"/>
  <c r="O107" i="9"/>
  <c r="O105" i="9"/>
  <c r="O103" i="9"/>
  <c r="O101" i="9"/>
  <c r="O99" i="9"/>
  <c r="O97" i="9"/>
  <c r="O95" i="9"/>
  <c r="O93" i="9"/>
  <c r="O91" i="9"/>
  <c r="O89" i="9"/>
  <c r="O87" i="9"/>
  <c r="O85" i="9"/>
  <c r="O83" i="9"/>
  <c r="O81" i="9"/>
  <c r="O79" i="9"/>
  <c r="O77" i="9"/>
  <c r="O75" i="9"/>
  <c r="O73" i="9"/>
  <c r="O71" i="9"/>
  <c r="O69" i="9"/>
  <c r="O67" i="9"/>
  <c r="O65" i="9"/>
  <c r="O63" i="9"/>
  <c r="O61" i="9"/>
  <c r="O59" i="9"/>
  <c r="O57" i="9"/>
  <c r="O53" i="9"/>
  <c r="O51" i="9"/>
  <c r="O49" i="9"/>
  <c r="O47" i="9"/>
  <c r="O45" i="9"/>
  <c r="O43" i="9"/>
  <c r="O41" i="9"/>
  <c r="O39" i="9"/>
  <c r="O37" i="9"/>
  <c r="O35" i="9"/>
  <c r="O33" i="9"/>
  <c r="O31" i="9"/>
  <c r="O29" i="9"/>
  <c r="H30" i="5"/>
  <c r="H28" i="5"/>
  <c r="H26" i="5"/>
  <c r="I53" i="11"/>
  <c r="J33" i="5"/>
  <c r="L53" i="11"/>
  <c r="K53" i="11"/>
  <c r="J53" i="11"/>
  <c r="L34" i="5"/>
  <c r="K34" i="5"/>
  <c r="I34" i="5"/>
  <c r="L33" i="5"/>
  <c r="K33" i="5"/>
  <c r="I33" i="5"/>
  <c r="H53" i="11" l="1"/>
  <c r="H34" i="5"/>
  <c r="P31" i="9"/>
  <c r="P151" i="9"/>
  <c r="P159" i="9"/>
  <c r="Q159" i="9" s="1"/>
  <c r="P37" i="9"/>
  <c r="P67" i="9"/>
  <c r="Q67" i="9" s="1"/>
  <c r="P83" i="9"/>
  <c r="Q83" i="9" s="1"/>
  <c r="P91" i="9"/>
  <c r="Q91" i="9" s="1"/>
  <c r="P155" i="9"/>
  <c r="P163" i="9"/>
  <c r="Q163" i="9" s="1"/>
  <c r="H65" i="9"/>
  <c r="P65" i="9" s="1"/>
  <c r="Q65" i="9" s="1"/>
  <c r="P33" i="9"/>
  <c r="Q33" i="9" s="1"/>
  <c r="P201" i="9"/>
  <c r="Q201" i="9" s="1"/>
  <c r="P35" i="9"/>
  <c r="Q35" i="9" s="1"/>
  <c r="P43" i="9"/>
  <c r="Q43" i="9" s="1"/>
  <c r="P199" i="9"/>
  <c r="Q199" i="9" s="1"/>
  <c r="P41" i="9"/>
  <c r="Q41" i="9" s="1"/>
  <c r="P207" i="9"/>
  <c r="Q207" i="9" s="1"/>
  <c r="P195" i="9"/>
  <c r="Q195" i="9" s="1"/>
  <c r="P173" i="9"/>
  <c r="Q173" i="9" s="1"/>
  <c r="P115" i="9"/>
  <c r="Q115" i="9" s="1"/>
  <c r="P123" i="9"/>
  <c r="Q123" i="9" s="1"/>
  <c r="P131" i="9"/>
  <c r="Q131" i="9" s="1"/>
  <c r="P93" i="9"/>
  <c r="Q93" i="9" s="1"/>
  <c r="P53" i="9"/>
  <c r="Q53" i="9" s="1"/>
  <c r="P145" i="9"/>
  <c r="Q145" i="9" s="1"/>
  <c r="P45" i="9"/>
  <c r="Q45" i="9" s="1"/>
  <c r="P189" i="9"/>
  <c r="Q189" i="9" s="1"/>
  <c r="P197" i="9"/>
  <c r="Q197" i="9" s="1"/>
  <c r="P205" i="9"/>
  <c r="Q205" i="9" s="1"/>
  <c r="P213" i="9"/>
  <c r="Q213" i="9" s="1"/>
  <c r="P69" i="9"/>
  <c r="Q69" i="9" s="1"/>
  <c r="P77" i="9"/>
  <c r="Q77" i="9" s="1"/>
  <c r="P101" i="9"/>
  <c r="Q101" i="9" s="1"/>
  <c r="P117" i="9"/>
  <c r="Q117" i="9" s="1"/>
  <c r="P149" i="9"/>
  <c r="Q149" i="9" s="1"/>
  <c r="P157" i="9"/>
  <c r="Q157" i="9" s="1"/>
  <c r="P165" i="9"/>
  <c r="Q165" i="9" s="1"/>
  <c r="Q37" i="9"/>
  <c r="P51" i="9"/>
  <c r="Q51" i="9" s="1"/>
  <c r="P169" i="9"/>
  <c r="Q169" i="9" s="1"/>
  <c r="P181" i="9"/>
  <c r="Q181" i="9" s="1"/>
  <c r="P221" i="9"/>
  <c r="Q221" i="9" s="1"/>
  <c r="P171" i="9"/>
  <c r="Q171" i="9" s="1"/>
  <c r="P211" i="9"/>
  <c r="Q211" i="9" s="1"/>
  <c r="P219" i="9"/>
  <c r="Q219" i="9" s="1"/>
  <c r="P177" i="9"/>
  <c r="Q177" i="9" s="1"/>
  <c r="P185" i="9"/>
  <c r="Q185" i="9" s="1"/>
  <c r="P193" i="9"/>
  <c r="Q193" i="9" s="1"/>
  <c r="P209" i="9"/>
  <c r="Q209" i="9" s="1"/>
  <c r="P217" i="9"/>
  <c r="Q217" i="9" s="1"/>
  <c r="P203" i="9"/>
  <c r="Q203" i="9" s="1"/>
  <c r="P215" i="9"/>
  <c r="Q215" i="9" s="1"/>
  <c r="P57" i="9"/>
  <c r="Q57" i="9" s="1"/>
  <c r="P47" i="9"/>
  <c r="Q47" i="9" s="1"/>
  <c r="P61" i="9"/>
  <c r="Q61" i="9" s="1"/>
  <c r="Q31" i="9"/>
  <c r="P153" i="9"/>
  <c r="Q153" i="9" s="1"/>
  <c r="P161" i="9"/>
  <c r="Q161" i="9" s="1"/>
  <c r="P121" i="9"/>
  <c r="Q121" i="9" s="1"/>
  <c r="P125" i="9"/>
  <c r="Q125" i="9" s="1"/>
  <c r="P97" i="9"/>
  <c r="Q97" i="9" s="1"/>
  <c r="P105" i="9"/>
  <c r="Q105" i="9" s="1"/>
  <c r="P73" i="9"/>
  <c r="Q73" i="9" s="1"/>
  <c r="P75" i="9"/>
  <c r="Q75" i="9" s="1"/>
  <c r="P85" i="9"/>
  <c r="Q85" i="9" s="1"/>
  <c r="P71" i="9"/>
  <c r="Q71" i="9" s="1"/>
  <c r="P79" i="9"/>
  <c r="Q79" i="9" s="1"/>
  <c r="P95" i="9"/>
  <c r="Q95" i="9" s="1"/>
  <c r="P63" i="9"/>
  <c r="Q63" i="9" s="1"/>
  <c r="P109" i="9"/>
  <c r="Q109" i="9" s="1"/>
  <c r="P133" i="9"/>
  <c r="Q133" i="9" s="1"/>
  <c r="P119" i="9"/>
  <c r="Q119" i="9" s="1"/>
  <c r="P127" i="9"/>
  <c r="Q127" i="9" s="1"/>
  <c r="P135" i="9"/>
  <c r="Q135" i="9" s="1"/>
  <c r="P143" i="9"/>
  <c r="Q143" i="9" s="1"/>
  <c r="P113" i="9"/>
  <c r="Q113" i="9" s="1"/>
  <c r="P139" i="9"/>
  <c r="Q139" i="9" s="1"/>
  <c r="P141" i="9"/>
  <c r="Q141" i="9" s="1"/>
  <c r="P59" i="9"/>
  <c r="Q59" i="9" s="1"/>
  <c r="P39" i="9"/>
  <c r="Q39" i="9" s="1"/>
  <c r="P29" i="9"/>
  <c r="Q29" i="9" s="1"/>
  <c r="P89" i="9"/>
  <c r="Q89" i="9" s="1"/>
  <c r="P87" i="9"/>
  <c r="Q87" i="9" s="1"/>
  <c r="P167" i="9"/>
  <c r="Q167" i="9" s="1"/>
  <c r="P81" i="9"/>
  <c r="Q81" i="9" s="1"/>
  <c r="P129" i="9"/>
  <c r="Q129" i="9" s="1"/>
  <c r="P99" i="9"/>
  <c r="Q99" i="9" s="1"/>
  <c r="P107" i="9"/>
  <c r="Q107" i="9" s="1"/>
  <c r="P103" i="9"/>
  <c r="Q103" i="9" s="1"/>
  <c r="P111" i="9"/>
  <c r="Q111" i="9" s="1"/>
  <c r="H224" i="9"/>
  <c r="H55" i="9"/>
  <c r="H223" i="9" s="1"/>
  <c r="P49" i="9"/>
  <c r="Q49" i="9" s="1"/>
  <c r="P137" i="9"/>
  <c r="Q137" i="9" s="1"/>
  <c r="P147" i="9"/>
  <c r="Q147" i="9" s="1"/>
  <c r="P179" i="9"/>
  <c r="Q179" i="9" s="1"/>
  <c r="P175" i="9"/>
  <c r="Q175" i="9" s="1"/>
  <c r="Q191" i="9"/>
  <c r="P187" i="9"/>
  <c r="Q187" i="9" s="1"/>
  <c r="Q183" i="9"/>
  <c r="Q151" i="9"/>
  <c r="Q155" i="9"/>
  <c r="H31" i="5"/>
  <c r="H29" i="5"/>
  <c r="H23" i="5"/>
  <c r="H21" i="5"/>
  <c r="H19" i="5"/>
  <c r="H25" i="5"/>
  <c r="H27" i="5"/>
  <c r="P55" i="9" l="1"/>
  <c r="Q55" i="9" s="1"/>
  <c r="H33" i="5"/>
  <c r="P31" i="5" l="1"/>
  <c r="O31" i="5"/>
  <c r="P29" i="5"/>
  <c r="O29" i="5"/>
  <c r="P27" i="5"/>
  <c r="O27" i="5"/>
  <c r="P25" i="5"/>
  <c r="O25" i="5"/>
  <c r="P23" i="5"/>
  <c r="O23" i="5"/>
  <c r="P21" i="5"/>
  <c r="O21" i="5"/>
  <c r="O19" i="5"/>
  <c r="P50" i="11"/>
  <c r="O50" i="11"/>
  <c r="P48" i="11"/>
  <c r="O48" i="11"/>
  <c r="P46" i="11"/>
  <c r="O46" i="11"/>
  <c r="Q46" i="11" s="1"/>
  <c r="P44" i="11"/>
  <c r="O44" i="11"/>
  <c r="P42" i="11"/>
  <c r="O42" i="11"/>
  <c r="P40" i="11"/>
  <c r="O40" i="11"/>
  <c r="P38" i="11"/>
  <c r="O38" i="11"/>
  <c r="Q38" i="11" s="1"/>
  <c r="P36" i="11"/>
  <c r="O36" i="11"/>
  <c r="P34" i="11"/>
  <c r="O34" i="11"/>
  <c r="Q34" i="11" s="1"/>
  <c r="P32" i="11"/>
  <c r="O32" i="11"/>
  <c r="P30" i="11"/>
  <c r="O30" i="11"/>
  <c r="P28" i="11"/>
  <c r="O28" i="11"/>
  <c r="Q28" i="11" s="1"/>
  <c r="P26" i="11"/>
  <c r="O26" i="11"/>
  <c r="P24" i="11"/>
  <c r="O24" i="11"/>
  <c r="P22" i="11"/>
  <c r="O22" i="11"/>
  <c r="J101" i="6"/>
  <c r="L101" i="6"/>
  <c r="K101" i="6"/>
  <c r="Q50" i="11" l="1"/>
  <c r="Q36" i="11"/>
  <c r="Q21" i="5"/>
  <c r="Q40" i="11"/>
  <c r="Q48" i="11"/>
  <c r="Q22" i="11"/>
  <c r="Q30" i="11"/>
  <c r="Q42" i="11"/>
  <c r="Q44" i="11"/>
  <c r="Q26" i="11"/>
  <c r="Q24" i="11"/>
  <c r="Q32" i="11"/>
  <c r="Q31" i="5"/>
  <c r="Q23" i="5"/>
  <c r="Q27" i="5"/>
  <c r="O67" i="6" l="1"/>
  <c r="H86" i="6" l="1"/>
  <c r="L102" i="6"/>
  <c r="H94" i="6"/>
  <c r="H93" i="6"/>
  <c r="H101" i="6" s="1"/>
  <c r="H92" i="6"/>
  <c r="H91" i="6"/>
  <c r="H90" i="6"/>
  <c r="H89" i="6"/>
  <c r="H88" i="6"/>
  <c r="H87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O31" i="6"/>
  <c r="O29" i="6"/>
  <c r="K102" i="6"/>
  <c r="J102" i="6"/>
  <c r="I102" i="6"/>
  <c r="P31" i="6" l="1"/>
  <c r="H29" i="6"/>
  <c r="H102" i="6"/>
  <c r="P29" i="6"/>
  <c r="P93" i="6" l="1"/>
  <c r="O93" i="6"/>
  <c r="P91" i="6"/>
  <c r="O91" i="6"/>
  <c r="P89" i="6"/>
  <c r="O89" i="6"/>
  <c r="P87" i="6"/>
  <c r="O87" i="6"/>
  <c r="P85" i="6"/>
  <c r="O85" i="6"/>
  <c r="P83" i="6"/>
  <c r="O83" i="6"/>
  <c r="P81" i="6"/>
  <c r="O81" i="6"/>
  <c r="P79" i="6"/>
  <c r="O79" i="6"/>
  <c r="P77" i="6"/>
  <c r="O77" i="6"/>
  <c r="P75" i="6"/>
  <c r="O75" i="6"/>
  <c r="P73" i="6"/>
  <c r="O73" i="6"/>
  <c r="P71" i="6"/>
  <c r="O71" i="6"/>
  <c r="P69" i="6"/>
  <c r="O69" i="6"/>
  <c r="P67" i="6"/>
  <c r="P65" i="6"/>
  <c r="O65" i="6"/>
  <c r="L23" i="10"/>
  <c r="L51" i="10" s="1"/>
  <c r="H51" i="10" s="1"/>
  <c r="H50" i="10"/>
  <c r="H49" i="10"/>
  <c r="H48" i="10"/>
  <c r="P47" i="10" s="1"/>
  <c r="H47" i="10"/>
  <c r="H46" i="10"/>
  <c r="H45" i="10"/>
  <c r="H44" i="10"/>
  <c r="H43" i="10"/>
  <c r="H42" i="10"/>
  <c r="H41" i="10"/>
  <c r="H40" i="10"/>
  <c r="P39" i="10" s="1"/>
  <c r="H39" i="10"/>
  <c r="H38" i="10"/>
  <c r="H37" i="10"/>
  <c r="H36" i="10"/>
  <c r="H35" i="10"/>
  <c r="H34" i="10"/>
  <c r="H33" i="10"/>
  <c r="H32" i="10"/>
  <c r="P31" i="10" s="1"/>
  <c r="H31" i="10"/>
  <c r="H30" i="10"/>
  <c r="H29" i="10"/>
  <c r="H28" i="10"/>
  <c r="H27" i="10"/>
  <c r="H26" i="10"/>
  <c r="H25" i="10"/>
  <c r="H24" i="10"/>
  <c r="L52" i="10"/>
  <c r="H52" i="10" s="1"/>
  <c r="O49" i="10"/>
  <c r="O47" i="10"/>
  <c r="O45" i="10"/>
  <c r="O43" i="10"/>
  <c r="O41" i="10"/>
  <c r="O39" i="10"/>
  <c r="O37" i="10"/>
  <c r="O35" i="10"/>
  <c r="O33" i="10"/>
  <c r="O31" i="10"/>
  <c r="O29" i="10"/>
  <c r="O27" i="10"/>
  <c r="O25" i="10"/>
  <c r="O23" i="10"/>
  <c r="K80" i="8"/>
  <c r="J80" i="8"/>
  <c r="I80" i="8"/>
  <c r="K79" i="8"/>
  <c r="H50" i="8"/>
  <c r="H80" i="8" s="1"/>
  <c r="J79" i="8"/>
  <c r="H77" i="8"/>
  <c r="P77" i="8" s="1"/>
  <c r="H78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O77" i="8"/>
  <c r="O49" i="8"/>
  <c r="P25" i="10" l="1"/>
  <c r="P33" i="10"/>
  <c r="P41" i="10"/>
  <c r="P43" i="10"/>
  <c r="P27" i="10"/>
  <c r="P35" i="10"/>
  <c r="P49" i="10"/>
  <c r="H49" i="8"/>
  <c r="H79" i="8" s="1"/>
  <c r="I79" i="8"/>
  <c r="L80" i="8"/>
  <c r="H23" i="10"/>
  <c r="P23" i="10" s="1"/>
  <c r="P29" i="10"/>
  <c r="P37" i="10"/>
  <c r="P45" i="10"/>
  <c r="L79" i="8"/>
  <c r="P49" i="8" l="1"/>
  <c r="L59" i="7"/>
  <c r="K59" i="7"/>
  <c r="J59" i="7"/>
  <c r="K58" i="7"/>
  <c r="J58" i="7"/>
  <c r="H57" i="7"/>
  <c r="P56" i="7" s="1"/>
  <c r="I58" i="7"/>
  <c r="O56" i="7"/>
  <c r="P54" i="7"/>
  <c r="O54" i="7"/>
  <c r="P52" i="7"/>
  <c r="O52" i="7"/>
  <c r="O50" i="7"/>
  <c r="P46" i="7"/>
  <c r="O46" i="7"/>
  <c r="P44" i="7"/>
  <c r="O44" i="7"/>
  <c r="P42" i="7"/>
  <c r="O42" i="7"/>
  <c r="O40" i="7"/>
  <c r="P38" i="7"/>
  <c r="O38" i="7"/>
  <c r="Q38" i="7" s="1"/>
  <c r="P36" i="7"/>
  <c r="O36" i="7"/>
  <c r="Q36" i="7" s="1"/>
  <c r="P34" i="7"/>
  <c r="O34" i="7"/>
  <c r="P32" i="7"/>
  <c r="O32" i="7"/>
  <c r="P30" i="7"/>
  <c r="O30" i="7"/>
  <c r="Q30" i="7" s="1"/>
  <c r="P28" i="7"/>
  <c r="O28" i="7"/>
  <c r="Q28" i="7" s="1"/>
  <c r="P26" i="7"/>
  <c r="O26" i="7"/>
  <c r="Q26" i="7" s="1"/>
  <c r="P24" i="7"/>
  <c r="O24" i="7"/>
  <c r="O48" i="7" l="1"/>
  <c r="Q52" i="7"/>
  <c r="Q54" i="7"/>
  <c r="Q46" i="7"/>
  <c r="L58" i="7"/>
  <c r="P48" i="7"/>
  <c r="I59" i="7"/>
  <c r="P40" i="7"/>
  <c r="Q56" i="7"/>
  <c r="P50" i="7"/>
  <c r="Q50" i="7" s="1"/>
  <c r="H59" i="7"/>
  <c r="Q44" i="7"/>
  <c r="Q24" i="7"/>
  <c r="Q42" i="7"/>
  <c r="Q32" i="7"/>
  <c r="Q34" i="7"/>
  <c r="Q48" i="7" l="1"/>
  <c r="H58" i="7"/>
  <c r="O27" i="9"/>
  <c r="P20" i="11" l="1"/>
  <c r="O20" i="11"/>
  <c r="P19" i="10"/>
  <c r="O19" i="10"/>
  <c r="Q19" i="10" s="1"/>
  <c r="P27" i="9"/>
  <c r="Q27" i="9" s="1"/>
  <c r="P23" i="8"/>
  <c r="O23" i="8"/>
  <c r="P22" i="7"/>
  <c r="O22" i="7"/>
  <c r="P19" i="5"/>
  <c r="Q20" i="11" l="1"/>
  <c r="Q23" i="8"/>
  <c r="Q22" i="7"/>
  <c r="Q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  <author>YAMILE</author>
  </authors>
  <commentList>
    <comment ref="B24" authorId="0" shapeId="0" xr:uid="{E1A79EAE-393C-46E8-BD8D-FDA4745020D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24" authorId="0" shapeId="0" xr:uid="{6B40596B-8780-444D-A5C3-EF43B218A508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24" authorId="0" shapeId="0" xr:uid="{ACA8250F-7C81-4FD0-842E-DB133DF1828A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4" authorId="0" shapeId="0" xr:uid="{D43537BA-AD2C-45AE-8AFF-E64E9D610386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24" authorId="0" shapeId="0" xr:uid="{A1E66927-F627-4121-9372-4E7A1014F5E7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L27" authorId="1" shapeId="0" xr:uid="{47B40294-26BB-4C1E-948F-604AFCB95EB8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Interventoria Construcción y/o Mejoramiento de la Malla Vial / Av. 103</t>
        </r>
      </text>
    </comment>
    <comment ref="L31" authorId="1" shapeId="0" xr:uid="{4C958037-614A-438E-B9CB-62A40247549E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Construcción y/o Mejoramiento de la Malla Vial / Av. 103</t>
        </r>
      </text>
    </comment>
    <comment ref="F32" authorId="1" shapeId="0" xr:uid="{B7D227E3-AE37-4382-9D5B-8688D35781E4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PLAN PARCIAL EL ZORRO</t>
        </r>
      </text>
    </comment>
    <comment ref="L45" authorId="1" shapeId="0" xr:uid="{5F5DAED8-A68B-401E-A7AF-F3021434BDB4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Interventoria REH M V
</t>
        </r>
      </text>
    </comment>
    <comment ref="I49" authorId="1" shapeId="0" xr:uid="{719EDBED-B5F1-4509-80E7-BB0B9E5932F3}">
      <text>
        <r>
          <rPr>
            <b/>
            <sz val="9"/>
            <color indexed="81"/>
            <rFont val="Tahoma"/>
            <family val="2"/>
          </rPr>
          <t xml:space="preserve">YAMILE:
</t>
        </r>
        <r>
          <rPr>
            <sz val="9"/>
            <color indexed="81"/>
            <rFont val="Tahoma"/>
            <family val="2"/>
          </rPr>
          <t>$166.787.643 REH. MALA VIAL</t>
        </r>
      </text>
    </comment>
    <comment ref="J49" authorId="1" shapeId="0" xr:uid="{1749B1D2-5427-43F1-9286-73DF0523E1C6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$545.894.908 REH M.V</t>
        </r>
      </text>
    </comment>
    <comment ref="L49" authorId="1" shapeId="0" xr:uid="{B109F6A0-781E-4F98-8D49-A81B4E0BF00A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COMBO 3*1 $46.500.000.000
Calle 94 $9.200.000.000
Av. 60 con Ambala $13.800.000.000
Mej Malla Vial - Ambala desde la 103 al puente rio Alvarado $25.995.600.061</t>
        </r>
      </text>
    </comment>
    <comment ref="I51" authorId="1" shapeId="0" xr:uid="{F0AD1A4B-F469-4054-98BB-C753A50A3D12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ASFALTO $750.000.000
BASE $250.000.000</t>
        </r>
      </text>
    </comment>
    <comment ref="I53" authorId="1" shapeId="0" xr:uid="{8ABE399F-E010-4B38-9DC8-DA4A0B403B6A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$300.000.000 FERRETERIA</t>
        </r>
      </text>
    </comment>
    <comment ref="I55" authorId="1" shapeId="0" xr:uid="{30FC7C93-0BF8-45DA-A2E8-9F2C67548908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$952.963.000  PERSONAL
</t>
        </r>
      </text>
    </comment>
    <comment ref="I61" authorId="1" shapeId="0" xr:uid="{85629816-B621-4355-9C92-3E5CD12BDB06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$100.000.000 COMBUSTIBLE
$450.000.000CAMIONETA
$200.000.000  MAQ
$ 84.500.000 LABORATORIOS</t>
        </r>
      </text>
    </comment>
    <comment ref="J61" authorId="1" shapeId="0" xr:uid="{24497C35-598B-4A41-A368-4AB2E76E3C79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$500.000.000 ALQUILER MAQ.</t>
        </r>
      </text>
    </comment>
    <comment ref="J131" authorId="1" shapeId="0" xr:uid="{14D6D1CD-E093-44BA-BB9A-27C8A289C08A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$2.071.283.300 MMTO PUENTES - INCLUIDA INTERVENDORIA</t>
        </r>
      </text>
    </comment>
    <comment ref="J167" authorId="1" shapeId="0" xr:uid="{03E7029A-0757-452D-B6F4-63CAE29C8141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$2.071.283.300 MMTO PUENTES - INCLUIDA INTERVENDORIA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  <author>YAMILE</author>
  </authors>
  <commentList>
    <comment ref="B16" authorId="0" shapeId="0" xr:uid="{09093887-3C5C-4EDF-8598-9016D585481A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6" authorId="0" shapeId="0" xr:uid="{914B4312-6BD0-4680-8235-9D70468D59F4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 xr:uid="{4D27FA50-657D-4D6F-853D-28B51E6877DB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E5BEC627-777B-4CE5-92DB-B6063ADA27E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 xr:uid="{801330C4-D7B5-4E48-86AA-FBD43B49A2EC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J25" authorId="1" shapeId="0" xr:uid="{F60F9482-FE20-4904-9E8B-184308AD4626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CONVENIO 054-24 FONVIVIENDA - MPIO
$8.361.600.000
MPIO $4.180.800.000
FONVIVIENDA $4.180.800.000
CUPOS: 536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  <author>YAMILE</author>
  </authors>
  <commentList>
    <comment ref="B17" authorId="0" shapeId="0" xr:uid="{FE828F29-2442-4B78-8D08-A75FA0C329B8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7" authorId="0" shapeId="0" xr:uid="{1F7C6473-BCBC-4197-8F86-A55E151FECEC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7" authorId="0" shapeId="0" xr:uid="{418475AA-99E6-4D3A-89F3-C5887DFF118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 xr:uid="{88923C82-48D6-4F98-AF8B-21602DAD922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7" authorId="0" shapeId="0" xr:uid="{60E8A1A9-DFDD-4D00-A515-23DE564E08A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L36" authorId="1" shapeId="0" xr:uid="{951B803E-6FF4-4CAA-9120-FE3C588FB3EE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CONSTRUCCION DE VIVIENDAS VIS (ACCION POPULAR HATO DE LA VIRGEN)</t>
        </r>
      </text>
    </comment>
    <comment ref="L50" authorId="1" shapeId="0" xr:uid="{199980CA-9168-4F3A-9980-EE89CA08B5BF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INTERVENTORIA CONSTRUCCION DE VIVIENDAS VIS (ACCION POPULAR HATO DE LA VIRGEN)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  <author>YAMILE</author>
  </authors>
  <commentList>
    <comment ref="B26" authorId="0" shapeId="0" xr:uid="{BCD955BF-FDDD-4AC4-AFA9-0F4CE9BC725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26" authorId="0" shapeId="0" xr:uid="{6191F216-0171-406C-9A3E-6B77A6C5C5AF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26" authorId="0" shapeId="0" xr:uid="{9E85F83D-B350-4120-A17B-51AD9510BC0D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6" authorId="0" shapeId="0" xr:uid="{DAB556B6-4910-4ED7-B058-AC258294B345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26" authorId="0" shapeId="0" xr:uid="{C159BD6C-74A7-4A48-983F-3DED00C844D8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A29" authorId="1" shapeId="0" xr:uid="{8A3D3F93-8E88-4F00-AA23-F07690B55C6A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COLISEO MENOR - GOBERNACION</t>
        </r>
      </text>
    </comment>
    <comment ref="A47" authorId="1" shapeId="0" xr:uid="{301AA602-05DE-4D7C-A19F-C5A59DC910F2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PISCINA DE OLAS, COMPLEJO ACUATICO (GOBERNACION)</t>
        </r>
      </text>
    </comment>
    <comment ref="A65" authorId="1" shapeId="0" xr:uid="{85D44E1A-0EFE-4B21-8EEA-FC6F87D6E20E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42</t>
        </r>
      </text>
    </comment>
    <comment ref="A83" authorId="1" shapeId="0" xr:uid="{B5ED0E09-1F88-4B7A-AAFE-AAC7C1BB9371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8 CUBIERTAS (CTO 2023 MARACANA + CANCHA MARTE, SACUDETE)</t>
        </r>
      </text>
    </comment>
    <comment ref="L83" authorId="1" shapeId="0" xr:uid="{84ECCEE9-3F5B-4DC0-83A4-86BE057860FB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Obra Canchas Marte y Maracana</t>
        </r>
      </text>
    </comment>
    <comment ref="L85" authorId="1" shapeId="0" xr:uid="{86A1BFBF-3549-4B69-8B5A-B965F6CD9633}">
      <text>
        <r>
          <rPr>
            <b/>
            <sz val="9"/>
            <color indexed="81"/>
            <rFont val="Tahoma"/>
            <family val="2"/>
          </rPr>
          <t>YAMILE:</t>
        </r>
        <r>
          <rPr>
            <sz val="9"/>
            <color indexed="81"/>
            <rFont val="Tahoma"/>
            <family val="2"/>
          </rPr>
          <t xml:space="preserve">
Interventoria  Cancha Marte y Maracana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16" authorId="0" shapeId="0" xr:uid="{81378640-A711-473D-97B8-E1B2437165F6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6" authorId="0" shapeId="0" xr:uid="{B8987FD3-7BE9-4908-92AD-96319080B05D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 xr:uid="{153F148B-F8C8-4877-9FCC-E922EA179B6C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EB317FB2-AF22-402D-91DE-E8D054DD5352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 xr:uid="{5509B6A4-DA70-4058-8558-CD44CDEC414E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20" authorId="0" shapeId="0" xr:uid="{BFE78C0A-213F-4E3C-919A-CFE1BC7A5FE6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20" authorId="0" shapeId="0" xr:uid="{5E9E9ED7-F783-4353-976D-33E91C52EDB4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20" authorId="0" shapeId="0" xr:uid="{3174C313-6FAA-4E9B-A123-45E60407F7AE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 xr:uid="{1C3FC3BE-C927-426E-981E-0FBF37585D36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20" authorId="0" shapeId="0" xr:uid="{7B8362E3-AD40-46DA-8A4C-4DEB8B0D1671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19" authorId="0" shapeId="0" xr:uid="{727E6775-38C4-4892-92E2-947704D4CA79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9" authorId="0" shapeId="0" xr:uid="{6E40943B-B8C4-4E57-A1C4-3312F8E6CE6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9" authorId="0" shapeId="0" xr:uid="{F9C87A56-FF44-4E28-9A2C-C8060A95040F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" authorId="0" shapeId="0" xr:uid="{3FCA5E48-B15A-49FC-BCBE-D98B4745584C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9" authorId="0" shapeId="0" xr:uid="{D3D99613-E999-425E-B6D9-D3DF7EB66B7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<sst xmlns="http://schemas.openxmlformats.org/spreadsheetml/2006/main" count="1773" uniqueCount="404">
  <si>
    <t xml:space="preserve">FIRMA: </t>
  </si>
  <si>
    <t xml:space="preserve">OBSERVACIONES: </t>
  </si>
  <si>
    <t>E</t>
  </si>
  <si>
    <t>P</t>
  </si>
  <si>
    <t>FIRMA</t>
  </si>
  <si>
    <t>SECRETARIO DESPACHO / GERENTE</t>
  </si>
  <si>
    <t>METAS DE RESULTADO</t>
  </si>
  <si>
    <t>TOTAL  PLAN  DE  ACCIÓN</t>
  </si>
  <si>
    <t>TERMINACION</t>
  </si>
  <si>
    <t xml:space="preserve">INICIO 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</si>
  <si>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</si>
  <si>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</si>
  <si>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</si>
  <si>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</si>
  <si>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</si>
  <si>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</si>
  <si>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</si>
  <si>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</si>
  <si>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</si>
  <si>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</si>
  <si>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PROGRAMA:  </t>
  </si>
  <si>
    <t>VALOR</t>
  </si>
  <si>
    <t>OBJETO</t>
  </si>
  <si>
    <t>No</t>
  </si>
  <si>
    <t xml:space="preserve">RELACION DE CONTRATOS Y CONVENIOS </t>
  </si>
  <si>
    <t xml:space="preserve">Objetivos: </t>
  </si>
  <si>
    <t xml:space="preserve">FECHA DE PROGRAMACION: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</si>
  <si>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</si>
  <si>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</si>
  <si>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</si>
  <si>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</si>
  <si>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</si>
  <si>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</si>
  <si>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>Número</t>
  </si>
  <si>
    <t>ACTIVIDADES</t>
  </si>
  <si>
    <t xml:space="preserve">FUENTES DE FINANCIACION                           </t>
  </si>
  <si>
    <t>METAS DE PRODUCTO</t>
  </si>
  <si>
    <t>COSTO TOTAL
(PESOS)</t>
  </si>
  <si>
    <t xml:space="preserve">SECRETARÍA / ENTIDAD:                                                          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</si>
  <si>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</si>
  <si>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</si>
  <si>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</si>
  <si>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</si>
  <si>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Kilometros/Hora</t>
  </si>
  <si>
    <t>Unidad de Medida</t>
  </si>
  <si>
    <t xml:space="preserve">Medición </t>
  </si>
  <si>
    <t>CANTIDAD</t>
  </si>
  <si>
    <t>INFRAESTRUCTURA</t>
  </si>
  <si>
    <r>
      <t xml:space="preserve">GRUPO:  </t>
    </r>
    <r>
      <rPr>
        <b/>
        <sz val="16"/>
        <color rgb="FFDF0000"/>
        <rFont val="Arial"/>
        <family val="2"/>
      </rPr>
      <t>DIRECCION TECNICA</t>
    </r>
  </si>
  <si>
    <r>
      <t xml:space="preserve">GRUPO:  </t>
    </r>
    <r>
      <rPr>
        <b/>
        <sz val="16"/>
        <color rgb="FFDF0000"/>
        <rFont val="Arial"/>
        <family val="2"/>
      </rPr>
      <t>DIRECCION OPERATIVA</t>
    </r>
  </si>
  <si>
    <r>
      <t xml:space="preserve">NOMBRE:  </t>
    </r>
    <r>
      <rPr>
        <b/>
        <sz val="12"/>
        <color rgb="FFDF0000"/>
        <rFont val="Arial"/>
        <family val="2"/>
      </rPr>
      <t>JONATHAN EDUARDO SUAREZ BARRERA</t>
    </r>
  </si>
  <si>
    <t>PRODUCTOS METÁLICOS, MAQUINARIA Y EQUIPO</t>
  </si>
  <si>
    <t>CONSTRUCCION Y SERVICIOS DE LA CONSTRUCCIÓN</t>
  </si>
  <si>
    <t>SERVICIOS PARA LA COMUNIDAD, SOCIALES Y PERSONALES</t>
  </si>
  <si>
    <t xml:space="preserve">SENTENCIAS  </t>
  </si>
  <si>
    <t>2.13.3.2.02.02.005-01</t>
  </si>
  <si>
    <t>2.13.3.2.02.02.005-17</t>
  </si>
  <si>
    <t>2.13.3.3.13.01.001-01</t>
  </si>
  <si>
    <t>TERRITORIO PARA TODOS</t>
  </si>
  <si>
    <t>VIVIENDA CIUDAD Y TERRITORIO</t>
  </si>
  <si>
    <t>Acceso a soluciones de vivienda</t>
  </si>
  <si>
    <t xml:space="preserve">LINEA ESTRATEGICA: </t>
  </si>
  <si>
    <t xml:space="preserve">SECTOR: </t>
  </si>
  <si>
    <t>CONSTRUCCION DE VIVIENDAS PARA FAMILIAS CON DEFICIT HABITACIONAL JUNTOS POR HOGARES DIGNOS Y SEGUROS IBAGUE</t>
  </si>
  <si>
    <t xml:space="preserve">NOMBRE  DEL PROYECTO POAI:  </t>
  </si>
  <si>
    <r>
      <t xml:space="preserve">CODIGO BPPIM: </t>
    </r>
    <r>
      <rPr>
        <sz val="16"/>
        <color rgb="FFDF0000"/>
        <rFont val="Arial"/>
        <family val="2"/>
      </rPr>
      <t xml:space="preserve"> </t>
    </r>
  </si>
  <si>
    <t>MEJORAMIENTO DE VIVIENDA EN LA ZONA URBANA DEL MUNICIPIO DE IBAGUE</t>
  </si>
  <si>
    <t>RUBROS:</t>
  </si>
  <si>
    <t>CODIGO PRESUPUESTAL:</t>
  </si>
  <si>
    <t>CULTURA Y SOCIEDAD PARA TODOS</t>
  </si>
  <si>
    <t>DEPORTE Y RECREACION</t>
  </si>
  <si>
    <t>Fomento a la recreación, la actividad física y el deporte</t>
  </si>
  <si>
    <t>2.13.3.2.02.02.005-14</t>
  </si>
  <si>
    <t xml:space="preserve">SERVICIOS PRESTADOS A LAS EMPRESAS Y SERVICIOS DE PRODUCCIÓN </t>
  </si>
  <si>
    <t>2.13.3.2.02.02.008-01</t>
  </si>
  <si>
    <t>2.13.3.2.02.02.009-01</t>
  </si>
  <si>
    <t>Formación y preparación de deportistas</t>
  </si>
  <si>
    <t>GOBERNABILIDAD PARA TODOS</t>
  </si>
  <si>
    <t>GOBIERNO TERRITORIAL</t>
  </si>
  <si>
    <t>Fortalecimiento del buen gobierno para el respeto y garantía de los derechos humanos.</t>
  </si>
  <si>
    <t>CONSTRUCCION, MEJORAMIENTO Y ADECUACION DE EQUIPAMIENTOS EN LA CIUDAD DE IBAGUE</t>
  </si>
  <si>
    <t>2.13.3.2.02.02.006-01</t>
  </si>
  <si>
    <t>2.13.3.2.02.02.008-14</t>
  </si>
  <si>
    <t>COMERCIO Y DISTRIBUCION;  ALOJAMIENTO; SERVICIOS DE SUMINISTRO DE COMIDAS Y BEBIDAS; SERVICIOS DE TRANSPORTE; Y SERVICIOS DE DISTRIBUCIÓN DE ELECTRICIDAD, GAS Y AGUA</t>
  </si>
  <si>
    <t>TRANSPORTE</t>
  </si>
  <si>
    <t>Infraestructura red vial regional</t>
  </si>
  <si>
    <t>CONSTRUCCION DEL COMPLEJO ACUATICO RECREODEPORTIVO DEL PARQUE DEPORTIVO DEL MUNICIPIO DE IBAGUE IBAGUE</t>
  </si>
  <si>
    <t>1.1.5 Contratar Personal técnico, jurídico, financiero y administrativo para la formulación, seguimiento y/o supervisión</t>
  </si>
  <si>
    <t>1.1 Servicio de apoyo financiero para mejoramiento de vivienda
(Producto principal del proyecto)</t>
  </si>
  <si>
    <t>1.1.1 Aprovisionar bienes y servicios.</t>
  </si>
  <si>
    <t>1.1.2 Contratar interventoría</t>
  </si>
  <si>
    <t>1.1.4 Adquirir Insumos de Ferretería</t>
  </si>
  <si>
    <t>1.1.6 Ejecutar obra civil - Mejoramiento de viviendas.</t>
  </si>
  <si>
    <t>1.1.7 Tramitar escrituras y/o Protocolización de Mejoras</t>
  </si>
  <si>
    <t>1.1.3 Consultoría - Laboratorios, Estudios Diseños, Presupuestos, Licencias y Permisos</t>
  </si>
  <si>
    <t>1.1.1 Adquisición de Bienes inmuebles y Servicios</t>
  </si>
  <si>
    <t>1.1.2 Laboratorios, Estudios Diseños, Presupuestos, Licencias y Permisos</t>
  </si>
  <si>
    <t>1.1.3 Personal de Apoyo, Técnico, Social y SG-SST</t>
  </si>
  <si>
    <t>1.1.4 Escrituración y/o Protocolización de Mejoras</t>
  </si>
  <si>
    <t>1.1.5 Obras de Urbanismo</t>
  </si>
  <si>
    <t>1.1.6 Construcción de viviendas</t>
  </si>
  <si>
    <t>1.1.7 Interventoría</t>
  </si>
  <si>
    <t>1.2 Servicio de apoyo financiero para arrendamiento de vivienda</t>
  </si>
  <si>
    <t>1.2.1 Actividad 10: Solución Temporal o Transitoria de Vivienda (0,5 smlv*6
meses)</t>
  </si>
  <si>
    <t>1.3 Servicio de apoyo financiero para construcción de vivienda en sitio
propio</t>
  </si>
  <si>
    <t>1.3.1 Construcción de viviendas</t>
  </si>
  <si>
    <t>1.3.2 Adquisición de Bienes inmuebles y Servicios</t>
  </si>
  <si>
    <t>1.3.3 Laboratorios, Estudios Diseños, Presupuestos, Licencias y Permisos</t>
  </si>
  <si>
    <t>1.3.4 Actividad 3: Personal de Apoyo, Técnico, Social y SG-SST</t>
  </si>
  <si>
    <t>1.3.5 Insumos y suministros de ferretería KIT el Reposo</t>
  </si>
  <si>
    <t>1.3.6 Escrituración y/o Protocolización de Mejoras</t>
  </si>
  <si>
    <t>1.3.7 Obras de Urbanismo</t>
  </si>
  <si>
    <t>1.3.8 Interventoría</t>
  </si>
  <si>
    <t>ESTUDIOS Y DISEÑOS,  CONSTRUCCION, REMODELACION Y/IO MEJORAMIENTO DE LOS ESCENARIOS DEPORTIVOS DEL  MPIO DE IBAGUE</t>
  </si>
  <si>
    <t>1.1 Coliseos cubiertos mejorados</t>
  </si>
  <si>
    <t>1.1.1 EJECUTAR OBRA CIVIL</t>
  </si>
  <si>
    <t>1.1.2 CONTRATAR INTERVENTORIA</t>
  </si>
  <si>
    <t>1.1.3 REALIZAR ESTUDIOS Y DISEÑOS</t>
  </si>
  <si>
    <t>1.1.4 SUMINISTRAR MATERIALES</t>
  </si>
  <si>
    <t>1.1.5 COMPRAR ELEMENTOS DE FERRETERIA</t>
  </si>
  <si>
    <t>1.1.7 TRAMITAR LICENCIAS Y PERMISOS</t>
  </si>
  <si>
    <t>1.1.8 REALIZAR ESTUDIOS DE LABORATORIO</t>
  </si>
  <si>
    <t>1.1.9 APROVISIONAR BIENES Y SERVICIOS</t>
  </si>
  <si>
    <t>1.2 Piscinas construidas</t>
  </si>
  <si>
    <t>1.2.1 EJECUTAR OBRA CIVIL</t>
  </si>
  <si>
    <t>1.2.2 CONTRATAR INTERVENTORIA</t>
  </si>
  <si>
    <t>1.2.3 REALIZAR ESTUDIOS Y DISEÑOS</t>
  </si>
  <si>
    <t>1.2.4 SUMINISTRAR MATERIALES</t>
  </si>
  <si>
    <t>1.2.5 COMPRAR ELEMENTOS DE FERRETERIA</t>
  </si>
  <si>
    <t>1.2.7 TRAMITAR LICENCIAS Y PERMISOS</t>
  </si>
  <si>
    <t>1.2.8 REALIZAR ESTUDIOS DE LABORATORIO</t>
  </si>
  <si>
    <t>1.2.9 APROVISIONAR BIENES Y SERVICIOS</t>
  </si>
  <si>
    <t>1.3 Piscinas adecuadas</t>
  </si>
  <si>
    <t>1.3.1 EJECUTAR OBRA CIVIL</t>
  </si>
  <si>
    <t>1.3.2 CONTRATAR INTERVENTORIA</t>
  </si>
  <si>
    <t>1.3.3 REALIZAR ESTUDIOS Y DISEÑOS</t>
  </si>
  <si>
    <t>1.3.4 SUMINISTRAR MATERIALES</t>
  </si>
  <si>
    <t>1.3.5 COMPRAR ELEMENTOS DE FERRETERIA</t>
  </si>
  <si>
    <t>1.3.7 TRAMITAR LICENCIAS Y PERMISOS</t>
  </si>
  <si>
    <t>1.3.8 REALIZAR ESTUDIOS DE LABORATORIO</t>
  </si>
  <si>
    <t>1.3.9 APROVISIONAR BIENES Y SERVICIOS</t>
  </si>
  <si>
    <t>1.4 Polideportivos mejorados (Producto principal del proyecto)</t>
  </si>
  <si>
    <t>1.4.1 EJECUTAR OBRA CIVIL</t>
  </si>
  <si>
    <t>1.4.2 CONTRATAR INTERVENTORIA</t>
  </si>
  <si>
    <t>1.4.3 REALIZAR ESTUDIOS Y DISEÑOS</t>
  </si>
  <si>
    <t>1.4.4 SUMINISTRAR MATERIALES</t>
  </si>
  <si>
    <t>1.4.5 COMPRAR ELEMENTOS DE FERRETERIA</t>
  </si>
  <si>
    <t>1.4.7 TRAMITAR LICENCIAS Y PERMISOS</t>
  </si>
  <si>
    <t>1.4.8 REALIZAR ESTUDIOS DE LABORATORIO</t>
  </si>
  <si>
    <t>1.4.9 APROVISIONAR BIENES Y SERVICIOS</t>
  </si>
  <si>
    <t>1.2.6 CONTRATAR PERSONAL DE APOYO TÉCNICO, JURÍDICO, ADMINISTRATIVO Y FINANCIERO PARA FORMULACIÓN, SEGUIMIENTO Y/O SUPERVISIÓN</t>
  </si>
  <si>
    <t>1.1.6 CONTRATAR PERSONAL DE APOYO TÉCNICO, JURÍDICO, ADMINISTRATIVO Y FINANCIERO PARA FORMULACIÓN, SEGUIMIENTO Y/O SUPERVISIÓN</t>
  </si>
  <si>
    <t>1.3.6 CONTRATAR PERSONAL DE APOYO TÉCNICO, JURÍDICO, ADMINISTRATIVO Y FINANCIERO PARA FORMULACIÓN, SEGUIMIENTO Y/O SUPERVISIÓN</t>
  </si>
  <si>
    <t>1.4.6 CONTRATAR PERSONAL DE APOYO TÉCNICO, JURÍDICO, ADMINISTRATIVO Y FINANCIERO PARA FORMULACIÓN, SEGUIMIENTO Y/O SUPERVISIÓN</t>
  </si>
  <si>
    <t>CONSTRUCCIÓN DEL COMPLEJO ACUÁTICO RECREODEPORTIVO DEL PARQUE DEPORTIVO DEL MUNICIPIO DE IBAGUE</t>
  </si>
  <si>
    <t>ADECUACION Y MEJORAMIENTO DEL URBANISMO DEL PARQUE CENTENARIO DE IBAGUE</t>
  </si>
  <si>
    <t>1.1 Parques recreativos mantenidos (Producto principal del proyecto)</t>
  </si>
  <si>
    <t>1.1.1 CONSTRUIR OBRA NUEVA ZONA 3 (ALTOS)</t>
  </si>
  <si>
    <t>1.1.2 ADECUAR ACCESOS PARQUE CENTENARIO</t>
  </si>
  <si>
    <t>1.1.3 ADECUAR Y MEJORAR - ZONA1 - ZONA 2 - ZONA 3- OBRA NUEVA ZONA 2</t>
  </si>
  <si>
    <t>1.1.4 ADECUAR Y MEJORAR PUENTE CALLE 10</t>
  </si>
  <si>
    <t>1.1.5 INTERVENIR CONCHA ACUSTICA</t>
  </si>
  <si>
    <t>1.1.6 ADQUIRIR CONSULTORIA PARA EL ANALISIS DE RIESGO DETALLADO
POR REMOCION DE MASA DE LA ZONA DOS DEL PROYECTO OPERACIÓN
CENTENARIO EN LA CIUDAD DE IBAGUE</t>
  </si>
  <si>
    <t>1.1.7 INTERVENIR EL COMPONENTE ELÉCTRICO</t>
  </si>
  <si>
    <t>1.1.8 REALIZAR COMPONENTE AMBIENTAL</t>
  </si>
  <si>
    <t>1.1.9 ADQUIRIR INTERVENTORIA</t>
  </si>
  <si>
    <t>1.1.10 ELABORAR ESTUDIOS Y DISEÑOS</t>
  </si>
  <si>
    <t>1.1.11 ADQUIRIR PERSONAL</t>
  </si>
  <si>
    <t>1.1.12 ADQUIRIR SUMINISTROS</t>
  </si>
  <si>
    <t>1.1.13 ADQUIRIR FERRETERIA</t>
  </si>
  <si>
    <t>1.1.14 ADQUIRIR LABORATORIO</t>
  </si>
  <si>
    <t>1.1.15 PROYECTAR LICENCIA Y SERVICIOS</t>
  </si>
  <si>
    <t>1.1.16 ADQUIRIR BIENES Y SERVICIOS</t>
  </si>
  <si>
    <t>Número de parques</t>
  </si>
  <si>
    <t>1.1 Piscinas construidas (Producto principal del proyecto)</t>
  </si>
  <si>
    <t>1.1.1 REALIZAR OBRAS PRELIMINARES DE URBANISMO Y PISCINAS RECREATIVAS</t>
  </si>
  <si>
    <t>1.1.2 REALIZAR DEMOLICIONES URBANISMO Y PISCINAS RECREATIVAS</t>
  </si>
  <si>
    <t>1.1.4 CONTRUIR ESTRUCTURAS EN CONCRETO REFORZADO</t>
  </si>
  <si>
    <t>1.1.5 CONTRUIR MAMPOSTERIA</t>
  </si>
  <si>
    <t>1.1.6 REALIZAR LAS INSTALACIONES HIDROSANITARIAS, BOMBEO Y FILTRACION</t>
  </si>
  <si>
    <t>1.1.7 REALIZAR LAS INSTLACIONES ELECTRICAS Y DE ILUMINACION</t>
  </si>
  <si>
    <t>1.1.8 REALIZAR PISOS Y ENCHAPES</t>
  </si>
  <si>
    <t>1.1.9 CONSTRUIR SARDINELES ANDENES - ZONAS DURAS Y OBRAS EXTERIORES</t>
  </si>
  <si>
    <t>1.1.10 REALIZAR CARPINTERIA METALICA</t>
  </si>
  <si>
    <t>1.1.11 REALIZAR MOBILIARIO URBANO</t>
  </si>
  <si>
    <t>1.1.12 REALIZAR PRELIMINARES DE EDIFICIO EXISTENTE Y CONSTRUCCIÓN EDIFICIO COMPLEMENTARIO</t>
  </si>
  <si>
    <t>1.1.3 REALIZAR EXCAVACIONES Y RELLENOS DE URBANISMO Y PISCINAS RECREATIVAS</t>
  </si>
  <si>
    <t>1.1.13 REALIZAR CIMENTACION DE LA CONSTRUCCION EDIFICIO
COMPLEMENTARIO</t>
  </si>
  <si>
    <t>1.1.14 CONSTRUIR ESTRUCTURAS</t>
  </si>
  <si>
    <t>1.1.15 REALIZAR MAMPOSTERIA - MUROS</t>
  </si>
  <si>
    <t>1.1.16 REALIZAR INSTALACIONES HIDROSANITARIAS</t>
  </si>
  <si>
    <t>1.1.17 REALIZAR INSTLACIONES ELECTRICAS Y DE ILUMINACIÓN EDIFICIO
COMPLEMENTARIO</t>
  </si>
  <si>
    <t>1.1.18 CONSTRUIR CUBIERTA</t>
  </si>
  <si>
    <t>1.1.19 CONSTRUIR PISOS</t>
  </si>
  <si>
    <t>1.1.20 REALIZAR PAÑETES Y ENCHAPES MUROS EDIFICIO COMPLEMENTARIO</t>
  </si>
  <si>
    <t>1.1.21 REALIZAR CARPINTERIA METALICA Y ALUMINIO</t>
  </si>
  <si>
    <t>1.1.22 REALIZAR ACCESORIOS Y MESONES</t>
  </si>
  <si>
    <t>1.1.23 REALIZAR ACCESORIOS MESONES</t>
  </si>
  <si>
    <t>1.1.24 REALIZAR PINTURA</t>
  </si>
  <si>
    <t>1.1.25 REALIZAR LA INSTALACION DE APARATOS SANITARIOS Y GRIFERIAS</t>
  </si>
  <si>
    <t>1.1.26 REALIZAR OBRAS DE URBANISMO Y OBRAS EXTERIORES</t>
  </si>
  <si>
    <t>1.1.27 REALIZAR ASEO GENERAL</t>
  </si>
  <si>
    <t>1.1.28 REALIZAR INTERVENTORÍA</t>
  </si>
  <si>
    <t>1.1 Salón comunal construido</t>
  </si>
  <si>
    <t>1.1.1 EJECUTAR OBRA CIVIL (CONSTRUCCIÓN DE EQUIPAMIENTOS)</t>
  </si>
  <si>
    <t>1.1.2 REALIZAR ESTUDIOS Y DISEÑOS</t>
  </si>
  <si>
    <t>1.1.3 SUMINSTRAR MATERIALES</t>
  </si>
  <si>
    <t>1.1.4 COMPRAR ELEMENTOS DE FERRETERIA</t>
  </si>
  <si>
    <t>1.1.5 CONTRATAR PERSONAL DE APOYO TECNICO,JURIDICO Y ADMINISTRATIVO PARA FORMULACIÓN SEGUIMIENTO Y/O  SUPERVISIÓN</t>
  </si>
  <si>
    <t>1.1.6 TRAMITAR LICENCIAS Y PERMISOS</t>
  </si>
  <si>
    <t>1.1.7 REALIZAR ESTUDIOS DE LABORATORIO</t>
  </si>
  <si>
    <t>1.1.8 ADQUISICIÓN DE BIENES Y SERVICIOS</t>
  </si>
  <si>
    <t>1.1.9 CONTRATAR INTERVENTORIA</t>
  </si>
  <si>
    <t>2.1 Salón comunal adecuado (Producto principal del proyecto)</t>
  </si>
  <si>
    <t>2.1.2 REALIZAR ESTUDIOS Y DISEÑOS</t>
  </si>
  <si>
    <t>2.1.3 SUMINISTRAR MATERIALES</t>
  </si>
  <si>
    <t>2.1.4 COMPRAR ELEMENTOS DE FERRETERIA</t>
  </si>
  <si>
    <t>2.1.5 CONTRATAR PERSONAL DE APOYO TECNICO,JURIDICO Y ADMINISTRATIVO PARA FORMULACIÓN SEGUIMIENTO Y/O SUPERVISIÓN</t>
  </si>
  <si>
    <t>2.1.6 TRAMITAR LICENCIAS Y PERMISOS</t>
  </si>
  <si>
    <t>2.1.7 REALIZAR ESTUDIOS DE LABORATORIO</t>
  </si>
  <si>
    <t>2.1.9 CONTRATAR INTERVENTORIA</t>
  </si>
  <si>
    <t>OPTIMIZACION DE LA INFRAESTRUCTURA DE PUENTES URBANOS VIBRANTES Y SOSTENIBLES EN LA CIUDAD DE IBAGUE</t>
  </si>
  <si>
    <t>1.1 Vía urbana construida</t>
  </si>
  <si>
    <t>1.1.1 CONTRATAR INTERVENTORIA</t>
  </si>
  <si>
    <t>1.1.3 EJECUTAR OBRA CIVIL</t>
  </si>
  <si>
    <t>1.1.9 APROVECHAMIENTO DE BIENES Y SERVICIOS</t>
  </si>
  <si>
    <t>1.2.1 CONTRATAR INTERVENTORIA</t>
  </si>
  <si>
    <t>1.2.2 REALIZAR ESTUDIOS Y DISEÑOS</t>
  </si>
  <si>
    <t>1.2.3 EJECUTAR OBRA CIVIL</t>
  </si>
  <si>
    <t>1.2 Vía urbana mejorada (Producto principal del proyecto)</t>
  </si>
  <si>
    <t>1.2.9 APROVECHAMIENTO DE BIENES Y SERVICIOS</t>
  </si>
  <si>
    <t>2.1 Estudios de preinversión para la red vial regional</t>
  </si>
  <si>
    <t>2.1.1 CONTRATAR INTERVENTORIA</t>
  </si>
  <si>
    <t>2.1.8 APROVECHAMIENTO DE BIENES Y SERVICIOS</t>
  </si>
  <si>
    <t>2.1.5 CONTRATAR PERSONAL DE APOYO TÉCNICO, JURÍDICO, ADMINISTRATIVO Y FINANCIERO PARA FORMULACIÓN, SEGUIMIENTO Y/O SUPERVISIÓN</t>
  </si>
  <si>
    <t>2.2.1 CONTRATAR INTERVENTORIA</t>
  </si>
  <si>
    <t>2.2 Sitio crítico de la red urbana estabilizado</t>
  </si>
  <si>
    <t>2.2.2 REALIZAR ESTUDIOS Y DISEÑOS</t>
  </si>
  <si>
    <t>2.2.3 SUMINISTRAR MATERIALES</t>
  </si>
  <si>
    <t>2.2.4 COMPRAR ELEMENTOS DE FERRETERIA</t>
  </si>
  <si>
    <t>2.2.6 TRAMITAR LICENCIAS Y PERMISOS</t>
  </si>
  <si>
    <t>2.2.5 CONTRATAR PERSONAL DE APOYO TÉCNICO, JURÍDICO, ADMINISTRATIVO Y FINANCIERO PARA FORMULACIÓN, SEGUIMIENTO Y/O
SUPERVISIÓN</t>
  </si>
  <si>
    <t>2.2.7 REALIZAR ESTUDIOS DE LABORATORIO</t>
  </si>
  <si>
    <t>2.2.8 APROVECHAMIENTO DE BIENES Y SERVICIOS</t>
  </si>
  <si>
    <t>2.2.9 EJECUTAR OBRA CIVIL</t>
  </si>
  <si>
    <t>3.1 Puente construido en vía urbana nueva</t>
  </si>
  <si>
    <t>3.1.1 CONTRATAR INTERVENTORIA</t>
  </si>
  <si>
    <t>3.1.2 REALIZAR ESTUDIOS Y DISEÑOS</t>
  </si>
  <si>
    <t>3.1.3 SUMINISTRAR MATERIALES</t>
  </si>
  <si>
    <t>3.1.4 COMPRAR ELEMENTOS DE FERRETERIA</t>
  </si>
  <si>
    <t>3.1.5 CONTRATAR PERSONAL DE APOYO TÉCNICO, JURÍDICO,
ADMINISTRATIVO Y FINANCIERO PARA FORMULACIÓN, SEGUIMIENTO Y/O
SUPERVISIÓN</t>
  </si>
  <si>
    <t>3.1.6 TRAMITAR LICENCIAS Y PERMISOS</t>
  </si>
  <si>
    <t>3.1.7 REALIZAR ESTUDIOS DE LABORATORIO</t>
  </si>
  <si>
    <t>3.1.8 APROVECHAMIENTO DE BIENES Y SERVICIOS</t>
  </si>
  <si>
    <t>3.1.9 EJECUTAR OBRA CIVIL</t>
  </si>
  <si>
    <t>3.2 Puente de la red vial urbana con mantenimiento</t>
  </si>
  <si>
    <t>3.2.1 CONTRATAR INTERVENTORIA</t>
  </si>
  <si>
    <t>3.2.2 REALIZAR ESTUDIOS Y DISEÑOS</t>
  </si>
  <si>
    <t>3.2.3 SUMINISTRAR MATERIALES</t>
  </si>
  <si>
    <t>3.2.4 COMPRAR ELEMENTOS DE FERRETERIA</t>
  </si>
  <si>
    <t>3.2.5 CONTRATAR PERSONAL DE APOYO TÉCNICO, JURÍDICO,
ADMINISTRATIVO Y FINANCIERO PARA FORMULACIÓN, SEGUIMIENTO Y/O
SUPERVISIÓN</t>
  </si>
  <si>
    <t>3.2.6 TRAMITAR LICENCIAS Y PERMISOS</t>
  </si>
  <si>
    <t>3.2.7 REALIZAR ESTUDIOS DE LABORATORIO</t>
  </si>
  <si>
    <t>3.2.8 APROVECHAMIENTO DE BIENES Y SERVICIOS</t>
  </si>
  <si>
    <t>3.2.9 EJECUTAR OBRA CIVIL</t>
  </si>
  <si>
    <t>3.3 Puente peatonal de la red urbana construido</t>
  </si>
  <si>
    <t>3.3.1 CONTRATAR INTERVENTORIA</t>
  </si>
  <si>
    <t>3.3.2 REALIZAR ESTUDIOS Y DISEÑOS</t>
  </si>
  <si>
    <t>3.3.3 SUMINISTRAR MATERIALES</t>
  </si>
  <si>
    <t>3.3.4 COMPRAR ELEMENTOS DE FERRETERIA</t>
  </si>
  <si>
    <t>3.3.5 CONTRATAR PERSONAL DE APOYO TÉCNICO, JURÍDICO,
ADMINISTRATIVO Y FINANCIERO PARA FORMULACIÓN, SEGUIMIENTO Y/O
SUPERVISIÓN</t>
  </si>
  <si>
    <t>3.3.6 TRAMITAR LICENCIAS Y PERMISOS</t>
  </si>
  <si>
    <t>3.3.7 REALIZAR ESTUDIOS DE LABORATORIO</t>
  </si>
  <si>
    <t>3.3.8 APROVECHAMIENTO DE BIENES Y SERVICIOS</t>
  </si>
  <si>
    <t>3.3.9 EJECUTAR OBRA CIVIL</t>
  </si>
  <si>
    <t>3.4 Puente peatonal con mantenimiento</t>
  </si>
  <si>
    <t>3.4.1 CONTRATAR INTERVENTORIA</t>
  </si>
  <si>
    <t>3..2 REALIZAR ESTUDIOS Y DISEÑOS</t>
  </si>
  <si>
    <t>3.4.3 SUMINISTRAR MATERIALES</t>
  </si>
  <si>
    <t>3.4.4 COMPRAR ELEMENTOS DE FERRETERIA</t>
  </si>
  <si>
    <t>3.4.5 CONTRATAR PERSONAL DE APOYO TÉCNICO, JURÍDICO,
ADMINISTRATIVO Y FINANCIERO PARA FORMULACIÓN, SEGUIMIENTO Y/O
SUPERVISIÓN</t>
  </si>
  <si>
    <t>3.4.6 TRAMITAR LICENCIAS Y PERMISOS</t>
  </si>
  <si>
    <t>3.4.7 REALIZAR ESTUDIOS DE LABORATORIO</t>
  </si>
  <si>
    <t>3.4.8 APROVECHAMIENTO DE BIENES Y SERVICIOS</t>
  </si>
  <si>
    <t>3.4.9 EJECUTAR OBRA CIVIL</t>
  </si>
  <si>
    <t>3.5 Ciclo infraestructura construida en vía urbana</t>
  </si>
  <si>
    <t>3.5.1 CONTRATAR INTERVENTORIA</t>
  </si>
  <si>
    <t>3.5.2 ESTUDIOS Y DISEÑOS</t>
  </si>
  <si>
    <t>3.5.3 SUMINISTRAR MATERIALES</t>
  </si>
  <si>
    <t>3.5.4 COMPRAR ELEMENTOS DE FERRETERIA</t>
  </si>
  <si>
    <t>3.5.5 CONTRATAR PERSONAL DE APOYO TÉCNICO, JURÍDICO, ADMINISTRATIVO Y FINANCIERO PARA FORMULACIÓN, SEGUIMIENTO Y/O
SUPERVISIÓN</t>
  </si>
  <si>
    <t>3.5.6 TRAMITAR LICENCIAS Y PERMISOS</t>
  </si>
  <si>
    <t>3.5.7 REALIZAR ESTUDIOS DE LABORATORIO</t>
  </si>
  <si>
    <t>3.5.8 ADQUISICIÓN DE BIENES Y SERVICIOS</t>
  </si>
  <si>
    <t>3.5.9 EJECUTAR OBRA CIVIL</t>
  </si>
  <si>
    <t>3.6 Ciclo infraestructura urbana con mantenimiento</t>
  </si>
  <si>
    <t>3.6.1 CONTRATAR INTERVENTORIA</t>
  </si>
  <si>
    <t>3.6.3 SUMINISTRAR MATERIALES</t>
  </si>
  <si>
    <t>3.6.4 COMPRAR ELEMENTOS DE FERRETERIA</t>
  </si>
  <si>
    <t>3.6.5 CONTRATAR PERSONAL DE APOYO TÉCNICO, JURÍDICO, ADMINISTRATIVO Y FINANCIERO PARA FORMULACIÓN, SEGUIMIENTO Y/O
SUPERVISIÓN</t>
  </si>
  <si>
    <t>3.6.6 TRAMITAR LICENCIAS Y PERMISOS</t>
  </si>
  <si>
    <t>3.6.7 REALIZAR ESTUDIOS DE LABORATORIO</t>
  </si>
  <si>
    <t>3.6.8 ADQUISICIÓN DE BIENES Y SERVICIOS</t>
  </si>
  <si>
    <t>3.6.9 EJECUTAR OBRA CIVIL</t>
  </si>
  <si>
    <t>3.7 Andén de la red secundaria habilitado</t>
  </si>
  <si>
    <t>3.7.1 CONTRATAR INTERVENTORIA</t>
  </si>
  <si>
    <t>3.6.2 REALIZAR ESTUDIOS Y DISEÑOS</t>
  </si>
  <si>
    <t>3.7.2 REALIZAR ESTUDIOS Y DISEÑOS</t>
  </si>
  <si>
    <t>3.7.3 SUMINISTRAR MATERIALES</t>
  </si>
  <si>
    <t>3.7.4 COMPRAR ELEMENTOS DE FERRETERIA</t>
  </si>
  <si>
    <t>3.7.5 CONTRATAR PERSONAL DE APOYO TÉCNICO, JURÍDICO, ADMINISTRATIVO Y FINANCIERO PARA FORMULACIÓN, SEGUIMIENTO Y/O SUPERVISIÓN</t>
  </si>
  <si>
    <t>3.7.6 TRAMITAR LICENCIAS Y PERMISOS</t>
  </si>
  <si>
    <t>3.7.7 REALIZAR ESTUDIOS DE LABORATORIO</t>
  </si>
  <si>
    <t>3.7.8 APROVECHAMIENTO DE BIENES Y SERVICIOS</t>
  </si>
  <si>
    <t>3.7.9 EJECUTAR OBRA CIVIL</t>
  </si>
  <si>
    <t>Numero</t>
  </si>
  <si>
    <t xml:space="preserve">Número 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</si>
  <si>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430201900             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Construcción de piscina nueva con impacto en un sector o comuna 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</si>
  <si>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430202800</t>
    </r>
    <r>
      <rPr>
        <sz val="12"/>
        <rFont val="Arial"/>
        <family val="2"/>
      </rPr>
      <t xml:space="preserve">    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Mejoramiento de coliseo existente con impacto en un sector o comuna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</si>
  <si>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430202102        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Adecuación de
piscina existente con impacto en un sector o comuna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</si>
  <si>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430206900       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Mejoramiento de
escenarios deportivos de impacto sector o
comuna, con ampliación de las posibilidades para su aprovechamiento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</si>
  <si>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b/>
        <sz val="12"/>
        <rFont val="Arial"/>
        <family val="2"/>
      </rPr>
      <t xml:space="preserve">240211300   </t>
    </r>
    <r>
      <rPr>
        <sz val="12"/>
        <rFont val="Arial"/>
        <family val="2"/>
      </rPr>
      <t xml:space="preserve">      </t>
    </r>
    <r>
      <rPr>
        <b/>
        <sz val="12"/>
        <rFont val="Arial"/>
        <family val="2"/>
      </rPr>
      <t xml:space="preserve">Descripción meta: 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Aumento de la red
vial urbana disponible para el tránsito y la movilidad construyendo nuevas conexiones entre sectores y/o comunas</t>
    </r>
  </si>
  <si>
    <t>Kilometro</t>
  </si>
  <si>
    <r>
      <rPr>
        <b/>
        <sz val="12"/>
        <rFont val="Arial"/>
        <family val="2"/>
      </rPr>
      <t>Código MGA</t>
    </r>
    <r>
      <rPr>
        <i/>
        <sz val="12"/>
        <rFont val="Arial"/>
        <family val="2"/>
      </rPr>
      <t xml:space="preserve">: 240209300       </t>
    </r>
    <r>
      <rPr>
        <sz val="12"/>
        <rFont val="Arial"/>
        <family val="2"/>
      </rPr>
      <t xml:space="preserve">   </t>
    </r>
    <r>
      <rPr>
        <b/>
        <sz val="12"/>
        <rFont val="Arial"/>
        <family val="2"/>
      </rPr>
      <t xml:space="preserve">Descripción meta: 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Habilitar carriles para el tránsito de bicicletas y demás medios de transporte alternativos</t>
    </r>
  </si>
  <si>
    <r>
      <rPr>
        <b/>
        <sz val="12"/>
        <rFont val="Arial"/>
        <family val="2"/>
      </rPr>
      <t>Código MGA</t>
    </r>
    <r>
      <rPr>
        <i/>
        <sz val="12"/>
        <rFont val="Arial"/>
        <family val="2"/>
      </rPr>
      <t xml:space="preserve">: 240209301       </t>
    </r>
    <r>
      <rPr>
        <sz val="12"/>
        <rFont val="Arial"/>
        <family val="2"/>
      </rPr>
      <t xml:space="preserve">   </t>
    </r>
    <r>
      <rPr>
        <b/>
        <sz val="12"/>
        <rFont val="Arial"/>
        <family val="2"/>
      </rPr>
      <t xml:space="preserve">Descripción meta: 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Mantenimiento de carriles para el tránsito de bicicletas  y demás medios de transporte alternativos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</si>
  <si>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240211813  </t>
    </r>
    <r>
      <rPr>
        <sz val="12"/>
        <rFont val="Arial"/>
        <family val="2"/>
      </rPr>
      <t xml:space="preserve">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 </t>
    </r>
    <r>
      <rPr>
        <i/>
        <sz val="12"/>
        <rFont val="Arial"/>
        <family val="2"/>
      </rPr>
      <t>Estudios y Diseños
para la Modernización y el Crecimiento de los medios de transporte de todos</t>
    </r>
    <r>
      <rPr>
        <sz val="12"/>
        <rFont val="Arial"/>
        <family val="2"/>
      </rPr>
      <t>.</t>
    </r>
  </si>
  <si>
    <r>
      <rPr>
        <b/>
        <sz val="12"/>
        <rFont val="Arial"/>
        <family val="2"/>
      </rPr>
      <t>Código MGA: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 xml:space="preserve">240208300  </t>
    </r>
    <r>
      <rPr>
        <sz val="12"/>
        <rFont val="Arial"/>
        <family val="2"/>
      </rPr>
      <t xml:space="preserve">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 </t>
    </r>
    <r>
      <rPr>
        <i/>
        <sz val="12"/>
        <rFont val="Arial"/>
        <family val="2"/>
      </rPr>
      <t>Mantener Puentes vehiculares urbano para garantizar el flujo del tránsito y la movilidad.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</si>
  <si>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240212000  </t>
    </r>
    <r>
      <rPr>
        <sz val="12"/>
        <rFont val="Arial"/>
        <family val="2"/>
      </rPr>
      <t xml:space="preserve">           </t>
    </r>
    <r>
      <rPr>
        <b/>
        <sz val="12"/>
        <rFont val="Arial"/>
        <family val="2"/>
      </rPr>
      <t>Descripción meta:</t>
    </r>
    <r>
      <rPr>
        <sz val="12"/>
        <rFont val="Arial"/>
        <family val="2"/>
      </rPr>
      <t xml:space="preserve">  </t>
    </r>
    <r>
      <rPr>
        <i/>
        <sz val="12"/>
        <rFont val="Arial"/>
        <family val="2"/>
      </rPr>
      <t>Mantener Puentes
peatonales urbanos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</si>
  <si>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</t>
    </r>
    <r>
      <rPr>
        <i/>
        <sz val="12"/>
        <rFont val="Arial"/>
        <family val="2"/>
      </rPr>
      <t xml:space="preserve"> </t>
    </r>
    <r>
      <rPr>
        <b/>
        <i/>
        <sz val="12"/>
        <rFont val="Arial"/>
        <family val="2"/>
      </rPr>
      <t>240203200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 </t>
    </r>
    <r>
      <rPr>
        <i/>
        <sz val="12"/>
        <rFont val="Arial"/>
        <family val="2"/>
      </rPr>
      <t>Construir y/o mantener Andenes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</si>
  <si>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240211400</t>
    </r>
    <r>
      <rPr>
        <sz val="12"/>
        <rFont val="Arial"/>
        <family val="2"/>
      </rPr>
      <t xml:space="preserve">   </t>
    </r>
    <r>
      <rPr>
        <b/>
        <sz val="12"/>
        <rFont val="Arial"/>
        <family val="2"/>
      </rPr>
      <t xml:space="preserve">    Descripción meta: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Mejoramiento o rehabilitación de vías urbanas existentes en la ciudad, que  incluye vías principales y al interior de las comunas y/o barrios</t>
    </r>
  </si>
  <si>
    <r>
      <rPr>
        <b/>
        <sz val="12"/>
        <rFont val="Arial"/>
        <family val="2"/>
      </rPr>
      <t xml:space="preserve">Código MGA: </t>
    </r>
    <r>
      <rPr>
        <i/>
        <sz val="12"/>
        <rFont val="Arial"/>
        <family val="2"/>
      </rPr>
      <t>240213000</t>
    </r>
    <r>
      <rPr>
        <sz val="12"/>
        <rFont val="Arial"/>
        <family val="2"/>
      </rPr>
      <t xml:space="preserve">          </t>
    </r>
    <r>
      <rPr>
        <b/>
        <sz val="12"/>
        <rFont val="Arial"/>
        <family val="2"/>
      </rPr>
      <t>Descripción meta:</t>
    </r>
    <r>
      <rPr>
        <sz val="12"/>
        <rFont val="Arial"/>
        <family val="2"/>
      </rPr>
      <t xml:space="preserve">  </t>
    </r>
    <r>
      <rPr>
        <i/>
        <sz val="12"/>
        <rFont val="Arial"/>
        <family val="2"/>
      </rPr>
      <t>Construcción de
Puentes peatonales urbanos nuevos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</si>
  <si>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240206100 </t>
    </r>
    <r>
      <rPr>
        <sz val="12"/>
        <rFont val="Arial"/>
        <family val="2"/>
      </rPr>
      <t xml:space="preserve"> 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 </t>
    </r>
    <r>
      <rPr>
        <i/>
        <sz val="12"/>
        <rFont val="Arial"/>
        <family val="2"/>
      </rPr>
      <t>Construcción de nuevos Puentes vehiculares urbano que se requiere para el desarrollo integral de la ciudad.</t>
    </r>
  </si>
  <si>
    <r>
      <rPr>
        <b/>
        <sz val="12"/>
        <rFont val="Arial"/>
        <family val="2"/>
      </rPr>
      <t>Código MGA:</t>
    </r>
    <r>
      <rPr>
        <i/>
        <sz val="12"/>
        <rFont val="Arial"/>
        <family val="2"/>
      </rPr>
      <t xml:space="preserve"> 240210100 </t>
    </r>
    <r>
      <rPr>
        <sz val="12"/>
        <rFont val="Arial"/>
        <family val="2"/>
      </rPr>
      <t xml:space="preserve"> 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 </t>
    </r>
    <r>
      <rPr>
        <i/>
        <sz val="12"/>
        <rFont val="Arial"/>
        <family val="2"/>
      </rPr>
      <t>Realizar obras de estabilización y
mitigación de riesgos asociadas directamente a la infraestructura vial urbana</t>
    </r>
    <r>
      <rPr>
        <sz val="12"/>
        <rFont val="Arial"/>
        <family val="2"/>
      </rPr>
      <t>.</t>
    </r>
  </si>
  <si>
    <r>
      <t xml:space="preserve">Código MGA:  </t>
    </r>
    <r>
      <rPr>
        <i/>
        <sz val="12"/>
        <rFont val="Arial Narrow"/>
        <family val="2"/>
      </rPr>
      <t xml:space="preserve">400103203                         </t>
    </r>
    <r>
      <rPr>
        <b/>
        <sz val="12"/>
        <rFont val="Arial Narrow"/>
        <family val="2"/>
      </rPr>
      <t xml:space="preserve">Descripción meta: </t>
    </r>
    <r>
      <rPr>
        <i/>
        <sz val="12"/>
        <rFont val="Arial Narrow"/>
        <family val="2"/>
      </rPr>
      <t>Apoyar a familias de escasos recursos y/o en condiciones de vulnerabilidad para mejorar sus viviendas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</si>
  <si>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400103300</t>
    </r>
    <r>
      <rPr>
        <sz val="12"/>
        <rFont val="Arial"/>
        <family val="2"/>
      </rPr>
      <t xml:space="preserve">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Corresponde a la asignación de subsidios para arrendamiento de vivienda en cumplimiento de sentencias judiciales.</t>
    </r>
  </si>
  <si>
    <r>
      <rPr>
        <b/>
        <sz val="12"/>
        <rFont val="Arial"/>
        <family val="2"/>
      </rPr>
      <t>Código MGA: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400103401</t>
    </r>
    <r>
      <rPr>
        <sz val="12"/>
        <rFont val="Arial"/>
        <family val="2"/>
      </rPr>
      <t xml:space="preserve">       </t>
    </r>
    <r>
      <rPr>
        <b/>
        <sz val="12"/>
        <rFont val="Arial"/>
        <family val="2"/>
      </rPr>
      <t>Descripción meta: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Apoyo financiero a través de la asignación de un subsidio familiar de vivienda de interés  social para  construcción en sitio propio en el proyecto del reposo con el fin de dar cumplimiento a la sentencia 73001-23-00- 000-2001-016-76-00</t>
    </r>
  </si>
  <si>
    <t>1.1 Vivienda de Interés Social construidas (Producto principal del
proyecto)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</si>
  <si>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400104201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Descripción meta: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Apoyo financiero a través de la asignación de un subsidio familiar de vivienda de interés social para la  adquisición de una vivienda nueva y usada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</si>
  <si>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430201900</t>
    </r>
    <r>
      <rPr>
        <sz val="12"/>
        <rFont val="Arial"/>
        <family val="2"/>
      </rPr>
      <t xml:space="preserve">          </t>
    </r>
    <r>
      <rPr>
        <b/>
        <sz val="12"/>
        <rFont val="Arial"/>
        <family val="2"/>
      </rPr>
      <t>Descripción meta: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 xml:space="preserve">Construcción de piscina nueva con impacto en un sector o
comuna 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</si>
  <si>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 xml:space="preserve">430101200           </t>
    </r>
    <r>
      <rPr>
        <b/>
        <sz val="12"/>
        <rFont val="Arial"/>
        <family val="2"/>
      </rPr>
      <t>Descripción meta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Mantenimiento del Parque  Centenario de la ciudad de Ibagué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</si>
  <si>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450200700</t>
    </r>
    <r>
      <rPr>
        <sz val="12"/>
        <rFont val="Arial"/>
        <family val="2"/>
      </rPr>
      <t xml:space="preserve">       </t>
    </r>
    <r>
      <rPr>
        <b/>
        <sz val="12"/>
        <rFont val="Arial"/>
        <family val="2"/>
      </rPr>
      <t xml:space="preserve">Descripción meta: </t>
    </r>
    <r>
      <rPr>
        <i/>
        <sz val="12"/>
        <rFont val="Arial"/>
        <family val="2"/>
      </rPr>
      <t>Construcción de Salones comunales en terrenos no construidos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</si>
  <si>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i/>
        <sz val="12"/>
        <rFont val="Arial"/>
        <family val="2"/>
      </rPr>
      <t>450200300</t>
    </r>
    <r>
      <rPr>
        <sz val="12"/>
        <rFont val="Arial"/>
        <family val="2"/>
      </rPr>
      <t xml:space="preserve">           </t>
    </r>
    <r>
      <rPr>
        <b/>
        <sz val="12"/>
        <rFont val="Arial"/>
        <family val="2"/>
      </rPr>
      <t xml:space="preserve">Descripción meta: </t>
    </r>
    <r>
      <rPr>
        <i/>
        <sz val="12"/>
        <rFont val="Arial"/>
        <family val="2"/>
      </rPr>
      <t>Adecuación de salones comunales</t>
    </r>
  </si>
  <si>
    <r>
      <rPr>
        <sz val="12"/>
        <rFont val="Arial Narrow"/>
        <family val="2"/>
      </rPr>
      <t>Velocidad promedio de desplazamiento de vehículos zona urbana</t>
    </r>
    <r>
      <rPr>
        <b/>
        <sz val="12"/>
        <rFont val="Arial Narrow"/>
        <family val="2"/>
      </rPr>
      <t xml:space="preserve">
</t>
    </r>
  </si>
  <si>
    <r>
      <rPr>
        <sz val="12"/>
        <rFont val="Arial Narrow"/>
        <family val="2"/>
      </rPr>
      <t>Tiempo en minutos de desplazamiento vivienda - oficina</t>
    </r>
    <r>
      <rPr>
        <b/>
        <sz val="12"/>
        <rFont val="Arial Narrow"/>
        <family val="2"/>
      </rPr>
      <t xml:space="preserve">
</t>
    </r>
  </si>
  <si>
    <t>Minutos</t>
  </si>
  <si>
    <t>km de ciclo infraestructura por cada 100.000 habitantes</t>
  </si>
  <si>
    <t>Kilometros</t>
  </si>
  <si>
    <t>No de Mt2 construidos para la mitigación del riesgo y la protección o conservación de la malla vial urbana</t>
  </si>
  <si>
    <t>M2</t>
  </si>
  <si>
    <r>
      <t xml:space="preserve">META DE RESULTADO  No.  1: </t>
    </r>
    <r>
      <rPr>
        <sz val="12"/>
        <rFont val="Arial Narrow"/>
        <family val="2"/>
      </rPr>
      <t>Disminuir el deficit cualitativo de vivienda</t>
    </r>
  </si>
  <si>
    <r>
      <rPr>
        <sz val="12"/>
        <rFont val="Arial Narrow"/>
        <family val="2"/>
      </rPr>
      <t>Deficit cualitativo de vivienda</t>
    </r>
    <r>
      <rPr>
        <b/>
        <sz val="12"/>
        <rFont val="Arial Narrow"/>
        <family val="2"/>
      </rPr>
      <t xml:space="preserve">
</t>
    </r>
  </si>
  <si>
    <r>
      <t xml:space="preserve">META DE RESULTADO  No. 1: 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Incremetar la velocidad promedio de desplazamiento de vehículos zona urbana</t>
    </r>
  </si>
  <si>
    <r>
      <t xml:space="preserve">META DE RESULTADO  No. 2: 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Disminuir el tiempo de desplazamiento vivienda - oficina</t>
    </r>
  </si>
  <si>
    <r>
      <t xml:space="preserve">META DE RESULTADO  No. 3: 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Incremetar los km de ciclo infraestructura por cada 100.000 habitantes</t>
    </r>
  </si>
  <si>
    <r>
      <t xml:space="preserve">META DE RESULTADO  No. 4: </t>
    </r>
    <r>
      <rPr>
        <sz val="12"/>
        <rFont val="Arial Narrow"/>
        <family val="2"/>
      </rPr>
      <t xml:space="preserve"> Incremetar los Mt2 construidos  para la mitigación del riesgo y la protección o conservación de la malla vial urbana</t>
    </r>
  </si>
  <si>
    <t>Disminuir el deficit cualitativo de vivienda</t>
  </si>
  <si>
    <r>
      <t xml:space="preserve">META DE RESULTADO  No. 1:  </t>
    </r>
    <r>
      <rPr>
        <sz val="12"/>
        <rFont val="Arial Narrow"/>
        <family val="2"/>
      </rPr>
      <t>Disminuir el deficit cualitativo de vivienda</t>
    </r>
  </si>
  <si>
    <t>5.328 (3,05 %)</t>
  </si>
  <si>
    <t>Unidad</t>
  </si>
  <si>
    <t>25.829  (14,81 %)</t>
  </si>
  <si>
    <r>
      <t>NOMBRE:</t>
    </r>
    <r>
      <rPr>
        <b/>
        <sz val="12"/>
        <color rgb="FFDF0000"/>
        <rFont val="Arial MT"/>
      </rPr>
      <t xml:space="preserve"> MARCO MATHEUS SAAVEDRA RANGEL</t>
    </r>
    <r>
      <rPr>
        <b/>
        <sz val="12"/>
        <rFont val="Arial MT"/>
      </rPr>
      <t xml:space="preserve"> / DIRECTOR TECNICO</t>
    </r>
  </si>
  <si>
    <r>
      <t xml:space="preserve">NOMBRE: </t>
    </r>
    <r>
      <rPr>
        <b/>
        <sz val="12"/>
        <color rgb="FFDF0000"/>
        <rFont val="Arial MT"/>
      </rPr>
      <t>GILBERTO LOZANO PEREZ</t>
    </r>
    <r>
      <rPr>
        <b/>
        <sz val="12"/>
        <rFont val="Arial MT"/>
      </rPr>
      <t xml:space="preserve"> / DIRECTOR TECNICO</t>
    </r>
  </si>
  <si>
    <t>Número de salones comunales /Número de juntas de acción comunal</t>
  </si>
  <si>
    <t>Número de salones comunales intervenidos, mantenidos o mejorados / Número de salones comunales a cargo del Municipio</t>
  </si>
  <si>
    <t>114/358 = 31,8%</t>
  </si>
  <si>
    <t>30/108= 27,7%</t>
  </si>
  <si>
    <r>
      <t xml:space="preserve">META DE RESULTADO  No. 1: </t>
    </r>
    <r>
      <rPr>
        <b/>
        <sz val="12"/>
        <rFont val="Arial Narrow"/>
        <family val="2"/>
      </rPr>
      <t xml:space="preserve">  </t>
    </r>
    <r>
      <rPr>
        <sz val="12"/>
        <rFont val="Arial Narrow"/>
        <family val="2"/>
      </rPr>
      <t>Incremetar el Número de salones comunales /Número de juntas de acción comunal</t>
    </r>
  </si>
  <si>
    <r>
      <t xml:space="preserve">META DE RESULTADO  No. 2: </t>
    </r>
    <r>
      <rPr>
        <sz val="12"/>
        <rFont val="Arial Narrow"/>
        <family val="2"/>
      </rPr>
      <t>Incrementar el Número de salones comunales intervenidos, mantenidos o mejorados / Número de salones comunales a cargo del Municipio</t>
    </r>
  </si>
  <si>
    <t>Número de Intervenciones realizadas a infraestructura deportiva</t>
  </si>
  <si>
    <r>
      <t xml:space="preserve">META DE RESULTADO  No.  </t>
    </r>
    <r>
      <rPr>
        <sz val="12"/>
        <rFont val="Arial Narrow"/>
        <family val="2"/>
      </rPr>
      <t>Incrementr el Número de Intervenciones realizadas a infraestructura deportiva</t>
    </r>
  </si>
  <si>
    <t>2.1.8  APROVISIONAR BIENES Y SERVICIOS</t>
  </si>
  <si>
    <t xml:space="preserve">2.1.1 EJECUTAR OBRA CIVIL (MEJORAMIENTO Y/O ADECUACION DE EQUIPAMIENTOS) </t>
  </si>
  <si>
    <r>
      <t xml:space="preserve">OTROS </t>
    </r>
    <r>
      <rPr>
        <sz val="12"/>
        <color rgb="FFFF0000"/>
        <rFont val="Arial MT"/>
      </rPr>
      <t>(Crédito)</t>
    </r>
  </si>
  <si>
    <r>
      <t xml:space="preserve">OTROS </t>
    </r>
    <r>
      <rPr>
        <sz val="12"/>
        <color rgb="FFFF0000"/>
        <rFont val="Arial MT"/>
      </rPr>
      <t>(Convenio)</t>
    </r>
  </si>
  <si>
    <t>Muro</t>
  </si>
  <si>
    <t>Mantenimientos</t>
  </si>
  <si>
    <t>Diseños</t>
  </si>
  <si>
    <t>Estudios</t>
  </si>
  <si>
    <t>26 DICIEMBRE DE 2024</t>
  </si>
  <si>
    <t xml:space="preserve">FECHA DE  SEGUIMIENTO:  </t>
  </si>
  <si>
    <t>2.13.3.2.02.01.001-01</t>
  </si>
  <si>
    <t>2.13.3.2.02.01.004-01</t>
  </si>
  <si>
    <t>2.13.3.2.02.01.003-01</t>
  </si>
  <si>
    <t>MINERALES, ELECTRICIDAD, GAS Y AGUA</t>
  </si>
  <si>
    <t>OTROS BIENES TRANSPORTABLES (EXCEPTO PRODUCTOS METÁLICOS, MAQUINARIA Y EQUIPO)</t>
  </si>
  <si>
    <t>Ctos</t>
  </si>
  <si>
    <r>
      <t xml:space="preserve">OBSERVACIONES:  </t>
    </r>
    <r>
      <rPr>
        <sz val="12"/>
        <rFont val="Arial Narrow"/>
        <family val="2"/>
      </rPr>
      <t>Para la vigencia 2024, se suscribio el Convenio Interadministrativo de Cooperación 054 de 2024, suscrito entre el FONDO NACIONAL DE VIVIENDA - FONVIVIENDA Y EL MUNICIPIO DE IBAGUE, por valor de $8.361.600.000, de los cuales el municipio aportara el 50% ($4.180.800.000), con el cual se espera adelantar 536 mejoramientos de vivienda</t>
    </r>
  </si>
  <si>
    <t>2.13.3.2.02.01.004-14</t>
  </si>
  <si>
    <t xml:space="preserve">OBSERVACIONES:  </t>
  </si>
  <si>
    <r>
      <t xml:space="preserve">OBSERVACIONES:  </t>
    </r>
    <r>
      <rPr>
        <sz val="12"/>
        <rFont val="Arial Narrow"/>
        <family val="2"/>
      </rPr>
      <t>Los valores aca relacionados corresponden a los adiciones de los contratos de obra e interventoria del Complejo Acuatico que se viene desarrollando a traves del Proyecto 2022730010025</t>
    </r>
  </si>
  <si>
    <t>ESTUDIOS Y DISEÑOS, CONSTRUCCION, REMODELACION Y MEJORAMIENTO DE LOS ESCENARIOS DEPORTIVOS PARA EL FOMENTO A LA RECREACION, LA ACTIVIDAD FISICA Y EL DEPORTE PARA DESARROLLAR ENTORNOS DE PAZ Y CONVIVIENCIA DEL MUNICIPIO DE IBAGUE</t>
  </si>
  <si>
    <t>TOTAL</t>
  </si>
  <si>
    <t>EQUIPAMIENTOS</t>
  </si>
  <si>
    <t>ESCENARIOS DEPORTIVOS</t>
  </si>
  <si>
    <t>PASIVOS EXIGIBLES</t>
  </si>
  <si>
    <t>TOTAL AL 31/12/23</t>
  </si>
  <si>
    <t>RESUMEN RECURSOS FINANCIEROS PLAN DE ACCION (2025)</t>
  </si>
  <si>
    <t>MALLA VIAL</t>
  </si>
  <si>
    <t>VIVIENDA - MEJORAMIENTO</t>
  </si>
  <si>
    <t>VIVIENDA - CONSTRUCCION</t>
  </si>
  <si>
    <t>CENTENARIO</t>
  </si>
  <si>
    <t>COMPLEJO ACUATICO</t>
  </si>
  <si>
    <t>TOTAL (01/01/2025)</t>
  </si>
  <si>
    <t>OTROS (Crédito)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</si>
</sst>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0.0%"/>
    <numFmt numFmtId="167" formatCode="#,##0.0_);\(#,##0.0\)"/>
    <numFmt numFmtId="168" formatCode="_ &quot;$&quot;\ * #,##0_ ;_ &quot;$&quot;\ * \-#,##0_ ;_ &quot;$&quot;\ * &quot;-&quot;??_ ;_ @_ "/>
    <numFmt numFmtId="169" formatCode="_ * #,##0.00_ ;_ * \-#,##0.00_ ;_ * &quot;-&quot;??_ ;_ @_ "/>
    <numFmt numFmtId="170" formatCode="_-* #,##0_-;\-* #,##0_-;_-* &quot;-&quot;??_-;_-@_-"/>
    <numFmt numFmtId="171" formatCode="0.0"/>
    <numFmt numFmtId="172" formatCode="0.000"/>
    <numFmt numFmtId="173" formatCode="_-&quot;$&quot;* #,##0_-;\-&quot;$&quot;* #,##0_-;_-&quot;$&quot;* &quot;-&quot;??_-;_-@_-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6"/>
      <color rgb="FFDF0000"/>
      <name val="Arial"/>
      <family val="2"/>
    </font>
    <font>
      <b/>
      <sz val="12"/>
      <color rgb="FFDF0000"/>
      <name val="Arial"/>
      <family val="2"/>
    </font>
    <font>
      <b/>
      <sz val="12"/>
      <color rgb="FFDF0000"/>
      <name val="Arial MT"/>
    </font>
    <font>
      <sz val="16"/>
      <color rgb="FFDF0000"/>
      <name val="Arial"/>
      <family val="2"/>
    </font>
    <font>
      <sz val="14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i/>
      <sz val="12"/>
      <name val="Arial Narrow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color rgb="FF000000"/>
      <name val="Arial Narrow"/>
      <family val="2"/>
    </font>
    <font>
      <sz val="12"/>
      <color rgb="FFFF0000"/>
      <name val="Arial MT"/>
    </font>
    <font>
      <sz val="12"/>
      <color rgb="FFFF0000"/>
      <name val="Arial Narrow"/>
      <family val="2"/>
    </font>
    <font>
      <sz val="12"/>
      <name val="Aptos Narrow"/>
      <family val="2"/>
    </font>
    <font>
      <sz val="12"/>
      <color rgb="FFED0000"/>
      <name val="Aptos Narrow"/>
      <family val="2"/>
    </font>
    <font>
      <sz val="12"/>
      <color rgb="FFED0000"/>
      <name val="Arial Narrow"/>
      <family val="2"/>
    </font>
    <font>
      <sz val="12"/>
      <color rgb="FFED0000"/>
      <name val="Arial MT"/>
    </font>
    <font>
      <sz val="10"/>
      <color theme="0"/>
      <name val="Arial Narrow"/>
      <family val="2"/>
    </font>
    <font>
      <sz val="12"/>
      <color theme="0"/>
      <name val="Arial"/>
      <family val="2"/>
    </font>
    <font>
      <sz val="16"/>
      <color theme="0"/>
      <name val="Arial"/>
      <family val="2"/>
    </font>
    <font>
      <sz val="12"/>
      <color rgb="FFF8F8F8"/>
      <name val="Arial MT"/>
    </font>
    <font>
      <sz val="12"/>
      <color rgb="FFF8F8F8"/>
      <name val="Arial"/>
      <family val="2"/>
    </font>
    <font>
      <b/>
      <sz val="14"/>
      <name val="Arial MT"/>
    </font>
    <font>
      <b/>
      <sz val="11"/>
      <name val="Arial M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B4C6E7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415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39" fontId="3" fillId="0" borderId="0" xfId="1" applyNumberFormat="1" applyFont="1"/>
    <xf numFmtId="39" fontId="3" fillId="0" borderId="8" xfId="1" applyNumberFormat="1" applyFont="1" applyBorder="1"/>
    <xf numFmtId="167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39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168" fontId="3" fillId="0" borderId="1" xfId="3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vertical="center"/>
    </xf>
    <xf numFmtId="168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0" fontId="3" fillId="0" borderId="1" xfId="4" applyNumberFormat="1" applyFont="1" applyBorder="1" applyAlignment="1" applyProtection="1">
      <alignment vertical="center"/>
    </xf>
    <xf numFmtId="14" fontId="2" fillId="0" borderId="10" xfId="1" applyNumberFormat="1" applyFont="1" applyBorder="1" applyAlignment="1">
      <alignment vertical="center"/>
    </xf>
    <xf numFmtId="14" fontId="2" fillId="0" borderId="10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2" fontId="3" fillId="0" borderId="1" xfId="1" applyNumberFormat="1" applyFont="1" applyBorder="1" applyAlignment="1">
      <alignment horizontal="center" vertical="center" wrapText="1"/>
    </xf>
    <xf numFmtId="165" fontId="2" fillId="0" borderId="0" xfId="1" applyNumberFormat="1" applyFont="1"/>
    <xf numFmtId="2" fontId="2" fillId="0" borderId="0" xfId="1" applyNumberFormat="1" applyFont="1"/>
    <xf numFmtId="39" fontId="3" fillId="0" borderId="10" xfId="1" applyNumberFormat="1" applyFont="1" applyBorder="1" applyAlignment="1">
      <alignment vertical="center"/>
    </xf>
    <xf numFmtId="2" fontId="3" fillId="0" borderId="10" xfId="1" applyNumberFormat="1" applyFont="1" applyBorder="1" applyAlignment="1">
      <alignment vertical="center"/>
    </xf>
    <xf numFmtId="14" fontId="2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 wrapText="1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9" fillId="0" borderId="0" xfId="1" applyFont="1"/>
    <xf numFmtId="2" fontId="3" fillId="0" borderId="0" xfId="1" applyNumberFormat="1" applyFont="1" applyAlignment="1">
      <alignment horizontal="left" vertical="top" wrapText="1"/>
    </xf>
    <xf numFmtId="0" fontId="10" fillId="0" borderId="1" xfId="1" applyFont="1" applyBorder="1"/>
    <xf numFmtId="0" fontId="4" fillId="0" borderId="1" xfId="1" applyFont="1" applyBorder="1" applyAlignment="1">
      <alignment horizontal="center" vertical="center"/>
    </xf>
    <xf numFmtId="167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70" fontId="5" fillId="0" borderId="1" xfId="4" applyNumberFormat="1" applyFont="1" applyBorder="1" applyAlignment="1" applyProtection="1">
      <alignment vertical="center"/>
    </xf>
    <xf numFmtId="0" fontId="10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5" fillId="0" borderId="1" xfId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39" fontId="3" fillId="0" borderId="10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2" fontId="2" fillId="0" borderId="10" xfId="1" applyNumberFormat="1" applyFont="1" applyBorder="1" applyAlignment="1">
      <alignment vertical="center"/>
    </xf>
    <xf numFmtId="167" fontId="5" fillId="0" borderId="1" xfId="1" applyNumberFormat="1" applyFont="1" applyBorder="1" applyAlignment="1">
      <alignment horizontal="center" vertical="top" wrapText="1"/>
    </xf>
    <xf numFmtId="167" fontId="3" fillId="0" borderId="1" xfId="1" applyNumberFormat="1" applyFont="1" applyBorder="1" applyAlignment="1">
      <alignment horizontal="center" vertical="top"/>
    </xf>
    <xf numFmtId="0" fontId="20" fillId="0" borderId="1" xfId="1" applyFont="1" applyBorder="1" applyAlignment="1">
      <alignment horizontal="center" vertical="center" wrapText="1"/>
    </xf>
    <xf numFmtId="37" fontId="20" fillId="0" borderId="1" xfId="1" applyNumberFormat="1" applyFont="1" applyBorder="1" applyAlignment="1">
      <alignment horizontal="center" vertical="top"/>
    </xf>
    <xf numFmtId="167" fontId="5" fillId="0" borderId="1" xfId="1" applyNumberFormat="1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10" fontId="5" fillId="2" borderId="1" xfId="2" applyNumberFormat="1" applyFont="1" applyFill="1" applyBorder="1" applyAlignment="1">
      <alignment horizontal="center" vertical="center" wrapText="1"/>
    </xf>
    <xf numFmtId="170" fontId="20" fillId="0" borderId="1" xfId="6" applyNumberFormat="1" applyFont="1" applyBorder="1" applyAlignment="1">
      <alignment vertical="center"/>
    </xf>
    <xf numFmtId="168" fontId="20" fillId="0" borderId="1" xfId="3" applyNumberFormat="1" applyFont="1" applyBorder="1" applyAlignment="1">
      <alignment horizontal="center" vertical="center" wrapText="1"/>
    </xf>
    <xf numFmtId="2" fontId="20" fillId="0" borderId="10" xfId="1" applyNumberFormat="1" applyFont="1" applyBorder="1" applyAlignment="1">
      <alignment vertical="center"/>
    </xf>
    <xf numFmtId="39" fontId="20" fillId="0" borderId="10" xfId="1" applyNumberFormat="1" applyFont="1" applyBorder="1" applyAlignment="1">
      <alignment vertical="center"/>
    </xf>
    <xf numFmtId="170" fontId="27" fillId="0" borderId="1" xfId="6" applyNumberFormat="1" applyFont="1" applyBorder="1" applyAlignment="1">
      <alignment vertical="center"/>
    </xf>
    <xf numFmtId="168" fontId="27" fillId="0" borderId="1" xfId="3" applyNumberFormat="1" applyFont="1" applyBorder="1" applyAlignment="1" applyProtection="1">
      <alignment vertical="center"/>
    </xf>
    <xf numFmtId="0" fontId="27" fillId="0" borderId="1" xfId="1" applyFont="1" applyBorder="1" applyAlignment="1">
      <alignment horizontal="center" vertical="center" wrapText="1"/>
    </xf>
    <xf numFmtId="14" fontId="20" fillId="0" borderId="10" xfId="7" applyNumberFormat="1" applyFont="1" applyBorder="1" applyAlignment="1">
      <alignment horizontal="center" vertical="center"/>
    </xf>
    <xf numFmtId="14" fontId="27" fillId="0" borderId="10" xfId="7" applyNumberFormat="1" applyFont="1" applyBorder="1" applyAlignment="1">
      <alignment horizontal="center" vertical="center"/>
    </xf>
    <xf numFmtId="170" fontId="2" fillId="0" borderId="0" xfId="1" applyNumberFormat="1" applyFont="1"/>
    <xf numFmtId="170" fontId="20" fillId="0" borderId="1" xfId="6" applyNumberFormat="1" applyFont="1" applyFill="1" applyBorder="1" applyAlignment="1">
      <alignment vertical="center"/>
    </xf>
    <xf numFmtId="170" fontId="27" fillId="0" borderId="1" xfId="6" applyNumberFormat="1" applyFont="1" applyFill="1" applyBorder="1" applyAlignment="1">
      <alignment vertical="center"/>
    </xf>
    <xf numFmtId="170" fontId="30" fillId="0" borderId="1" xfId="6" applyNumberFormat="1" applyFont="1" applyBorder="1" applyAlignment="1">
      <alignment vertical="center"/>
    </xf>
    <xf numFmtId="168" fontId="31" fillId="0" borderId="1" xfId="3" applyNumberFormat="1" applyFont="1" applyBorder="1" applyAlignment="1" applyProtection="1">
      <alignment vertical="center"/>
    </xf>
    <xf numFmtId="170" fontId="2" fillId="0" borderId="0" xfId="1" applyNumberFormat="1" applyFont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70" fontId="3" fillId="2" borderId="1" xfId="4" applyNumberFormat="1" applyFont="1" applyFill="1" applyBorder="1" applyAlignment="1" applyProtection="1">
      <alignment vertical="center"/>
    </xf>
    <xf numFmtId="170" fontId="20" fillId="2" borderId="1" xfId="6" applyNumberFormat="1" applyFont="1" applyFill="1" applyBorder="1" applyAlignment="1">
      <alignment vertical="center"/>
    </xf>
    <xf numFmtId="2" fontId="3" fillId="2" borderId="1" xfId="1" applyNumberFormat="1" applyFont="1" applyFill="1" applyBorder="1" applyAlignment="1">
      <alignment vertical="center"/>
    </xf>
    <xf numFmtId="2" fontId="3" fillId="2" borderId="1" xfId="2" applyNumberFormat="1" applyFont="1" applyFill="1" applyBorder="1" applyAlignment="1" applyProtection="1">
      <alignment vertical="center"/>
    </xf>
    <xf numFmtId="14" fontId="20" fillId="2" borderId="10" xfId="7" applyNumberFormat="1" applyFont="1" applyFill="1" applyBorder="1" applyAlignment="1">
      <alignment horizontal="center" vertical="center"/>
    </xf>
    <xf numFmtId="0" fontId="2" fillId="2" borderId="0" xfId="1" applyFont="1" applyFill="1"/>
    <xf numFmtId="1" fontId="29" fillId="2" borderId="1" xfId="1" applyNumberFormat="1" applyFont="1" applyFill="1" applyBorder="1" applyAlignment="1">
      <alignment horizontal="center" vertical="center" wrapText="1"/>
    </xf>
    <xf numFmtId="170" fontId="31" fillId="2" borderId="1" xfId="4" applyNumberFormat="1" applyFont="1" applyFill="1" applyBorder="1" applyAlignment="1" applyProtection="1">
      <alignment vertical="center"/>
    </xf>
    <xf numFmtId="170" fontId="30" fillId="2" borderId="1" xfId="6" applyNumberFormat="1" applyFont="1" applyFill="1" applyBorder="1" applyAlignment="1">
      <alignment vertical="center"/>
    </xf>
    <xf numFmtId="2" fontId="31" fillId="2" borderId="1" xfId="1" applyNumberFormat="1" applyFont="1" applyFill="1" applyBorder="1" applyAlignment="1">
      <alignment vertical="center"/>
    </xf>
    <xf numFmtId="2" fontId="31" fillId="2" borderId="1" xfId="2" applyNumberFormat="1" applyFont="1" applyFill="1" applyBorder="1" applyAlignment="1" applyProtection="1">
      <alignment vertical="center"/>
    </xf>
    <xf numFmtId="14" fontId="27" fillId="2" borderId="10" xfId="7" applyNumberFormat="1" applyFont="1" applyFill="1" applyBorder="1" applyAlignment="1">
      <alignment horizontal="center" vertical="center"/>
    </xf>
    <xf numFmtId="1" fontId="20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wrapText="1"/>
    </xf>
    <xf numFmtId="2" fontId="3" fillId="2" borderId="0" xfId="1" applyNumberFormat="1" applyFont="1" applyFill="1" applyAlignment="1">
      <alignment horizontal="left" vertical="top" wrapText="1"/>
    </xf>
    <xf numFmtId="165" fontId="3" fillId="2" borderId="0" xfId="3" applyFont="1" applyFill="1" applyBorder="1" applyAlignment="1" applyProtection="1">
      <alignment vertical="center"/>
    </xf>
    <xf numFmtId="2" fontId="2" fillId="2" borderId="0" xfId="1" applyNumberFormat="1" applyFont="1" applyFill="1"/>
    <xf numFmtId="165" fontId="2" fillId="2" borderId="0" xfId="3" applyFont="1" applyFill="1" applyBorder="1"/>
    <xf numFmtId="164" fontId="2" fillId="2" borderId="0" xfId="1" applyNumberFormat="1" applyFont="1" applyFill="1"/>
    <xf numFmtId="1" fontId="30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28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vertical="center"/>
    </xf>
    <xf numFmtId="10" fontId="3" fillId="2" borderId="1" xfId="2" applyNumberFormat="1" applyFont="1" applyFill="1" applyBorder="1" applyAlignment="1">
      <alignment vertical="center"/>
    </xf>
    <xf numFmtId="0" fontId="20" fillId="0" borderId="14" xfId="1" applyFont="1" applyBorder="1" applyAlignment="1">
      <alignment horizontal="center" vertical="center" wrapText="1"/>
    </xf>
    <xf numFmtId="0" fontId="20" fillId="0" borderId="15" xfId="1" applyFont="1" applyBorder="1" applyAlignment="1">
      <alignment horizontal="center" vertical="center" wrapText="1"/>
    </xf>
    <xf numFmtId="0" fontId="32" fillId="0" borderId="0" xfId="1" applyFont="1"/>
    <xf numFmtId="0" fontId="32" fillId="0" borderId="0" xfId="1" applyFont="1" applyAlignment="1">
      <alignment vertical="center"/>
    </xf>
    <xf numFmtId="0" fontId="33" fillId="0" borderId="0" xfId="1" applyFont="1"/>
    <xf numFmtId="0" fontId="34" fillId="0" borderId="0" xfId="1" applyFont="1"/>
    <xf numFmtId="0" fontId="34" fillId="0" borderId="0" xfId="1" applyFont="1" applyAlignment="1">
      <alignment vertical="center"/>
    </xf>
    <xf numFmtId="0" fontId="33" fillId="2" borderId="0" xfId="1" applyFont="1" applyFill="1"/>
    <xf numFmtId="0" fontId="32" fillId="0" borderId="8" xfId="1" applyFont="1" applyBorder="1" applyAlignment="1">
      <alignment vertical="top" wrapText="1"/>
    </xf>
    <xf numFmtId="1" fontId="28" fillId="0" borderId="1" xfId="1" applyNumberFormat="1" applyFont="1" applyBorder="1" applyAlignment="1">
      <alignment horizontal="center" vertical="center" wrapText="1"/>
    </xf>
    <xf numFmtId="165" fontId="2" fillId="0" borderId="0" xfId="3" applyFont="1" applyFill="1" applyBorder="1"/>
    <xf numFmtId="1" fontId="29" fillId="0" borderId="1" xfId="1" applyNumberFormat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170" fontId="3" fillId="0" borderId="1" xfId="4" applyNumberFormat="1" applyFont="1" applyFill="1" applyBorder="1" applyAlignment="1" applyProtection="1">
      <alignment vertical="center"/>
    </xf>
    <xf numFmtId="2" fontId="3" fillId="0" borderId="1" xfId="2" applyNumberFormat="1" applyFont="1" applyFill="1" applyBorder="1" applyAlignment="1" applyProtection="1">
      <alignment vertical="center"/>
    </xf>
    <xf numFmtId="10" fontId="3" fillId="0" borderId="1" xfId="2" applyNumberFormat="1" applyFont="1" applyFill="1" applyBorder="1" applyAlignment="1">
      <alignment vertical="center"/>
    </xf>
    <xf numFmtId="0" fontId="32" fillId="0" borderId="8" xfId="1" applyFont="1" applyBorder="1" applyAlignment="1">
      <alignment horizontal="center" vertical="top" wrapText="1"/>
    </xf>
    <xf numFmtId="0" fontId="32" fillId="2" borderId="8" xfId="1" applyFont="1" applyFill="1" applyBorder="1" applyAlignment="1">
      <alignment horizontal="center" vertical="top" wrapText="1"/>
    </xf>
    <xf numFmtId="9" fontId="3" fillId="0" borderId="1" xfId="5" applyFont="1" applyBorder="1" applyAlignment="1" applyProtection="1">
      <alignment horizontal="center" vertical="center"/>
    </xf>
    <xf numFmtId="9" fontId="2" fillId="0" borderId="1" xfId="5" applyFont="1" applyBorder="1" applyAlignment="1">
      <alignment horizontal="center" vertical="center"/>
    </xf>
    <xf numFmtId="9" fontId="3" fillId="2" borderId="1" xfId="5" applyFont="1" applyFill="1" applyBorder="1" applyAlignment="1" applyProtection="1">
      <alignment horizontal="center" vertical="center"/>
    </xf>
    <xf numFmtId="9" fontId="2" fillId="2" borderId="1" xfId="5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justify" vertical="top"/>
    </xf>
    <xf numFmtId="0" fontId="2" fillId="0" borderId="15" xfId="1" applyFont="1" applyBorder="1" applyAlignment="1">
      <alignment horizontal="justify" vertical="top"/>
    </xf>
    <xf numFmtId="0" fontId="2" fillId="0" borderId="10" xfId="1" applyFont="1" applyBorder="1" applyAlignment="1">
      <alignment horizontal="justify" vertical="top"/>
    </xf>
    <xf numFmtId="0" fontId="20" fillId="0" borderId="14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justify" vertical="center" wrapText="1"/>
    </xf>
    <xf numFmtId="0" fontId="20" fillId="0" borderId="10" xfId="1" applyFont="1" applyBorder="1" applyAlignment="1">
      <alignment horizontal="justify" vertical="center" wrapText="1"/>
    </xf>
    <xf numFmtId="0" fontId="2" fillId="2" borderId="14" xfId="1" applyFont="1" applyFill="1" applyBorder="1" applyAlignment="1">
      <alignment horizontal="justify" vertical="top" wrapText="1"/>
    </xf>
    <xf numFmtId="0" fontId="2" fillId="2" borderId="15" xfId="1" applyFont="1" applyFill="1" applyBorder="1" applyAlignment="1">
      <alignment horizontal="justify" vertical="top"/>
    </xf>
    <xf numFmtId="0" fontId="2" fillId="2" borderId="10" xfId="1" applyFont="1" applyFill="1" applyBorder="1" applyAlignment="1">
      <alignment horizontal="justify" vertical="top"/>
    </xf>
    <xf numFmtId="0" fontId="2" fillId="0" borderId="14" xfId="1" applyFont="1" applyBorder="1" applyAlignment="1">
      <alignment horizontal="justify" vertical="top" wrapText="1"/>
    </xf>
    <xf numFmtId="0" fontId="2" fillId="0" borderId="15" xfId="1" applyFont="1" applyBorder="1" applyAlignment="1">
      <alignment horizontal="justify" vertical="top" wrapText="1"/>
    </xf>
    <xf numFmtId="0" fontId="2" fillId="0" borderId="10" xfId="1" applyFont="1" applyBorder="1" applyAlignment="1">
      <alignment horizontal="justify" vertical="top" wrapText="1"/>
    </xf>
    <xf numFmtId="0" fontId="2" fillId="2" borderId="14" xfId="1" applyFont="1" applyFill="1" applyBorder="1" applyAlignment="1">
      <alignment horizontal="justify" vertical="top"/>
    </xf>
    <xf numFmtId="0" fontId="20" fillId="2" borderId="14" xfId="1" applyFont="1" applyFill="1" applyBorder="1" applyAlignment="1">
      <alignment horizontal="justify" vertical="center" wrapText="1"/>
    </xf>
    <xf numFmtId="0" fontId="20" fillId="2" borderId="10" xfId="1" applyFont="1" applyFill="1" applyBorder="1" applyAlignment="1">
      <alignment horizontal="justify" vertical="center" wrapText="1"/>
    </xf>
    <xf numFmtId="0" fontId="20" fillId="2" borderId="14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2" fillId="2" borderId="14" xfId="1" applyFont="1" applyFill="1" applyBorder="1" applyAlignment="1">
      <alignment horizontal="justify" vertical="center" wrapText="1"/>
    </xf>
    <xf numFmtId="0" fontId="22" fillId="2" borderId="10" xfId="1" applyFont="1" applyFill="1" applyBorder="1" applyAlignment="1">
      <alignment horizontal="justify" vertical="center" wrapText="1"/>
    </xf>
    <xf numFmtId="0" fontId="21" fillId="0" borderId="7" xfId="1" applyFont="1" applyBorder="1" applyAlignment="1">
      <alignment horizontal="left" vertical="center" wrapText="1"/>
    </xf>
    <xf numFmtId="0" fontId="21" fillId="0" borderId="5" xfId="1" applyFont="1" applyBorder="1" applyAlignment="1">
      <alignment horizontal="left" vertical="center" wrapText="1"/>
    </xf>
    <xf numFmtId="0" fontId="21" fillId="0" borderId="4" xfId="1" applyFont="1" applyBorder="1" applyAlignment="1">
      <alignment horizontal="left" vertical="center" wrapText="1"/>
    </xf>
    <xf numFmtId="0" fontId="21" fillId="0" borderId="2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20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6" fontId="4" fillId="0" borderId="1" xfId="1" applyNumberFormat="1" applyFont="1" applyBorder="1" applyAlignment="1">
      <alignment horizontal="left" vertical="top"/>
    </xf>
    <xf numFmtId="0" fontId="20" fillId="0" borderId="7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top"/>
    </xf>
    <xf numFmtId="166" fontId="4" fillId="0" borderId="7" xfId="1" applyNumberFormat="1" applyFont="1" applyBorder="1" applyAlignment="1">
      <alignment horizontal="left" vertical="top"/>
    </xf>
    <xf numFmtId="166" fontId="4" fillId="0" borderId="6" xfId="1" applyNumberFormat="1" applyFont="1" applyBorder="1" applyAlignment="1">
      <alignment horizontal="left" vertical="top"/>
    </xf>
    <xf numFmtId="166" fontId="4" fillId="0" borderId="5" xfId="1" applyNumberFormat="1" applyFont="1" applyBorder="1" applyAlignment="1">
      <alignment horizontal="left" vertical="top"/>
    </xf>
    <xf numFmtId="166" fontId="4" fillId="0" borderId="9" xfId="1" applyNumberFormat="1" applyFont="1" applyBorder="1" applyAlignment="1">
      <alignment horizontal="left" vertical="top"/>
    </xf>
    <xf numFmtId="166" fontId="4" fillId="0" borderId="0" xfId="1" applyNumberFormat="1" applyFont="1" applyAlignment="1">
      <alignment horizontal="left" vertical="top"/>
    </xf>
    <xf numFmtId="166" fontId="4" fillId="0" borderId="8" xfId="1" applyNumberFormat="1" applyFont="1" applyBorder="1" applyAlignment="1">
      <alignment horizontal="left" vertical="top"/>
    </xf>
    <xf numFmtId="166" fontId="4" fillId="0" borderId="4" xfId="1" applyNumberFormat="1" applyFont="1" applyBorder="1" applyAlignment="1">
      <alignment horizontal="left" vertical="top"/>
    </xf>
    <xf numFmtId="166" fontId="4" fillId="0" borderId="3" xfId="1" applyNumberFormat="1" applyFont="1" applyBorder="1" applyAlignment="1">
      <alignment horizontal="left" vertical="top"/>
    </xf>
    <xf numFmtId="166" fontId="4" fillId="0" borderId="2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39" fontId="3" fillId="0" borderId="1" xfId="1" applyNumberFormat="1" applyFont="1" applyBorder="1" applyAlignment="1">
      <alignment horizontal="center" vertical="center"/>
    </xf>
    <xf numFmtId="167" fontId="5" fillId="0" borderId="1" xfId="1" applyNumberFormat="1" applyFont="1" applyBorder="1" applyAlignment="1">
      <alignment horizontal="center" vertical="center"/>
    </xf>
    <xf numFmtId="167" fontId="5" fillId="0" borderId="1" xfId="1" applyNumberFormat="1" applyFont="1" applyBorder="1" applyAlignment="1">
      <alignment horizontal="center" vertical="top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2" fontId="3" fillId="0" borderId="0" xfId="1" applyNumberFormat="1" applyFont="1" applyAlignment="1">
      <alignment horizontal="left" vertical="top" wrapText="1"/>
    </xf>
    <xf numFmtId="0" fontId="22" fillId="0" borderId="14" xfId="1" applyFont="1" applyBorder="1" applyAlignment="1">
      <alignment horizontal="justify" vertical="center" wrapText="1"/>
    </xf>
    <xf numFmtId="0" fontId="22" fillId="0" borderId="10" xfId="1" applyFont="1" applyBorder="1" applyAlignment="1">
      <alignment horizontal="justify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2" fontId="9" fillId="0" borderId="0" xfId="1" applyNumberFormat="1" applyFont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2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10" fontId="15" fillId="0" borderId="1" xfId="2" applyNumberFormat="1" applyFont="1" applyBorder="1" applyAlignment="1">
      <alignment horizontal="center" vertical="center"/>
    </xf>
    <xf numFmtId="2" fontId="9" fillId="0" borderId="0" xfId="1" applyNumberFormat="1" applyFont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0" fillId="0" borderId="1" xfId="1" applyFont="1" applyBorder="1" applyAlignment="1">
      <alignment horizontal="left"/>
    </xf>
    <xf numFmtId="0" fontId="10" fillId="0" borderId="1" xfId="1" applyFont="1" applyBorder="1" applyAlignment="1">
      <alignment horizontal="left" vertical="top" wrapText="1"/>
    </xf>
    <xf numFmtId="2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top"/>
    </xf>
    <xf numFmtId="1" fontId="7" fillId="0" borderId="1" xfId="1" applyNumberFormat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/>
    </xf>
    <xf numFmtId="0" fontId="7" fillId="0" borderId="1" xfId="1" applyFont="1" applyBorder="1" applyAlignment="1">
      <alignment horizontal="justify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3" borderId="13" xfId="1" applyFont="1" applyFill="1" applyBorder="1" applyAlignment="1">
      <alignment horizontal="left"/>
    </xf>
    <xf numFmtId="0" fontId="10" fillId="3" borderId="12" xfId="1" applyFont="1" applyFill="1" applyBorder="1" applyAlignment="1">
      <alignment horizontal="left"/>
    </xf>
    <xf numFmtId="0" fontId="10" fillId="3" borderId="11" xfId="1" applyFont="1" applyFill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4" fillId="0" borderId="7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21" fillId="0" borderId="9" xfId="1" applyFont="1" applyBorder="1" applyAlignment="1">
      <alignment horizontal="left" vertical="center" wrapText="1"/>
    </xf>
    <xf numFmtId="0" fontId="21" fillId="0" borderId="8" xfId="1" applyFont="1" applyBorder="1" applyAlignment="1">
      <alignment horizontal="left" vertical="center" wrapText="1"/>
    </xf>
    <xf numFmtId="0" fontId="20" fillId="0" borderId="1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39" fontId="20" fillId="0" borderId="14" xfId="1" applyNumberFormat="1" applyFont="1" applyBorder="1" applyAlignment="1">
      <alignment horizontal="center" vertical="center" wrapText="1"/>
    </xf>
    <xf numFmtId="39" fontId="20" fillId="0" borderId="15" xfId="1" applyNumberFormat="1" applyFont="1" applyBorder="1" applyAlignment="1">
      <alignment horizontal="center" vertical="center" wrapText="1"/>
    </xf>
    <xf numFmtId="39" fontId="20" fillId="0" borderId="10" xfId="1" applyNumberFormat="1" applyFont="1" applyBorder="1" applyAlignment="1">
      <alignment horizontal="center" vertical="center" wrapText="1"/>
    </xf>
    <xf numFmtId="167" fontId="21" fillId="0" borderId="14" xfId="1" applyNumberFormat="1" applyFont="1" applyBorder="1" applyAlignment="1">
      <alignment horizontal="center" vertical="top"/>
    </xf>
    <xf numFmtId="167" fontId="21" fillId="0" borderId="15" xfId="1" applyNumberFormat="1" applyFont="1" applyBorder="1" applyAlignment="1">
      <alignment horizontal="center" vertical="top"/>
    </xf>
    <xf numFmtId="167" fontId="21" fillId="0" borderId="10" xfId="1" applyNumberFormat="1" applyFont="1" applyBorder="1" applyAlignment="1">
      <alignment horizontal="center" vertical="top"/>
    </xf>
    <xf numFmtId="0" fontId="2" fillId="2" borderId="1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9" fontId="3" fillId="2" borderId="14" xfId="5" applyFont="1" applyFill="1" applyBorder="1" applyAlignment="1" applyProtection="1">
      <alignment horizontal="center" vertical="center"/>
    </xf>
    <xf numFmtId="9" fontId="3" fillId="2" borderId="10" xfId="5" applyFont="1" applyFill="1" applyBorder="1" applyAlignment="1" applyProtection="1">
      <alignment horizontal="center" vertical="center"/>
    </xf>
    <xf numFmtId="0" fontId="7" fillId="0" borderId="1" xfId="1" applyFont="1" applyBorder="1" applyAlignment="1">
      <alignment horizontal="justify" vertical="justify" wrapText="1"/>
    </xf>
    <xf numFmtId="0" fontId="10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justify" vertical="center" wrapText="1"/>
    </xf>
    <xf numFmtId="0" fontId="20" fillId="0" borderId="1" xfId="1" applyFont="1" applyBorder="1" applyAlignment="1">
      <alignment horizontal="justify" vertical="center"/>
    </xf>
    <xf numFmtId="0" fontId="20" fillId="0" borderId="14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20" fillId="2" borderId="14" xfId="1" applyFont="1" applyFill="1" applyBorder="1" applyAlignment="1">
      <alignment horizontal="left" vertical="center" wrapText="1"/>
    </xf>
    <xf numFmtId="0" fontId="20" fillId="2" borderId="10" xfId="1" applyFont="1" applyFill="1" applyBorder="1" applyAlignment="1">
      <alignment horizontal="left" vertical="center" wrapText="1"/>
    </xf>
    <xf numFmtId="0" fontId="20" fillId="2" borderId="1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0" fillId="0" borderId="5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center" wrapText="1"/>
    </xf>
    <xf numFmtId="0" fontId="20" fillId="0" borderId="8" xfId="1" applyFont="1" applyBorder="1" applyAlignment="1">
      <alignment horizontal="left" vertical="center" wrapText="1"/>
    </xf>
    <xf numFmtId="0" fontId="20" fillId="0" borderId="4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39" fontId="20" fillId="0" borderId="14" xfId="1" applyNumberFormat="1" applyFont="1" applyBorder="1" applyAlignment="1">
      <alignment horizontal="center" vertical="center"/>
    </xf>
    <xf numFmtId="39" fontId="20" fillId="0" borderId="15" xfId="1" applyNumberFormat="1" applyFont="1" applyBorder="1" applyAlignment="1">
      <alignment horizontal="center" vertical="center"/>
    </xf>
    <xf numFmtId="39" fontId="20" fillId="0" borderId="10" xfId="1" applyNumberFormat="1" applyFont="1" applyBorder="1" applyAlignment="1">
      <alignment horizontal="center" vertical="center"/>
    </xf>
    <xf numFmtId="167" fontId="5" fillId="0" borderId="14" xfId="1" applyNumberFormat="1" applyFont="1" applyBorder="1" applyAlignment="1">
      <alignment horizontal="center" vertical="top"/>
    </xf>
    <xf numFmtId="167" fontId="5" fillId="0" borderId="15" xfId="1" applyNumberFormat="1" applyFont="1" applyBorder="1" applyAlignment="1">
      <alignment horizontal="center" vertical="top"/>
    </xf>
    <xf numFmtId="167" fontId="5" fillId="0" borderId="10" xfId="1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left" vertical="center"/>
    </xf>
    <xf numFmtId="0" fontId="2" fillId="2" borderId="14" xfId="1" applyFont="1" applyFill="1" applyBorder="1" applyAlignment="1">
      <alignment horizontal="justify" vertical="justify" wrapText="1"/>
    </xf>
    <xf numFmtId="0" fontId="2" fillId="2" borderId="10" xfId="1" applyFont="1" applyFill="1" applyBorder="1" applyAlignment="1">
      <alignment horizontal="justify" vertical="justify"/>
    </xf>
    <xf numFmtId="39" fontId="3" fillId="0" borderId="14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4" fillId="0" borderId="7" xfId="1" applyFont="1" applyBorder="1" applyAlignment="1">
      <alignment horizontal="justify" vertical="center" wrapText="1"/>
    </xf>
    <xf numFmtId="0" fontId="4" fillId="0" borderId="6" xfId="1" applyFont="1" applyBorder="1" applyAlignment="1">
      <alignment horizontal="justify" vertical="center" wrapText="1"/>
    </xf>
    <xf numFmtId="0" fontId="4" fillId="0" borderId="5" xfId="1" applyFont="1" applyBorder="1" applyAlignment="1">
      <alignment horizontal="justify" vertical="center" wrapText="1"/>
    </xf>
    <xf numFmtId="0" fontId="4" fillId="0" borderId="9" xfId="1" applyFont="1" applyBorder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4" fillId="0" borderId="8" xfId="1" applyFont="1" applyBorder="1" applyAlignment="1">
      <alignment horizontal="justify" vertical="center" wrapText="1"/>
    </xf>
    <xf numFmtId="0" fontId="4" fillId="0" borderId="4" xfId="1" applyFont="1" applyBorder="1" applyAlignment="1">
      <alignment horizontal="justify" vertical="center" wrapText="1"/>
    </xf>
    <xf numFmtId="0" fontId="4" fillId="0" borderId="3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37" fontId="20" fillId="0" borderId="14" xfId="1" applyNumberFormat="1" applyFont="1" applyBorder="1" applyAlignment="1">
      <alignment horizontal="center" vertical="center"/>
    </xf>
    <xf numFmtId="37" fontId="20" fillId="0" borderId="15" xfId="1" applyNumberFormat="1" applyFont="1" applyBorder="1" applyAlignment="1">
      <alignment horizontal="center" vertical="center"/>
    </xf>
    <xf numFmtId="37" fontId="20" fillId="0" borderId="10" xfId="1" applyNumberFormat="1" applyFont="1" applyBorder="1" applyAlignment="1">
      <alignment horizontal="center" vertical="center"/>
    </xf>
    <xf numFmtId="167" fontId="20" fillId="0" borderId="14" xfId="1" applyNumberFormat="1" applyFont="1" applyBorder="1" applyAlignment="1">
      <alignment horizontal="center" vertical="center"/>
    </xf>
    <xf numFmtId="167" fontId="20" fillId="0" borderId="15" xfId="1" applyNumberFormat="1" applyFont="1" applyBorder="1" applyAlignment="1">
      <alignment horizontal="center" vertical="center"/>
    </xf>
    <xf numFmtId="167" fontId="20" fillId="0" borderId="10" xfId="1" applyNumberFormat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0" fontId="32" fillId="0" borderId="8" xfId="0" applyFont="1" applyBorder="1" applyAlignment="1">
      <alignment horizontal="center" vertical="top" wrapText="1"/>
    </xf>
    <xf numFmtId="167" fontId="5" fillId="0" borderId="1" xfId="1" applyNumberFormat="1" applyFont="1" applyBorder="1" applyAlignment="1">
      <alignment horizontal="left" vertical="center"/>
    </xf>
    <xf numFmtId="0" fontId="25" fillId="4" borderId="14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0" fillId="0" borderId="14" xfId="1" applyFont="1" applyBorder="1" applyAlignment="1">
      <alignment horizontal="justify" vertical="justify" wrapText="1"/>
    </xf>
    <xf numFmtId="0" fontId="20" fillId="0" borderId="10" xfId="1" applyFont="1" applyBorder="1" applyAlignment="1">
      <alignment horizontal="justify" vertical="justify" wrapText="1"/>
    </xf>
    <xf numFmtId="0" fontId="4" fillId="0" borderId="7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1" fontId="20" fillId="0" borderId="1" xfId="1" applyNumberFormat="1" applyFont="1" applyFill="1" applyBorder="1" applyAlignment="1">
      <alignment horizontal="center" vertical="center" wrapText="1"/>
    </xf>
    <xf numFmtId="172" fontId="30" fillId="0" borderId="1" xfId="1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1" fontId="30" fillId="0" borderId="1" xfId="1" applyNumberFormat="1" applyFont="1" applyFill="1" applyBorder="1" applyAlignment="1">
      <alignment horizontal="center" vertical="center" wrapText="1"/>
    </xf>
    <xf numFmtId="171" fontId="30" fillId="0" borderId="1" xfId="1" applyNumberFormat="1" applyFont="1" applyFill="1" applyBorder="1" applyAlignment="1">
      <alignment horizontal="center" vertical="center" wrapText="1"/>
    </xf>
    <xf numFmtId="9" fontId="35" fillId="0" borderId="14" xfId="5" applyFont="1" applyBorder="1" applyAlignment="1" applyProtection="1">
      <alignment horizontal="center" vertical="center"/>
    </xf>
    <xf numFmtId="9" fontId="35" fillId="0" borderId="1" xfId="5" applyFont="1" applyBorder="1" applyAlignment="1" applyProtection="1">
      <alignment horizontal="center" vertical="center"/>
    </xf>
    <xf numFmtId="9" fontId="36" fillId="0" borderId="1" xfId="5" applyFont="1" applyBorder="1" applyAlignment="1">
      <alignment horizontal="center" vertical="center"/>
    </xf>
    <xf numFmtId="9" fontId="35" fillId="0" borderId="10" xfId="5" applyFont="1" applyBorder="1" applyAlignment="1" applyProtection="1">
      <alignment horizontal="center" vertical="center"/>
    </xf>
    <xf numFmtId="9" fontId="35" fillId="2" borderId="14" xfId="5" applyFont="1" applyFill="1" applyBorder="1" applyAlignment="1" applyProtection="1">
      <alignment horizontal="center" vertical="center"/>
    </xf>
    <xf numFmtId="9" fontId="35" fillId="2" borderId="1" xfId="5" applyFont="1" applyFill="1" applyBorder="1" applyAlignment="1" applyProtection="1">
      <alignment horizontal="center" vertical="center"/>
    </xf>
    <xf numFmtId="9" fontId="36" fillId="2" borderId="1" xfId="5" applyFont="1" applyFill="1" applyBorder="1" applyAlignment="1">
      <alignment horizontal="center" vertical="center"/>
    </xf>
    <xf numFmtId="9" fontId="35" fillId="2" borderId="10" xfId="5" applyFont="1" applyFill="1" applyBorder="1" applyAlignment="1" applyProtection="1">
      <alignment horizontal="center" vertical="center"/>
    </xf>
    <xf numFmtId="9" fontId="35" fillId="0" borderId="14" xfId="5" applyFont="1" applyBorder="1" applyAlignment="1" applyProtection="1">
      <alignment horizontal="center" vertical="center"/>
    </xf>
    <xf numFmtId="9" fontId="35" fillId="0" borderId="1" xfId="5" applyFont="1" applyBorder="1" applyAlignment="1" applyProtection="1">
      <alignment horizontal="center" vertical="center"/>
    </xf>
    <xf numFmtId="9" fontId="36" fillId="0" borderId="1" xfId="5" applyFont="1" applyBorder="1" applyAlignment="1">
      <alignment horizontal="center" vertical="center"/>
    </xf>
    <xf numFmtId="9" fontId="35" fillId="0" borderId="10" xfId="5" applyFont="1" applyBorder="1" applyAlignment="1" applyProtection="1">
      <alignment horizontal="center" vertical="center"/>
    </xf>
    <xf numFmtId="0" fontId="5" fillId="0" borderId="7" xfId="1" applyFont="1" applyBorder="1" applyAlignment="1">
      <alignment horizontal="justify" vertical="top" wrapText="1"/>
    </xf>
    <xf numFmtId="0" fontId="5" fillId="0" borderId="6" xfId="1" applyFont="1" applyBorder="1" applyAlignment="1">
      <alignment horizontal="justify" vertical="top" wrapText="1"/>
    </xf>
    <xf numFmtId="0" fontId="5" fillId="0" borderId="5" xfId="1" applyFont="1" applyBorder="1" applyAlignment="1">
      <alignment horizontal="justify" vertical="top" wrapText="1"/>
    </xf>
    <xf numFmtId="0" fontId="5" fillId="0" borderId="4" xfId="1" applyFont="1" applyBorder="1" applyAlignment="1">
      <alignment horizontal="justify" vertical="top" wrapText="1"/>
    </xf>
    <xf numFmtId="0" fontId="5" fillId="0" borderId="3" xfId="1" applyFont="1" applyBorder="1" applyAlignment="1">
      <alignment horizontal="justify" vertical="top" wrapText="1"/>
    </xf>
    <xf numFmtId="0" fontId="5" fillId="0" borderId="2" xfId="1" applyFont="1" applyBorder="1" applyAlignment="1">
      <alignment horizontal="justify" vertical="top" wrapText="1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6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10" fontId="15" fillId="0" borderId="7" xfId="2" applyNumberFormat="1" applyFont="1" applyBorder="1" applyAlignment="1">
      <alignment horizontal="center" vertical="center"/>
    </xf>
    <xf numFmtId="10" fontId="15" fillId="0" borderId="6" xfId="2" applyNumberFormat="1" applyFont="1" applyBorder="1" applyAlignment="1">
      <alignment horizontal="center" vertical="center"/>
    </xf>
    <xf numFmtId="10" fontId="15" fillId="0" borderId="5" xfId="2" applyNumberFormat="1" applyFont="1" applyBorder="1" applyAlignment="1">
      <alignment horizontal="center" vertical="center"/>
    </xf>
    <xf numFmtId="10" fontId="15" fillId="0" borderId="9" xfId="2" applyNumberFormat="1" applyFont="1" applyBorder="1" applyAlignment="1">
      <alignment horizontal="center" vertical="center"/>
    </xf>
    <xf numFmtId="10" fontId="15" fillId="0" borderId="0" xfId="2" applyNumberFormat="1" applyFont="1" applyBorder="1" applyAlignment="1">
      <alignment horizontal="center" vertical="center"/>
    </xf>
    <xf numFmtId="10" fontId="15" fillId="0" borderId="8" xfId="2" applyNumberFormat="1" applyFont="1" applyBorder="1" applyAlignment="1">
      <alignment horizontal="center" vertical="center"/>
    </xf>
    <xf numFmtId="10" fontId="15" fillId="0" borderId="4" xfId="2" applyNumberFormat="1" applyFont="1" applyBorder="1" applyAlignment="1">
      <alignment horizontal="center" vertical="center"/>
    </xf>
    <xf numFmtId="10" fontId="15" fillId="0" borderId="3" xfId="2" applyNumberFormat="1" applyFont="1" applyBorder="1" applyAlignment="1">
      <alignment horizontal="center" vertical="center"/>
    </xf>
    <xf numFmtId="10" fontId="15" fillId="0" borderId="2" xfId="2" applyNumberFormat="1" applyFont="1" applyBorder="1" applyAlignment="1">
      <alignment horizontal="center" vertical="center"/>
    </xf>
    <xf numFmtId="0" fontId="10" fillId="0" borderId="14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4" xfId="1" applyFont="1" applyBorder="1" applyAlignment="1">
      <alignment horizontal="left" vertical="top" wrapText="1"/>
    </xf>
    <xf numFmtId="0" fontId="5" fillId="0" borderId="0" xfId="8" applyFont="1" applyAlignment="1">
      <alignment horizontal="center"/>
    </xf>
    <xf numFmtId="0" fontId="3" fillId="0" borderId="0" xfId="8"/>
    <xf numFmtId="0" fontId="37" fillId="0" borderId="14" xfId="7" applyFont="1" applyBorder="1" applyAlignment="1">
      <alignment horizontal="center" vertical="center"/>
    </xf>
    <xf numFmtId="0" fontId="3" fillId="0" borderId="1" xfId="8" applyBorder="1" applyAlignment="1">
      <alignment horizontal="center" vertical="center"/>
    </xf>
    <xf numFmtId="173" fontId="0" fillId="0" borderId="1" xfId="9" applyNumberFormat="1" applyFont="1" applyBorder="1" applyAlignment="1">
      <alignment horizontal="center" vertical="center"/>
    </xf>
    <xf numFmtId="173" fontId="0" fillId="0" borderId="1" xfId="9" applyNumberFormat="1" applyFont="1" applyBorder="1"/>
    <xf numFmtId="173" fontId="26" fillId="0" borderId="1" xfId="9" applyNumberFormat="1" applyFont="1" applyBorder="1" applyAlignment="1">
      <alignment horizontal="center" vertical="center"/>
    </xf>
    <xf numFmtId="173" fontId="26" fillId="0" borderId="1" xfId="9" applyNumberFormat="1" applyFont="1" applyBorder="1"/>
    <xf numFmtId="0" fontId="3" fillId="2" borderId="1" xfId="8" applyFill="1" applyBorder="1" applyAlignment="1">
      <alignment horizontal="center" vertical="center"/>
    </xf>
    <xf numFmtId="173" fontId="3" fillId="2" borderId="1" xfId="9" applyNumberFormat="1" applyFont="1" applyFill="1" applyBorder="1" applyAlignment="1">
      <alignment horizontal="center" vertical="center"/>
    </xf>
    <xf numFmtId="173" fontId="3" fillId="2" borderId="1" xfId="9" applyNumberFormat="1" applyFont="1" applyFill="1" applyBorder="1"/>
    <xf numFmtId="0" fontId="3" fillId="2" borderId="0" xfId="8" applyFill="1"/>
    <xf numFmtId="173" fontId="26" fillId="2" borderId="1" xfId="9" applyNumberFormat="1" applyFont="1" applyFill="1" applyBorder="1" applyAlignment="1">
      <alignment horizontal="center" vertical="center"/>
    </xf>
    <xf numFmtId="173" fontId="26" fillId="2" borderId="1" xfId="9" applyNumberFormat="1" applyFont="1" applyFill="1" applyBorder="1"/>
    <xf numFmtId="41" fontId="3" fillId="2" borderId="0" xfId="8" applyNumberFormat="1" applyFill="1"/>
    <xf numFmtId="0" fontId="3" fillId="2" borderId="14" xfId="8" applyFill="1" applyBorder="1" applyAlignment="1">
      <alignment horizontal="center" vertical="center"/>
    </xf>
    <xf numFmtId="0" fontId="3" fillId="2" borderId="10" xfId="8" applyFill="1" applyBorder="1" applyAlignment="1">
      <alignment horizontal="center" vertical="center"/>
    </xf>
    <xf numFmtId="0" fontId="38" fillId="0" borderId="14" xfId="7" applyFont="1" applyBorder="1" applyAlignment="1">
      <alignment horizontal="center" vertical="center"/>
    </xf>
  </cellXfs>
  <cellStyles count="10">
    <cellStyle name="Millares" xfId="6" builtinId="3"/>
    <cellStyle name="Millares 2" xfId="4" xr:uid="{00000000-0005-0000-0000-000000000000}"/>
    <cellStyle name="Moneda 2" xfId="3" xr:uid="{00000000-0005-0000-0000-000001000000}"/>
    <cellStyle name="Moneda 3" xfId="9" xr:uid="{1CD24511-9162-46BC-8C21-FA0C0AB4CDA9}"/>
    <cellStyle name="Normal" xfId="0" builtinId="0"/>
    <cellStyle name="Normal 2" xfId="1" xr:uid="{00000000-0005-0000-0000-000003000000}"/>
    <cellStyle name="Normal 3" xfId="8" xr:uid="{D71FC82E-6916-431D-BBA8-818471A98338}"/>
    <cellStyle name="Normal 8 2" xfId="7" xr:uid="{4EB0E75E-BDC5-4C58-B0ED-B5D98C7A1820}"/>
    <cellStyle name="Porcentaje" xfId="5" builtinId="5"/>
    <cellStyle name="Porcentaje 2" xfId="2" xr:uid="{00000000-0005-0000-0000-000005000000}"/>
  </cellStyles>
  <dxfs count="0"/>
  <tableStyles count="0" defaultTableStyle="TableStyleMedium2" defaultPivotStyle="PivotStyleLight16"/>
  <colors>
    <mruColors>
      <color rgb="FF66FFFF"/>
      <color rgb="FFF8F8F8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32D9EB1C-2D89-483B-BF0F-F7F2728CE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67128AEE-8565-4B7D-A07D-E6600595E28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F55FF8B7-F96C-431C-A354-1803D28FA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43418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3708A19C-D8BA-40E8-B6A4-3BA862D1FDB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6788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D66B8675-8881-4C03-8C9E-C8F6901A0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475282D4-2FC2-4B51-B298-8BE48197B4AD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EB38FEBE-BF14-43B2-AE53-78441F126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59456C8D-DC53-4A27-BDCC-9D0F99E708B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E22E456E-5044-46FC-A419-865A1EFD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D628E13A-D476-4D15-B7F6-BCADDE8A892F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6D9C966F-703F-4DD4-BDDA-E0037DA69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F92109C2-AB3E-460A-98CA-B3D0917A0F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529E489E-8072-4D7E-941D-CC87B7F1B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504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3237933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2F8E7017-77D3-4D1C-8517-AF48DBAF024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9676" y="396875"/>
          <a:ext cx="5514407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YAMILE%20LOZANO%20GUZMAN\2024-2027\2024\PLANEACION%202024\SEGUMIENTO%20300924\EjecucionPresupuestal_GASTOS_._2024_%20al%20300924%20-%20081024.xlsx" TargetMode="External"/><Relationship Id="rId1" Type="http://schemas.openxmlformats.org/officeDocument/2006/relationships/externalLinkPath" Target="/YAMILE%20LOZANO%20GUZMAN/2024-2027/2024/PLANEACION%202024/SEGUMIENTO%20300924/EjecucionPresupuestal_GASTOS_._2024_%20al%20300924%20-%20081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YAMILE%20LOZANO%20GUZMAN\2023\PLANEACION\HERRAMIENTAS\SEGUIMIENTO%20311223\PLANEACION\INFRAESTRUCTURA%20PLAN%20DE%20ACCION%202023-Seguimiento%20311223.xls" TargetMode="External"/><Relationship Id="rId1" Type="http://schemas.openxmlformats.org/officeDocument/2006/relationships/externalLinkPath" Target="/YAMILE%20LOZANO%20GUZMAN/2023/PLANEACION/HERRAMIENTAS/SEGUIMIENTO%20311223/PLANEACION/INFRAESTRUCTURA%20PLAN%20DE%20ACCION%202023-Seguimiento%203112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%20YAMILE\INFORME%20DICIEMBRE%202018\SEGUIMIENTO%20AL%20PLAN%20INDICATIVO\SEGUIMIENTO%20PLAN%20INDIC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 Presupuestal -  30092"/>
      <sheetName val="Ejecucion Presupuestal"/>
    </sheetNames>
    <sheetDataSet>
      <sheetData sheetId="0">
        <row r="36">
          <cell r="R36">
            <v>6059742215</v>
          </cell>
        </row>
        <row r="46">
          <cell r="R46">
            <v>213507950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ONES COMUNALES"/>
      <sheetName val="SOLUCIONES DE VIVIENDA"/>
      <sheetName val="FORMACION DEPORTISTAS"/>
      <sheetName val="INFRAESTRUCTURA RED VIAL "/>
      <sheetName val="RESUMEN FTES VR EJECUCION"/>
    </sheetNames>
    <sheetDataSet>
      <sheetData sheetId="0">
        <row r="24">
          <cell r="F24">
            <v>166456167</v>
          </cell>
        </row>
      </sheetData>
      <sheetData sheetId="1">
        <row r="25">
          <cell r="F25">
            <v>2255270634</v>
          </cell>
        </row>
      </sheetData>
      <sheetData sheetId="2">
        <row r="39">
          <cell r="F39">
            <v>6260551643</v>
          </cell>
        </row>
      </sheetData>
      <sheetData sheetId="3">
        <row r="47">
          <cell r="F47">
            <v>30942597886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SOCIAL"/>
      <sheetName val="ECONOMICA"/>
      <sheetName val="listas"/>
      <sheetName val="Población"/>
      <sheetName val="PLAN INDICATIVO"/>
      <sheetName val="seguimiento 2018"/>
      <sheetName val="REPORTE TOTAL 2018"/>
      <sheetName val="REPORTE POR MES"/>
      <sheetName val="AMBIENTAL"/>
      <sheetName val="INSTITU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F1EDC-D2A1-4FA3-8B61-1F86AB83A12C}">
  <dimension ref="A1:IQ270"/>
  <sheetViews>
    <sheetView tabSelected="1" topLeftCell="A26" zoomScale="70" zoomScaleNormal="70" workbookViewId="0">
      <selection activeCell="A27" sqref="A27:A44"/>
    </sheetView>
  </sheetViews>
  <sheetFormatPr baseColWidth="10" defaultColWidth="12.5703125" defaultRowHeight="15"/>
  <cols>
    <col min="1" max="1" width="9.7109375" style="123" customWidth="1"/>
    <col min="2" max="2" width="45.5703125" style="1" customWidth="1"/>
    <col min="3" max="3" width="53.140625" style="1" customWidth="1"/>
    <col min="4" max="4" width="16.85546875" style="1" hidden="1" customWidth="1"/>
    <col min="5" max="5" width="14.42578125" style="1" customWidth="1"/>
    <col min="6" max="6" width="16.7109375" style="1" customWidth="1"/>
    <col min="7" max="7" width="18" style="1" customWidth="1"/>
    <col min="8" max="8" width="22.85546875" style="1" customWidth="1"/>
    <col min="9" max="9" width="21.42578125" style="1" customWidth="1"/>
    <col min="10" max="10" width="20.85546875" style="3" customWidth="1"/>
    <col min="11" max="11" width="13.5703125" style="1" customWidth="1"/>
    <col min="12" max="12" width="22.570312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8" ht="22.5" customHeight="1"/>
    <row r="2" spans="1:28" s="39" customFormat="1" ht="37.5" customHeight="1">
      <c r="A2" s="123"/>
      <c r="B2" s="239"/>
      <c r="C2" s="239"/>
      <c r="D2" s="240" t="s">
        <v>28</v>
      </c>
      <c r="E2" s="241"/>
      <c r="F2" s="241"/>
      <c r="G2" s="241"/>
      <c r="H2" s="241"/>
      <c r="I2" s="241"/>
      <c r="J2" s="241"/>
      <c r="K2" s="242"/>
      <c r="L2" s="246" t="s">
        <v>32</v>
      </c>
      <c r="M2" s="247"/>
      <c r="N2" s="247"/>
      <c r="O2" s="248"/>
      <c r="P2" s="249"/>
      <c r="Q2" s="250"/>
      <c r="R2" s="53"/>
    </row>
    <row r="3" spans="1:28" s="39" customFormat="1" ht="37.5" customHeight="1">
      <c r="A3" s="123"/>
      <c r="B3" s="239"/>
      <c r="C3" s="239"/>
      <c r="D3" s="243"/>
      <c r="E3" s="244"/>
      <c r="F3" s="244"/>
      <c r="G3" s="244"/>
      <c r="H3" s="244"/>
      <c r="I3" s="244"/>
      <c r="J3" s="244"/>
      <c r="K3" s="245"/>
      <c r="L3" s="246" t="s">
        <v>29</v>
      </c>
      <c r="M3" s="247"/>
      <c r="N3" s="247"/>
      <c r="O3" s="248"/>
      <c r="P3" s="251"/>
      <c r="Q3" s="252"/>
      <c r="R3" s="53"/>
    </row>
    <row r="4" spans="1:28" s="39" customFormat="1" ht="33.75" customHeight="1">
      <c r="A4" s="123"/>
      <c r="B4" s="239"/>
      <c r="C4" s="239"/>
      <c r="D4" s="240" t="s">
        <v>27</v>
      </c>
      <c r="E4" s="241"/>
      <c r="F4" s="241"/>
      <c r="G4" s="241"/>
      <c r="H4" s="241"/>
      <c r="I4" s="241"/>
      <c r="J4" s="241"/>
      <c r="K4" s="242"/>
      <c r="L4" s="246" t="s">
        <v>30</v>
      </c>
      <c r="M4" s="247"/>
      <c r="N4" s="247"/>
      <c r="O4" s="248"/>
      <c r="P4" s="251"/>
      <c r="Q4" s="252"/>
      <c r="R4" s="53"/>
    </row>
    <row r="5" spans="1:28" s="39" customFormat="1" ht="38.25" customHeight="1">
      <c r="A5" s="123"/>
      <c r="B5" s="239"/>
      <c r="C5" s="239"/>
      <c r="D5" s="243"/>
      <c r="E5" s="244"/>
      <c r="F5" s="244"/>
      <c r="G5" s="244"/>
      <c r="H5" s="244"/>
      <c r="I5" s="244"/>
      <c r="J5" s="244"/>
      <c r="K5" s="245"/>
      <c r="L5" s="246" t="s">
        <v>31</v>
      </c>
      <c r="M5" s="247"/>
      <c r="N5" s="247"/>
      <c r="O5" s="248"/>
      <c r="P5" s="253"/>
      <c r="Q5" s="254"/>
      <c r="R5" s="53"/>
    </row>
    <row r="6" spans="1:28" s="39" customFormat="1" ht="23.25" customHeight="1">
      <c r="A6" s="123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53"/>
    </row>
    <row r="7" spans="1:28" s="39" customFormat="1" ht="31.5" customHeight="1">
      <c r="A7" s="123"/>
      <c r="B7" s="55" t="s">
        <v>38</v>
      </c>
      <c r="C7" s="55" t="s">
        <v>47</v>
      </c>
      <c r="D7" s="229" t="s">
        <v>49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53"/>
    </row>
    <row r="8" spans="1:28" s="62" customFormat="1" ht="36" customHeight="1">
      <c r="A8" s="124"/>
      <c r="B8" s="61" t="s">
        <v>26</v>
      </c>
      <c r="C8" s="63" t="s">
        <v>378</v>
      </c>
      <c r="D8" s="219" t="s">
        <v>379</v>
      </c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</row>
    <row r="9" spans="1:28" s="39" customFormat="1" ht="28.5" customHeight="1">
      <c r="A9" s="123"/>
      <c r="B9" s="219" t="s">
        <v>61</v>
      </c>
      <c r="C9" s="219"/>
      <c r="D9" s="220" t="s">
        <v>58</v>
      </c>
      <c r="E9" s="220"/>
      <c r="F9" s="220"/>
      <c r="G9" s="220"/>
      <c r="H9" s="220"/>
      <c r="I9" s="220"/>
      <c r="J9" s="230" t="s">
        <v>25</v>
      </c>
      <c r="K9" s="230"/>
      <c r="L9" s="230"/>
      <c r="M9" s="231" t="s">
        <v>24</v>
      </c>
      <c r="N9" s="231"/>
      <c r="O9" s="231"/>
      <c r="P9" s="231"/>
      <c r="Q9" s="231"/>
      <c r="R9" s="47"/>
      <c r="T9" s="218"/>
      <c r="U9" s="218"/>
      <c r="V9" s="218"/>
      <c r="W9" s="218"/>
      <c r="X9" s="218"/>
    </row>
    <row r="10" spans="1:28" s="39" customFormat="1" ht="27.75" customHeight="1">
      <c r="A10" s="123"/>
      <c r="B10" s="219" t="s">
        <v>62</v>
      </c>
      <c r="C10" s="219"/>
      <c r="D10" s="220" t="s">
        <v>84</v>
      </c>
      <c r="E10" s="220"/>
      <c r="F10" s="220"/>
      <c r="G10" s="220"/>
      <c r="H10" s="220"/>
      <c r="I10" s="220"/>
      <c r="J10" s="230"/>
      <c r="K10" s="230"/>
      <c r="L10" s="230"/>
      <c r="M10" s="52" t="s">
        <v>23</v>
      </c>
      <c r="N10" s="221" t="s">
        <v>22</v>
      </c>
      <c r="O10" s="221"/>
      <c r="P10" s="221"/>
      <c r="Q10" s="52" t="s">
        <v>21</v>
      </c>
      <c r="R10" s="47"/>
      <c r="T10" s="51"/>
      <c r="U10" s="51"/>
      <c r="V10" s="51"/>
      <c r="W10" s="51"/>
      <c r="X10" s="51"/>
    </row>
    <row r="11" spans="1:28" s="39" customFormat="1" ht="24" customHeight="1">
      <c r="A11" s="123"/>
      <c r="B11" s="222" t="s">
        <v>20</v>
      </c>
      <c r="C11" s="222"/>
      <c r="D11" s="223" t="s">
        <v>85</v>
      </c>
      <c r="E11" s="223"/>
      <c r="F11" s="223"/>
      <c r="G11" s="223"/>
      <c r="H11" s="223"/>
      <c r="I11" s="223"/>
      <c r="J11" s="230"/>
      <c r="K11" s="230"/>
      <c r="L11" s="230"/>
      <c r="M11" s="224"/>
      <c r="N11" s="224"/>
      <c r="O11" s="224"/>
      <c r="P11" s="224"/>
      <c r="Q11" s="224"/>
      <c r="R11" s="47"/>
      <c r="T11" s="50"/>
      <c r="U11" s="225"/>
      <c r="V11" s="225"/>
      <c r="W11" s="225"/>
      <c r="X11" s="50"/>
      <c r="Z11" s="49"/>
      <c r="AA11" s="49"/>
    </row>
    <row r="12" spans="1:28" s="39" customFormat="1" ht="69" customHeight="1">
      <c r="A12" s="123"/>
      <c r="B12" s="230" t="s">
        <v>64</v>
      </c>
      <c r="C12" s="230"/>
      <c r="D12" s="235" t="s">
        <v>221</v>
      </c>
      <c r="E12" s="235"/>
      <c r="F12" s="235"/>
      <c r="G12" s="235"/>
      <c r="H12" s="235"/>
      <c r="I12" s="235"/>
      <c r="J12" s="230"/>
      <c r="K12" s="230"/>
      <c r="L12" s="230"/>
      <c r="M12" s="224"/>
      <c r="N12" s="224"/>
      <c r="O12" s="224"/>
      <c r="P12" s="224"/>
      <c r="Q12" s="224"/>
      <c r="R12" s="47"/>
      <c r="T12" s="50"/>
      <c r="U12" s="50"/>
      <c r="V12" s="50"/>
      <c r="W12" s="50"/>
      <c r="X12" s="50"/>
      <c r="Z12" s="49"/>
      <c r="AA12" s="49"/>
    </row>
    <row r="13" spans="1:28" s="39" customFormat="1" ht="24.75" customHeight="1">
      <c r="A13" s="123"/>
      <c r="B13" s="232" t="s">
        <v>65</v>
      </c>
      <c r="C13" s="232"/>
      <c r="D13" s="233">
        <v>2024730010099</v>
      </c>
      <c r="E13" s="233"/>
      <c r="F13" s="233"/>
      <c r="G13" s="233"/>
      <c r="H13" s="233"/>
      <c r="I13" s="233"/>
      <c r="J13" s="230"/>
      <c r="K13" s="230"/>
      <c r="L13" s="230"/>
      <c r="M13" s="224"/>
      <c r="N13" s="224"/>
      <c r="O13" s="224"/>
      <c r="P13" s="224"/>
      <c r="Q13" s="224"/>
      <c r="R13" s="47"/>
      <c r="T13" s="50"/>
      <c r="U13" s="50"/>
      <c r="V13" s="50"/>
      <c r="W13" s="50"/>
      <c r="X13" s="50"/>
      <c r="Z13" s="49"/>
      <c r="AA13" s="49"/>
    </row>
    <row r="14" spans="1:28" s="39" customFormat="1" ht="28.5" customHeight="1">
      <c r="A14" s="123"/>
      <c r="B14" s="234" t="s">
        <v>68</v>
      </c>
      <c r="C14" s="64" t="s">
        <v>380</v>
      </c>
      <c r="D14" s="236" t="s">
        <v>67</v>
      </c>
      <c r="E14" s="226" t="s">
        <v>383</v>
      </c>
      <c r="F14" s="227"/>
      <c r="G14" s="227"/>
      <c r="H14" s="227"/>
      <c r="I14" s="228"/>
      <c r="J14" s="230"/>
      <c r="K14" s="230"/>
      <c r="L14" s="230"/>
      <c r="M14" s="224"/>
      <c r="N14" s="224"/>
      <c r="O14" s="224"/>
      <c r="P14" s="224"/>
      <c r="Q14" s="224"/>
      <c r="R14" s="47"/>
      <c r="T14" s="46"/>
      <c r="U14" s="45"/>
      <c r="V14" s="45"/>
      <c r="W14" s="45"/>
      <c r="X14" s="44"/>
      <c r="Y14" s="43"/>
      <c r="Z14" s="42"/>
      <c r="AA14" s="41"/>
      <c r="AB14" s="40"/>
    </row>
    <row r="15" spans="1:28" s="39" customFormat="1" ht="28.5" customHeight="1">
      <c r="A15" s="123"/>
      <c r="B15" s="234"/>
      <c r="C15" s="64" t="s">
        <v>382</v>
      </c>
      <c r="D15" s="237"/>
      <c r="E15" s="226" t="s">
        <v>384</v>
      </c>
      <c r="F15" s="227"/>
      <c r="G15" s="227"/>
      <c r="H15" s="227"/>
      <c r="I15" s="228"/>
      <c r="J15" s="230"/>
      <c r="K15" s="230"/>
      <c r="L15" s="230"/>
      <c r="M15" s="224"/>
      <c r="N15" s="224"/>
      <c r="O15" s="224"/>
      <c r="P15" s="224"/>
      <c r="Q15" s="224"/>
      <c r="R15" s="47"/>
      <c r="T15" s="46"/>
      <c r="U15" s="45"/>
      <c r="V15" s="45"/>
      <c r="W15" s="45"/>
      <c r="X15" s="44"/>
      <c r="Y15" s="43"/>
      <c r="Z15" s="42"/>
      <c r="AA15" s="41"/>
      <c r="AB15" s="40"/>
    </row>
    <row r="16" spans="1:28" s="39" customFormat="1" ht="28.5" customHeight="1">
      <c r="A16" s="123"/>
      <c r="B16" s="234"/>
      <c r="C16" s="64" t="s">
        <v>381</v>
      </c>
      <c r="D16" s="237"/>
      <c r="E16" s="226" t="s">
        <v>51</v>
      </c>
      <c r="F16" s="227"/>
      <c r="G16" s="227"/>
      <c r="H16" s="227"/>
      <c r="I16" s="228"/>
      <c r="J16" s="230"/>
      <c r="K16" s="230"/>
      <c r="L16" s="230"/>
      <c r="M16" s="224"/>
      <c r="N16" s="224"/>
      <c r="O16" s="224"/>
      <c r="P16" s="224"/>
      <c r="Q16" s="224"/>
      <c r="R16" s="47"/>
      <c r="T16" s="46"/>
      <c r="U16" s="45"/>
      <c r="V16" s="45"/>
      <c r="W16" s="45"/>
      <c r="X16" s="44"/>
      <c r="Y16" s="43"/>
      <c r="Z16" s="42"/>
      <c r="AA16" s="41"/>
      <c r="AB16" s="40"/>
    </row>
    <row r="17" spans="1:251" s="39" customFormat="1" ht="28.5" customHeight="1">
      <c r="A17" s="123"/>
      <c r="B17" s="234"/>
      <c r="C17" s="64" t="s">
        <v>55</v>
      </c>
      <c r="D17" s="237"/>
      <c r="E17" s="226" t="s">
        <v>52</v>
      </c>
      <c r="F17" s="227"/>
      <c r="G17" s="227"/>
      <c r="H17" s="227"/>
      <c r="I17" s="228"/>
      <c r="J17" s="230"/>
      <c r="K17" s="230"/>
      <c r="L17" s="230"/>
      <c r="M17" s="224"/>
      <c r="N17" s="224"/>
      <c r="O17" s="224"/>
      <c r="P17" s="224"/>
      <c r="Q17" s="224"/>
      <c r="R17" s="47"/>
      <c r="T17" s="46"/>
      <c r="U17" s="45"/>
      <c r="V17" s="45"/>
      <c r="W17" s="45"/>
      <c r="X17" s="44"/>
      <c r="Y17" s="43"/>
      <c r="Z17" s="42"/>
      <c r="AA17" s="41"/>
      <c r="AB17" s="40"/>
    </row>
    <row r="18" spans="1:251" s="39" customFormat="1" ht="28.5" customHeight="1">
      <c r="A18" s="123"/>
      <c r="B18" s="234"/>
      <c r="C18" s="64" t="s">
        <v>72</v>
      </c>
      <c r="D18" s="237"/>
      <c r="E18" s="226" t="s">
        <v>52</v>
      </c>
      <c r="F18" s="227"/>
      <c r="G18" s="227"/>
      <c r="H18" s="227"/>
      <c r="I18" s="228"/>
      <c r="J18" s="230"/>
      <c r="K18" s="230"/>
      <c r="L18" s="230"/>
      <c r="M18" s="224"/>
      <c r="N18" s="224"/>
      <c r="O18" s="224"/>
      <c r="P18" s="224"/>
      <c r="Q18" s="224"/>
      <c r="R18" s="47"/>
      <c r="T18" s="46"/>
      <c r="U18" s="45"/>
      <c r="V18" s="45"/>
      <c r="W18" s="45"/>
      <c r="X18" s="44"/>
      <c r="Y18" s="43"/>
      <c r="Z18" s="42"/>
      <c r="AA18" s="41"/>
      <c r="AB18" s="40"/>
    </row>
    <row r="19" spans="1:251" s="39" customFormat="1" ht="28.5" customHeight="1">
      <c r="A19" s="123"/>
      <c r="B19" s="234"/>
      <c r="C19" s="64" t="s">
        <v>56</v>
      </c>
      <c r="D19" s="237"/>
      <c r="E19" s="226" t="s">
        <v>52</v>
      </c>
      <c r="F19" s="227"/>
      <c r="G19" s="227"/>
      <c r="H19" s="227"/>
      <c r="I19" s="228"/>
      <c r="J19" s="230"/>
      <c r="K19" s="230"/>
      <c r="L19" s="230"/>
      <c r="M19" s="224"/>
      <c r="N19" s="224"/>
      <c r="O19" s="224"/>
      <c r="P19" s="224"/>
      <c r="Q19" s="224"/>
      <c r="R19" s="47"/>
      <c r="T19" s="46"/>
      <c r="U19" s="45"/>
      <c r="V19" s="45"/>
      <c r="W19" s="45"/>
      <c r="X19" s="44"/>
      <c r="Y19" s="43"/>
      <c r="Z19" s="42"/>
      <c r="AA19" s="41"/>
      <c r="AB19" s="40"/>
    </row>
    <row r="20" spans="1:251" s="39" customFormat="1" ht="28.5" customHeight="1">
      <c r="A20" s="123"/>
      <c r="B20" s="234"/>
      <c r="C20" s="64" t="s">
        <v>81</v>
      </c>
      <c r="D20" s="237"/>
      <c r="E20" s="226" t="s">
        <v>83</v>
      </c>
      <c r="F20" s="227"/>
      <c r="G20" s="227"/>
      <c r="H20" s="227"/>
      <c r="I20" s="228"/>
      <c r="J20" s="230"/>
      <c r="K20" s="230"/>
      <c r="L20" s="230"/>
      <c r="M20" s="224"/>
      <c r="N20" s="224"/>
      <c r="O20" s="224"/>
      <c r="P20" s="224"/>
      <c r="Q20" s="224"/>
      <c r="R20" s="47"/>
      <c r="T20" s="46"/>
      <c r="U20" s="45"/>
      <c r="V20" s="45"/>
      <c r="W20" s="45"/>
      <c r="X20" s="44"/>
      <c r="Y20" s="43"/>
      <c r="Z20" s="42"/>
      <c r="AA20" s="41"/>
      <c r="AB20" s="40"/>
    </row>
    <row r="21" spans="1:251" s="39" customFormat="1" ht="28.5" customHeight="1">
      <c r="A21" s="123"/>
      <c r="B21" s="234"/>
      <c r="C21" s="64" t="s">
        <v>82</v>
      </c>
      <c r="D21" s="237"/>
      <c r="E21" s="226" t="s">
        <v>73</v>
      </c>
      <c r="F21" s="227"/>
      <c r="G21" s="227"/>
      <c r="H21" s="227"/>
      <c r="I21" s="228"/>
      <c r="J21" s="230"/>
      <c r="K21" s="230"/>
      <c r="L21" s="230"/>
      <c r="M21" s="224"/>
      <c r="N21" s="224"/>
      <c r="O21" s="224"/>
      <c r="P21" s="224"/>
      <c r="Q21" s="224"/>
      <c r="R21" s="47"/>
      <c r="T21" s="46"/>
      <c r="U21" s="45"/>
      <c r="V21" s="45"/>
      <c r="W21" s="45"/>
      <c r="X21" s="44"/>
      <c r="Y21" s="43"/>
      <c r="Z21" s="42"/>
      <c r="AA21" s="41"/>
      <c r="AB21" s="40"/>
    </row>
    <row r="22" spans="1:251" s="39" customFormat="1" ht="28.5" customHeight="1">
      <c r="A22" s="123"/>
      <c r="B22" s="234"/>
      <c r="C22" s="64" t="s">
        <v>74</v>
      </c>
      <c r="D22" s="237"/>
      <c r="E22" s="226" t="s">
        <v>73</v>
      </c>
      <c r="F22" s="227"/>
      <c r="G22" s="227"/>
      <c r="H22" s="227"/>
      <c r="I22" s="228"/>
      <c r="J22" s="230"/>
      <c r="K22" s="230"/>
      <c r="L22" s="230"/>
      <c r="M22" s="224"/>
      <c r="N22" s="224"/>
      <c r="O22" s="224"/>
      <c r="P22" s="224"/>
      <c r="Q22" s="224"/>
      <c r="R22" s="47"/>
      <c r="T22" s="46"/>
      <c r="U22" s="45"/>
      <c r="V22" s="45"/>
      <c r="W22" s="45"/>
      <c r="X22" s="44"/>
      <c r="Y22" s="43"/>
      <c r="Z22" s="42"/>
      <c r="AA22" s="41"/>
      <c r="AB22" s="40"/>
    </row>
    <row r="23" spans="1:251" s="39" customFormat="1" ht="28.5" customHeight="1">
      <c r="A23" s="123"/>
      <c r="B23" s="234"/>
      <c r="C23" s="64" t="s">
        <v>75</v>
      </c>
      <c r="D23" s="238"/>
      <c r="E23" s="226" t="s">
        <v>53</v>
      </c>
      <c r="F23" s="227"/>
      <c r="G23" s="227"/>
      <c r="H23" s="227"/>
      <c r="I23" s="228"/>
      <c r="J23" s="230"/>
      <c r="K23" s="230"/>
      <c r="L23" s="230"/>
      <c r="M23" s="224"/>
      <c r="N23" s="224"/>
      <c r="O23" s="224"/>
      <c r="P23" s="224"/>
      <c r="Q23" s="224"/>
      <c r="R23" s="47"/>
      <c r="T23" s="46"/>
      <c r="U23" s="45"/>
      <c r="V23" s="45"/>
      <c r="W23" s="45"/>
      <c r="X23" s="44"/>
      <c r="Y23" s="43"/>
      <c r="Z23" s="42"/>
      <c r="AA23" s="41"/>
      <c r="AB23" s="40"/>
    </row>
    <row r="24" spans="1:251" ht="28.5" customHeight="1">
      <c r="B24" s="205" t="s">
        <v>36</v>
      </c>
      <c r="C24" s="208" t="s">
        <v>34</v>
      </c>
      <c r="D24" s="209" t="s">
        <v>39</v>
      </c>
      <c r="E24" s="209" t="s">
        <v>18</v>
      </c>
      <c r="F24" s="209" t="s">
        <v>46</v>
      </c>
      <c r="G24" s="210" t="s">
        <v>41</v>
      </c>
      <c r="H24" s="209" t="s">
        <v>37</v>
      </c>
      <c r="I24" s="211" t="s">
        <v>35</v>
      </c>
      <c r="J24" s="212"/>
      <c r="K24" s="212"/>
      <c r="L24" s="213"/>
      <c r="M24" s="209" t="s">
        <v>17</v>
      </c>
      <c r="N24" s="209"/>
      <c r="O24" s="217" t="s">
        <v>16</v>
      </c>
      <c r="P24" s="217"/>
      <c r="Q24" s="217"/>
      <c r="R24" s="3"/>
      <c r="S24" s="3"/>
      <c r="T24" s="10"/>
      <c r="U24" s="202"/>
      <c r="V24" s="202"/>
      <c r="W24" s="3"/>
      <c r="X24" s="9"/>
      <c r="Y24" s="3"/>
      <c r="Z24" s="16"/>
      <c r="AA24" s="6"/>
      <c r="AB24" s="30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</row>
    <row r="25" spans="1:251" ht="33.75" customHeight="1">
      <c r="B25" s="206"/>
      <c r="C25" s="208"/>
      <c r="D25" s="209"/>
      <c r="E25" s="209"/>
      <c r="F25" s="209"/>
      <c r="G25" s="209"/>
      <c r="H25" s="209"/>
      <c r="I25" s="214"/>
      <c r="J25" s="215"/>
      <c r="K25" s="215"/>
      <c r="L25" s="216"/>
      <c r="M25" s="209"/>
      <c r="N25" s="209"/>
      <c r="O25" s="209" t="s">
        <v>15</v>
      </c>
      <c r="P25" s="209" t="s">
        <v>14</v>
      </c>
      <c r="Q25" s="208" t="s">
        <v>13</v>
      </c>
      <c r="R25" s="3"/>
      <c r="S25" s="3"/>
      <c r="T25" s="8"/>
      <c r="U25" s="202"/>
      <c r="V25" s="202"/>
      <c r="W25" s="3"/>
      <c r="X25" s="7"/>
      <c r="Y25" s="3"/>
      <c r="Z25" s="16"/>
      <c r="AA25" s="6"/>
      <c r="AB25" s="30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</row>
    <row r="26" spans="1:251" ht="39.75" customHeight="1">
      <c r="B26" s="207"/>
      <c r="C26" s="208"/>
      <c r="D26" s="209"/>
      <c r="E26" s="209"/>
      <c r="F26" s="209"/>
      <c r="G26" s="209"/>
      <c r="H26" s="209"/>
      <c r="I26" s="58" t="s">
        <v>12</v>
      </c>
      <c r="J26" s="58" t="s">
        <v>11</v>
      </c>
      <c r="K26" s="58" t="s">
        <v>10</v>
      </c>
      <c r="L26" s="79" t="s">
        <v>372</v>
      </c>
      <c r="M26" s="38" t="s">
        <v>9</v>
      </c>
      <c r="N26" s="37" t="s">
        <v>8</v>
      </c>
      <c r="O26" s="209"/>
      <c r="P26" s="209"/>
      <c r="Q26" s="208"/>
      <c r="R26" s="3"/>
      <c r="S26" s="3"/>
      <c r="T26" s="5"/>
      <c r="U26" s="202"/>
      <c r="V26" s="202"/>
      <c r="X26" s="6"/>
      <c r="Z26" s="16"/>
      <c r="AA26" s="6"/>
      <c r="AB26" s="30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</row>
    <row r="27" spans="1:251" ht="15.2" customHeight="1">
      <c r="A27" s="137" t="s">
        <v>222</v>
      </c>
      <c r="B27" s="155" t="s">
        <v>321</v>
      </c>
      <c r="C27" s="203" t="s">
        <v>223</v>
      </c>
      <c r="D27" s="56" t="s">
        <v>3</v>
      </c>
      <c r="E27" s="148" t="s">
        <v>315</v>
      </c>
      <c r="F27" s="347">
        <v>1</v>
      </c>
      <c r="G27" s="56" t="s">
        <v>3</v>
      </c>
      <c r="H27" s="80">
        <f t="shared" ref="H27:H54" si="0">+I27+J27+K27+L27</f>
        <v>3200000000</v>
      </c>
      <c r="I27" s="80"/>
      <c r="J27" s="80"/>
      <c r="K27" s="80"/>
      <c r="L27" s="80">
        <v>3200000000</v>
      </c>
      <c r="M27" s="101">
        <v>45659</v>
      </c>
      <c r="N27" s="101">
        <v>46022</v>
      </c>
      <c r="O27" s="352">
        <f>+F28/F27</f>
        <v>0</v>
      </c>
      <c r="P27" s="353">
        <f>+H28/H27</f>
        <v>0</v>
      </c>
      <c r="Q27" s="354" t="e">
        <f>+(O27*O27)/P27</f>
        <v>#DIV/0!</v>
      </c>
      <c r="T27" s="5"/>
      <c r="U27" s="202"/>
      <c r="V27" s="202"/>
      <c r="X27" s="4"/>
      <c r="Z27" s="33"/>
      <c r="AA27" s="6"/>
      <c r="AB27" s="30"/>
    </row>
    <row r="28" spans="1:251" ht="15.2" customHeight="1">
      <c r="A28" s="137"/>
      <c r="B28" s="146"/>
      <c r="C28" s="204"/>
      <c r="D28" s="56" t="s">
        <v>2</v>
      </c>
      <c r="E28" s="149"/>
      <c r="F28" s="346"/>
      <c r="G28" s="56" t="s">
        <v>40</v>
      </c>
      <c r="H28" s="92">
        <f t="shared" si="0"/>
        <v>0</v>
      </c>
      <c r="I28" s="92"/>
      <c r="J28" s="92"/>
      <c r="K28" s="92"/>
      <c r="L28" s="92"/>
      <c r="M28" s="88"/>
      <c r="N28" s="88"/>
      <c r="O28" s="355"/>
      <c r="P28" s="353"/>
      <c r="Q28" s="354"/>
      <c r="T28" s="5"/>
      <c r="U28" s="54"/>
      <c r="V28" s="54"/>
      <c r="X28" s="4"/>
      <c r="Z28" s="33"/>
      <c r="AA28" s="6"/>
      <c r="AB28" s="30"/>
    </row>
    <row r="29" spans="1:251" ht="15.2" hidden="1" customHeight="1">
      <c r="A29" s="137"/>
      <c r="B29" s="146"/>
      <c r="C29" s="203" t="s">
        <v>205</v>
      </c>
      <c r="D29" s="56" t="s">
        <v>3</v>
      </c>
      <c r="E29" s="143"/>
      <c r="F29" s="346"/>
      <c r="G29" s="56" t="s">
        <v>3</v>
      </c>
      <c r="H29" s="80">
        <f t="shared" si="0"/>
        <v>0</v>
      </c>
      <c r="I29" s="80"/>
      <c r="J29" s="80"/>
      <c r="K29" s="80"/>
      <c r="L29" s="80"/>
      <c r="M29" s="87">
        <v>45293</v>
      </c>
      <c r="N29" s="87">
        <v>45657</v>
      </c>
      <c r="O29" s="352" t="e">
        <f t="shared" ref="O29" si="1">+F30/F29</f>
        <v>#DIV/0!</v>
      </c>
      <c r="P29" s="353" t="e">
        <f t="shared" ref="P29" si="2">+H30/H29</f>
        <v>#DIV/0!</v>
      </c>
      <c r="Q29" s="354" t="e">
        <f t="shared" ref="Q29" si="3">+(O29*O29)/P29</f>
        <v>#DIV/0!</v>
      </c>
      <c r="T29" s="5"/>
      <c r="U29" s="54"/>
      <c r="V29" s="54"/>
      <c r="X29" s="4"/>
      <c r="Z29" s="33"/>
      <c r="AA29" s="6"/>
      <c r="AB29" s="30"/>
    </row>
    <row r="30" spans="1:251" ht="15.2" hidden="1" customHeight="1">
      <c r="A30" s="137"/>
      <c r="B30" s="146"/>
      <c r="C30" s="204"/>
      <c r="D30" s="56" t="s">
        <v>2</v>
      </c>
      <c r="E30" s="144"/>
      <c r="F30" s="346"/>
      <c r="G30" s="56" t="s">
        <v>40</v>
      </c>
      <c r="H30" s="92">
        <f t="shared" si="0"/>
        <v>0</v>
      </c>
      <c r="I30" s="92"/>
      <c r="J30" s="92"/>
      <c r="K30" s="92"/>
      <c r="L30" s="92"/>
      <c r="M30" s="88">
        <v>45293</v>
      </c>
      <c r="N30" s="88">
        <v>45657</v>
      </c>
      <c r="O30" s="355"/>
      <c r="P30" s="353"/>
      <c r="Q30" s="354"/>
      <c r="T30" s="5"/>
      <c r="U30" s="54"/>
      <c r="V30" s="54"/>
      <c r="X30" s="4"/>
      <c r="Z30" s="33"/>
      <c r="AA30" s="6"/>
      <c r="AB30" s="30"/>
    </row>
    <row r="31" spans="1:251" s="102" customFormat="1" ht="15.2" customHeight="1">
      <c r="A31" s="137"/>
      <c r="B31" s="146"/>
      <c r="C31" s="163" t="s">
        <v>224</v>
      </c>
      <c r="D31" s="95" t="s">
        <v>3</v>
      </c>
      <c r="E31" s="161" t="s">
        <v>322</v>
      </c>
      <c r="F31" s="347">
        <v>1</v>
      </c>
      <c r="G31" s="95" t="s">
        <v>3</v>
      </c>
      <c r="H31" s="98">
        <f t="shared" si="0"/>
        <v>36800000000</v>
      </c>
      <c r="I31" s="98"/>
      <c r="J31" s="98"/>
      <c r="K31" s="98"/>
      <c r="L31" s="98">
        <v>36800000000</v>
      </c>
      <c r="M31" s="101">
        <v>45659</v>
      </c>
      <c r="N31" s="101">
        <v>46022</v>
      </c>
      <c r="O31" s="356">
        <f t="shared" ref="O31" si="4">+F32/F31</f>
        <v>0</v>
      </c>
      <c r="P31" s="357">
        <f t="shared" ref="P31" si="5">+H32/H31</f>
        <v>0</v>
      </c>
      <c r="Q31" s="358" t="e">
        <f t="shared" ref="Q31" si="6">+(O31*O31)/P31</f>
        <v>#DIV/0!</v>
      </c>
      <c r="T31" s="110"/>
      <c r="U31" s="111"/>
      <c r="V31" s="111"/>
      <c r="X31" s="112"/>
      <c r="Z31" s="113"/>
      <c r="AA31" s="114"/>
      <c r="AB31" s="115"/>
    </row>
    <row r="32" spans="1:251" s="102" customFormat="1" ht="15.2" customHeight="1">
      <c r="A32" s="137"/>
      <c r="B32" s="146"/>
      <c r="C32" s="164"/>
      <c r="D32" s="95" t="s">
        <v>2</v>
      </c>
      <c r="E32" s="162"/>
      <c r="F32" s="348"/>
      <c r="G32" s="95" t="s">
        <v>40</v>
      </c>
      <c r="H32" s="105"/>
      <c r="I32" s="105"/>
      <c r="J32" s="105"/>
      <c r="K32" s="105"/>
      <c r="L32" s="105"/>
      <c r="M32" s="108"/>
      <c r="N32" s="108"/>
      <c r="O32" s="359"/>
      <c r="P32" s="357"/>
      <c r="Q32" s="358"/>
      <c r="T32" s="110"/>
      <c r="U32" s="111"/>
      <c r="V32" s="111"/>
      <c r="X32" s="112"/>
      <c r="Z32" s="113"/>
      <c r="AA32" s="114"/>
      <c r="AB32" s="115"/>
    </row>
    <row r="33" spans="1:28" s="102" customFormat="1" ht="15.2" hidden="1" customHeight="1">
      <c r="A33" s="137"/>
      <c r="B33" s="146"/>
      <c r="C33" s="163" t="s">
        <v>118</v>
      </c>
      <c r="D33" s="95" t="s">
        <v>3</v>
      </c>
      <c r="E33" s="161"/>
      <c r="F33" s="349"/>
      <c r="G33" s="95" t="s">
        <v>3</v>
      </c>
      <c r="H33" s="98">
        <f t="shared" si="0"/>
        <v>0</v>
      </c>
      <c r="I33" s="98"/>
      <c r="J33" s="98"/>
      <c r="K33" s="98"/>
      <c r="L33" s="98"/>
      <c r="M33" s="101"/>
      <c r="N33" s="101"/>
      <c r="O33" s="352" t="e">
        <f t="shared" ref="O33" si="7">+F34/F33</f>
        <v>#DIV/0!</v>
      </c>
      <c r="P33" s="353" t="e">
        <f t="shared" ref="P33" si="8">+H34/H33</f>
        <v>#DIV/0!</v>
      </c>
      <c r="Q33" s="354" t="e">
        <f t="shared" ref="Q33" si="9">+(O33*O33)/P33</f>
        <v>#DIV/0!</v>
      </c>
      <c r="T33" s="110"/>
      <c r="U33" s="111"/>
      <c r="V33" s="111"/>
      <c r="X33" s="112"/>
      <c r="Z33" s="113"/>
      <c r="AA33" s="114"/>
      <c r="AB33" s="115"/>
    </row>
    <row r="34" spans="1:28" s="102" customFormat="1" ht="15.2" hidden="1" customHeight="1">
      <c r="A34" s="137"/>
      <c r="B34" s="146"/>
      <c r="C34" s="164"/>
      <c r="D34" s="95" t="s">
        <v>2</v>
      </c>
      <c r="E34" s="162"/>
      <c r="F34" s="349"/>
      <c r="G34" s="95" t="s">
        <v>40</v>
      </c>
      <c r="H34" s="105">
        <f t="shared" si="0"/>
        <v>0</v>
      </c>
      <c r="I34" s="105"/>
      <c r="J34" s="105"/>
      <c r="K34" s="105"/>
      <c r="L34" s="105"/>
      <c r="M34" s="108"/>
      <c r="N34" s="108"/>
      <c r="O34" s="355"/>
      <c r="P34" s="353"/>
      <c r="Q34" s="354"/>
      <c r="T34" s="110"/>
      <c r="U34" s="111"/>
      <c r="V34" s="111"/>
      <c r="X34" s="112"/>
      <c r="Z34" s="113"/>
      <c r="AA34" s="114"/>
      <c r="AB34" s="115"/>
    </row>
    <row r="35" spans="1:28" s="102" customFormat="1" ht="15.2" hidden="1" customHeight="1">
      <c r="A35" s="137"/>
      <c r="B35" s="146"/>
      <c r="C35" s="163" t="s">
        <v>119</v>
      </c>
      <c r="D35" s="95" t="s">
        <v>3</v>
      </c>
      <c r="E35" s="161"/>
      <c r="F35" s="349"/>
      <c r="G35" s="95" t="s">
        <v>3</v>
      </c>
      <c r="H35" s="98">
        <f t="shared" si="0"/>
        <v>0</v>
      </c>
      <c r="I35" s="98"/>
      <c r="J35" s="98"/>
      <c r="K35" s="98"/>
      <c r="L35" s="98"/>
      <c r="M35" s="101"/>
      <c r="N35" s="101"/>
      <c r="O35" s="352" t="e">
        <f t="shared" ref="O35" si="10">+F36/F35</f>
        <v>#DIV/0!</v>
      </c>
      <c r="P35" s="353" t="e">
        <f t="shared" ref="P35" si="11">+H36/H35</f>
        <v>#DIV/0!</v>
      </c>
      <c r="Q35" s="354" t="e">
        <f t="shared" ref="Q35" si="12">+(O35*O35)/P35</f>
        <v>#DIV/0!</v>
      </c>
      <c r="T35" s="110"/>
      <c r="U35" s="111"/>
      <c r="V35" s="111"/>
      <c r="X35" s="112"/>
      <c r="Z35" s="113"/>
      <c r="AA35" s="114"/>
      <c r="AB35" s="115"/>
    </row>
    <row r="36" spans="1:28" s="102" customFormat="1" ht="15.2" hidden="1" customHeight="1">
      <c r="A36" s="137"/>
      <c r="B36" s="146"/>
      <c r="C36" s="164"/>
      <c r="D36" s="95" t="s">
        <v>2</v>
      </c>
      <c r="E36" s="162"/>
      <c r="F36" s="349"/>
      <c r="G36" s="95" t="s">
        <v>40</v>
      </c>
      <c r="H36" s="105">
        <f t="shared" si="0"/>
        <v>0</v>
      </c>
      <c r="I36" s="105"/>
      <c r="J36" s="105"/>
      <c r="K36" s="105"/>
      <c r="L36" s="105"/>
      <c r="M36" s="108"/>
      <c r="N36" s="108"/>
      <c r="O36" s="355"/>
      <c r="P36" s="353"/>
      <c r="Q36" s="354"/>
      <c r="T36" s="110"/>
      <c r="U36" s="111"/>
      <c r="V36" s="111"/>
      <c r="X36" s="112"/>
      <c r="Z36" s="113"/>
      <c r="AA36" s="114"/>
      <c r="AB36" s="115"/>
    </row>
    <row r="37" spans="1:28" s="102" customFormat="1" ht="15.2" hidden="1" customHeight="1">
      <c r="A37" s="137"/>
      <c r="B37" s="146"/>
      <c r="C37" s="163" t="s">
        <v>151</v>
      </c>
      <c r="D37" s="95" t="s">
        <v>3</v>
      </c>
      <c r="E37" s="161"/>
      <c r="F37" s="349"/>
      <c r="G37" s="95" t="s">
        <v>3</v>
      </c>
      <c r="H37" s="98">
        <f t="shared" si="0"/>
        <v>0</v>
      </c>
      <c r="I37" s="98"/>
      <c r="J37" s="98"/>
      <c r="K37" s="98"/>
      <c r="L37" s="98"/>
      <c r="M37" s="101"/>
      <c r="N37" s="101"/>
      <c r="O37" s="356" t="e">
        <f t="shared" ref="O37" si="13">+F38/F37</f>
        <v>#DIV/0!</v>
      </c>
      <c r="P37" s="357" t="e">
        <f t="shared" ref="P37" si="14">+H38/H37</f>
        <v>#DIV/0!</v>
      </c>
      <c r="Q37" s="358" t="e">
        <f t="shared" ref="Q37" si="15">+(O37*O37)/P37</f>
        <v>#DIV/0!</v>
      </c>
      <c r="T37" s="110"/>
      <c r="U37" s="111"/>
      <c r="V37" s="111"/>
      <c r="X37" s="112"/>
      <c r="Z37" s="113"/>
      <c r="AA37" s="114"/>
      <c r="AB37" s="115"/>
    </row>
    <row r="38" spans="1:28" s="102" customFormat="1" ht="15.2" hidden="1" customHeight="1">
      <c r="A38" s="137"/>
      <c r="B38" s="146"/>
      <c r="C38" s="164"/>
      <c r="D38" s="95" t="s">
        <v>2</v>
      </c>
      <c r="E38" s="162"/>
      <c r="F38" s="349"/>
      <c r="G38" s="95" t="s">
        <v>40</v>
      </c>
      <c r="H38" s="105">
        <f t="shared" si="0"/>
        <v>0</v>
      </c>
      <c r="I38" s="105"/>
      <c r="J38" s="105"/>
      <c r="K38" s="105"/>
      <c r="L38" s="105"/>
      <c r="M38" s="108"/>
      <c r="N38" s="108"/>
      <c r="O38" s="359"/>
      <c r="P38" s="357"/>
      <c r="Q38" s="358"/>
      <c r="T38" s="110"/>
      <c r="U38" s="111"/>
      <c r="V38" s="111"/>
      <c r="X38" s="112"/>
      <c r="Z38" s="113"/>
      <c r="AA38" s="114"/>
      <c r="AB38" s="115"/>
    </row>
    <row r="39" spans="1:28" s="102" customFormat="1" ht="15.2" hidden="1" customHeight="1">
      <c r="A39" s="137"/>
      <c r="B39" s="146"/>
      <c r="C39" s="159" t="s">
        <v>120</v>
      </c>
      <c r="D39" s="95" t="s">
        <v>3</v>
      </c>
      <c r="E39" s="161"/>
      <c r="F39" s="349"/>
      <c r="G39" s="95" t="s">
        <v>3</v>
      </c>
      <c r="H39" s="98">
        <f t="shared" si="0"/>
        <v>0</v>
      </c>
      <c r="I39" s="98"/>
      <c r="J39" s="98"/>
      <c r="K39" s="98"/>
      <c r="L39" s="98"/>
      <c r="M39" s="101"/>
      <c r="N39" s="101"/>
      <c r="O39" s="352" t="e">
        <f t="shared" ref="O39" si="16">+F40/F39</f>
        <v>#DIV/0!</v>
      </c>
      <c r="P39" s="353" t="e">
        <f t="shared" ref="P39" si="17">+H40/H39</f>
        <v>#DIV/0!</v>
      </c>
      <c r="Q39" s="354" t="e">
        <f t="shared" ref="Q39" si="18">+(O39*O39)/P39</f>
        <v>#DIV/0!</v>
      </c>
      <c r="T39" s="110"/>
      <c r="U39" s="111"/>
      <c r="V39" s="111"/>
      <c r="X39" s="112"/>
      <c r="Z39" s="113"/>
      <c r="AA39" s="114"/>
      <c r="AB39" s="115"/>
    </row>
    <row r="40" spans="1:28" s="102" customFormat="1" ht="15.2" hidden="1" customHeight="1">
      <c r="A40" s="137"/>
      <c r="B40" s="146"/>
      <c r="C40" s="160"/>
      <c r="D40" s="95" t="s">
        <v>2</v>
      </c>
      <c r="E40" s="162"/>
      <c r="F40" s="349"/>
      <c r="G40" s="95" t="s">
        <v>40</v>
      </c>
      <c r="H40" s="105">
        <f t="shared" si="0"/>
        <v>0</v>
      </c>
      <c r="I40" s="105"/>
      <c r="J40" s="105"/>
      <c r="K40" s="105"/>
      <c r="L40" s="105"/>
      <c r="M40" s="108"/>
      <c r="N40" s="108"/>
      <c r="O40" s="355"/>
      <c r="P40" s="353"/>
      <c r="Q40" s="354"/>
      <c r="T40" s="110"/>
      <c r="U40" s="111"/>
      <c r="V40" s="111"/>
      <c r="X40" s="112"/>
      <c r="Z40" s="113"/>
      <c r="AA40" s="114"/>
      <c r="AB40" s="115"/>
    </row>
    <row r="41" spans="1:28" s="102" customFormat="1" ht="15.2" hidden="1" customHeight="1">
      <c r="A41" s="137"/>
      <c r="B41" s="146"/>
      <c r="C41" s="159" t="s">
        <v>121</v>
      </c>
      <c r="D41" s="95" t="s">
        <v>3</v>
      </c>
      <c r="E41" s="161"/>
      <c r="F41" s="349"/>
      <c r="G41" s="95" t="s">
        <v>3</v>
      </c>
      <c r="H41" s="98">
        <f t="shared" si="0"/>
        <v>0</v>
      </c>
      <c r="I41" s="98"/>
      <c r="J41" s="98"/>
      <c r="K41" s="98"/>
      <c r="L41" s="98"/>
      <c r="M41" s="101"/>
      <c r="N41" s="101"/>
      <c r="O41" s="352" t="e">
        <f t="shared" ref="O41" si="19">+F42/F41</f>
        <v>#DIV/0!</v>
      </c>
      <c r="P41" s="353" t="e">
        <f t="shared" ref="P41" si="20">+H42/H41</f>
        <v>#DIV/0!</v>
      </c>
      <c r="Q41" s="354" t="e">
        <f t="shared" ref="Q41" si="21">+(O41*O41)/P41</f>
        <v>#DIV/0!</v>
      </c>
      <c r="T41" s="110"/>
      <c r="U41" s="111"/>
      <c r="V41" s="111"/>
      <c r="X41" s="112"/>
      <c r="Z41" s="113"/>
      <c r="AA41" s="114"/>
      <c r="AB41" s="115"/>
    </row>
    <row r="42" spans="1:28" s="102" customFormat="1" ht="15.2" hidden="1" customHeight="1">
      <c r="A42" s="137"/>
      <c r="B42" s="146"/>
      <c r="C42" s="160"/>
      <c r="D42" s="95" t="s">
        <v>2</v>
      </c>
      <c r="E42" s="162"/>
      <c r="F42" s="349"/>
      <c r="G42" s="95" t="s">
        <v>40</v>
      </c>
      <c r="H42" s="105">
        <f t="shared" si="0"/>
        <v>0</v>
      </c>
      <c r="I42" s="105"/>
      <c r="J42" s="105"/>
      <c r="K42" s="105"/>
      <c r="L42" s="105"/>
      <c r="M42" s="108"/>
      <c r="N42" s="108"/>
      <c r="O42" s="355"/>
      <c r="P42" s="353"/>
      <c r="Q42" s="354"/>
      <c r="T42" s="110"/>
      <c r="U42" s="111"/>
      <c r="V42" s="111"/>
      <c r="X42" s="112"/>
      <c r="Z42" s="113"/>
      <c r="AA42" s="114"/>
      <c r="AB42" s="115"/>
    </row>
    <row r="43" spans="1:28" s="102" customFormat="1" ht="15.2" hidden="1" customHeight="1">
      <c r="A43" s="137"/>
      <c r="B43" s="146"/>
      <c r="C43" s="159" t="s">
        <v>225</v>
      </c>
      <c r="D43" s="95" t="s">
        <v>3</v>
      </c>
      <c r="E43" s="161"/>
      <c r="F43" s="349"/>
      <c r="G43" s="95" t="s">
        <v>3</v>
      </c>
      <c r="H43" s="98">
        <f t="shared" si="0"/>
        <v>0</v>
      </c>
      <c r="I43" s="98"/>
      <c r="J43" s="98"/>
      <c r="K43" s="98"/>
      <c r="L43" s="98"/>
      <c r="M43" s="101"/>
      <c r="N43" s="101"/>
      <c r="O43" s="356" t="e">
        <f t="shared" ref="O43" si="22">+F44/F43</f>
        <v>#DIV/0!</v>
      </c>
      <c r="P43" s="357" t="e">
        <f t="shared" ref="P43" si="23">+H44/H43</f>
        <v>#DIV/0!</v>
      </c>
      <c r="Q43" s="358" t="e">
        <f t="shared" ref="Q43" si="24">+(O43*O43)/P43</f>
        <v>#DIV/0!</v>
      </c>
      <c r="T43" s="110"/>
      <c r="U43" s="111"/>
      <c r="V43" s="111"/>
      <c r="X43" s="112"/>
      <c r="Z43" s="113"/>
      <c r="AA43" s="114"/>
      <c r="AB43" s="115"/>
    </row>
    <row r="44" spans="1:28" s="102" customFormat="1" ht="15.2" hidden="1" customHeight="1">
      <c r="A44" s="137"/>
      <c r="B44" s="147"/>
      <c r="C44" s="160"/>
      <c r="D44" s="95" t="s">
        <v>2</v>
      </c>
      <c r="E44" s="162"/>
      <c r="F44" s="349"/>
      <c r="G44" s="95" t="s">
        <v>40</v>
      </c>
      <c r="H44" s="105">
        <f t="shared" si="0"/>
        <v>0</v>
      </c>
      <c r="I44" s="105"/>
      <c r="J44" s="105"/>
      <c r="K44" s="105"/>
      <c r="L44" s="105"/>
      <c r="M44" s="108"/>
      <c r="N44" s="108"/>
      <c r="O44" s="359"/>
      <c r="P44" s="357"/>
      <c r="Q44" s="358"/>
      <c r="T44" s="110"/>
      <c r="U44" s="111"/>
      <c r="V44" s="111"/>
      <c r="X44" s="112"/>
      <c r="Z44" s="113"/>
      <c r="AA44" s="114"/>
      <c r="AB44" s="115"/>
    </row>
    <row r="45" spans="1:28" s="102" customFormat="1" ht="15.2" customHeight="1">
      <c r="A45" s="138" t="s">
        <v>229</v>
      </c>
      <c r="B45" s="152" t="s">
        <v>329</v>
      </c>
      <c r="C45" s="203" t="s">
        <v>226</v>
      </c>
      <c r="D45" s="95" t="s">
        <v>3</v>
      </c>
      <c r="E45" s="161" t="s">
        <v>315</v>
      </c>
      <c r="F45" s="347">
        <v>1</v>
      </c>
      <c r="G45" s="95" t="s">
        <v>3</v>
      </c>
      <c r="H45" s="98">
        <f t="shared" si="0"/>
        <v>4260486962</v>
      </c>
      <c r="I45" s="98"/>
      <c r="J45" s="98"/>
      <c r="K45" s="98"/>
      <c r="L45" s="90">
        <v>4260486962</v>
      </c>
      <c r="M45" s="101">
        <v>45659</v>
      </c>
      <c r="N45" s="101">
        <v>46022</v>
      </c>
      <c r="O45" s="352">
        <f t="shared" ref="O45" si="25">+F46/F45</f>
        <v>0</v>
      </c>
      <c r="P45" s="353">
        <f t="shared" ref="P45" si="26">+H46/H45</f>
        <v>0</v>
      </c>
      <c r="Q45" s="354" t="e">
        <f t="shared" ref="Q45" si="27">+(O45*O45)/P45</f>
        <v>#DIV/0!</v>
      </c>
      <c r="T45" s="110"/>
      <c r="U45" s="111"/>
      <c r="V45" s="111"/>
      <c r="X45" s="112"/>
      <c r="Z45" s="113"/>
      <c r="AA45" s="114"/>
      <c r="AB45" s="115"/>
    </row>
    <row r="46" spans="1:28" s="102" customFormat="1" ht="15.2" customHeight="1">
      <c r="A46" s="138"/>
      <c r="B46" s="153"/>
      <c r="C46" s="204"/>
      <c r="D46" s="95" t="s">
        <v>2</v>
      </c>
      <c r="E46" s="162"/>
      <c r="F46" s="350"/>
      <c r="G46" s="95" t="s">
        <v>40</v>
      </c>
      <c r="H46" s="105"/>
      <c r="I46" s="105"/>
      <c r="J46" s="105"/>
      <c r="K46" s="105"/>
      <c r="L46" s="105"/>
      <c r="M46" s="108"/>
      <c r="N46" s="108"/>
      <c r="O46" s="355"/>
      <c r="P46" s="353"/>
      <c r="Q46" s="354"/>
      <c r="T46" s="110"/>
      <c r="U46" s="111"/>
      <c r="V46" s="111"/>
      <c r="X46" s="112"/>
      <c r="Z46" s="113"/>
      <c r="AA46" s="114"/>
      <c r="AB46" s="115"/>
    </row>
    <row r="47" spans="1:28" s="102" customFormat="1" ht="15.2" hidden="1" customHeight="1">
      <c r="A47" s="138"/>
      <c r="B47" s="153"/>
      <c r="C47" s="159" t="s">
        <v>227</v>
      </c>
      <c r="D47" s="95" t="s">
        <v>3</v>
      </c>
      <c r="E47" s="161"/>
      <c r="F47" s="349"/>
      <c r="G47" s="95" t="s">
        <v>3</v>
      </c>
      <c r="H47" s="98">
        <f t="shared" si="0"/>
        <v>0</v>
      </c>
      <c r="I47" s="98"/>
      <c r="J47" s="98"/>
      <c r="K47" s="98"/>
      <c r="L47" s="98"/>
      <c r="M47" s="101"/>
      <c r="N47" s="101"/>
      <c r="O47" s="352" t="e">
        <f t="shared" ref="O47" si="28">+F48/F47</f>
        <v>#DIV/0!</v>
      </c>
      <c r="P47" s="353" t="e">
        <f t="shared" ref="P47" si="29">+H48/H47</f>
        <v>#DIV/0!</v>
      </c>
      <c r="Q47" s="354" t="e">
        <f t="shared" ref="Q47" si="30">+(O47*O47)/P47</f>
        <v>#DIV/0!</v>
      </c>
      <c r="T47" s="110"/>
      <c r="U47" s="111"/>
      <c r="V47" s="111"/>
      <c r="X47" s="112"/>
      <c r="Z47" s="113"/>
      <c r="AA47" s="114"/>
      <c r="AB47" s="115"/>
    </row>
    <row r="48" spans="1:28" s="102" customFormat="1" ht="15.2" hidden="1" customHeight="1">
      <c r="A48" s="138"/>
      <c r="B48" s="153"/>
      <c r="C48" s="160"/>
      <c r="D48" s="95" t="s">
        <v>2</v>
      </c>
      <c r="E48" s="162"/>
      <c r="F48" s="349"/>
      <c r="G48" s="95" t="s">
        <v>40</v>
      </c>
      <c r="H48" s="105">
        <f t="shared" si="0"/>
        <v>0</v>
      </c>
      <c r="I48" s="105"/>
      <c r="J48" s="105"/>
      <c r="K48" s="105"/>
      <c r="L48" s="105"/>
      <c r="M48" s="108"/>
      <c r="N48" s="108"/>
      <c r="O48" s="355"/>
      <c r="P48" s="353"/>
      <c r="Q48" s="354"/>
      <c r="T48" s="110"/>
      <c r="U48" s="111"/>
      <c r="V48" s="111"/>
      <c r="X48" s="112"/>
      <c r="Z48" s="113"/>
      <c r="AA48" s="114"/>
      <c r="AB48" s="115"/>
    </row>
    <row r="49" spans="1:28" s="102" customFormat="1" ht="15.2" customHeight="1">
      <c r="A49" s="138"/>
      <c r="B49" s="153"/>
      <c r="C49" s="159" t="s">
        <v>228</v>
      </c>
      <c r="D49" s="95" t="s">
        <v>3</v>
      </c>
      <c r="E49" s="161" t="s">
        <v>322</v>
      </c>
      <c r="F49" s="347">
        <v>15</v>
      </c>
      <c r="G49" s="95" t="s">
        <v>3</v>
      </c>
      <c r="H49" s="98">
        <f>+I49+J49+K49+L49</f>
        <v>96208282612</v>
      </c>
      <c r="I49" s="90">
        <v>166787643</v>
      </c>
      <c r="J49" s="90">
        <v>545894908</v>
      </c>
      <c r="K49" s="98"/>
      <c r="L49" s="90">
        <v>95495600061</v>
      </c>
      <c r="M49" s="101">
        <v>45659</v>
      </c>
      <c r="N49" s="101">
        <v>46022</v>
      </c>
      <c r="O49" s="356">
        <f t="shared" ref="O49" si="31">+F50/F49</f>
        <v>0</v>
      </c>
      <c r="P49" s="357">
        <f t="shared" ref="P49" si="32">+H50/H49</f>
        <v>0</v>
      </c>
      <c r="Q49" s="358" t="e">
        <f t="shared" ref="Q49" si="33">+(O49*O49)/P49</f>
        <v>#DIV/0!</v>
      </c>
      <c r="T49" s="110"/>
      <c r="U49" s="111"/>
      <c r="V49" s="111"/>
      <c r="X49" s="112"/>
      <c r="Z49" s="113"/>
      <c r="AA49" s="114"/>
      <c r="AB49" s="115"/>
    </row>
    <row r="50" spans="1:28" s="102" customFormat="1" ht="15.2" customHeight="1">
      <c r="A50" s="138"/>
      <c r="B50" s="153"/>
      <c r="C50" s="160"/>
      <c r="D50" s="95" t="s">
        <v>2</v>
      </c>
      <c r="E50" s="162"/>
      <c r="F50" s="351"/>
      <c r="G50" s="95" t="s">
        <v>40</v>
      </c>
      <c r="H50" s="105"/>
      <c r="I50" s="105"/>
      <c r="J50" s="105"/>
      <c r="K50" s="105"/>
      <c r="L50" s="105"/>
      <c r="M50" s="108"/>
      <c r="N50" s="108"/>
      <c r="O50" s="359"/>
      <c r="P50" s="357"/>
      <c r="Q50" s="358"/>
      <c r="T50" s="110"/>
      <c r="U50" s="111"/>
      <c r="V50" s="111"/>
      <c r="X50" s="112"/>
      <c r="Z50" s="113"/>
      <c r="AA50" s="114"/>
      <c r="AB50" s="115"/>
    </row>
    <row r="51" spans="1:28" s="102" customFormat="1" ht="15.2" customHeight="1">
      <c r="A51" s="138"/>
      <c r="B51" s="153"/>
      <c r="C51" s="159" t="s">
        <v>127</v>
      </c>
      <c r="D51" s="95" t="s">
        <v>3</v>
      </c>
      <c r="E51" s="161" t="s">
        <v>315</v>
      </c>
      <c r="F51" s="347">
        <v>1</v>
      </c>
      <c r="G51" s="95" t="s">
        <v>3</v>
      </c>
      <c r="H51" s="98">
        <f t="shared" si="0"/>
        <v>1000000000</v>
      </c>
      <c r="I51" s="98">
        <v>1000000000</v>
      </c>
      <c r="J51" s="98"/>
      <c r="K51" s="98"/>
      <c r="L51" s="98"/>
      <c r="M51" s="101">
        <v>45659</v>
      </c>
      <c r="N51" s="101">
        <v>46022</v>
      </c>
      <c r="O51" s="352">
        <f>+F52/F51</f>
        <v>0</v>
      </c>
      <c r="P51" s="353">
        <f t="shared" ref="P51" si="34">+H52/H51</f>
        <v>0</v>
      </c>
      <c r="Q51" s="354" t="e">
        <f t="shared" ref="Q51" si="35">+(O51*O51)/P51</f>
        <v>#DIV/0!</v>
      </c>
      <c r="T51" s="110"/>
      <c r="U51" s="111"/>
      <c r="V51" s="111"/>
      <c r="X51" s="112"/>
      <c r="Z51" s="113"/>
      <c r="AA51" s="114"/>
      <c r="AB51" s="115"/>
    </row>
    <row r="52" spans="1:28" s="102" customFormat="1" ht="15.2" customHeight="1">
      <c r="A52" s="138"/>
      <c r="B52" s="153"/>
      <c r="C52" s="160"/>
      <c r="D52" s="95" t="s">
        <v>2</v>
      </c>
      <c r="E52" s="162"/>
      <c r="F52" s="350"/>
      <c r="G52" s="95" t="s">
        <v>40</v>
      </c>
      <c r="H52" s="105">
        <f t="shared" si="0"/>
        <v>0</v>
      </c>
      <c r="I52" s="105"/>
      <c r="J52" s="105"/>
      <c r="K52" s="105"/>
      <c r="L52" s="105"/>
      <c r="M52" s="108"/>
      <c r="N52" s="108"/>
      <c r="O52" s="355"/>
      <c r="P52" s="353"/>
      <c r="Q52" s="354"/>
      <c r="T52" s="110"/>
      <c r="U52" s="111"/>
      <c r="V52" s="111"/>
      <c r="X52" s="112"/>
      <c r="Z52" s="113"/>
      <c r="AA52" s="114"/>
      <c r="AB52" s="115"/>
    </row>
    <row r="53" spans="1:28" s="102" customFormat="1" ht="15.2" customHeight="1">
      <c r="A53" s="138"/>
      <c r="B53" s="153"/>
      <c r="C53" s="159" t="s">
        <v>128</v>
      </c>
      <c r="D53" s="95" t="s">
        <v>3</v>
      </c>
      <c r="E53" s="161" t="s">
        <v>315</v>
      </c>
      <c r="F53" s="347">
        <v>1</v>
      </c>
      <c r="G53" s="95" t="s">
        <v>3</v>
      </c>
      <c r="H53" s="98">
        <f t="shared" si="0"/>
        <v>300000000</v>
      </c>
      <c r="I53" s="98">
        <v>300000000</v>
      </c>
      <c r="J53" s="98"/>
      <c r="K53" s="98"/>
      <c r="L53" s="98"/>
      <c r="M53" s="101">
        <v>45659</v>
      </c>
      <c r="N53" s="101">
        <v>46022</v>
      </c>
      <c r="O53" s="352">
        <f t="shared" ref="O53" si="36">+F54/F53</f>
        <v>0</v>
      </c>
      <c r="P53" s="353">
        <f t="shared" ref="P53" si="37">+H54/H53</f>
        <v>0</v>
      </c>
      <c r="Q53" s="354" t="e">
        <f t="shared" ref="Q53" si="38">+(O53*O53)/P53</f>
        <v>#DIV/0!</v>
      </c>
      <c r="T53" s="110"/>
      <c r="U53" s="111"/>
      <c r="V53" s="111"/>
      <c r="X53" s="112"/>
      <c r="Z53" s="113"/>
      <c r="AA53" s="114"/>
      <c r="AB53" s="115"/>
    </row>
    <row r="54" spans="1:28" s="102" customFormat="1" ht="15.2" customHeight="1">
      <c r="A54" s="138"/>
      <c r="B54" s="153"/>
      <c r="C54" s="160"/>
      <c r="D54" s="95" t="s">
        <v>2</v>
      </c>
      <c r="E54" s="162"/>
      <c r="F54" s="350"/>
      <c r="G54" s="95" t="s">
        <v>40</v>
      </c>
      <c r="H54" s="105">
        <f t="shared" si="0"/>
        <v>0</v>
      </c>
      <c r="I54" s="105"/>
      <c r="J54" s="105"/>
      <c r="K54" s="105"/>
      <c r="L54" s="105"/>
      <c r="M54" s="108"/>
      <c r="N54" s="108"/>
      <c r="O54" s="355"/>
      <c r="P54" s="353"/>
      <c r="Q54" s="354"/>
      <c r="T54" s="110"/>
      <c r="U54" s="111"/>
      <c r="V54" s="111"/>
      <c r="X54" s="112"/>
      <c r="Z54" s="113"/>
      <c r="AA54" s="114"/>
      <c r="AB54" s="115"/>
    </row>
    <row r="55" spans="1:28" s="102" customFormat="1" ht="15.2" customHeight="1">
      <c r="A55" s="138"/>
      <c r="B55" s="153"/>
      <c r="C55" s="159" t="s">
        <v>150</v>
      </c>
      <c r="D55" s="95" t="s">
        <v>3</v>
      </c>
      <c r="E55" s="161" t="s">
        <v>315</v>
      </c>
      <c r="F55" s="347">
        <v>27</v>
      </c>
      <c r="G55" s="95" t="s">
        <v>3</v>
      </c>
      <c r="H55" s="98">
        <f>+I55+J55+K55+L55</f>
        <v>952963000</v>
      </c>
      <c r="I55" s="98">
        <v>952963000</v>
      </c>
      <c r="J55" s="98"/>
      <c r="K55" s="98"/>
      <c r="L55" s="98"/>
      <c r="M55" s="101">
        <v>45659</v>
      </c>
      <c r="N55" s="101">
        <v>46022</v>
      </c>
      <c r="O55" s="356">
        <f t="shared" ref="O55" si="39">+F56/F55</f>
        <v>0</v>
      </c>
      <c r="P55" s="357">
        <f t="shared" ref="P55" si="40">+H56/H55</f>
        <v>0</v>
      </c>
      <c r="Q55" s="358" t="e">
        <f t="shared" ref="Q55" si="41">+(O55*O55)/P55</f>
        <v>#DIV/0!</v>
      </c>
      <c r="T55" s="110"/>
      <c r="U55" s="111"/>
      <c r="V55" s="111"/>
      <c r="X55" s="112"/>
      <c r="Z55" s="113"/>
      <c r="AA55" s="114"/>
      <c r="AB55" s="115"/>
    </row>
    <row r="56" spans="1:28" s="102" customFormat="1" ht="15.2" customHeight="1">
      <c r="A56" s="138"/>
      <c r="B56" s="153"/>
      <c r="C56" s="160"/>
      <c r="D56" s="95" t="s">
        <v>2</v>
      </c>
      <c r="E56" s="162"/>
      <c r="F56" s="350"/>
      <c r="G56" s="95" t="s">
        <v>40</v>
      </c>
      <c r="H56" s="105"/>
      <c r="I56" s="105"/>
      <c r="J56" s="105"/>
      <c r="K56" s="105"/>
      <c r="L56" s="105"/>
      <c r="M56" s="108"/>
      <c r="N56" s="108"/>
      <c r="O56" s="359"/>
      <c r="P56" s="357"/>
      <c r="Q56" s="358"/>
      <c r="T56" s="110"/>
      <c r="U56" s="111"/>
      <c r="V56" s="111"/>
      <c r="X56" s="112"/>
      <c r="Z56" s="113"/>
      <c r="AA56" s="114"/>
      <c r="AB56" s="115"/>
    </row>
    <row r="57" spans="1:28" s="102" customFormat="1" ht="15.2" hidden="1" customHeight="1">
      <c r="A57" s="138"/>
      <c r="B57" s="153"/>
      <c r="C57" s="159" t="s">
        <v>129</v>
      </c>
      <c r="D57" s="95" t="s">
        <v>3</v>
      </c>
      <c r="E57" s="161"/>
      <c r="F57" s="349"/>
      <c r="G57" s="95" t="s">
        <v>3</v>
      </c>
      <c r="H57" s="98">
        <f t="shared" ref="H57:H120" si="42">+I57+J57+K57+L57</f>
        <v>0</v>
      </c>
      <c r="I57" s="98"/>
      <c r="J57" s="98"/>
      <c r="K57" s="98"/>
      <c r="L57" s="98"/>
      <c r="M57" s="101"/>
      <c r="N57" s="101"/>
      <c r="O57" s="352" t="e">
        <f t="shared" ref="O57" si="43">+F58/F57</f>
        <v>#DIV/0!</v>
      </c>
      <c r="P57" s="353" t="e">
        <f t="shared" ref="P57" si="44">+H58/H57</f>
        <v>#DIV/0!</v>
      </c>
      <c r="Q57" s="354" t="e">
        <f t="shared" ref="Q57" si="45">+(O57*O57)/P57</f>
        <v>#DIV/0!</v>
      </c>
      <c r="T57" s="110"/>
      <c r="U57" s="111"/>
      <c r="V57" s="111"/>
      <c r="X57" s="112"/>
      <c r="Z57" s="113"/>
      <c r="AA57" s="114"/>
      <c r="AB57" s="115"/>
    </row>
    <row r="58" spans="1:28" s="102" customFormat="1" ht="15.2" hidden="1" customHeight="1">
      <c r="A58" s="138"/>
      <c r="B58" s="153"/>
      <c r="C58" s="160"/>
      <c r="D58" s="95" t="s">
        <v>2</v>
      </c>
      <c r="E58" s="162"/>
      <c r="F58" s="349"/>
      <c r="G58" s="95" t="s">
        <v>40</v>
      </c>
      <c r="H58" s="105">
        <f t="shared" si="42"/>
        <v>0</v>
      </c>
      <c r="I58" s="105"/>
      <c r="J58" s="105"/>
      <c r="K58" s="105"/>
      <c r="L58" s="105"/>
      <c r="M58" s="108"/>
      <c r="N58" s="108"/>
      <c r="O58" s="355"/>
      <c r="P58" s="353"/>
      <c r="Q58" s="354"/>
      <c r="T58" s="110"/>
      <c r="U58" s="111"/>
      <c r="V58" s="111"/>
      <c r="X58" s="112"/>
      <c r="Z58" s="113"/>
      <c r="AA58" s="114"/>
      <c r="AB58" s="115"/>
    </row>
    <row r="59" spans="1:28" s="102" customFormat="1" ht="15.2" hidden="1" customHeight="1">
      <c r="A59" s="138"/>
      <c r="B59" s="153"/>
      <c r="C59" s="159" t="s">
        <v>130</v>
      </c>
      <c r="D59" s="95" t="s">
        <v>3</v>
      </c>
      <c r="E59" s="161"/>
      <c r="F59" s="349"/>
      <c r="G59" s="95" t="s">
        <v>3</v>
      </c>
      <c r="H59" s="98">
        <f t="shared" si="42"/>
        <v>0</v>
      </c>
      <c r="I59" s="98"/>
      <c r="J59" s="98"/>
      <c r="K59" s="98"/>
      <c r="L59" s="98"/>
      <c r="M59" s="101"/>
      <c r="N59" s="101"/>
      <c r="O59" s="352" t="e">
        <f t="shared" ref="O59" si="46">+F60/F59</f>
        <v>#DIV/0!</v>
      </c>
      <c r="P59" s="353" t="e">
        <f t="shared" ref="P59" si="47">+H60/H59</f>
        <v>#DIV/0!</v>
      </c>
      <c r="Q59" s="354" t="e">
        <f t="shared" ref="Q59" si="48">+(O59*O59)/P59</f>
        <v>#DIV/0!</v>
      </c>
      <c r="T59" s="110"/>
      <c r="U59" s="111"/>
      <c r="V59" s="111"/>
      <c r="X59" s="112"/>
      <c r="Z59" s="113"/>
      <c r="AA59" s="114"/>
      <c r="AB59" s="115"/>
    </row>
    <row r="60" spans="1:28" s="102" customFormat="1" ht="15.2" hidden="1" customHeight="1">
      <c r="A60" s="138"/>
      <c r="B60" s="153"/>
      <c r="C60" s="160"/>
      <c r="D60" s="95" t="s">
        <v>2</v>
      </c>
      <c r="E60" s="162"/>
      <c r="F60" s="349"/>
      <c r="G60" s="95" t="s">
        <v>40</v>
      </c>
      <c r="H60" s="105">
        <f t="shared" si="42"/>
        <v>0</v>
      </c>
      <c r="I60" s="105"/>
      <c r="J60" s="105"/>
      <c r="K60" s="105"/>
      <c r="L60" s="105"/>
      <c r="M60" s="108"/>
      <c r="N60" s="108"/>
      <c r="O60" s="355"/>
      <c r="P60" s="353"/>
      <c r="Q60" s="354"/>
      <c r="T60" s="110"/>
      <c r="U60" s="111"/>
      <c r="V60" s="111"/>
      <c r="X60" s="112"/>
      <c r="Z60" s="113"/>
      <c r="AA60" s="114"/>
      <c r="AB60" s="115"/>
    </row>
    <row r="61" spans="1:28" s="102" customFormat="1" ht="15.2" customHeight="1">
      <c r="A61" s="138"/>
      <c r="B61" s="153"/>
      <c r="C61" s="159" t="s">
        <v>230</v>
      </c>
      <c r="D61" s="95" t="s">
        <v>3</v>
      </c>
      <c r="E61" s="161" t="s">
        <v>385</v>
      </c>
      <c r="F61" s="347">
        <v>4</v>
      </c>
      <c r="G61" s="95" t="s">
        <v>3</v>
      </c>
      <c r="H61" s="98">
        <f>+I61+J61+K61+L61</f>
        <v>1334500000</v>
      </c>
      <c r="I61" s="98">
        <f>+(100000000)+(450000000)+(284500000)</f>
        <v>834500000</v>
      </c>
      <c r="J61" s="90">
        <v>500000000</v>
      </c>
      <c r="K61" s="98"/>
      <c r="L61" s="98"/>
      <c r="M61" s="101">
        <v>45659</v>
      </c>
      <c r="N61" s="101">
        <v>46022</v>
      </c>
      <c r="O61" s="356">
        <f t="shared" ref="O61" si="49">+F62/F61</f>
        <v>0</v>
      </c>
      <c r="P61" s="357">
        <f t="shared" ref="P61" si="50">+H62/H61</f>
        <v>0</v>
      </c>
      <c r="Q61" s="358" t="e">
        <f t="shared" ref="Q61" si="51">+(O61*O61)/P61</f>
        <v>#DIV/0!</v>
      </c>
      <c r="T61" s="110"/>
      <c r="U61" s="111"/>
      <c r="V61" s="111"/>
      <c r="X61" s="112"/>
      <c r="Z61" s="113"/>
      <c r="AA61" s="114"/>
      <c r="AB61" s="115"/>
    </row>
    <row r="62" spans="1:28" s="102" customFormat="1" ht="15.2" customHeight="1">
      <c r="A62" s="138"/>
      <c r="B62" s="154"/>
      <c r="C62" s="160"/>
      <c r="D62" s="95" t="s">
        <v>2</v>
      </c>
      <c r="E62" s="162"/>
      <c r="F62" s="116"/>
      <c r="G62" s="95" t="s">
        <v>40</v>
      </c>
      <c r="H62" s="105"/>
      <c r="I62" s="105"/>
      <c r="J62" s="105"/>
      <c r="K62" s="105"/>
      <c r="L62" s="105"/>
      <c r="M62" s="108"/>
      <c r="N62" s="108"/>
      <c r="O62" s="359"/>
      <c r="P62" s="357"/>
      <c r="Q62" s="358"/>
      <c r="T62" s="110"/>
      <c r="U62" s="111"/>
      <c r="V62" s="111"/>
      <c r="X62" s="112"/>
      <c r="Z62" s="113"/>
      <c r="AA62" s="114"/>
      <c r="AB62" s="115"/>
    </row>
    <row r="63" spans="1:28" s="102" customFormat="1" ht="15" hidden="1" customHeight="1">
      <c r="A63" s="138" t="s">
        <v>231</v>
      </c>
      <c r="B63" s="152" t="s">
        <v>325</v>
      </c>
      <c r="C63" s="159" t="s">
        <v>232</v>
      </c>
      <c r="D63" s="95" t="s">
        <v>3</v>
      </c>
      <c r="E63" s="161" t="s">
        <v>315</v>
      </c>
      <c r="F63" s="109"/>
      <c r="G63" s="95" t="s">
        <v>3</v>
      </c>
      <c r="H63" s="98">
        <f>+I63+J63+K63+L63</f>
        <v>0</v>
      </c>
      <c r="I63" s="98"/>
      <c r="J63" s="98"/>
      <c r="K63" s="98"/>
      <c r="L63" s="98"/>
      <c r="M63" s="101"/>
      <c r="N63" s="101"/>
      <c r="O63" s="352" t="e">
        <f t="shared" ref="O63" si="52">+F64/F63</f>
        <v>#DIV/0!</v>
      </c>
      <c r="P63" s="353" t="e">
        <f t="shared" ref="P63" si="53">+H64/H63</f>
        <v>#DIV/0!</v>
      </c>
      <c r="Q63" s="354" t="e">
        <f t="shared" ref="Q63" si="54">+(O63*O63)/P63</f>
        <v>#DIV/0!</v>
      </c>
      <c r="T63" s="110"/>
      <c r="U63" s="111"/>
      <c r="V63" s="111"/>
      <c r="X63" s="112"/>
      <c r="Z63" s="113"/>
      <c r="AA63" s="114"/>
      <c r="AB63" s="115"/>
    </row>
    <row r="64" spans="1:28" s="102" customFormat="1" ht="15.2" hidden="1" customHeight="1">
      <c r="A64" s="138"/>
      <c r="B64" s="153"/>
      <c r="C64" s="160"/>
      <c r="D64" s="95" t="s">
        <v>2</v>
      </c>
      <c r="E64" s="162"/>
      <c r="F64" s="116"/>
      <c r="G64" s="95" t="s">
        <v>40</v>
      </c>
      <c r="H64" s="105">
        <f t="shared" si="42"/>
        <v>0</v>
      </c>
      <c r="I64" s="105">
        <v>0</v>
      </c>
      <c r="J64" s="105"/>
      <c r="K64" s="105"/>
      <c r="L64" s="105"/>
      <c r="M64" s="108"/>
      <c r="N64" s="108"/>
      <c r="O64" s="355"/>
      <c r="P64" s="353"/>
      <c r="Q64" s="354"/>
      <c r="T64" s="110"/>
      <c r="U64" s="111"/>
      <c r="V64" s="111"/>
      <c r="X64" s="112"/>
      <c r="Z64" s="113"/>
      <c r="AA64" s="114"/>
      <c r="AB64" s="115"/>
    </row>
    <row r="65" spans="1:28" s="102" customFormat="1" ht="15.2" hidden="1" customHeight="1">
      <c r="A65" s="138"/>
      <c r="B65" s="153"/>
      <c r="C65" s="159" t="s">
        <v>214</v>
      </c>
      <c r="D65" s="95" t="s">
        <v>3</v>
      </c>
      <c r="E65" s="161" t="s">
        <v>377</v>
      </c>
      <c r="F65" s="109"/>
      <c r="G65" s="95" t="s">
        <v>3</v>
      </c>
      <c r="H65" s="98">
        <f t="shared" si="42"/>
        <v>0</v>
      </c>
      <c r="I65" s="98"/>
      <c r="J65" s="98"/>
      <c r="K65" s="98"/>
      <c r="L65" s="98"/>
      <c r="M65" s="101"/>
      <c r="N65" s="101"/>
      <c r="O65" s="352" t="e">
        <f t="shared" ref="O65" si="55">+F66/F65</f>
        <v>#DIV/0!</v>
      </c>
      <c r="P65" s="353" t="e">
        <f t="shared" ref="P65" si="56">+H66/H65</f>
        <v>#DIV/0!</v>
      </c>
      <c r="Q65" s="354" t="e">
        <f t="shared" ref="Q65" si="57">+(O65*O65)/P65</f>
        <v>#DIV/0!</v>
      </c>
      <c r="T65" s="110"/>
      <c r="U65" s="111"/>
      <c r="V65" s="111"/>
      <c r="X65" s="112"/>
      <c r="Z65" s="113"/>
      <c r="AA65" s="114"/>
      <c r="AB65" s="115"/>
    </row>
    <row r="66" spans="1:28" s="102" customFormat="1" ht="15.2" hidden="1" customHeight="1">
      <c r="A66" s="138"/>
      <c r="B66" s="153"/>
      <c r="C66" s="160"/>
      <c r="D66" s="95" t="s">
        <v>2</v>
      </c>
      <c r="E66" s="162"/>
      <c r="F66" s="116"/>
      <c r="G66" s="95" t="s">
        <v>40</v>
      </c>
      <c r="H66" s="105">
        <f t="shared" si="42"/>
        <v>0</v>
      </c>
      <c r="I66" s="105"/>
      <c r="J66" s="105"/>
      <c r="K66" s="105"/>
      <c r="L66" s="105"/>
      <c r="M66" s="108"/>
      <c r="N66" s="108"/>
      <c r="O66" s="355"/>
      <c r="P66" s="353"/>
      <c r="Q66" s="354"/>
      <c r="T66" s="110"/>
      <c r="U66" s="111"/>
      <c r="V66" s="111"/>
      <c r="X66" s="112"/>
      <c r="Z66" s="113"/>
      <c r="AA66" s="114"/>
      <c r="AB66" s="115"/>
    </row>
    <row r="67" spans="1:28" s="102" customFormat="1" ht="15.2" hidden="1" customHeight="1">
      <c r="A67" s="138"/>
      <c r="B67" s="153"/>
      <c r="C67" s="159" t="s">
        <v>215</v>
      </c>
      <c r="D67" s="95" t="s">
        <v>3</v>
      </c>
      <c r="E67" s="161"/>
      <c r="F67" s="109"/>
      <c r="G67" s="95" t="s">
        <v>3</v>
      </c>
      <c r="H67" s="98">
        <f t="shared" si="42"/>
        <v>0</v>
      </c>
      <c r="I67" s="98"/>
      <c r="J67" s="98"/>
      <c r="K67" s="98"/>
      <c r="L67" s="98"/>
      <c r="M67" s="101"/>
      <c r="N67" s="101"/>
      <c r="O67" s="356" t="e">
        <f t="shared" ref="O67" si="58">+F68/F67</f>
        <v>#DIV/0!</v>
      </c>
      <c r="P67" s="357" t="e">
        <f t="shared" ref="P67" si="59">+H68/H67</f>
        <v>#DIV/0!</v>
      </c>
      <c r="Q67" s="358" t="e">
        <f t="shared" ref="Q67" si="60">+(O67*O67)/P67</f>
        <v>#DIV/0!</v>
      </c>
      <c r="T67" s="110"/>
      <c r="U67" s="111"/>
      <c r="V67" s="111"/>
      <c r="X67" s="112"/>
      <c r="Z67" s="113"/>
      <c r="AA67" s="114"/>
      <c r="AB67" s="115"/>
    </row>
    <row r="68" spans="1:28" s="102" customFormat="1" ht="15.2" hidden="1" customHeight="1">
      <c r="A68" s="138"/>
      <c r="B68" s="153"/>
      <c r="C68" s="160"/>
      <c r="D68" s="95" t="s">
        <v>2</v>
      </c>
      <c r="E68" s="162"/>
      <c r="F68" s="116"/>
      <c r="G68" s="95" t="s">
        <v>40</v>
      </c>
      <c r="H68" s="105">
        <f t="shared" si="42"/>
        <v>0</v>
      </c>
      <c r="I68" s="105"/>
      <c r="J68" s="105"/>
      <c r="K68" s="105"/>
      <c r="L68" s="105"/>
      <c r="M68" s="108"/>
      <c r="N68" s="108"/>
      <c r="O68" s="359"/>
      <c r="P68" s="357"/>
      <c r="Q68" s="358"/>
      <c r="T68" s="110"/>
      <c r="U68" s="111"/>
      <c r="V68" s="111"/>
      <c r="X68" s="112"/>
      <c r="Z68" s="113"/>
      <c r="AA68" s="114"/>
      <c r="AB68" s="115"/>
    </row>
    <row r="69" spans="1:28" s="102" customFormat="1" ht="15.2" hidden="1" customHeight="1">
      <c r="A69" s="138"/>
      <c r="B69" s="153"/>
      <c r="C69" s="159" t="s">
        <v>216</v>
      </c>
      <c r="D69" s="95" t="s">
        <v>3</v>
      </c>
      <c r="E69" s="161"/>
      <c r="F69" s="109"/>
      <c r="G69" s="95" t="s">
        <v>3</v>
      </c>
      <c r="H69" s="98">
        <f t="shared" si="42"/>
        <v>0</v>
      </c>
      <c r="I69" s="98"/>
      <c r="J69" s="98"/>
      <c r="K69" s="98"/>
      <c r="L69" s="98"/>
      <c r="M69" s="101"/>
      <c r="N69" s="101"/>
      <c r="O69" s="352" t="e">
        <f t="shared" ref="O69" si="61">+F70/F69</f>
        <v>#DIV/0!</v>
      </c>
      <c r="P69" s="353" t="e">
        <f t="shared" ref="P69" si="62">+H70/H69</f>
        <v>#DIV/0!</v>
      </c>
      <c r="Q69" s="354" t="e">
        <f t="shared" ref="Q69" si="63">+(O69*O69)/P69</f>
        <v>#DIV/0!</v>
      </c>
      <c r="T69" s="110"/>
      <c r="U69" s="111"/>
      <c r="V69" s="111"/>
      <c r="X69" s="112"/>
      <c r="Z69" s="113"/>
      <c r="AA69" s="114"/>
      <c r="AB69" s="115"/>
    </row>
    <row r="70" spans="1:28" s="102" customFormat="1" ht="15.2" hidden="1" customHeight="1">
      <c r="A70" s="138"/>
      <c r="B70" s="153"/>
      <c r="C70" s="160"/>
      <c r="D70" s="95" t="s">
        <v>2</v>
      </c>
      <c r="E70" s="162"/>
      <c r="F70" s="116"/>
      <c r="G70" s="95" t="s">
        <v>40</v>
      </c>
      <c r="H70" s="105">
        <f t="shared" si="42"/>
        <v>0</v>
      </c>
      <c r="I70" s="105"/>
      <c r="J70" s="105"/>
      <c r="K70" s="105"/>
      <c r="L70" s="105"/>
      <c r="M70" s="108"/>
      <c r="N70" s="108"/>
      <c r="O70" s="355"/>
      <c r="P70" s="353"/>
      <c r="Q70" s="354"/>
      <c r="T70" s="110"/>
      <c r="U70" s="111"/>
      <c r="V70" s="111"/>
      <c r="X70" s="112"/>
      <c r="Z70" s="113"/>
      <c r="AA70" s="114"/>
      <c r="AB70" s="115"/>
    </row>
    <row r="71" spans="1:28" s="102" customFormat="1" ht="15.2" hidden="1" customHeight="1">
      <c r="A71" s="138"/>
      <c r="B71" s="153"/>
      <c r="C71" s="159" t="s">
        <v>234</v>
      </c>
      <c r="D71" s="95" t="s">
        <v>3</v>
      </c>
      <c r="E71" s="161"/>
      <c r="F71" s="109"/>
      <c r="G71" s="95" t="s">
        <v>3</v>
      </c>
      <c r="H71" s="98">
        <f t="shared" si="42"/>
        <v>0</v>
      </c>
      <c r="I71" s="98"/>
      <c r="J71" s="98"/>
      <c r="K71" s="98"/>
      <c r="L71" s="98"/>
      <c r="M71" s="101"/>
      <c r="N71" s="101"/>
      <c r="O71" s="352" t="e">
        <f t="shared" ref="O71" si="64">+F72/F71</f>
        <v>#DIV/0!</v>
      </c>
      <c r="P71" s="353" t="e">
        <f t="shared" ref="P71" si="65">+H72/H71</f>
        <v>#DIV/0!</v>
      </c>
      <c r="Q71" s="354" t="e">
        <f t="shared" ref="Q71" si="66">+(O71*O71)/P71</f>
        <v>#DIV/0!</v>
      </c>
      <c r="T71" s="110"/>
      <c r="U71" s="111"/>
      <c r="V71" s="111"/>
      <c r="X71" s="112"/>
      <c r="Z71" s="113"/>
      <c r="AA71" s="114"/>
      <c r="AB71" s="115"/>
    </row>
    <row r="72" spans="1:28" s="102" customFormat="1" ht="15.2" hidden="1" customHeight="1">
      <c r="A72" s="138"/>
      <c r="B72" s="153"/>
      <c r="C72" s="160"/>
      <c r="D72" s="95" t="s">
        <v>2</v>
      </c>
      <c r="E72" s="162"/>
      <c r="F72" s="116"/>
      <c r="G72" s="95" t="s">
        <v>40</v>
      </c>
      <c r="H72" s="105">
        <f t="shared" si="42"/>
        <v>0</v>
      </c>
      <c r="I72" s="105"/>
      <c r="J72" s="105"/>
      <c r="K72" s="105"/>
      <c r="L72" s="105"/>
      <c r="M72" s="108"/>
      <c r="N72" s="108"/>
      <c r="O72" s="355"/>
      <c r="P72" s="353"/>
      <c r="Q72" s="354"/>
      <c r="T72" s="110"/>
      <c r="U72" s="111"/>
      <c r="V72" s="111"/>
      <c r="X72" s="112"/>
      <c r="Z72" s="113"/>
      <c r="AA72" s="114"/>
      <c r="AB72" s="115"/>
    </row>
    <row r="73" spans="1:28" s="102" customFormat="1" ht="15.2" hidden="1" customHeight="1">
      <c r="A73" s="138"/>
      <c r="B73" s="153"/>
      <c r="C73" s="159" t="s">
        <v>218</v>
      </c>
      <c r="D73" s="95" t="s">
        <v>3</v>
      </c>
      <c r="E73" s="161"/>
      <c r="F73" s="109"/>
      <c r="G73" s="95" t="s">
        <v>3</v>
      </c>
      <c r="H73" s="98">
        <f t="shared" si="42"/>
        <v>0</v>
      </c>
      <c r="I73" s="98"/>
      <c r="J73" s="98"/>
      <c r="K73" s="98"/>
      <c r="L73" s="98"/>
      <c r="M73" s="101"/>
      <c r="N73" s="101"/>
      <c r="O73" s="356" t="e">
        <f t="shared" ref="O73" si="67">+F74/F73</f>
        <v>#DIV/0!</v>
      </c>
      <c r="P73" s="357" t="e">
        <f t="shared" ref="P73" si="68">+H74/H73</f>
        <v>#DIV/0!</v>
      </c>
      <c r="Q73" s="358" t="e">
        <f t="shared" ref="Q73" si="69">+(O73*O73)/P73</f>
        <v>#DIV/0!</v>
      </c>
      <c r="T73" s="110"/>
      <c r="U73" s="111"/>
      <c r="V73" s="111"/>
      <c r="X73" s="112"/>
      <c r="Z73" s="113"/>
      <c r="AA73" s="114"/>
      <c r="AB73" s="115"/>
    </row>
    <row r="74" spans="1:28" s="102" customFormat="1" ht="15.2" hidden="1" customHeight="1">
      <c r="A74" s="138"/>
      <c r="B74" s="153"/>
      <c r="C74" s="160"/>
      <c r="D74" s="95" t="s">
        <v>2</v>
      </c>
      <c r="E74" s="162"/>
      <c r="F74" s="116"/>
      <c r="G74" s="95" t="s">
        <v>40</v>
      </c>
      <c r="H74" s="105">
        <f t="shared" si="42"/>
        <v>0</v>
      </c>
      <c r="I74" s="105"/>
      <c r="J74" s="105"/>
      <c r="K74" s="105"/>
      <c r="L74" s="105"/>
      <c r="M74" s="108"/>
      <c r="N74" s="108"/>
      <c r="O74" s="359"/>
      <c r="P74" s="357"/>
      <c r="Q74" s="358"/>
      <c r="T74" s="110"/>
      <c r="U74" s="111"/>
      <c r="V74" s="111"/>
      <c r="X74" s="112"/>
      <c r="Z74" s="113"/>
      <c r="AA74" s="114"/>
      <c r="AB74" s="115"/>
    </row>
    <row r="75" spans="1:28" s="102" customFormat="1" ht="15.2" hidden="1" customHeight="1">
      <c r="A75" s="138"/>
      <c r="B75" s="153"/>
      <c r="C75" s="159" t="s">
        <v>219</v>
      </c>
      <c r="D75" s="95" t="s">
        <v>3</v>
      </c>
      <c r="E75" s="161"/>
      <c r="F75" s="109"/>
      <c r="G75" s="95" t="s">
        <v>3</v>
      </c>
      <c r="H75" s="98">
        <f t="shared" si="42"/>
        <v>0</v>
      </c>
      <c r="I75" s="98"/>
      <c r="J75" s="98"/>
      <c r="K75" s="98"/>
      <c r="L75" s="98"/>
      <c r="M75" s="101"/>
      <c r="N75" s="101"/>
      <c r="O75" s="352" t="e">
        <f t="shared" ref="O75" si="70">+F76/F75</f>
        <v>#DIV/0!</v>
      </c>
      <c r="P75" s="353" t="e">
        <f t="shared" ref="P75" si="71">+H76/H75</f>
        <v>#DIV/0!</v>
      </c>
      <c r="Q75" s="354" t="e">
        <f t="shared" ref="Q75" si="72">+(O75*O75)/P75</f>
        <v>#DIV/0!</v>
      </c>
      <c r="T75" s="110"/>
      <c r="U75" s="111"/>
      <c r="V75" s="111"/>
      <c r="X75" s="112"/>
      <c r="Z75" s="113"/>
      <c r="AA75" s="114"/>
      <c r="AB75" s="115"/>
    </row>
    <row r="76" spans="1:28" s="102" customFormat="1" ht="15.2" hidden="1" customHeight="1">
      <c r="A76" s="138"/>
      <c r="B76" s="153"/>
      <c r="C76" s="160"/>
      <c r="D76" s="95" t="s">
        <v>2</v>
      </c>
      <c r="E76" s="162"/>
      <c r="F76" s="116"/>
      <c r="G76" s="95" t="s">
        <v>40</v>
      </c>
      <c r="H76" s="105">
        <f t="shared" si="42"/>
        <v>0</v>
      </c>
      <c r="I76" s="105"/>
      <c r="J76" s="105"/>
      <c r="K76" s="105"/>
      <c r="L76" s="105"/>
      <c r="M76" s="108"/>
      <c r="N76" s="108"/>
      <c r="O76" s="355"/>
      <c r="P76" s="353"/>
      <c r="Q76" s="354"/>
      <c r="T76" s="110"/>
      <c r="U76" s="111"/>
      <c r="V76" s="111"/>
      <c r="X76" s="112"/>
      <c r="Z76" s="113"/>
      <c r="AA76" s="114"/>
      <c r="AB76" s="115"/>
    </row>
    <row r="77" spans="1:28" s="102" customFormat="1" ht="15.2" hidden="1" customHeight="1">
      <c r="A77" s="138"/>
      <c r="B77" s="153"/>
      <c r="C77" s="159" t="s">
        <v>233</v>
      </c>
      <c r="D77" s="95" t="s">
        <v>3</v>
      </c>
      <c r="E77" s="161"/>
      <c r="F77" s="109"/>
      <c r="G77" s="95" t="s">
        <v>3</v>
      </c>
      <c r="H77" s="98">
        <f t="shared" si="42"/>
        <v>0</v>
      </c>
      <c r="I77" s="98"/>
      <c r="J77" s="98"/>
      <c r="K77" s="98"/>
      <c r="L77" s="98"/>
      <c r="M77" s="101"/>
      <c r="N77" s="101"/>
      <c r="O77" s="352" t="e">
        <f t="shared" ref="O77" si="73">+F78/F77</f>
        <v>#DIV/0!</v>
      </c>
      <c r="P77" s="353" t="e">
        <f t="shared" ref="P77" si="74">+H78/H77</f>
        <v>#DIV/0!</v>
      </c>
      <c r="Q77" s="354" t="e">
        <f t="shared" ref="Q77" si="75">+(O77*O77)/P77</f>
        <v>#DIV/0!</v>
      </c>
      <c r="T77" s="110"/>
      <c r="U77" s="111"/>
      <c r="V77" s="111"/>
      <c r="X77" s="112"/>
      <c r="Z77" s="113"/>
      <c r="AA77" s="114"/>
      <c r="AB77" s="115"/>
    </row>
    <row r="78" spans="1:28" s="102" customFormat="1" ht="15.2" hidden="1" customHeight="1">
      <c r="A78" s="138"/>
      <c r="B78" s="154"/>
      <c r="C78" s="160"/>
      <c r="D78" s="95" t="s">
        <v>2</v>
      </c>
      <c r="E78" s="162"/>
      <c r="F78" s="116"/>
      <c r="G78" s="95" t="s">
        <v>40</v>
      </c>
      <c r="H78" s="105">
        <f t="shared" si="42"/>
        <v>0</v>
      </c>
      <c r="I78" s="105"/>
      <c r="J78" s="105"/>
      <c r="K78" s="105"/>
      <c r="L78" s="105"/>
      <c r="M78" s="108"/>
      <c r="N78" s="108"/>
      <c r="O78" s="355"/>
      <c r="P78" s="353"/>
      <c r="Q78" s="354"/>
      <c r="T78" s="110"/>
      <c r="U78" s="111"/>
      <c r="V78" s="111"/>
      <c r="X78" s="112"/>
      <c r="Z78" s="113"/>
      <c r="AA78" s="114"/>
      <c r="AB78" s="115"/>
    </row>
    <row r="79" spans="1:28" s="102" customFormat="1" ht="15.2" hidden="1" customHeight="1">
      <c r="A79" s="138" t="s">
        <v>236</v>
      </c>
      <c r="B79" s="152" t="s">
        <v>332</v>
      </c>
      <c r="C79" s="159" t="s">
        <v>235</v>
      </c>
      <c r="D79" s="95" t="s">
        <v>3</v>
      </c>
      <c r="E79" s="161" t="s">
        <v>315</v>
      </c>
      <c r="F79" s="109"/>
      <c r="G79" s="95" t="s">
        <v>3</v>
      </c>
      <c r="H79" s="98">
        <f t="shared" si="42"/>
        <v>0</v>
      </c>
      <c r="I79" s="98"/>
      <c r="J79" s="98"/>
      <c r="K79" s="98"/>
      <c r="L79" s="98"/>
      <c r="M79" s="101"/>
      <c r="N79" s="101"/>
      <c r="O79" s="356" t="e">
        <f t="shared" ref="O79" si="76">+F80/F79</f>
        <v>#DIV/0!</v>
      </c>
      <c r="P79" s="357" t="e">
        <f t="shared" ref="P79" si="77">+H80/H79</f>
        <v>#DIV/0!</v>
      </c>
      <c r="Q79" s="358" t="e">
        <f t="shared" ref="Q79" si="78">+(O79*O79)/P79</f>
        <v>#DIV/0!</v>
      </c>
      <c r="T79" s="110"/>
      <c r="U79" s="111"/>
      <c r="V79" s="111"/>
      <c r="X79" s="112"/>
      <c r="Z79" s="113"/>
      <c r="AA79" s="114"/>
      <c r="AB79" s="115"/>
    </row>
    <row r="80" spans="1:28" s="102" customFormat="1" ht="15.2" hidden="1" customHeight="1">
      <c r="A80" s="138"/>
      <c r="B80" s="153"/>
      <c r="C80" s="160"/>
      <c r="D80" s="95" t="s">
        <v>2</v>
      </c>
      <c r="E80" s="162"/>
      <c r="F80" s="116"/>
      <c r="G80" s="95" t="s">
        <v>40</v>
      </c>
      <c r="H80" s="105">
        <f t="shared" si="42"/>
        <v>0</v>
      </c>
      <c r="I80" s="105"/>
      <c r="J80" s="105"/>
      <c r="K80" s="105"/>
      <c r="L80" s="105"/>
      <c r="M80" s="108"/>
      <c r="N80" s="108"/>
      <c r="O80" s="359"/>
      <c r="P80" s="357"/>
      <c r="Q80" s="358"/>
      <c r="T80" s="110"/>
      <c r="U80" s="111"/>
      <c r="V80" s="111"/>
      <c r="X80" s="112"/>
      <c r="Z80" s="113"/>
      <c r="AA80" s="114"/>
      <c r="AB80" s="115"/>
    </row>
    <row r="81" spans="1:28" s="102" customFormat="1" ht="15.2" hidden="1" customHeight="1">
      <c r="A81" s="138"/>
      <c r="B81" s="153"/>
      <c r="C81" s="159" t="s">
        <v>237</v>
      </c>
      <c r="D81" s="95" t="s">
        <v>3</v>
      </c>
      <c r="E81" s="161" t="s">
        <v>376</v>
      </c>
      <c r="F81" s="109"/>
      <c r="G81" s="95" t="s">
        <v>3</v>
      </c>
      <c r="H81" s="98"/>
      <c r="I81" s="98"/>
      <c r="J81" s="98"/>
      <c r="K81" s="98"/>
      <c r="L81" s="98"/>
      <c r="M81" s="101"/>
      <c r="N81" s="101"/>
      <c r="O81" s="352" t="e">
        <f t="shared" ref="O81" si="79">+F82/F81</f>
        <v>#DIV/0!</v>
      </c>
      <c r="P81" s="353" t="e">
        <f t="shared" ref="P81" si="80">+H82/H81</f>
        <v>#DIV/0!</v>
      </c>
      <c r="Q81" s="354" t="e">
        <f t="shared" ref="Q81" si="81">+(O81*O81)/P81</f>
        <v>#DIV/0!</v>
      </c>
      <c r="T81" s="110"/>
      <c r="U81" s="111"/>
      <c r="V81" s="111"/>
      <c r="X81" s="112"/>
      <c r="Z81" s="113"/>
      <c r="AA81" s="114"/>
      <c r="AB81" s="115"/>
    </row>
    <row r="82" spans="1:28" s="102" customFormat="1" ht="15.2" hidden="1" customHeight="1">
      <c r="A82" s="138"/>
      <c r="B82" s="153"/>
      <c r="C82" s="160"/>
      <c r="D82" s="95" t="s">
        <v>2</v>
      </c>
      <c r="E82" s="162"/>
      <c r="F82" s="116"/>
      <c r="G82" s="95" t="s">
        <v>40</v>
      </c>
      <c r="H82" s="105">
        <f t="shared" si="42"/>
        <v>0</v>
      </c>
      <c r="I82" s="105"/>
      <c r="J82" s="105"/>
      <c r="K82" s="105"/>
      <c r="L82" s="105"/>
      <c r="M82" s="108"/>
      <c r="N82" s="108"/>
      <c r="O82" s="355"/>
      <c r="P82" s="353"/>
      <c r="Q82" s="354"/>
      <c r="T82" s="110"/>
      <c r="U82" s="111"/>
      <c r="V82" s="111"/>
      <c r="X82" s="112"/>
      <c r="Z82" s="113"/>
      <c r="AA82" s="114"/>
      <c r="AB82" s="115"/>
    </row>
    <row r="83" spans="1:28" s="102" customFormat="1" ht="15.2" hidden="1" customHeight="1">
      <c r="A83" s="138"/>
      <c r="B83" s="153"/>
      <c r="C83" s="159" t="s">
        <v>238</v>
      </c>
      <c r="D83" s="95" t="s">
        <v>3</v>
      </c>
      <c r="E83" s="161"/>
      <c r="F83" s="109"/>
      <c r="G83" s="95" t="s">
        <v>3</v>
      </c>
      <c r="H83" s="98">
        <f t="shared" si="42"/>
        <v>0</v>
      </c>
      <c r="I83" s="98"/>
      <c r="J83" s="98"/>
      <c r="K83" s="98"/>
      <c r="L83" s="98"/>
      <c r="M83" s="101"/>
      <c r="N83" s="101"/>
      <c r="O83" s="352" t="e">
        <f t="shared" ref="O83" si="82">+F84/F83</f>
        <v>#DIV/0!</v>
      </c>
      <c r="P83" s="353" t="e">
        <f t="shared" ref="P83" si="83">+H84/H83</f>
        <v>#DIV/0!</v>
      </c>
      <c r="Q83" s="354" t="e">
        <f t="shared" ref="Q83" si="84">+(O83*O83)/P83</f>
        <v>#DIV/0!</v>
      </c>
      <c r="T83" s="110"/>
      <c r="U83" s="111"/>
      <c r="V83" s="111"/>
      <c r="X83" s="112"/>
      <c r="Z83" s="113"/>
      <c r="AA83" s="114"/>
      <c r="AB83" s="115"/>
    </row>
    <row r="84" spans="1:28" s="102" customFormat="1" ht="15.2" hidden="1" customHeight="1">
      <c r="A84" s="138"/>
      <c r="B84" s="153"/>
      <c r="C84" s="160"/>
      <c r="D84" s="95" t="s">
        <v>2</v>
      </c>
      <c r="E84" s="162"/>
      <c r="F84" s="116"/>
      <c r="G84" s="95" t="s">
        <v>40</v>
      </c>
      <c r="H84" s="105">
        <f t="shared" si="42"/>
        <v>0</v>
      </c>
      <c r="I84" s="105"/>
      <c r="J84" s="105"/>
      <c r="K84" s="105"/>
      <c r="L84" s="105"/>
      <c r="M84" s="108"/>
      <c r="N84" s="108"/>
      <c r="O84" s="355"/>
      <c r="P84" s="353"/>
      <c r="Q84" s="354"/>
      <c r="T84" s="110"/>
      <c r="U84" s="111"/>
      <c r="V84" s="111"/>
      <c r="X84" s="112"/>
      <c r="Z84" s="113"/>
      <c r="AA84" s="114"/>
      <c r="AB84" s="115"/>
    </row>
    <row r="85" spans="1:28" s="102" customFormat="1" ht="15.2" hidden="1" customHeight="1">
      <c r="A85" s="138"/>
      <c r="B85" s="153"/>
      <c r="C85" s="159" t="s">
        <v>239</v>
      </c>
      <c r="D85" s="95" t="s">
        <v>3</v>
      </c>
      <c r="E85" s="161"/>
      <c r="F85" s="109"/>
      <c r="G85" s="95" t="s">
        <v>3</v>
      </c>
      <c r="H85" s="98">
        <f t="shared" si="42"/>
        <v>0</v>
      </c>
      <c r="I85" s="98"/>
      <c r="J85" s="98"/>
      <c r="K85" s="98"/>
      <c r="L85" s="98"/>
      <c r="M85" s="101"/>
      <c r="N85" s="101"/>
      <c r="O85" s="356" t="e">
        <f t="shared" ref="O85" si="85">+F86/F85</f>
        <v>#DIV/0!</v>
      </c>
      <c r="P85" s="357" t="e">
        <f t="shared" ref="P85" si="86">+H86/H85</f>
        <v>#DIV/0!</v>
      </c>
      <c r="Q85" s="358" t="e">
        <f t="shared" ref="Q85" si="87">+(O85*O85)/P85</f>
        <v>#DIV/0!</v>
      </c>
      <c r="T85" s="110"/>
      <c r="U85" s="111"/>
      <c r="V85" s="111"/>
      <c r="X85" s="112"/>
      <c r="Z85" s="113"/>
      <c r="AA85" s="114"/>
      <c r="AB85" s="115"/>
    </row>
    <row r="86" spans="1:28" s="102" customFormat="1" ht="15.2" hidden="1" customHeight="1">
      <c r="A86" s="138"/>
      <c r="B86" s="153"/>
      <c r="C86" s="160"/>
      <c r="D86" s="95" t="s">
        <v>2</v>
      </c>
      <c r="E86" s="162"/>
      <c r="F86" s="116"/>
      <c r="G86" s="95" t="s">
        <v>40</v>
      </c>
      <c r="H86" s="105">
        <f t="shared" si="42"/>
        <v>0</v>
      </c>
      <c r="I86" s="105"/>
      <c r="J86" s="105"/>
      <c r="K86" s="105"/>
      <c r="L86" s="105"/>
      <c r="M86" s="108"/>
      <c r="N86" s="108"/>
      <c r="O86" s="359"/>
      <c r="P86" s="357"/>
      <c r="Q86" s="358"/>
      <c r="T86" s="110"/>
      <c r="U86" s="111"/>
      <c r="V86" s="111"/>
      <c r="X86" s="112"/>
      <c r="Z86" s="113"/>
      <c r="AA86" s="114"/>
      <c r="AB86" s="115"/>
    </row>
    <row r="87" spans="1:28" s="102" customFormat="1" ht="15.2" hidden="1" customHeight="1">
      <c r="A87" s="138"/>
      <c r="B87" s="153"/>
      <c r="C87" s="159" t="s">
        <v>241</v>
      </c>
      <c r="D87" s="95" t="s">
        <v>3</v>
      </c>
      <c r="E87" s="161"/>
      <c r="F87" s="109"/>
      <c r="G87" s="95" t="s">
        <v>3</v>
      </c>
      <c r="H87" s="98">
        <f t="shared" si="42"/>
        <v>0</v>
      </c>
      <c r="I87" s="98"/>
      <c r="J87" s="98"/>
      <c r="K87" s="98"/>
      <c r="L87" s="98"/>
      <c r="M87" s="101"/>
      <c r="N87" s="101"/>
      <c r="O87" s="352" t="e">
        <f t="shared" ref="O87" si="88">+F88/F87</f>
        <v>#DIV/0!</v>
      </c>
      <c r="P87" s="353" t="e">
        <f t="shared" ref="P87" si="89">+H88/H87</f>
        <v>#DIV/0!</v>
      </c>
      <c r="Q87" s="354" t="e">
        <f t="shared" ref="Q87" si="90">+(O87*O87)/P87</f>
        <v>#DIV/0!</v>
      </c>
      <c r="T87" s="110"/>
      <c r="U87" s="111"/>
      <c r="V87" s="111"/>
      <c r="X87" s="112"/>
      <c r="Z87" s="113"/>
      <c r="AA87" s="114"/>
      <c r="AB87" s="115"/>
    </row>
    <row r="88" spans="1:28" s="102" customFormat="1" ht="15.2" hidden="1" customHeight="1">
      <c r="A88" s="138"/>
      <c r="B88" s="153"/>
      <c r="C88" s="160"/>
      <c r="D88" s="95" t="s">
        <v>2</v>
      </c>
      <c r="E88" s="162"/>
      <c r="F88" s="116"/>
      <c r="G88" s="95" t="s">
        <v>40</v>
      </c>
      <c r="H88" s="105">
        <f t="shared" si="42"/>
        <v>0</v>
      </c>
      <c r="I88" s="105"/>
      <c r="J88" s="105"/>
      <c r="K88" s="105"/>
      <c r="L88" s="105"/>
      <c r="M88" s="108"/>
      <c r="N88" s="108"/>
      <c r="O88" s="355"/>
      <c r="P88" s="353"/>
      <c r="Q88" s="354"/>
      <c r="T88" s="110"/>
      <c r="U88" s="111"/>
      <c r="V88" s="111"/>
      <c r="X88" s="112"/>
      <c r="Z88" s="113"/>
      <c r="AA88" s="114"/>
      <c r="AB88" s="115"/>
    </row>
    <row r="89" spans="1:28" s="102" customFormat="1" ht="15.2" hidden="1" customHeight="1">
      <c r="A89" s="138"/>
      <c r="B89" s="153"/>
      <c r="C89" s="159" t="s">
        <v>240</v>
      </c>
      <c r="D89" s="95" t="s">
        <v>3</v>
      </c>
      <c r="E89" s="161"/>
      <c r="F89" s="109"/>
      <c r="G89" s="95" t="s">
        <v>3</v>
      </c>
      <c r="H89" s="98">
        <f t="shared" si="42"/>
        <v>0</v>
      </c>
      <c r="I89" s="98"/>
      <c r="J89" s="98"/>
      <c r="K89" s="98"/>
      <c r="L89" s="98"/>
      <c r="M89" s="101"/>
      <c r="N89" s="101"/>
      <c r="O89" s="352" t="e">
        <f t="shared" ref="O89" si="91">+F90/F89</f>
        <v>#DIV/0!</v>
      </c>
      <c r="P89" s="353" t="e">
        <f t="shared" ref="P89" si="92">+H90/H89</f>
        <v>#DIV/0!</v>
      </c>
      <c r="Q89" s="354" t="e">
        <f t="shared" ref="Q89" si="93">+(O89*O89)/P89</f>
        <v>#DIV/0!</v>
      </c>
      <c r="T89" s="110"/>
      <c r="U89" s="111"/>
      <c r="V89" s="111"/>
      <c r="X89" s="112"/>
      <c r="Z89" s="113"/>
      <c r="AA89" s="114"/>
      <c r="AB89" s="115"/>
    </row>
    <row r="90" spans="1:28" s="102" customFormat="1" ht="15.2" hidden="1" customHeight="1">
      <c r="A90" s="138"/>
      <c r="B90" s="153"/>
      <c r="C90" s="160"/>
      <c r="D90" s="95" t="s">
        <v>2</v>
      </c>
      <c r="E90" s="162"/>
      <c r="F90" s="116"/>
      <c r="G90" s="95" t="s">
        <v>40</v>
      </c>
      <c r="H90" s="105">
        <f t="shared" si="42"/>
        <v>0</v>
      </c>
      <c r="I90" s="105"/>
      <c r="J90" s="105"/>
      <c r="K90" s="105"/>
      <c r="L90" s="105"/>
      <c r="M90" s="108"/>
      <c r="N90" s="108"/>
      <c r="O90" s="355"/>
      <c r="P90" s="353"/>
      <c r="Q90" s="354"/>
      <c r="T90" s="110"/>
      <c r="U90" s="111"/>
      <c r="V90" s="111"/>
      <c r="X90" s="112"/>
      <c r="Z90" s="113"/>
      <c r="AA90" s="114"/>
      <c r="AB90" s="115"/>
    </row>
    <row r="91" spans="1:28" s="102" customFormat="1" ht="15.2" hidden="1" customHeight="1">
      <c r="A91" s="138"/>
      <c r="B91" s="153"/>
      <c r="C91" s="159" t="s">
        <v>242</v>
      </c>
      <c r="D91" s="95" t="s">
        <v>3</v>
      </c>
      <c r="E91" s="161"/>
      <c r="F91" s="109"/>
      <c r="G91" s="95" t="s">
        <v>3</v>
      </c>
      <c r="H91" s="98">
        <f t="shared" si="42"/>
        <v>0</v>
      </c>
      <c r="I91" s="98"/>
      <c r="J91" s="98"/>
      <c r="K91" s="98"/>
      <c r="L91" s="98"/>
      <c r="M91" s="101"/>
      <c r="N91" s="101"/>
      <c r="O91" s="356" t="e">
        <f t="shared" ref="O91" si="94">+F92/F91</f>
        <v>#DIV/0!</v>
      </c>
      <c r="P91" s="357" t="e">
        <f t="shared" ref="P91" si="95">+H92/H91</f>
        <v>#DIV/0!</v>
      </c>
      <c r="Q91" s="358" t="e">
        <f t="shared" ref="Q91" si="96">+(O91*O91)/P91</f>
        <v>#DIV/0!</v>
      </c>
      <c r="T91" s="110"/>
      <c r="U91" s="111"/>
      <c r="V91" s="111"/>
      <c r="X91" s="112"/>
      <c r="Z91" s="113"/>
      <c r="AA91" s="114"/>
      <c r="AB91" s="115"/>
    </row>
    <row r="92" spans="1:28" s="102" customFormat="1" ht="15.2" hidden="1" customHeight="1">
      <c r="A92" s="138"/>
      <c r="B92" s="153"/>
      <c r="C92" s="160"/>
      <c r="D92" s="95" t="s">
        <v>2</v>
      </c>
      <c r="E92" s="162"/>
      <c r="F92" s="116"/>
      <c r="G92" s="95" t="s">
        <v>40</v>
      </c>
      <c r="H92" s="105">
        <f t="shared" si="42"/>
        <v>0</v>
      </c>
      <c r="I92" s="105"/>
      <c r="J92" s="105"/>
      <c r="K92" s="105"/>
      <c r="L92" s="105"/>
      <c r="M92" s="108"/>
      <c r="N92" s="108"/>
      <c r="O92" s="359"/>
      <c r="P92" s="357"/>
      <c r="Q92" s="358"/>
      <c r="T92" s="110"/>
      <c r="U92" s="111"/>
      <c r="V92" s="111"/>
      <c r="X92" s="112"/>
      <c r="Z92" s="113"/>
      <c r="AA92" s="114"/>
      <c r="AB92" s="115"/>
    </row>
    <row r="93" spans="1:28" s="102" customFormat="1" ht="15.2" hidden="1" customHeight="1">
      <c r="A93" s="138"/>
      <c r="B93" s="153"/>
      <c r="C93" s="159" t="s">
        <v>243</v>
      </c>
      <c r="D93" s="95" t="s">
        <v>3</v>
      </c>
      <c r="E93" s="161"/>
      <c r="F93" s="109"/>
      <c r="G93" s="95" t="s">
        <v>3</v>
      </c>
      <c r="H93" s="98">
        <f t="shared" si="42"/>
        <v>0</v>
      </c>
      <c r="I93" s="98"/>
      <c r="J93" s="98"/>
      <c r="K93" s="98"/>
      <c r="L93" s="98"/>
      <c r="M93" s="101"/>
      <c r="N93" s="101"/>
      <c r="O93" s="352" t="e">
        <f t="shared" ref="O93" si="97">+F94/F93</f>
        <v>#DIV/0!</v>
      </c>
      <c r="P93" s="353" t="e">
        <f t="shared" ref="P93" si="98">+H94/H93</f>
        <v>#DIV/0!</v>
      </c>
      <c r="Q93" s="354" t="e">
        <f t="shared" ref="Q93" si="99">+(O93*O93)/P93</f>
        <v>#DIV/0!</v>
      </c>
      <c r="T93" s="110"/>
      <c r="U93" s="111"/>
      <c r="V93" s="111"/>
      <c r="X93" s="112"/>
      <c r="Z93" s="113"/>
      <c r="AA93" s="114"/>
      <c r="AB93" s="115"/>
    </row>
    <row r="94" spans="1:28" s="102" customFormat="1" ht="15.2" hidden="1" customHeight="1">
      <c r="A94" s="138"/>
      <c r="B94" s="153"/>
      <c r="C94" s="160"/>
      <c r="D94" s="95" t="s">
        <v>2</v>
      </c>
      <c r="E94" s="162"/>
      <c r="F94" s="116"/>
      <c r="G94" s="95" t="s">
        <v>40</v>
      </c>
      <c r="H94" s="105">
        <f t="shared" si="42"/>
        <v>0</v>
      </c>
      <c r="I94" s="105"/>
      <c r="J94" s="105"/>
      <c r="K94" s="105"/>
      <c r="L94" s="105"/>
      <c r="M94" s="108"/>
      <c r="N94" s="108"/>
      <c r="O94" s="355"/>
      <c r="P94" s="353"/>
      <c r="Q94" s="354"/>
      <c r="T94" s="110"/>
      <c r="U94" s="111"/>
      <c r="V94" s="111"/>
      <c r="X94" s="112"/>
      <c r="Z94" s="113"/>
      <c r="AA94" s="114"/>
      <c r="AB94" s="115"/>
    </row>
    <row r="95" spans="1:28" s="102" customFormat="1" ht="15" hidden="1" customHeight="1">
      <c r="A95" s="138"/>
      <c r="B95" s="153"/>
      <c r="C95" s="159" t="s">
        <v>244</v>
      </c>
      <c r="D95" s="95" t="s">
        <v>3</v>
      </c>
      <c r="E95" s="161" t="s">
        <v>374</v>
      </c>
      <c r="F95" s="109"/>
      <c r="G95" s="95" t="s">
        <v>3</v>
      </c>
      <c r="H95" s="98">
        <f t="shared" si="42"/>
        <v>0</v>
      </c>
      <c r="I95" s="98"/>
      <c r="J95" s="98"/>
      <c r="K95" s="98"/>
      <c r="L95" s="98"/>
      <c r="M95" s="101"/>
      <c r="N95" s="101"/>
      <c r="O95" s="352" t="e">
        <f t="shared" ref="O95" si="100">+F96/F95</f>
        <v>#DIV/0!</v>
      </c>
      <c r="P95" s="353" t="e">
        <f t="shared" ref="P95" si="101">+H96/H95</f>
        <v>#DIV/0!</v>
      </c>
      <c r="Q95" s="354" t="e">
        <f t="shared" ref="Q95" si="102">+(O95*O95)/P95</f>
        <v>#DIV/0!</v>
      </c>
      <c r="T95" s="110"/>
      <c r="U95" s="111"/>
      <c r="V95" s="111"/>
      <c r="X95" s="112"/>
      <c r="Z95" s="113"/>
      <c r="AA95" s="114"/>
      <c r="AB95" s="115"/>
    </row>
    <row r="96" spans="1:28" s="102" customFormat="1" ht="41.25" hidden="1" customHeight="1">
      <c r="A96" s="138"/>
      <c r="B96" s="154"/>
      <c r="C96" s="160"/>
      <c r="D96" s="95" t="s">
        <v>2</v>
      </c>
      <c r="E96" s="162"/>
      <c r="F96" s="116"/>
      <c r="G96" s="95" t="s">
        <v>40</v>
      </c>
      <c r="H96" s="105">
        <f t="shared" si="42"/>
        <v>0</v>
      </c>
      <c r="I96" s="105"/>
      <c r="J96" s="105"/>
      <c r="K96" s="105"/>
      <c r="L96" s="105"/>
      <c r="M96" s="108"/>
      <c r="N96" s="108"/>
      <c r="O96" s="355"/>
      <c r="P96" s="353"/>
      <c r="Q96" s="354"/>
      <c r="T96" s="110"/>
      <c r="U96" s="111"/>
      <c r="V96" s="111"/>
      <c r="X96" s="112"/>
      <c r="Z96" s="113"/>
      <c r="AA96" s="114"/>
      <c r="AB96" s="115"/>
    </row>
    <row r="97" spans="1:28" s="102" customFormat="1" ht="15.2" hidden="1" customHeight="1">
      <c r="A97" s="138" t="s">
        <v>245</v>
      </c>
      <c r="B97" s="158" t="s">
        <v>331</v>
      </c>
      <c r="C97" s="159" t="s">
        <v>246</v>
      </c>
      <c r="D97" s="95" t="s">
        <v>3</v>
      </c>
      <c r="E97" s="161" t="s">
        <v>315</v>
      </c>
      <c r="F97" s="109"/>
      <c r="G97" s="95" t="s">
        <v>3</v>
      </c>
      <c r="H97" s="98">
        <f t="shared" si="42"/>
        <v>0</v>
      </c>
      <c r="I97" s="98"/>
      <c r="J97" s="98"/>
      <c r="K97" s="98"/>
      <c r="L97" s="98"/>
      <c r="M97" s="101"/>
      <c r="N97" s="101"/>
      <c r="O97" s="356" t="e">
        <f t="shared" ref="O97" si="103">+F98/F97</f>
        <v>#DIV/0!</v>
      </c>
      <c r="P97" s="357" t="e">
        <f t="shared" ref="P97" si="104">+H98/H97</f>
        <v>#DIV/0!</v>
      </c>
      <c r="Q97" s="358" t="e">
        <f t="shared" ref="Q97" si="105">+(O97*O97)/P97</f>
        <v>#DIV/0!</v>
      </c>
      <c r="T97" s="110"/>
      <c r="U97" s="111"/>
      <c r="V97" s="111"/>
      <c r="X97" s="112"/>
      <c r="Z97" s="113"/>
      <c r="AA97" s="114"/>
      <c r="AB97" s="115"/>
    </row>
    <row r="98" spans="1:28" s="102" customFormat="1" ht="15.2" hidden="1" customHeight="1">
      <c r="A98" s="138"/>
      <c r="B98" s="153"/>
      <c r="C98" s="160"/>
      <c r="D98" s="95" t="s">
        <v>2</v>
      </c>
      <c r="E98" s="162"/>
      <c r="F98" s="116"/>
      <c r="G98" s="95" t="s">
        <v>40</v>
      </c>
      <c r="H98" s="105">
        <f t="shared" si="42"/>
        <v>0</v>
      </c>
      <c r="I98" s="105"/>
      <c r="J98" s="105"/>
      <c r="K98" s="105"/>
      <c r="L98" s="105"/>
      <c r="M98" s="108"/>
      <c r="N98" s="108"/>
      <c r="O98" s="359"/>
      <c r="P98" s="357"/>
      <c r="Q98" s="358"/>
      <c r="T98" s="110"/>
      <c r="U98" s="111"/>
      <c r="V98" s="111"/>
      <c r="X98" s="112"/>
      <c r="Z98" s="113"/>
      <c r="AA98" s="114"/>
      <c r="AB98" s="115"/>
    </row>
    <row r="99" spans="1:28" s="102" customFormat="1" ht="15.2" hidden="1" customHeight="1">
      <c r="A99" s="138"/>
      <c r="B99" s="153"/>
      <c r="C99" s="159" t="s">
        <v>247</v>
      </c>
      <c r="D99" s="95" t="s">
        <v>3</v>
      </c>
      <c r="E99" s="161"/>
      <c r="F99" s="109"/>
      <c r="G99" s="95" t="s">
        <v>3</v>
      </c>
      <c r="H99" s="98">
        <f t="shared" si="42"/>
        <v>0</v>
      </c>
      <c r="I99" s="98"/>
      <c r="J99" s="98"/>
      <c r="K99" s="98"/>
      <c r="L99" s="98"/>
      <c r="M99" s="101"/>
      <c r="N99" s="101"/>
      <c r="O99" s="352" t="e">
        <f t="shared" ref="O99" si="106">+F100/F99</f>
        <v>#DIV/0!</v>
      </c>
      <c r="P99" s="353" t="e">
        <f t="shared" ref="P99" si="107">+H100/H99</f>
        <v>#DIV/0!</v>
      </c>
      <c r="Q99" s="354" t="e">
        <f t="shared" ref="Q99" si="108">+(O99*O99)/P99</f>
        <v>#DIV/0!</v>
      </c>
      <c r="T99" s="110"/>
      <c r="U99" s="111"/>
      <c r="V99" s="111"/>
      <c r="X99" s="112"/>
      <c r="Z99" s="113"/>
      <c r="AA99" s="114"/>
      <c r="AB99" s="115"/>
    </row>
    <row r="100" spans="1:28" s="102" customFormat="1" ht="15.2" hidden="1" customHeight="1">
      <c r="A100" s="138"/>
      <c r="B100" s="153"/>
      <c r="C100" s="160"/>
      <c r="D100" s="95" t="s">
        <v>2</v>
      </c>
      <c r="E100" s="162"/>
      <c r="F100" s="116"/>
      <c r="G100" s="95" t="s">
        <v>40</v>
      </c>
      <c r="H100" s="105">
        <f t="shared" si="42"/>
        <v>0</v>
      </c>
      <c r="I100" s="105"/>
      <c r="J100" s="105"/>
      <c r="K100" s="105"/>
      <c r="L100" s="105"/>
      <c r="M100" s="108"/>
      <c r="N100" s="108"/>
      <c r="O100" s="355"/>
      <c r="P100" s="353"/>
      <c r="Q100" s="354"/>
      <c r="T100" s="110"/>
      <c r="U100" s="111"/>
      <c r="V100" s="111"/>
      <c r="X100" s="112"/>
      <c r="Z100" s="113"/>
      <c r="AA100" s="114"/>
      <c r="AB100" s="115"/>
    </row>
    <row r="101" spans="1:28" s="102" customFormat="1" ht="15.2" hidden="1" customHeight="1">
      <c r="A101" s="138"/>
      <c r="B101" s="153"/>
      <c r="C101" s="159" t="s">
        <v>248</v>
      </c>
      <c r="D101" s="95" t="s">
        <v>3</v>
      </c>
      <c r="E101" s="161"/>
      <c r="F101" s="109"/>
      <c r="G101" s="95" t="s">
        <v>3</v>
      </c>
      <c r="H101" s="98">
        <f t="shared" si="42"/>
        <v>0</v>
      </c>
      <c r="I101" s="98"/>
      <c r="J101" s="98"/>
      <c r="K101" s="98"/>
      <c r="L101" s="98"/>
      <c r="M101" s="101"/>
      <c r="N101" s="101"/>
      <c r="O101" s="352" t="e">
        <f t="shared" ref="O101" si="109">+F102/F101</f>
        <v>#DIV/0!</v>
      </c>
      <c r="P101" s="353" t="e">
        <f t="shared" ref="P101" si="110">+H102/H101</f>
        <v>#DIV/0!</v>
      </c>
      <c r="Q101" s="354" t="e">
        <f t="shared" ref="Q101" si="111">+(O101*O101)/P101</f>
        <v>#DIV/0!</v>
      </c>
      <c r="T101" s="110"/>
      <c r="U101" s="111"/>
      <c r="V101" s="111"/>
      <c r="X101" s="112"/>
      <c r="Z101" s="113"/>
      <c r="AA101" s="114"/>
      <c r="AB101" s="115"/>
    </row>
    <row r="102" spans="1:28" s="102" customFormat="1" ht="15.2" hidden="1" customHeight="1">
      <c r="A102" s="138"/>
      <c r="B102" s="153"/>
      <c r="C102" s="160"/>
      <c r="D102" s="95" t="s">
        <v>2</v>
      </c>
      <c r="E102" s="162"/>
      <c r="F102" s="116"/>
      <c r="G102" s="95" t="s">
        <v>40</v>
      </c>
      <c r="H102" s="105">
        <f t="shared" si="42"/>
        <v>0</v>
      </c>
      <c r="I102" s="105"/>
      <c r="J102" s="105"/>
      <c r="K102" s="105"/>
      <c r="L102" s="105"/>
      <c r="M102" s="108"/>
      <c r="N102" s="108"/>
      <c r="O102" s="355"/>
      <c r="P102" s="353"/>
      <c r="Q102" s="354"/>
      <c r="T102" s="110"/>
      <c r="U102" s="111"/>
      <c r="V102" s="111"/>
      <c r="X102" s="112"/>
      <c r="Z102" s="113"/>
      <c r="AA102" s="114"/>
      <c r="AB102" s="115"/>
    </row>
    <row r="103" spans="1:28" s="102" customFormat="1" ht="15.2" hidden="1" customHeight="1">
      <c r="A103" s="138"/>
      <c r="B103" s="153"/>
      <c r="C103" s="159" t="s">
        <v>249</v>
      </c>
      <c r="D103" s="95" t="s">
        <v>3</v>
      </c>
      <c r="E103" s="161"/>
      <c r="F103" s="109"/>
      <c r="G103" s="95" t="s">
        <v>3</v>
      </c>
      <c r="H103" s="98">
        <f t="shared" si="42"/>
        <v>0</v>
      </c>
      <c r="I103" s="98"/>
      <c r="J103" s="98"/>
      <c r="K103" s="98"/>
      <c r="L103" s="98"/>
      <c r="M103" s="101"/>
      <c r="N103" s="101"/>
      <c r="O103" s="356" t="e">
        <f t="shared" ref="O103" si="112">+F104/F103</f>
        <v>#DIV/0!</v>
      </c>
      <c r="P103" s="357" t="e">
        <f t="shared" ref="P103" si="113">+H104/H103</f>
        <v>#DIV/0!</v>
      </c>
      <c r="Q103" s="358" t="e">
        <f t="shared" ref="Q103" si="114">+(O103*O103)/P103</f>
        <v>#DIV/0!</v>
      </c>
      <c r="T103" s="110"/>
      <c r="U103" s="111"/>
      <c r="V103" s="111"/>
      <c r="X103" s="112"/>
      <c r="Z103" s="113"/>
      <c r="AA103" s="114"/>
      <c r="AB103" s="115"/>
    </row>
    <row r="104" spans="1:28" s="102" customFormat="1" ht="15.2" hidden="1" customHeight="1">
      <c r="A104" s="138"/>
      <c r="B104" s="153"/>
      <c r="C104" s="160"/>
      <c r="D104" s="95" t="s">
        <v>2</v>
      </c>
      <c r="E104" s="162"/>
      <c r="F104" s="116"/>
      <c r="G104" s="95" t="s">
        <v>40</v>
      </c>
      <c r="H104" s="105">
        <f t="shared" si="42"/>
        <v>0</v>
      </c>
      <c r="I104" s="105"/>
      <c r="J104" s="105"/>
      <c r="K104" s="105"/>
      <c r="L104" s="105"/>
      <c r="M104" s="108"/>
      <c r="N104" s="108"/>
      <c r="O104" s="359"/>
      <c r="P104" s="357"/>
      <c r="Q104" s="358"/>
      <c r="T104" s="110"/>
      <c r="U104" s="111"/>
      <c r="V104" s="111"/>
      <c r="X104" s="112"/>
      <c r="Z104" s="113"/>
      <c r="AA104" s="114"/>
      <c r="AB104" s="115"/>
    </row>
    <row r="105" spans="1:28" s="102" customFormat="1" ht="15.2" hidden="1" customHeight="1">
      <c r="A105" s="138"/>
      <c r="B105" s="153"/>
      <c r="C105" s="159" t="s">
        <v>250</v>
      </c>
      <c r="D105" s="95" t="s">
        <v>3</v>
      </c>
      <c r="E105" s="161"/>
      <c r="F105" s="109"/>
      <c r="G105" s="95" t="s">
        <v>3</v>
      </c>
      <c r="H105" s="98">
        <f t="shared" si="42"/>
        <v>0</v>
      </c>
      <c r="I105" s="98"/>
      <c r="J105" s="98"/>
      <c r="K105" s="98"/>
      <c r="L105" s="98"/>
      <c r="M105" s="101"/>
      <c r="N105" s="101"/>
      <c r="O105" s="352" t="e">
        <f t="shared" ref="O105" si="115">+F106/F105</f>
        <v>#DIV/0!</v>
      </c>
      <c r="P105" s="353" t="e">
        <f t="shared" ref="P105" si="116">+H106/H105</f>
        <v>#DIV/0!</v>
      </c>
      <c r="Q105" s="354" t="e">
        <f t="shared" ref="Q105" si="117">+(O105*O105)/P105</f>
        <v>#DIV/0!</v>
      </c>
      <c r="T105" s="110"/>
      <c r="U105" s="111"/>
      <c r="V105" s="111"/>
      <c r="X105" s="112"/>
      <c r="Z105" s="113"/>
      <c r="AA105" s="114"/>
      <c r="AB105" s="115"/>
    </row>
    <row r="106" spans="1:28" s="102" customFormat="1" ht="15.2" hidden="1" customHeight="1">
      <c r="A106" s="138"/>
      <c r="B106" s="153"/>
      <c r="C106" s="160"/>
      <c r="D106" s="95" t="s">
        <v>2</v>
      </c>
      <c r="E106" s="162"/>
      <c r="F106" s="116"/>
      <c r="G106" s="95" t="s">
        <v>40</v>
      </c>
      <c r="H106" s="105">
        <f t="shared" si="42"/>
        <v>0</v>
      </c>
      <c r="I106" s="105"/>
      <c r="J106" s="105"/>
      <c r="K106" s="105"/>
      <c r="L106" s="105"/>
      <c r="M106" s="108"/>
      <c r="N106" s="108"/>
      <c r="O106" s="355"/>
      <c r="P106" s="353"/>
      <c r="Q106" s="354"/>
      <c r="T106" s="110"/>
      <c r="U106" s="111"/>
      <c r="V106" s="111"/>
      <c r="X106" s="112"/>
      <c r="Z106" s="113"/>
      <c r="AA106" s="114"/>
      <c r="AB106" s="115"/>
    </row>
    <row r="107" spans="1:28" s="102" customFormat="1" ht="15.2" hidden="1" customHeight="1">
      <c r="A107" s="138"/>
      <c r="B107" s="153"/>
      <c r="C107" s="159" t="s">
        <v>251</v>
      </c>
      <c r="D107" s="95" t="s">
        <v>3</v>
      </c>
      <c r="E107" s="161"/>
      <c r="F107" s="109"/>
      <c r="G107" s="95" t="s">
        <v>3</v>
      </c>
      <c r="H107" s="98">
        <f t="shared" si="42"/>
        <v>0</v>
      </c>
      <c r="I107" s="98"/>
      <c r="J107" s="98"/>
      <c r="K107" s="98"/>
      <c r="L107" s="98"/>
      <c r="M107" s="101"/>
      <c r="N107" s="101"/>
      <c r="O107" s="352" t="e">
        <f t="shared" ref="O107" si="118">+F108/F107</f>
        <v>#DIV/0!</v>
      </c>
      <c r="P107" s="353" t="e">
        <f t="shared" ref="P107" si="119">+H108/H107</f>
        <v>#DIV/0!</v>
      </c>
      <c r="Q107" s="354" t="e">
        <f t="shared" ref="Q107" si="120">+(O107*O107)/P107</f>
        <v>#DIV/0!</v>
      </c>
      <c r="T107" s="110"/>
      <c r="U107" s="111"/>
      <c r="V107" s="111"/>
      <c r="X107" s="112"/>
      <c r="Z107" s="113"/>
      <c r="AA107" s="114"/>
      <c r="AB107" s="115"/>
    </row>
    <row r="108" spans="1:28" s="102" customFormat="1" ht="15.2" hidden="1" customHeight="1">
      <c r="A108" s="138"/>
      <c r="B108" s="153"/>
      <c r="C108" s="160"/>
      <c r="D108" s="95" t="s">
        <v>2</v>
      </c>
      <c r="E108" s="162"/>
      <c r="F108" s="116"/>
      <c r="G108" s="95" t="s">
        <v>40</v>
      </c>
      <c r="H108" s="105">
        <f t="shared" si="42"/>
        <v>0</v>
      </c>
      <c r="I108" s="105"/>
      <c r="J108" s="105"/>
      <c r="K108" s="105"/>
      <c r="L108" s="105"/>
      <c r="M108" s="108"/>
      <c r="N108" s="108"/>
      <c r="O108" s="355"/>
      <c r="P108" s="353"/>
      <c r="Q108" s="354"/>
      <c r="T108" s="110"/>
      <c r="U108" s="111"/>
      <c r="V108" s="111"/>
      <c r="X108" s="112"/>
      <c r="Z108" s="113"/>
      <c r="AA108" s="114"/>
      <c r="AB108" s="115"/>
    </row>
    <row r="109" spans="1:28" s="102" customFormat="1" ht="15.2" hidden="1" customHeight="1">
      <c r="A109" s="138"/>
      <c r="B109" s="153"/>
      <c r="C109" s="159" t="s">
        <v>252</v>
      </c>
      <c r="D109" s="95" t="s">
        <v>3</v>
      </c>
      <c r="E109" s="161"/>
      <c r="F109" s="109"/>
      <c r="G109" s="95" t="s">
        <v>3</v>
      </c>
      <c r="H109" s="98">
        <f t="shared" si="42"/>
        <v>0</v>
      </c>
      <c r="I109" s="98"/>
      <c r="J109" s="98"/>
      <c r="K109" s="98"/>
      <c r="L109" s="98"/>
      <c r="M109" s="101"/>
      <c r="N109" s="101"/>
      <c r="O109" s="356" t="e">
        <f t="shared" ref="O109" si="121">+F110/F109</f>
        <v>#DIV/0!</v>
      </c>
      <c r="P109" s="357" t="e">
        <f t="shared" ref="P109" si="122">+H110/H109</f>
        <v>#DIV/0!</v>
      </c>
      <c r="Q109" s="358" t="e">
        <f t="shared" ref="Q109" si="123">+(O109*O109)/P109</f>
        <v>#DIV/0!</v>
      </c>
      <c r="T109" s="110"/>
      <c r="U109" s="111"/>
      <c r="V109" s="111"/>
      <c r="X109" s="112"/>
      <c r="Z109" s="113"/>
      <c r="AA109" s="114"/>
      <c r="AB109" s="115"/>
    </row>
    <row r="110" spans="1:28" s="102" customFormat="1" ht="15.2" hidden="1" customHeight="1">
      <c r="A110" s="138"/>
      <c r="B110" s="153"/>
      <c r="C110" s="160"/>
      <c r="D110" s="95" t="s">
        <v>2</v>
      </c>
      <c r="E110" s="162"/>
      <c r="F110" s="116"/>
      <c r="G110" s="95" t="s">
        <v>40</v>
      </c>
      <c r="H110" s="105">
        <f t="shared" si="42"/>
        <v>0</v>
      </c>
      <c r="I110" s="105"/>
      <c r="J110" s="105"/>
      <c r="K110" s="105"/>
      <c r="L110" s="105"/>
      <c r="M110" s="108"/>
      <c r="N110" s="108"/>
      <c r="O110" s="359"/>
      <c r="P110" s="357"/>
      <c r="Q110" s="358"/>
      <c r="T110" s="110"/>
      <c r="U110" s="111"/>
      <c r="V110" s="111"/>
      <c r="X110" s="112"/>
      <c r="Z110" s="113"/>
      <c r="AA110" s="114"/>
      <c r="AB110" s="115"/>
    </row>
    <row r="111" spans="1:28" s="102" customFormat="1" ht="15.2" hidden="1" customHeight="1">
      <c r="A111" s="138"/>
      <c r="B111" s="153"/>
      <c r="C111" s="159" t="s">
        <v>253</v>
      </c>
      <c r="D111" s="95" t="s">
        <v>3</v>
      </c>
      <c r="E111" s="161"/>
      <c r="F111" s="109"/>
      <c r="G111" s="95" t="s">
        <v>3</v>
      </c>
      <c r="H111" s="98">
        <f t="shared" si="42"/>
        <v>0</v>
      </c>
      <c r="I111" s="98"/>
      <c r="J111" s="98"/>
      <c r="K111" s="98"/>
      <c r="L111" s="98"/>
      <c r="M111" s="101"/>
      <c r="N111" s="101"/>
      <c r="O111" s="352" t="e">
        <f t="shared" ref="O111" si="124">+F112/F111</f>
        <v>#DIV/0!</v>
      </c>
      <c r="P111" s="353" t="e">
        <f t="shared" ref="P111" si="125">+H112/H111</f>
        <v>#DIV/0!</v>
      </c>
      <c r="Q111" s="354" t="e">
        <f t="shared" ref="Q111" si="126">+(O111*O111)/P111</f>
        <v>#DIV/0!</v>
      </c>
      <c r="T111" s="110"/>
      <c r="U111" s="111"/>
      <c r="V111" s="111"/>
      <c r="X111" s="112"/>
      <c r="Z111" s="113"/>
      <c r="AA111" s="114"/>
      <c r="AB111" s="115"/>
    </row>
    <row r="112" spans="1:28" s="102" customFormat="1" ht="15.2" hidden="1" customHeight="1">
      <c r="A112" s="138"/>
      <c r="B112" s="153"/>
      <c r="C112" s="160"/>
      <c r="D112" s="95" t="s">
        <v>2</v>
      </c>
      <c r="E112" s="162"/>
      <c r="F112" s="116"/>
      <c r="G112" s="95" t="s">
        <v>40</v>
      </c>
      <c r="H112" s="105">
        <f t="shared" si="42"/>
        <v>0</v>
      </c>
      <c r="I112" s="105"/>
      <c r="J112" s="105"/>
      <c r="K112" s="105"/>
      <c r="L112" s="105"/>
      <c r="M112" s="108"/>
      <c r="N112" s="108"/>
      <c r="O112" s="355"/>
      <c r="P112" s="353"/>
      <c r="Q112" s="354"/>
      <c r="T112" s="110"/>
      <c r="U112" s="111"/>
      <c r="V112" s="111"/>
      <c r="X112" s="112"/>
      <c r="Z112" s="113"/>
      <c r="AA112" s="114"/>
      <c r="AB112" s="115"/>
    </row>
    <row r="113" spans="1:28" s="102" customFormat="1" ht="15.2" hidden="1" customHeight="1">
      <c r="A113" s="138"/>
      <c r="B113" s="153"/>
      <c r="C113" s="159" t="s">
        <v>254</v>
      </c>
      <c r="D113" s="95" t="s">
        <v>3</v>
      </c>
      <c r="E113" s="161"/>
      <c r="F113" s="109"/>
      <c r="G113" s="95" t="s">
        <v>3</v>
      </c>
      <c r="H113" s="98">
        <f t="shared" si="42"/>
        <v>0</v>
      </c>
      <c r="I113" s="98"/>
      <c r="J113" s="98"/>
      <c r="K113" s="98"/>
      <c r="L113" s="98"/>
      <c r="M113" s="101"/>
      <c r="N113" s="101"/>
      <c r="O113" s="352" t="e">
        <f t="shared" ref="O113" si="127">+F114/F113</f>
        <v>#DIV/0!</v>
      </c>
      <c r="P113" s="353" t="e">
        <f t="shared" ref="P113" si="128">+H114/H113</f>
        <v>#DIV/0!</v>
      </c>
      <c r="Q113" s="354" t="e">
        <f t="shared" ref="Q113" si="129">+(O113*O113)/P113</f>
        <v>#DIV/0!</v>
      </c>
      <c r="T113" s="110"/>
      <c r="U113" s="111"/>
      <c r="V113" s="111"/>
      <c r="X113" s="112"/>
      <c r="Z113" s="113"/>
      <c r="AA113" s="114"/>
      <c r="AB113" s="115"/>
    </row>
    <row r="114" spans="1:28" s="102" customFormat="1" ht="15.2" hidden="1" customHeight="1">
      <c r="A114" s="138"/>
      <c r="B114" s="154"/>
      <c r="C114" s="160"/>
      <c r="D114" s="95" t="s">
        <v>2</v>
      </c>
      <c r="E114" s="162"/>
      <c r="F114" s="116"/>
      <c r="G114" s="95" t="s">
        <v>40</v>
      </c>
      <c r="H114" s="105">
        <f t="shared" si="42"/>
        <v>0</v>
      </c>
      <c r="I114" s="105"/>
      <c r="J114" s="105"/>
      <c r="K114" s="105"/>
      <c r="L114" s="105"/>
      <c r="M114" s="108"/>
      <c r="N114" s="108"/>
      <c r="O114" s="355"/>
      <c r="P114" s="353"/>
      <c r="Q114" s="354"/>
      <c r="T114" s="110"/>
      <c r="U114" s="111"/>
      <c r="V114" s="111"/>
      <c r="X114" s="112"/>
      <c r="Z114" s="113"/>
      <c r="AA114" s="114"/>
      <c r="AB114" s="115"/>
    </row>
    <row r="115" spans="1:28" s="102" customFormat="1" ht="15.2" hidden="1" customHeight="1">
      <c r="A115" s="138" t="s">
        <v>255</v>
      </c>
      <c r="B115" s="158" t="s">
        <v>326</v>
      </c>
      <c r="C115" s="159" t="s">
        <v>256</v>
      </c>
      <c r="D115" s="95" t="s">
        <v>3</v>
      </c>
      <c r="E115" s="161" t="s">
        <v>315</v>
      </c>
      <c r="F115" s="109"/>
      <c r="G115" s="95" t="s">
        <v>3</v>
      </c>
      <c r="H115" s="98">
        <f t="shared" si="42"/>
        <v>0</v>
      </c>
      <c r="I115" s="98"/>
      <c r="J115" s="98"/>
      <c r="K115" s="98"/>
      <c r="L115" s="98"/>
      <c r="M115" s="101"/>
      <c r="N115" s="101"/>
      <c r="O115" s="356" t="e">
        <f t="shared" ref="O115" si="130">+F116/F115</f>
        <v>#DIV/0!</v>
      </c>
      <c r="P115" s="357" t="e">
        <f t="shared" ref="P115" si="131">+H116/H115</f>
        <v>#DIV/0!</v>
      </c>
      <c r="Q115" s="358" t="e">
        <f t="shared" ref="Q115" si="132">+(O115*O115)/P115</f>
        <v>#DIV/0!</v>
      </c>
      <c r="T115" s="110"/>
      <c r="U115" s="111"/>
      <c r="V115" s="111"/>
      <c r="X115" s="112"/>
      <c r="Z115" s="113"/>
      <c r="AA115" s="114"/>
      <c r="AB115" s="115"/>
    </row>
    <row r="116" spans="1:28" s="102" customFormat="1" ht="15.2" hidden="1" customHeight="1">
      <c r="A116" s="138"/>
      <c r="B116" s="153"/>
      <c r="C116" s="160"/>
      <c r="D116" s="95" t="s">
        <v>2</v>
      </c>
      <c r="E116" s="162"/>
      <c r="F116" s="116"/>
      <c r="G116" s="95" t="s">
        <v>40</v>
      </c>
      <c r="H116" s="105">
        <f t="shared" si="42"/>
        <v>0</v>
      </c>
      <c r="I116" s="105"/>
      <c r="J116" s="105"/>
      <c r="K116" s="105"/>
      <c r="L116" s="105"/>
      <c r="M116" s="108"/>
      <c r="N116" s="108"/>
      <c r="O116" s="359"/>
      <c r="P116" s="357"/>
      <c r="Q116" s="358"/>
      <c r="T116" s="110"/>
      <c r="U116" s="111"/>
      <c r="V116" s="111"/>
      <c r="X116" s="112"/>
      <c r="Z116" s="113"/>
      <c r="AA116" s="114"/>
      <c r="AB116" s="115"/>
    </row>
    <row r="117" spans="1:28" s="102" customFormat="1" ht="15.2" hidden="1" customHeight="1">
      <c r="A117" s="138"/>
      <c r="B117" s="153"/>
      <c r="C117" s="159" t="s">
        <v>257</v>
      </c>
      <c r="D117" s="95" t="s">
        <v>3</v>
      </c>
      <c r="E117" s="161"/>
      <c r="F117" s="109"/>
      <c r="G117" s="95" t="s">
        <v>3</v>
      </c>
      <c r="H117" s="98">
        <f t="shared" si="42"/>
        <v>0</v>
      </c>
      <c r="I117" s="98"/>
      <c r="J117" s="98"/>
      <c r="K117" s="98"/>
      <c r="L117" s="98"/>
      <c r="M117" s="101"/>
      <c r="N117" s="101"/>
      <c r="O117" s="352" t="e">
        <f t="shared" ref="O117" si="133">+F118/F117</f>
        <v>#DIV/0!</v>
      </c>
      <c r="P117" s="353" t="e">
        <f t="shared" ref="P117" si="134">+H118/H117</f>
        <v>#DIV/0!</v>
      </c>
      <c r="Q117" s="354" t="e">
        <f t="shared" ref="Q117" si="135">+(O117*O117)/P117</f>
        <v>#DIV/0!</v>
      </c>
      <c r="T117" s="110"/>
      <c r="U117" s="111"/>
      <c r="V117" s="111"/>
      <c r="X117" s="112"/>
      <c r="Z117" s="113"/>
      <c r="AA117" s="114"/>
      <c r="AB117" s="115"/>
    </row>
    <row r="118" spans="1:28" s="102" customFormat="1" ht="15.2" hidden="1" customHeight="1">
      <c r="A118" s="138"/>
      <c r="B118" s="153"/>
      <c r="C118" s="160"/>
      <c r="D118" s="95" t="s">
        <v>2</v>
      </c>
      <c r="E118" s="162"/>
      <c r="F118" s="116"/>
      <c r="G118" s="95" t="s">
        <v>40</v>
      </c>
      <c r="H118" s="105">
        <f t="shared" si="42"/>
        <v>0</v>
      </c>
      <c r="I118" s="105"/>
      <c r="J118" s="105"/>
      <c r="K118" s="105"/>
      <c r="L118" s="105"/>
      <c r="M118" s="108"/>
      <c r="N118" s="108"/>
      <c r="O118" s="355"/>
      <c r="P118" s="353"/>
      <c r="Q118" s="354"/>
      <c r="T118" s="110"/>
      <c r="U118" s="111"/>
      <c r="V118" s="111"/>
      <c r="X118" s="112"/>
      <c r="Z118" s="113"/>
      <c r="AA118" s="114"/>
      <c r="AB118" s="115"/>
    </row>
    <row r="119" spans="1:28" s="102" customFormat="1" ht="15.2" hidden="1" customHeight="1">
      <c r="A119" s="138"/>
      <c r="B119" s="153"/>
      <c r="C119" s="159" t="s">
        <v>258</v>
      </c>
      <c r="D119" s="95" t="s">
        <v>3</v>
      </c>
      <c r="E119" s="161"/>
      <c r="F119" s="109"/>
      <c r="G119" s="95" t="s">
        <v>3</v>
      </c>
      <c r="H119" s="98">
        <f t="shared" si="42"/>
        <v>0</v>
      </c>
      <c r="I119" s="98"/>
      <c r="J119" s="98"/>
      <c r="K119" s="98"/>
      <c r="L119" s="98"/>
      <c r="M119" s="101"/>
      <c r="N119" s="101"/>
      <c r="O119" s="352" t="e">
        <f t="shared" ref="O119" si="136">+F120/F119</f>
        <v>#DIV/0!</v>
      </c>
      <c r="P119" s="353" t="e">
        <f t="shared" ref="P119" si="137">+H120/H119</f>
        <v>#DIV/0!</v>
      </c>
      <c r="Q119" s="354" t="e">
        <f t="shared" ref="Q119" si="138">+(O119*O119)/P119</f>
        <v>#DIV/0!</v>
      </c>
      <c r="T119" s="110"/>
      <c r="U119" s="111"/>
      <c r="V119" s="111"/>
      <c r="X119" s="112"/>
      <c r="Z119" s="113"/>
      <c r="AA119" s="114"/>
      <c r="AB119" s="115"/>
    </row>
    <row r="120" spans="1:28" s="102" customFormat="1" ht="15.2" hidden="1" customHeight="1">
      <c r="A120" s="138"/>
      <c r="B120" s="153"/>
      <c r="C120" s="160"/>
      <c r="D120" s="95" t="s">
        <v>2</v>
      </c>
      <c r="E120" s="162"/>
      <c r="F120" s="116"/>
      <c r="G120" s="95" t="s">
        <v>40</v>
      </c>
      <c r="H120" s="105">
        <f t="shared" si="42"/>
        <v>0</v>
      </c>
      <c r="I120" s="105"/>
      <c r="J120" s="105"/>
      <c r="K120" s="105"/>
      <c r="L120" s="105"/>
      <c r="M120" s="108"/>
      <c r="N120" s="108"/>
      <c r="O120" s="355"/>
      <c r="P120" s="353"/>
      <c r="Q120" s="354"/>
      <c r="T120" s="110"/>
      <c r="U120" s="111"/>
      <c r="V120" s="111"/>
      <c r="X120" s="112"/>
      <c r="Z120" s="113"/>
      <c r="AA120" s="114"/>
      <c r="AB120" s="115"/>
    </row>
    <row r="121" spans="1:28" s="102" customFormat="1" ht="15.2" hidden="1" customHeight="1">
      <c r="A121" s="138"/>
      <c r="B121" s="153"/>
      <c r="C121" s="159" t="s">
        <v>259</v>
      </c>
      <c r="D121" s="95" t="s">
        <v>3</v>
      </c>
      <c r="E121" s="161"/>
      <c r="F121" s="109"/>
      <c r="G121" s="95" t="s">
        <v>3</v>
      </c>
      <c r="H121" s="98">
        <f t="shared" ref="H121:H184" si="139">+I121+J121+K121+L121</f>
        <v>0</v>
      </c>
      <c r="I121" s="98"/>
      <c r="J121" s="98"/>
      <c r="K121" s="98"/>
      <c r="L121" s="98"/>
      <c r="M121" s="101"/>
      <c r="N121" s="101"/>
      <c r="O121" s="356" t="e">
        <f t="shared" ref="O121" si="140">+F122/F121</f>
        <v>#DIV/0!</v>
      </c>
      <c r="P121" s="357" t="e">
        <f t="shared" ref="P121" si="141">+H122/H121</f>
        <v>#DIV/0!</v>
      </c>
      <c r="Q121" s="358" t="e">
        <f t="shared" ref="Q121" si="142">+(O121*O121)/P121</f>
        <v>#DIV/0!</v>
      </c>
      <c r="T121" s="110"/>
      <c r="U121" s="111"/>
      <c r="V121" s="111"/>
      <c r="X121" s="112"/>
      <c r="Z121" s="113"/>
      <c r="AA121" s="114"/>
      <c r="AB121" s="115"/>
    </row>
    <row r="122" spans="1:28" s="102" customFormat="1" ht="15.2" hidden="1" customHeight="1">
      <c r="A122" s="138"/>
      <c r="B122" s="153"/>
      <c r="C122" s="160"/>
      <c r="D122" s="95" t="s">
        <v>2</v>
      </c>
      <c r="E122" s="162"/>
      <c r="F122" s="116"/>
      <c r="G122" s="95" t="s">
        <v>40</v>
      </c>
      <c r="H122" s="105">
        <f t="shared" si="139"/>
        <v>0</v>
      </c>
      <c r="I122" s="105"/>
      <c r="J122" s="105"/>
      <c r="K122" s="105"/>
      <c r="L122" s="105"/>
      <c r="M122" s="108"/>
      <c r="N122" s="108"/>
      <c r="O122" s="359"/>
      <c r="P122" s="357"/>
      <c r="Q122" s="358"/>
      <c r="T122" s="110"/>
      <c r="U122" s="111"/>
      <c r="V122" s="111"/>
      <c r="X122" s="112"/>
      <c r="Z122" s="113"/>
      <c r="AA122" s="114"/>
      <c r="AB122" s="115"/>
    </row>
    <row r="123" spans="1:28" s="102" customFormat="1" ht="15.2" hidden="1" customHeight="1">
      <c r="A123" s="138"/>
      <c r="B123" s="153"/>
      <c r="C123" s="159" t="s">
        <v>260</v>
      </c>
      <c r="D123" s="95" t="s">
        <v>3</v>
      </c>
      <c r="E123" s="161"/>
      <c r="F123" s="109"/>
      <c r="G123" s="95" t="s">
        <v>3</v>
      </c>
      <c r="H123" s="98">
        <f t="shared" si="139"/>
        <v>0</v>
      </c>
      <c r="I123" s="98"/>
      <c r="J123" s="98"/>
      <c r="K123" s="98"/>
      <c r="L123" s="98"/>
      <c r="M123" s="101"/>
      <c r="N123" s="101"/>
      <c r="O123" s="352" t="e">
        <f t="shared" ref="O123" si="143">+F124/F123</f>
        <v>#DIV/0!</v>
      </c>
      <c r="P123" s="353" t="e">
        <f t="shared" ref="P123" si="144">+H124/H123</f>
        <v>#DIV/0!</v>
      </c>
      <c r="Q123" s="354" t="e">
        <f t="shared" ref="Q123" si="145">+(O123*O123)/P123</f>
        <v>#DIV/0!</v>
      </c>
      <c r="T123" s="110"/>
      <c r="U123" s="111"/>
      <c r="V123" s="111"/>
      <c r="X123" s="112"/>
      <c r="Z123" s="113"/>
      <c r="AA123" s="114"/>
      <c r="AB123" s="115"/>
    </row>
    <row r="124" spans="1:28" s="102" customFormat="1" ht="15.2" hidden="1" customHeight="1">
      <c r="A124" s="138"/>
      <c r="B124" s="153"/>
      <c r="C124" s="160"/>
      <c r="D124" s="95" t="s">
        <v>2</v>
      </c>
      <c r="E124" s="162"/>
      <c r="F124" s="116"/>
      <c r="G124" s="95" t="s">
        <v>40</v>
      </c>
      <c r="H124" s="105">
        <f t="shared" si="139"/>
        <v>0</v>
      </c>
      <c r="I124" s="105"/>
      <c r="J124" s="105"/>
      <c r="K124" s="105"/>
      <c r="L124" s="105"/>
      <c r="M124" s="108"/>
      <c r="N124" s="108"/>
      <c r="O124" s="355"/>
      <c r="P124" s="353"/>
      <c r="Q124" s="354"/>
      <c r="T124" s="110"/>
      <c r="U124" s="111"/>
      <c r="V124" s="111"/>
      <c r="X124" s="112"/>
      <c r="Z124" s="113"/>
      <c r="AA124" s="114"/>
      <c r="AB124" s="115"/>
    </row>
    <row r="125" spans="1:28" s="102" customFormat="1" ht="15.2" hidden="1" customHeight="1">
      <c r="A125" s="138"/>
      <c r="B125" s="153"/>
      <c r="C125" s="159" t="s">
        <v>261</v>
      </c>
      <c r="D125" s="95" t="s">
        <v>3</v>
      </c>
      <c r="E125" s="161"/>
      <c r="F125" s="109"/>
      <c r="G125" s="95" t="s">
        <v>3</v>
      </c>
      <c r="H125" s="98">
        <f t="shared" si="139"/>
        <v>0</v>
      </c>
      <c r="I125" s="98"/>
      <c r="J125" s="98"/>
      <c r="K125" s="98"/>
      <c r="L125" s="98"/>
      <c r="M125" s="101"/>
      <c r="N125" s="101"/>
      <c r="O125" s="352" t="e">
        <f t="shared" ref="O125" si="146">+F126/F125</f>
        <v>#DIV/0!</v>
      </c>
      <c r="P125" s="353" t="e">
        <f t="shared" ref="P125" si="147">+H126/H125</f>
        <v>#DIV/0!</v>
      </c>
      <c r="Q125" s="354" t="e">
        <f t="shared" ref="Q125" si="148">+(O125*O125)/P125</f>
        <v>#DIV/0!</v>
      </c>
      <c r="T125" s="110"/>
      <c r="U125" s="111"/>
      <c r="V125" s="111"/>
      <c r="X125" s="112"/>
      <c r="Z125" s="113"/>
      <c r="AA125" s="114"/>
      <c r="AB125" s="115"/>
    </row>
    <row r="126" spans="1:28" s="102" customFormat="1" ht="15.2" hidden="1" customHeight="1">
      <c r="A126" s="138"/>
      <c r="B126" s="153"/>
      <c r="C126" s="160"/>
      <c r="D126" s="95" t="s">
        <v>2</v>
      </c>
      <c r="E126" s="162"/>
      <c r="F126" s="116"/>
      <c r="G126" s="95" t="s">
        <v>40</v>
      </c>
      <c r="H126" s="105">
        <f t="shared" si="139"/>
        <v>0</v>
      </c>
      <c r="I126" s="105"/>
      <c r="J126" s="105"/>
      <c r="K126" s="105"/>
      <c r="L126" s="105"/>
      <c r="M126" s="108"/>
      <c r="N126" s="108"/>
      <c r="O126" s="355"/>
      <c r="P126" s="353"/>
      <c r="Q126" s="354"/>
      <c r="T126" s="110"/>
      <c r="U126" s="111"/>
      <c r="V126" s="111"/>
      <c r="X126" s="112"/>
      <c r="Z126" s="113"/>
      <c r="AA126" s="114"/>
      <c r="AB126" s="115"/>
    </row>
    <row r="127" spans="1:28" s="102" customFormat="1" ht="15.2" hidden="1" customHeight="1">
      <c r="A127" s="138"/>
      <c r="B127" s="153"/>
      <c r="C127" s="159" t="s">
        <v>262</v>
      </c>
      <c r="D127" s="95" t="s">
        <v>3</v>
      </c>
      <c r="E127" s="161"/>
      <c r="F127" s="109"/>
      <c r="G127" s="95" t="s">
        <v>3</v>
      </c>
      <c r="H127" s="98">
        <f t="shared" si="139"/>
        <v>0</v>
      </c>
      <c r="I127" s="98"/>
      <c r="J127" s="98"/>
      <c r="K127" s="98"/>
      <c r="L127" s="98"/>
      <c r="M127" s="101"/>
      <c r="N127" s="101"/>
      <c r="O127" s="356" t="e">
        <f t="shared" ref="O127" si="149">+F128/F127</f>
        <v>#DIV/0!</v>
      </c>
      <c r="P127" s="357" t="e">
        <f t="shared" ref="P127" si="150">+H128/H127</f>
        <v>#DIV/0!</v>
      </c>
      <c r="Q127" s="358" t="e">
        <f t="shared" ref="Q127" si="151">+(O127*O127)/P127</f>
        <v>#DIV/0!</v>
      </c>
      <c r="T127" s="110"/>
      <c r="U127" s="111"/>
      <c r="V127" s="111"/>
      <c r="X127" s="112"/>
      <c r="Z127" s="113"/>
      <c r="AA127" s="114"/>
      <c r="AB127" s="115"/>
    </row>
    <row r="128" spans="1:28" s="102" customFormat="1" ht="15.2" hidden="1" customHeight="1">
      <c r="A128" s="138"/>
      <c r="B128" s="153"/>
      <c r="C128" s="160"/>
      <c r="D128" s="95" t="s">
        <v>2</v>
      </c>
      <c r="E128" s="162"/>
      <c r="F128" s="116"/>
      <c r="G128" s="95" t="s">
        <v>40</v>
      </c>
      <c r="H128" s="105">
        <f t="shared" si="139"/>
        <v>0</v>
      </c>
      <c r="I128" s="105"/>
      <c r="J128" s="105"/>
      <c r="K128" s="105"/>
      <c r="L128" s="105"/>
      <c r="M128" s="108"/>
      <c r="N128" s="108"/>
      <c r="O128" s="359"/>
      <c r="P128" s="357"/>
      <c r="Q128" s="358"/>
      <c r="T128" s="110"/>
      <c r="U128" s="111"/>
      <c r="V128" s="111"/>
      <c r="X128" s="112"/>
      <c r="Z128" s="113"/>
      <c r="AA128" s="114"/>
      <c r="AB128" s="115"/>
    </row>
    <row r="129" spans="1:28" s="102" customFormat="1" ht="15.2" hidden="1" customHeight="1">
      <c r="A129" s="138"/>
      <c r="B129" s="153"/>
      <c r="C129" s="159" t="s">
        <v>263</v>
      </c>
      <c r="D129" s="95" t="s">
        <v>3</v>
      </c>
      <c r="E129" s="161"/>
      <c r="F129" s="109"/>
      <c r="G129" s="95" t="s">
        <v>3</v>
      </c>
      <c r="H129" s="98">
        <f t="shared" si="139"/>
        <v>0</v>
      </c>
      <c r="I129" s="98"/>
      <c r="J129" s="98"/>
      <c r="K129" s="98"/>
      <c r="L129" s="98"/>
      <c r="M129" s="101"/>
      <c r="N129" s="101"/>
      <c r="O129" s="352" t="e">
        <f t="shared" ref="O129" si="152">+F130/F129</f>
        <v>#DIV/0!</v>
      </c>
      <c r="P129" s="353" t="e">
        <f t="shared" ref="P129" si="153">+H130/H129</f>
        <v>#DIV/0!</v>
      </c>
      <c r="Q129" s="354" t="e">
        <f t="shared" ref="Q129" si="154">+(O129*O129)/P129</f>
        <v>#DIV/0!</v>
      </c>
      <c r="T129" s="110"/>
      <c r="U129" s="111"/>
      <c r="V129" s="111"/>
      <c r="X129" s="112"/>
      <c r="Z129" s="113"/>
      <c r="AA129" s="114"/>
      <c r="AB129" s="115"/>
    </row>
    <row r="130" spans="1:28" s="102" customFormat="1" ht="15.2" hidden="1" customHeight="1">
      <c r="A130" s="138"/>
      <c r="B130" s="153"/>
      <c r="C130" s="160"/>
      <c r="D130" s="95" t="s">
        <v>2</v>
      </c>
      <c r="E130" s="162"/>
      <c r="F130" s="116"/>
      <c r="G130" s="95" t="s">
        <v>40</v>
      </c>
      <c r="H130" s="105">
        <f t="shared" si="139"/>
        <v>0</v>
      </c>
      <c r="I130" s="105"/>
      <c r="J130" s="105"/>
      <c r="K130" s="105"/>
      <c r="L130" s="105"/>
      <c r="M130" s="108"/>
      <c r="N130" s="108"/>
      <c r="O130" s="355"/>
      <c r="P130" s="353"/>
      <c r="Q130" s="354"/>
      <c r="T130" s="110"/>
      <c r="U130" s="111"/>
      <c r="V130" s="111"/>
      <c r="X130" s="112"/>
      <c r="Z130" s="113"/>
      <c r="AA130" s="114"/>
      <c r="AB130" s="115"/>
    </row>
    <row r="131" spans="1:28" s="102" customFormat="1" ht="15.2" customHeight="1">
      <c r="A131" s="138"/>
      <c r="B131" s="153"/>
      <c r="C131" s="159" t="s">
        <v>264</v>
      </c>
      <c r="D131" s="95" t="s">
        <v>3</v>
      </c>
      <c r="E131" s="161" t="s">
        <v>375</v>
      </c>
      <c r="F131" s="109">
        <v>2</v>
      </c>
      <c r="G131" s="95" t="s">
        <v>3</v>
      </c>
      <c r="H131" s="98">
        <f t="shared" si="139"/>
        <v>1371283300</v>
      </c>
      <c r="I131" s="98"/>
      <c r="J131" s="90">
        <f>2071283300-700000000</f>
        <v>1371283300</v>
      </c>
      <c r="K131" s="98"/>
      <c r="L131" s="98"/>
      <c r="M131" s="101">
        <v>45659</v>
      </c>
      <c r="N131" s="101">
        <v>46022</v>
      </c>
      <c r="O131" s="352">
        <f t="shared" ref="O131" si="155">+F132/F131</f>
        <v>0</v>
      </c>
      <c r="P131" s="353">
        <f t="shared" ref="P131" si="156">+H132/H131</f>
        <v>0</v>
      </c>
      <c r="Q131" s="354" t="e">
        <f t="shared" ref="Q131" si="157">+(O131*O131)/P131</f>
        <v>#DIV/0!</v>
      </c>
      <c r="T131" s="110"/>
      <c r="U131" s="111"/>
      <c r="V131" s="111"/>
      <c r="X131" s="112"/>
      <c r="Z131" s="113"/>
      <c r="AA131" s="114"/>
      <c r="AB131" s="115"/>
    </row>
    <row r="132" spans="1:28" s="102" customFormat="1" ht="15.2" customHeight="1">
      <c r="A132" s="138"/>
      <c r="B132" s="154"/>
      <c r="C132" s="160"/>
      <c r="D132" s="95" t="s">
        <v>2</v>
      </c>
      <c r="E132" s="162"/>
      <c r="F132" s="116"/>
      <c r="G132" s="95" t="s">
        <v>40</v>
      </c>
      <c r="H132" s="105">
        <f t="shared" si="139"/>
        <v>0</v>
      </c>
      <c r="I132" s="105"/>
      <c r="J132" s="105"/>
      <c r="K132" s="105"/>
      <c r="L132" s="105"/>
      <c r="M132" s="108"/>
      <c r="N132" s="108"/>
      <c r="O132" s="355"/>
      <c r="P132" s="353"/>
      <c r="Q132" s="354"/>
      <c r="T132" s="110"/>
      <c r="U132" s="111"/>
      <c r="V132" s="111"/>
      <c r="X132" s="112"/>
      <c r="Z132" s="113"/>
      <c r="AA132" s="114"/>
      <c r="AB132" s="115"/>
    </row>
    <row r="133" spans="1:28" s="102" customFormat="1" ht="15.2" hidden="1" customHeight="1">
      <c r="A133" s="138" t="s">
        <v>265</v>
      </c>
      <c r="B133" s="152" t="s">
        <v>330</v>
      </c>
      <c r="C133" s="159" t="s">
        <v>266</v>
      </c>
      <c r="D133" s="95" t="s">
        <v>3</v>
      </c>
      <c r="E133" s="161" t="s">
        <v>315</v>
      </c>
      <c r="F133" s="109"/>
      <c r="G133" s="95" t="s">
        <v>3</v>
      </c>
      <c r="H133" s="98">
        <f t="shared" si="139"/>
        <v>0</v>
      </c>
      <c r="I133" s="98"/>
      <c r="J133" s="98"/>
      <c r="K133" s="98"/>
      <c r="L133" s="98"/>
      <c r="M133" s="101"/>
      <c r="N133" s="101"/>
      <c r="O133" s="356" t="e">
        <f t="shared" ref="O133" si="158">+F134/F133</f>
        <v>#DIV/0!</v>
      </c>
      <c r="P133" s="357" t="e">
        <f t="shared" ref="P133" si="159">+H134/H133</f>
        <v>#DIV/0!</v>
      </c>
      <c r="Q133" s="358" t="e">
        <f t="shared" ref="Q133" si="160">+(O133*O133)/P133</f>
        <v>#DIV/0!</v>
      </c>
      <c r="T133" s="110"/>
      <c r="U133" s="111"/>
      <c r="V133" s="111"/>
      <c r="X133" s="112"/>
      <c r="Z133" s="113"/>
      <c r="AA133" s="114"/>
      <c r="AB133" s="115"/>
    </row>
    <row r="134" spans="1:28" s="102" customFormat="1" ht="15.2" hidden="1" customHeight="1">
      <c r="A134" s="138"/>
      <c r="B134" s="153"/>
      <c r="C134" s="160"/>
      <c r="D134" s="95" t="s">
        <v>2</v>
      </c>
      <c r="E134" s="162"/>
      <c r="F134" s="116"/>
      <c r="G134" s="95" t="s">
        <v>40</v>
      </c>
      <c r="H134" s="105">
        <f t="shared" si="139"/>
        <v>0</v>
      </c>
      <c r="I134" s="105"/>
      <c r="J134" s="105"/>
      <c r="K134" s="105"/>
      <c r="L134" s="105"/>
      <c r="M134" s="108"/>
      <c r="N134" s="108"/>
      <c r="O134" s="359"/>
      <c r="P134" s="357"/>
      <c r="Q134" s="358"/>
      <c r="T134" s="110"/>
      <c r="U134" s="111"/>
      <c r="V134" s="111"/>
      <c r="X134" s="112"/>
      <c r="Z134" s="113"/>
      <c r="AA134" s="114"/>
      <c r="AB134" s="115"/>
    </row>
    <row r="135" spans="1:28" s="102" customFormat="1" ht="15.2" hidden="1" customHeight="1">
      <c r="A135" s="138"/>
      <c r="B135" s="153"/>
      <c r="C135" s="159" t="s">
        <v>267</v>
      </c>
      <c r="D135" s="95" t="s">
        <v>3</v>
      </c>
      <c r="E135" s="161"/>
      <c r="F135" s="109"/>
      <c r="G135" s="95" t="s">
        <v>3</v>
      </c>
      <c r="H135" s="98">
        <f t="shared" si="139"/>
        <v>0</v>
      </c>
      <c r="I135" s="98"/>
      <c r="J135" s="98"/>
      <c r="K135" s="98"/>
      <c r="L135" s="98"/>
      <c r="M135" s="101"/>
      <c r="N135" s="101"/>
      <c r="O135" s="352" t="e">
        <f t="shared" ref="O135" si="161">+F136/F135</f>
        <v>#DIV/0!</v>
      </c>
      <c r="P135" s="353" t="e">
        <f t="shared" ref="P135" si="162">+H136/H135</f>
        <v>#DIV/0!</v>
      </c>
      <c r="Q135" s="354" t="e">
        <f t="shared" ref="Q135" si="163">+(O135*O135)/P135</f>
        <v>#DIV/0!</v>
      </c>
      <c r="T135" s="110"/>
      <c r="U135" s="111"/>
      <c r="V135" s="111"/>
      <c r="X135" s="112"/>
      <c r="Z135" s="113"/>
      <c r="AA135" s="114"/>
      <c r="AB135" s="115"/>
    </row>
    <row r="136" spans="1:28" s="102" customFormat="1" ht="15.2" hidden="1" customHeight="1">
      <c r="A136" s="138"/>
      <c r="B136" s="153"/>
      <c r="C136" s="160"/>
      <c r="D136" s="95" t="s">
        <v>2</v>
      </c>
      <c r="E136" s="162"/>
      <c r="F136" s="116"/>
      <c r="G136" s="95" t="s">
        <v>40</v>
      </c>
      <c r="H136" s="105">
        <f t="shared" si="139"/>
        <v>0</v>
      </c>
      <c r="I136" s="105"/>
      <c r="J136" s="105"/>
      <c r="K136" s="105"/>
      <c r="L136" s="105"/>
      <c r="M136" s="108"/>
      <c r="N136" s="108"/>
      <c r="O136" s="355"/>
      <c r="P136" s="353"/>
      <c r="Q136" s="354"/>
      <c r="T136" s="110"/>
      <c r="U136" s="111"/>
      <c r="V136" s="111"/>
      <c r="X136" s="112"/>
      <c r="Z136" s="113"/>
      <c r="AA136" s="114"/>
      <c r="AB136" s="115"/>
    </row>
    <row r="137" spans="1:28" s="102" customFormat="1" ht="15.2" hidden="1" customHeight="1">
      <c r="A137" s="138"/>
      <c r="B137" s="153"/>
      <c r="C137" s="159" t="s">
        <v>268</v>
      </c>
      <c r="D137" s="95" t="s">
        <v>3</v>
      </c>
      <c r="E137" s="161"/>
      <c r="F137" s="109"/>
      <c r="G137" s="95" t="s">
        <v>3</v>
      </c>
      <c r="H137" s="98">
        <f t="shared" si="139"/>
        <v>0</v>
      </c>
      <c r="I137" s="98"/>
      <c r="J137" s="98"/>
      <c r="K137" s="98"/>
      <c r="L137" s="98"/>
      <c r="M137" s="101"/>
      <c r="N137" s="101"/>
      <c r="O137" s="352" t="e">
        <f t="shared" ref="O137" si="164">+F138/F137</f>
        <v>#DIV/0!</v>
      </c>
      <c r="P137" s="353" t="e">
        <f t="shared" ref="P137" si="165">+H138/H137</f>
        <v>#DIV/0!</v>
      </c>
      <c r="Q137" s="354" t="e">
        <f t="shared" ref="Q137" si="166">+(O137*O137)/P137</f>
        <v>#DIV/0!</v>
      </c>
      <c r="T137" s="110"/>
      <c r="U137" s="111"/>
      <c r="V137" s="111"/>
      <c r="X137" s="112"/>
      <c r="Z137" s="113"/>
      <c r="AA137" s="114"/>
      <c r="AB137" s="115"/>
    </row>
    <row r="138" spans="1:28" s="102" customFormat="1" ht="15.2" hidden="1" customHeight="1">
      <c r="A138" s="138"/>
      <c r="B138" s="153"/>
      <c r="C138" s="160"/>
      <c r="D138" s="95" t="s">
        <v>2</v>
      </c>
      <c r="E138" s="162"/>
      <c r="F138" s="116"/>
      <c r="G138" s="95" t="s">
        <v>40</v>
      </c>
      <c r="H138" s="105">
        <f t="shared" si="139"/>
        <v>0</v>
      </c>
      <c r="I138" s="105"/>
      <c r="J138" s="105"/>
      <c r="K138" s="105"/>
      <c r="L138" s="105"/>
      <c r="M138" s="108"/>
      <c r="N138" s="108"/>
      <c r="O138" s="355"/>
      <c r="P138" s="353"/>
      <c r="Q138" s="354"/>
      <c r="T138" s="110"/>
      <c r="U138" s="111"/>
      <c r="V138" s="111"/>
      <c r="X138" s="112"/>
      <c r="Z138" s="113"/>
      <c r="AA138" s="114"/>
      <c r="AB138" s="115"/>
    </row>
    <row r="139" spans="1:28" s="102" customFormat="1" ht="15.2" hidden="1" customHeight="1">
      <c r="A139" s="138"/>
      <c r="B139" s="153"/>
      <c r="C139" s="159" t="s">
        <v>269</v>
      </c>
      <c r="D139" s="95" t="s">
        <v>3</v>
      </c>
      <c r="E139" s="161"/>
      <c r="F139" s="109"/>
      <c r="G139" s="95" t="s">
        <v>3</v>
      </c>
      <c r="H139" s="98">
        <f t="shared" si="139"/>
        <v>0</v>
      </c>
      <c r="I139" s="98"/>
      <c r="J139" s="98"/>
      <c r="K139" s="98"/>
      <c r="L139" s="98"/>
      <c r="M139" s="101"/>
      <c r="N139" s="101"/>
      <c r="O139" s="356" t="e">
        <f t="shared" ref="O139" si="167">+F140/F139</f>
        <v>#DIV/0!</v>
      </c>
      <c r="P139" s="357" t="e">
        <f t="shared" ref="P139" si="168">+H140/H139</f>
        <v>#DIV/0!</v>
      </c>
      <c r="Q139" s="358" t="e">
        <f t="shared" ref="Q139" si="169">+(O139*O139)/P139</f>
        <v>#DIV/0!</v>
      </c>
      <c r="T139" s="110"/>
      <c r="U139" s="111"/>
      <c r="V139" s="111"/>
      <c r="X139" s="112"/>
      <c r="Z139" s="113"/>
      <c r="AA139" s="114"/>
      <c r="AB139" s="115"/>
    </row>
    <row r="140" spans="1:28" s="102" customFormat="1" ht="15.2" hidden="1" customHeight="1">
      <c r="A140" s="138"/>
      <c r="B140" s="153"/>
      <c r="C140" s="160"/>
      <c r="D140" s="95" t="s">
        <v>2</v>
      </c>
      <c r="E140" s="162"/>
      <c r="F140" s="116"/>
      <c r="G140" s="95" t="s">
        <v>40</v>
      </c>
      <c r="H140" s="105">
        <f t="shared" si="139"/>
        <v>0</v>
      </c>
      <c r="I140" s="105"/>
      <c r="J140" s="105"/>
      <c r="K140" s="105"/>
      <c r="L140" s="105"/>
      <c r="M140" s="108"/>
      <c r="N140" s="108"/>
      <c r="O140" s="359"/>
      <c r="P140" s="357"/>
      <c r="Q140" s="358"/>
      <c r="T140" s="110"/>
      <c r="U140" s="111"/>
      <c r="V140" s="111"/>
      <c r="X140" s="112"/>
      <c r="Z140" s="113"/>
      <c r="AA140" s="114"/>
      <c r="AB140" s="115"/>
    </row>
    <row r="141" spans="1:28" s="102" customFormat="1" ht="15.2" hidden="1" customHeight="1">
      <c r="A141" s="138"/>
      <c r="B141" s="153"/>
      <c r="C141" s="159" t="s">
        <v>270</v>
      </c>
      <c r="D141" s="95" t="s">
        <v>3</v>
      </c>
      <c r="E141" s="161"/>
      <c r="F141" s="109"/>
      <c r="G141" s="95" t="s">
        <v>3</v>
      </c>
      <c r="H141" s="98">
        <f t="shared" si="139"/>
        <v>0</v>
      </c>
      <c r="I141" s="98"/>
      <c r="J141" s="98"/>
      <c r="K141" s="98"/>
      <c r="L141" s="98"/>
      <c r="M141" s="101"/>
      <c r="N141" s="101"/>
      <c r="O141" s="352" t="e">
        <f t="shared" ref="O141" si="170">+F142/F141</f>
        <v>#DIV/0!</v>
      </c>
      <c r="P141" s="353" t="e">
        <f t="shared" ref="P141" si="171">+H142/H141</f>
        <v>#DIV/0!</v>
      </c>
      <c r="Q141" s="354" t="e">
        <f t="shared" ref="Q141" si="172">+(O141*O141)/P141</f>
        <v>#DIV/0!</v>
      </c>
      <c r="T141" s="110"/>
      <c r="U141" s="111"/>
      <c r="V141" s="111"/>
      <c r="X141" s="112"/>
      <c r="Z141" s="113"/>
      <c r="AA141" s="114"/>
      <c r="AB141" s="115"/>
    </row>
    <row r="142" spans="1:28" s="102" customFormat="1" ht="15.2" hidden="1" customHeight="1">
      <c r="A142" s="138"/>
      <c r="B142" s="153"/>
      <c r="C142" s="160"/>
      <c r="D142" s="95" t="s">
        <v>2</v>
      </c>
      <c r="E142" s="162"/>
      <c r="F142" s="116"/>
      <c r="G142" s="95" t="s">
        <v>40</v>
      </c>
      <c r="H142" s="105">
        <f t="shared" si="139"/>
        <v>0</v>
      </c>
      <c r="I142" s="105"/>
      <c r="J142" s="105"/>
      <c r="K142" s="105"/>
      <c r="L142" s="105"/>
      <c r="M142" s="108"/>
      <c r="N142" s="108"/>
      <c r="O142" s="355"/>
      <c r="P142" s="353"/>
      <c r="Q142" s="354"/>
      <c r="T142" s="110"/>
      <c r="U142" s="111"/>
      <c r="V142" s="111"/>
      <c r="X142" s="112"/>
      <c r="Z142" s="113"/>
      <c r="AA142" s="114"/>
      <c r="AB142" s="115"/>
    </row>
    <row r="143" spans="1:28" s="102" customFormat="1" ht="15.2" hidden="1" customHeight="1">
      <c r="A143" s="138"/>
      <c r="B143" s="153"/>
      <c r="C143" s="159" t="s">
        <v>271</v>
      </c>
      <c r="D143" s="95" t="s">
        <v>3</v>
      </c>
      <c r="E143" s="161"/>
      <c r="F143" s="109"/>
      <c r="G143" s="95" t="s">
        <v>3</v>
      </c>
      <c r="H143" s="98">
        <f t="shared" si="139"/>
        <v>0</v>
      </c>
      <c r="I143" s="98"/>
      <c r="J143" s="98"/>
      <c r="K143" s="98"/>
      <c r="L143" s="98"/>
      <c r="M143" s="101"/>
      <c r="N143" s="101"/>
      <c r="O143" s="352" t="e">
        <f t="shared" ref="O143" si="173">+F144/F143</f>
        <v>#DIV/0!</v>
      </c>
      <c r="P143" s="353" t="e">
        <f t="shared" ref="P143" si="174">+H144/H143</f>
        <v>#DIV/0!</v>
      </c>
      <c r="Q143" s="354" t="e">
        <f t="shared" ref="Q143" si="175">+(O143*O143)/P143</f>
        <v>#DIV/0!</v>
      </c>
      <c r="T143" s="110"/>
      <c r="U143" s="111"/>
      <c r="V143" s="111"/>
      <c r="X143" s="112"/>
      <c r="Z143" s="113"/>
      <c r="AA143" s="114"/>
      <c r="AB143" s="115"/>
    </row>
    <row r="144" spans="1:28" s="102" customFormat="1" ht="15.2" hidden="1" customHeight="1">
      <c r="A144" s="138"/>
      <c r="B144" s="153"/>
      <c r="C144" s="160"/>
      <c r="D144" s="95" t="s">
        <v>2</v>
      </c>
      <c r="E144" s="162"/>
      <c r="F144" s="116"/>
      <c r="G144" s="95" t="s">
        <v>40</v>
      </c>
      <c r="H144" s="105">
        <f t="shared" si="139"/>
        <v>0</v>
      </c>
      <c r="I144" s="105"/>
      <c r="J144" s="105"/>
      <c r="K144" s="105"/>
      <c r="L144" s="105"/>
      <c r="M144" s="108"/>
      <c r="N144" s="108"/>
      <c r="O144" s="355"/>
      <c r="P144" s="353"/>
      <c r="Q144" s="354"/>
      <c r="T144" s="110"/>
      <c r="U144" s="111"/>
      <c r="V144" s="111"/>
      <c r="X144" s="112"/>
      <c r="Z144" s="113"/>
      <c r="AA144" s="114"/>
      <c r="AB144" s="115"/>
    </row>
    <row r="145" spans="1:28" s="102" customFormat="1" ht="15.2" hidden="1" customHeight="1">
      <c r="A145" s="138"/>
      <c r="B145" s="153"/>
      <c r="C145" s="159" t="s">
        <v>272</v>
      </c>
      <c r="D145" s="95" t="s">
        <v>3</v>
      </c>
      <c r="E145" s="161"/>
      <c r="F145" s="109"/>
      <c r="G145" s="95" t="s">
        <v>3</v>
      </c>
      <c r="H145" s="98">
        <f t="shared" si="139"/>
        <v>0</v>
      </c>
      <c r="I145" s="98"/>
      <c r="J145" s="98"/>
      <c r="K145" s="98"/>
      <c r="L145" s="98"/>
      <c r="M145" s="101"/>
      <c r="N145" s="101"/>
      <c r="O145" s="356" t="e">
        <f t="shared" ref="O145" si="176">+F146/F145</f>
        <v>#DIV/0!</v>
      </c>
      <c r="P145" s="357" t="e">
        <f t="shared" ref="P145" si="177">+H146/H145</f>
        <v>#DIV/0!</v>
      </c>
      <c r="Q145" s="358" t="e">
        <f t="shared" ref="Q145" si="178">+(O145*O145)/P145</f>
        <v>#DIV/0!</v>
      </c>
      <c r="T145" s="110"/>
      <c r="U145" s="111"/>
      <c r="V145" s="111"/>
      <c r="X145" s="112"/>
      <c r="Z145" s="113"/>
      <c r="AA145" s="114"/>
      <c r="AB145" s="115"/>
    </row>
    <row r="146" spans="1:28" s="102" customFormat="1" ht="15.2" hidden="1" customHeight="1">
      <c r="A146" s="138"/>
      <c r="B146" s="153"/>
      <c r="C146" s="160"/>
      <c r="D146" s="95" t="s">
        <v>2</v>
      </c>
      <c r="E146" s="162"/>
      <c r="F146" s="116"/>
      <c r="G146" s="95" t="s">
        <v>40</v>
      </c>
      <c r="H146" s="105">
        <f t="shared" si="139"/>
        <v>0</v>
      </c>
      <c r="I146" s="105"/>
      <c r="J146" s="105"/>
      <c r="K146" s="105"/>
      <c r="L146" s="105"/>
      <c r="M146" s="108"/>
      <c r="N146" s="108"/>
      <c r="O146" s="359"/>
      <c r="P146" s="357"/>
      <c r="Q146" s="358"/>
      <c r="T146" s="110"/>
      <c r="U146" s="111"/>
      <c r="V146" s="111"/>
      <c r="X146" s="112"/>
      <c r="Z146" s="113"/>
      <c r="AA146" s="114"/>
      <c r="AB146" s="115"/>
    </row>
    <row r="147" spans="1:28" s="102" customFormat="1" ht="15.2" hidden="1" customHeight="1">
      <c r="A147" s="138"/>
      <c r="B147" s="153"/>
      <c r="C147" s="159" t="s">
        <v>273</v>
      </c>
      <c r="D147" s="95" t="s">
        <v>3</v>
      </c>
      <c r="E147" s="161"/>
      <c r="F147" s="109"/>
      <c r="G147" s="95" t="s">
        <v>3</v>
      </c>
      <c r="H147" s="98">
        <f t="shared" si="139"/>
        <v>0</v>
      </c>
      <c r="I147" s="98"/>
      <c r="J147" s="98"/>
      <c r="K147" s="98"/>
      <c r="L147" s="98"/>
      <c r="M147" s="101"/>
      <c r="N147" s="101"/>
      <c r="O147" s="352" t="e">
        <f t="shared" ref="O147" si="179">+F148/F147</f>
        <v>#DIV/0!</v>
      </c>
      <c r="P147" s="353" t="e">
        <f t="shared" ref="P147" si="180">+H148/H147</f>
        <v>#DIV/0!</v>
      </c>
      <c r="Q147" s="354" t="e">
        <f t="shared" ref="Q147" si="181">+(O147*O147)/P147</f>
        <v>#DIV/0!</v>
      </c>
      <c r="T147" s="110"/>
      <c r="U147" s="111"/>
      <c r="V147" s="111"/>
      <c r="X147" s="112"/>
      <c r="Z147" s="113"/>
      <c r="AA147" s="114"/>
      <c r="AB147" s="115"/>
    </row>
    <row r="148" spans="1:28" s="102" customFormat="1" ht="15.2" hidden="1" customHeight="1">
      <c r="A148" s="138"/>
      <c r="B148" s="153"/>
      <c r="C148" s="160"/>
      <c r="D148" s="95" t="s">
        <v>2</v>
      </c>
      <c r="E148" s="162"/>
      <c r="F148" s="116"/>
      <c r="G148" s="95" t="s">
        <v>40</v>
      </c>
      <c r="H148" s="105">
        <f t="shared" si="139"/>
        <v>0</v>
      </c>
      <c r="I148" s="105"/>
      <c r="J148" s="105"/>
      <c r="K148" s="105"/>
      <c r="L148" s="105"/>
      <c r="M148" s="108"/>
      <c r="N148" s="108"/>
      <c r="O148" s="355"/>
      <c r="P148" s="353"/>
      <c r="Q148" s="354"/>
      <c r="T148" s="110"/>
      <c r="U148" s="111"/>
      <c r="V148" s="111"/>
      <c r="X148" s="112"/>
      <c r="Z148" s="113"/>
      <c r="AA148" s="114"/>
      <c r="AB148" s="115"/>
    </row>
    <row r="149" spans="1:28" s="102" customFormat="1" ht="15.2" hidden="1" customHeight="1">
      <c r="A149" s="138"/>
      <c r="B149" s="153"/>
      <c r="C149" s="159" t="s">
        <v>274</v>
      </c>
      <c r="D149" s="95" t="s">
        <v>3</v>
      </c>
      <c r="E149" s="161"/>
      <c r="F149" s="109"/>
      <c r="G149" s="95" t="s">
        <v>3</v>
      </c>
      <c r="H149" s="98">
        <f t="shared" si="139"/>
        <v>0</v>
      </c>
      <c r="I149" s="98"/>
      <c r="J149" s="98"/>
      <c r="K149" s="98"/>
      <c r="L149" s="98"/>
      <c r="M149" s="101"/>
      <c r="N149" s="101"/>
      <c r="O149" s="352" t="e">
        <f t="shared" ref="O149" si="182">+F150/F149</f>
        <v>#DIV/0!</v>
      </c>
      <c r="P149" s="353" t="e">
        <f t="shared" ref="P149" si="183">+H150/H149</f>
        <v>#DIV/0!</v>
      </c>
      <c r="Q149" s="354" t="e">
        <f t="shared" ref="Q149" si="184">+(O149*O149)/P149</f>
        <v>#DIV/0!</v>
      </c>
      <c r="T149" s="110"/>
      <c r="U149" s="111"/>
      <c r="V149" s="111"/>
      <c r="X149" s="112"/>
      <c r="Z149" s="113"/>
      <c r="AA149" s="114"/>
      <c r="AB149" s="115"/>
    </row>
    <row r="150" spans="1:28" s="102" customFormat="1" ht="15.2" hidden="1" customHeight="1">
      <c r="A150" s="138"/>
      <c r="B150" s="154"/>
      <c r="C150" s="160"/>
      <c r="D150" s="95" t="s">
        <v>2</v>
      </c>
      <c r="E150" s="162"/>
      <c r="F150" s="116"/>
      <c r="G150" s="95" t="s">
        <v>40</v>
      </c>
      <c r="H150" s="105">
        <f t="shared" si="139"/>
        <v>0</v>
      </c>
      <c r="I150" s="105"/>
      <c r="J150" s="105"/>
      <c r="K150" s="105"/>
      <c r="L150" s="105"/>
      <c r="M150" s="108"/>
      <c r="N150" s="108"/>
      <c r="O150" s="355"/>
      <c r="P150" s="353"/>
      <c r="Q150" s="354"/>
      <c r="T150" s="110"/>
      <c r="U150" s="111"/>
      <c r="V150" s="111"/>
      <c r="X150" s="112"/>
      <c r="Z150" s="113"/>
      <c r="AA150" s="114"/>
      <c r="AB150" s="115"/>
    </row>
    <row r="151" spans="1:28" s="102" customFormat="1" ht="15.2" hidden="1" customHeight="1">
      <c r="A151" s="138" t="s">
        <v>275</v>
      </c>
      <c r="B151" s="152" t="s">
        <v>327</v>
      </c>
      <c r="C151" s="159" t="s">
        <v>276</v>
      </c>
      <c r="D151" s="95" t="s">
        <v>3</v>
      </c>
      <c r="E151" s="161" t="s">
        <v>315</v>
      </c>
      <c r="F151" s="109"/>
      <c r="G151" s="95" t="s">
        <v>3</v>
      </c>
      <c r="H151" s="98">
        <f t="shared" si="139"/>
        <v>0</v>
      </c>
      <c r="I151" s="98"/>
      <c r="J151" s="98"/>
      <c r="K151" s="98"/>
      <c r="L151" s="98"/>
      <c r="M151" s="101"/>
      <c r="N151" s="101"/>
      <c r="O151" s="356" t="e">
        <f t="shared" ref="O151" si="185">+F152/F151</f>
        <v>#DIV/0!</v>
      </c>
      <c r="P151" s="357" t="e">
        <f t="shared" ref="P151" si="186">+H152/H151</f>
        <v>#DIV/0!</v>
      </c>
      <c r="Q151" s="358" t="e">
        <f t="shared" ref="Q151" si="187">+(O151*O151)/P151</f>
        <v>#DIV/0!</v>
      </c>
      <c r="T151" s="110"/>
      <c r="U151" s="111"/>
      <c r="V151" s="111"/>
      <c r="X151" s="112"/>
      <c r="Z151" s="113"/>
      <c r="AA151" s="114"/>
      <c r="AB151" s="115"/>
    </row>
    <row r="152" spans="1:28" s="102" customFormat="1" ht="15.2" hidden="1" customHeight="1">
      <c r="A152" s="138"/>
      <c r="B152" s="153"/>
      <c r="C152" s="160"/>
      <c r="D152" s="95" t="s">
        <v>2</v>
      </c>
      <c r="E152" s="162"/>
      <c r="F152" s="116"/>
      <c r="G152" s="95" t="s">
        <v>40</v>
      </c>
      <c r="H152" s="105">
        <f t="shared" si="139"/>
        <v>0</v>
      </c>
      <c r="I152" s="105"/>
      <c r="J152" s="105"/>
      <c r="K152" s="105"/>
      <c r="L152" s="105"/>
      <c r="M152" s="108"/>
      <c r="N152" s="108"/>
      <c r="O152" s="359"/>
      <c r="P152" s="357"/>
      <c r="Q152" s="358"/>
      <c r="T152" s="110"/>
      <c r="U152" s="111"/>
      <c r="V152" s="111"/>
      <c r="X152" s="112"/>
      <c r="Z152" s="113"/>
      <c r="AA152" s="114"/>
      <c r="AB152" s="115"/>
    </row>
    <row r="153" spans="1:28" s="102" customFormat="1" ht="15.2" hidden="1" customHeight="1">
      <c r="A153" s="138"/>
      <c r="B153" s="153"/>
      <c r="C153" s="159" t="s">
        <v>277</v>
      </c>
      <c r="D153" s="95" t="s">
        <v>3</v>
      </c>
      <c r="E153" s="161"/>
      <c r="F153" s="109"/>
      <c r="G153" s="95" t="s">
        <v>3</v>
      </c>
      <c r="H153" s="98">
        <f t="shared" si="139"/>
        <v>0</v>
      </c>
      <c r="I153" s="98"/>
      <c r="J153" s="98"/>
      <c r="K153" s="98"/>
      <c r="L153" s="98"/>
      <c r="M153" s="101"/>
      <c r="N153" s="101"/>
      <c r="O153" s="352" t="e">
        <f t="shared" ref="O153" si="188">+F154/F153</f>
        <v>#DIV/0!</v>
      </c>
      <c r="P153" s="353" t="e">
        <f t="shared" ref="P153" si="189">+H154/H153</f>
        <v>#DIV/0!</v>
      </c>
      <c r="Q153" s="354" t="e">
        <f t="shared" ref="Q153" si="190">+(O153*O153)/P153</f>
        <v>#DIV/0!</v>
      </c>
      <c r="T153" s="110"/>
      <c r="U153" s="111"/>
      <c r="V153" s="111"/>
      <c r="X153" s="112"/>
      <c r="Z153" s="113"/>
      <c r="AA153" s="114"/>
      <c r="AB153" s="115"/>
    </row>
    <row r="154" spans="1:28" s="102" customFormat="1" ht="15.2" hidden="1" customHeight="1">
      <c r="A154" s="138"/>
      <c r="B154" s="153"/>
      <c r="C154" s="160"/>
      <c r="D154" s="95" t="s">
        <v>2</v>
      </c>
      <c r="E154" s="162"/>
      <c r="F154" s="116"/>
      <c r="G154" s="95" t="s">
        <v>40</v>
      </c>
      <c r="H154" s="105">
        <f t="shared" si="139"/>
        <v>0</v>
      </c>
      <c r="I154" s="105"/>
      <c r="J154" s="105"/>
      <c r="K154" s="105"/>
      <c r="L154" s="105"/>
      <c r="M154" s="108"/>
      <c r="N154" s="108"/>
      <c r="O154" s="355"/>
      <c r="P154" s="353"/>
      <c r="Q154" s="354"/>
      <c r="T154" s="110"/>
      <c r="U154" s="111"/>
      <c r="V154" s="111"/>
      <c r="X154" s="112"/>
      <c r="Z154" s="113"/>
      <c r="AA154" s="114"/>
      <c r="AB154" s="115"/>
    </row>
    <row r="155" spans="1:28" s="102" customFormat="1" ht="15.2" hidden="1" customHeight="1">
      <c r="A155" s="138"/>
      <c r="B155" s="153"/>
      <c r="C155" s="159" t="s">
        <v>278</v>
      </c>
      <c r="D155" s="95" t="s">
        <v>3</v>
      </c>
      <c r="E155" s="161"/>
      <c r="F155" s="109"/>
      <c r="G155" s="95" t="s">
        <v>3</v>
      </c>
      <c r="H155" s="98">
        <f t="shared" si="139"/>
        <v>0</v>
      </c>
      <c r="I155" s="98"/>
      <c r="J155" s="98"/>
      <c r="K155" s="98"/>
      <c r="L155" s="98"/>
      <c r="M155" s="101"/>
      <c r="N155" s="101"/>
      <c r="O155" s="352" t="e">
        <f t="shared" ref="O155" si="191">+F156/F155</f>
        <v>#DIV/0!</v>
      </c>
      <c r="P155" s="353" t="e">
        <f t="shared" ref="P155" si="192">+H156/H155</f>
        <v>#DIV/0!</v>
      </c>
      <c r="Q155" s="354" t="e">
        <f t="shared" ref="Q155" si="193">+(O155*O155)/P155</f>
        <v>#DIV/0!</v>
      </c>
      <c r="T155" s="110"/>
      <c r="U155" s="111"/>
      <c r="V155" s="111"/>
      <c r="X155" s="112"/>
      <c r="Z155" s="113"/>
      <c r="AA155" s="114"/>
      <c r="AB155" s="115"/>
    </row>
    <row r="156" spans="1:28" s="102" customFormat="1" ht="15.2" hidden="1" customHeight="1">
      <c r="A156" s="138"/>
      <c r="B156" s="153"/>
      <c r="C156" s="160"/>
      <c r="D156" s="95" t="s">
        <v>2</v>
      </c>
      <c r="E156" s="162"/>
      <c r="F156" s="116"/>
      <c r="G156" s="95" t="s">
        <v>40</v>
      </c>
      <c r="H156" s="105">
        <f t="shared" si="139"/>
        <v>0</v>
      </c>
      <c r="I156" s="105"/>
      <c r="J156" s="105"/>
      <c r="K156" s="105"/>
      <c r="L156" s="105"/>
      <c r="M156" s="108"/>
      <c r="N156" s="108"/>
      <c r="O156" s="355"/>
      <c r="P156" s="353"/>
      <c r="Q156" s="354"/>
      <c r="T156" s="110"/>
      <c r="U156" s="111"/>
      <c r="V156" s="111"/>
      <c r="X156" s="112"/>
      <c r="Z156" s="113"/>
      <c r="AA156" s="114"/>
      <c r="AB156" s="115"/>
    </row>
    <row r="157" spans="1:28" s="102" customFormat="1" ht="15.2" hidden="1" customHeight="1">
      <c r="A157" s="138"/>
      <c r="B157" s="153"/>
      <c r="C157" s="159" t="s">
        <v>279</v>
      </c>
      <c r="D157" s="95" t="s">
        <v>3</v>
      </c>
      <c r="E157" s="161"/>
      <c r="F157" s="109"/>
      <c r="G157" s="95" t="s">
        <v>3</v>
      </c>
      <c r="H157" s="98">
        <f t="shared" si="139"/>
        <v>0</v>
      </c>
      <c r="I157" s="98"/>
      <c r="J157" s="98"/>
      <c r="K157" s="98"/>
      <c r="L157" s="98"/>
      <c r="M157" s="101"/>
      <c r="N157" s="101"/>
      <c r="O157" s="356" t="e">
        <f t="shared" ref="O157" si="194">+F158/F157</f>
        <v>#DIV/0!</v>
      </c>
      <c r="P157" s="357" t="e">
        <f t="shared" ref="P157" si="195">+H158/H157</f>
        <v>#DIV/0!</v>
      </c>
      <c r="Q157" s="358" t="e">
        <f t="shared" ref="Q157" si="196">+(O157*O157)/P157</f>
        <v>#DIV/0!</v>
      </c>
      <c r="T157" s="110"/>
      <c r="U157" s="111"/>
      <c r="V157" s="111"/>
      <c r="X157" s="112"/>
      <c r="Z157" s="113"/>
      <c r="AA157" s="114"/>
      <c r="AB157" s="115"/>
    </row>
    <row r="158" spans="1:28" s="102" customFormat="1" ht="15.2" hidden="1" customHeight="1">
      <c r="A158" s="138"/>
      <c r="B158" s="153"/>
      <c r="C158" s="160"/>
      <c r="D158" s="95" t="s">
        <v>2</v>
      </c>
      <c r="E158" s="162"/>
      <c r="F158" s="116"/>
      <c r="G158" s="95" t="s">
        <v>40</v>
      </c>
      <c r="H158" s="105">
        <f t="shared" si="139"/>
        <v>0</v>
      </c>
      <c r="I158" s="105"/>
      <c r="J158" s="105"/>
      <c r="K158" s="105"/>
      <c r="L158" s="105"/>
      <c r="M158" s="108"/>
      <c r="N158" s="108"/>
      <c r="O158" s="359"/>
      <c r="P158" s="357"/>
      <c r="Q158" s="358"/>
      <c r="T158" s="110"/>
      <c r="U158" s="111"/>
      <c r="V158" s="111"/>
      <c r="X158" s="112"/>
      <c r="Z158" s="113"/>
      <c r="AA158" s="114"/>
      <c r="AB158" s="115"/>
    </row>
    <row r="159" spans="1:28" s="102" customFormat="1" ht="15.2" hidden="1" customHeight="1">
      <c r="A159" s="138"/>
      <c r="B159" s="153"/>
      <c r="C159" s="159" t="s">
        <v>280</v>
      </c>
      <c r="D159" s="95" t="s">
        <v>3</v>
      </c>
      <c r="E159" s="161"/>
      <c r="F159" s="109"/>
      <c r="G159" s="95" t="s">
        <v>3</v>
      </c>
      <c r="H159" s="98">
        <f t="shared" si="139"/>
        <v>0</v>
      </c>
      <c r="I159" s="98"/>
      <c r="J159" s="98"/>
      <c r="K159" s="98"/>
      <c r="L159" s="98"/>
      <c r="M159" s="101"/>
      <c r="N159" s="101"/>
      <c r="O159" s="352" t="e">
        <f t="shared" ref="O159" si="197">+F160/F159</f>
        <v>#DIV/0!</v>
      </c>
      <c r="P159" s="353" t="e">
        <f t="shared" ref="P159" si="198">+H160/H159</f>
        <v>#DIV/0!</v>
      </c>
      <c r="Q159" s="354" t="e">
        <f t="shared" ref="Q159" si="199">+(O159*O159)/P159</f>
        <v>#DIV/0!</v>
      </c>
      <c r="T159" s="110"/>
      <c r="U159" s="111"/>
      <c r="V159" s="111"/>
      <c r="X159" s="112"/>
      <c r="Z159" s="113"/>
      <c r="AA159" s="114"/>
      <c r="AB159" s="115"/>
    </row>
    <row r="160" spans="1:28" s="102" customFormat="1" ht="15.2" hidden="1" customHeight="1">
      <c r="A160" s="138"/>
      <c r="B160" s="153"/>
      <c r="C160" s="160"/>
      <c r="D160" s="95" t="s">
        <v>2</v>
      </c>
      <c r="E160" s="162"/>
      <c r="F160" s="116"/>
      <c r="G160" s="95" t="s">
        <v>40</v>
      </c>
      <c r="H160" s="105">
        <f t="shared" si="139"/>
        <v>0</v>
      </c>
      <c r="I160" s="105"/>
      <c r="J160" s="105"/>
      <c r="K160" s="105"/>
      <c r="L160" s="105"/>
      <c r="M160" s="108"/>
      <c r="N160" s="108"/>
      <c r="O160" s="355"/>
      <c r="P160" s="353"/>
      <c r="Q160" s="354"/>
      <c r="T160" s="110"/>
      <c r="U160" s="111"/>
      <c r="V160" s="111"/>
      <c r="X160" s="112"/>
      <c r="Z160" s="113"/>
      <c r="AA160" s="114"/>
      <c r="AB160" s="115"/>
    </row>
    <row r="161" spans="1:28" s="102" customFormat="1" ht="15.2" hidden="1" customHeight="1">
      <c r="A161" s="138"/>
      <c r="B161" s="153"/>
      <c r="C161" s="159" t="s">
        <v>281</v>
      </c>
      <c r="D161" s="95" t="s">
        <v>3</v>
      </c>
      <c r="E161" s="161"/>
      <c r="F161" s="109"/>
      <c r="G161" s="95" t="s">
        <v>3</v>
      </c>
      <c r="H161" s="98">
        <f t="shared" si="139"/>
        <v>0</v>
      </c>
      <c r="I161" s="98"/>
      <c r="J161" s="98"/>
      <c r="K161" s="98"/>
      <c r="L161" s="98"/>
      <c r="M161" s="101"/>
      <c r="N161" s="101"/>
      <c r="O161" s="352" t="e">
        <f t="shared" ref="O161" si="200">+F162/F161</f>
        <v>#DIV/0!</v>
      </c>
      <c r="P161" s="353" t="e">
        <f t="shared" ref="P161" si="201">+H162/H161</f>
        <v>#DIV/0!</v>
      </c>
      <c r="Q161" s="354" t="e">
        <f t="shared" ref="Q161" si="202">+(O161*O161)/P161</f>
        <v>#DIV/0!</v>
      </c>
      <c r="T161" s="110"/>
      <c r="U161" s="111"/>
      <c r="V161" s="111"/>
      <c r="X161" s="112"/>
      <c r="Z161" s="113"/>
      <c r="AA161" s="114"/>
      <c r="AB161" s="115"/>
    </row>
    <row r="162" spans="1:28" s="102" customFormat="1" ht="15.2" hidden="1" customHeight="1">
      <c r="A162" s="138"/>
      <c r="B162" s="153"/>
      <c r="C162" s="160"/>
      <c r="D162" s="95" t="s">
        <v>2</v>
      </c>
      <c r="E162" s="162"/>
      <c r="F162" s="116"/>
      <c r="G162" s="95" t="s">
        <v>40</v>
      </c>
      <c r="H162" s="105">
        <f t="shared" si="139"/>
        <v>0</v>
      </c>
      <c r="I162" s="105"/>
      <c r="J162" s="105"/>
      <c r="K162" s="105"/>
      <c r="L162" s="105"/>
      <c r="M162" s="108"/>
      <c r="N162" s="108"/>
      <c r="O162" s="355"/>
      <c r="P162" s="353"/>
      <c r="Q162" s="354"/>
      <c r="T162" s="110"/>
      <c r="U162" s="111"/>
      <c r="V162" s="111"/>
      <c r="X162" s="112"/>
      <c r="Z162" s="113"/>
      <c r="AA162" s="114"/>
      <c r="AB162" s="115"/>
    </row>
    <row r="163" spans="1:28" s="102" customFormat="1" ht="15.2" hidden="1" customHeight="1">
      <c r="A163" s="138"/>
      <c r="B163" s="153"/>
      <c r="C163" s="159" t="s">
        <v>282</v>
      </c>
      <c r="D163" s="95" t="s">
        <v>3</v>
      </c>
      <c r="E163" s="161"/>
      <c r="F163" s="109"/>
      <c r="G163" s="95" t="s">
        <v>3</v>
      </c>
      <c r="H163" s="98">
        <f t="shared" si="139"/>
        <v>0</v>
      </c>
      <c r="I163" s="98"/>
      <c r="J163" s="98"/>
      <c r="K163" s="98"/>
      <c r="L163" s="98"/>
      <c r="M163" s="101"/>
      <c r="N163" s="101"/>
      <c r="O163" s="356" t="e">
        <f t="shared" ref="O163" si="203">+F164/F163</f>
        <v>#DIV/0!</v>
      </c>
      <c r="P163" s="357" t="e">
        <f t="shared" ref="P163" si="204">+H164/H163</f>
        <v>#DIV/0!</v>
      </c>
      <c r="Q163" s="358" t="e">
        <f t="shared" ref="Q163" si="205">+(O163*O163)/P163</f>
        <v>#DIV/0!</v>
      </c>
      <c r="T163" s="110"/>
      <c r="U163" s="111"/>
      <c r="V163" s="111"/>
      <c r="X163" s="112"/>
      <c r="Z163" s="113"/>
      <c r="AA163" s="114"/>
      <c r="AB163" s="115"/>
    </row>
    <row r="164" spans="1:28" s="102" customFormat="1" ht="15.2" hidden="1" customHeight="1">
      <c r="A164" s="138"/>
      <c r="B164" s="153"/>
      <c r="C164" s="160"/>
      <c r="D164" s="95" t="s">
        <v>2</v>
      </c>
      <c r="E164" s="162"/>
      <c r="F164" s="116"/>
      <c r="G164" s="95" t="s">
        <v>40</v>
      </c>
      <c r="H164" s="105">
        <f t="shared" si="139"/>
        <v>0</v>
      </c>
      <c r="I164" s="105"/>
      <c r="J164" s="105"/>
      <c r="K164" s="105"/>
      <c r="L164" s="105"/>
      <c r="M164" s="108"/>
      <c r="N164" s="108"/>
      <c r="O164" s="359"/>
      <c r="P164" s="357"/>
      <c r="Q164" s="358"/>
      <c r="T164" s="110"/>
      <c r="U164" s="111"/>
      <c r="V164" s="111"/>
      <c r="X164" s="112"/>
      <c r="Z164" s="113"/>
      <c r="AA164" s="114"/>
      <c r="AB164" s="115"/>
    </row>
    <row r="165" spans="1:28" s="102" customFormat="1" ht="15.2" hidden="1" customHeight="1">
      <c r="A165" s="138"/>
      <c r="B165" s="153"/>
      <c r="C165" s="159" t="s">
        <v>283</v>
      </c>
      <c r="D165" s="95" t="s">
        <v>3</v>
      </c>
      <c r="E165" s="161"/>
      <c r="F165" s="109"/>
      <c r="G165" s="95" t="s">
        <v>3</v>
      </c>
      <c r="H165" s="98">
        <f t="shared" si="139"/>
        <v>0</v>
      </c>
      <c r="I165" s="98"/>
      <c r="J165" s="98"/>
      <c r="K165" s="98"/>
      <c r="L165" s="98"/>
      <c r="M165" s="101"/>
      <c r="N165" s="101"/>
      <c r="O165" s="352" t="e">
        <f t="shared" ref="O165" si="206">+F166/F165</f>
        <v>#DIV/0!</v>
      </c>
      <c r="P165" s="353" t="e">
        <f t="shared" ref="P165" si="207">+H166/H165</f>
        <v>#DIV/0!</v>
      </c>
      <c r="Q165" s="354" t="e">
        <f t="shared" ref="Q165" si="208">+(O165*O165)/P165</f>
        <v>#DIV/0!</v>
      </c>
      <c r="T165" s="110"/>
      <c r="U165" s="111"/>
      <c r="V165" s="111"/>
      <c r="X165" s="112"/>
      <c r="Z165" s="113"/>
      <c r="AA165" s="114"/>
      <c r="AB165" s="115"/>
    </row>
    <row r="166" spans="1:28" s="102" customFormat="1" ht="15.2" hidden="1" customHeight="1">
      <c r="A166" s="138"/>
      <c r="B166" s="153"/>
      <c r="C166" s="160"/>
      <c r="D166" s="95" t="s">
        <v>2</v>
      </c>
      <c r="E166" s="162"/>
      <c r="F166" s="116"/>
      <c r="G166" s="95" t="s">
        <v>40</v>
      </c>
      <c r="H166" s="105">
        <f t="shared" si="139"/>
        <v>0</v>
      </c>
      <c r="I166" s="105"/>
      <c r="J166" s="105"/>
      <c r="K166" s="105"/>
      <c r="L166" s="105"/>
      <c r="M166" s="108"/>
      <c r="N166" s="108"/>
      <c r="O166" s="355"/>
      <c r="P166" s="353"/>
      <c r="Q166" s="354"/>
      <c r="T166" s="110"/>
      <c r="U166" s="111"/>
      <c r="V166" s="111"/>
      <c r="X166" s="112"/>
      <c r="Z166" s="113"/>
      <c r="AA166" s="114"/>
      <c r="AB166" s="115"/>
    </row>
    <row r="167" spans="1:28" s="102" customFormat="1" ht="15.2" customHeight="1">
      <c r="A167" s="138"/>
      <c r="B167" s="153"/>
      <c r="C167" s="159" t="s">
        <v>284</v>
      </c>
      <c r="D167" s="95" t="s">
        <v>3</v>
      </c>
      <c r="E167" s="161" t="s">
        <v>375</v>
      </c>
      <c r="F167" s="109">
        <v>1</v>
      </c>
      <c r="G167" s="95" t="s">
        <v>3</v>
      </c>
      <c r="H167" s="98">
        <f t="shared" si="139"/>
        <v>700000000</v>
      </c>
      <c r="I167" s="98"/>
      <c r="J167" s="90">
        <v>700000000</v>
      </c>
      <c r="K167" s="98"/>
      <c r="L167" s="98"/>
      <c r="M167" s="101">
        <v>45659</v>
      </c>
      <c r="N167" s="101">
        <v>46022</v>
      </c>
      <c r="O167" s="352">
        <f t="shared" ref="O167" si="209">+F168/F167</f>
        <v>0</v>
      </c>
      <c r="P167" s="353">
        <f t="shared" ref="P167" si="210">+H168/H167</f>
        <v>0</v>
      </c>
      <c r="Q167" s="354" t="e">
        <f t="shared" ref="Q167" si="211">+(O167*O167)/P167</f>
        <v>#DIV/0!</v>
      </c>
      <c r="T167" s="110"/>
      <c r="U167" s="111"/>
      <c r="V167" s="111"/>
      <c r="X167" s="112"/>
      <c r="Z167" s="113"/>
      <c r="AA167" s="114"/>
      <c r="AB167" s="115"/>
    </row>
    <row r="168" spans="1:28" s="102" customFormat="1" ht="15" customHeight="1">
      <c r="A168" s="138"/>
      <c r="B168" s="154"/>
      <c r="C168" s="160"/>
      <c r="D168" s="95" t="s">
        <v>2</v>
      </c>
      <c r="E168" s="162"/>
      <c r="F168" s="116"/>
      <c r="G168" s="95" t="s">
        <v>40</v>
      </c>
      <c r="H168" s="105">
        <f t="shared" si="139"/>
        <v>0</v>
      </c>
      <c r="I168" s="105"/>
      <c r="J168" s="105"/>
      <c r="K168" s="105"/>
      <c r="L168" s="105"/>
      <c r="M168" s="108"/>
      <c r="N168" s="108"/>
      <c r="O168" s="355"/>
      <c r="P168" s="353"/>
      <c r="Q168" s="354"/>
      <c r="T168" s="110"/>
      <c r="U168" s="111"/>
      <c r="V168" s="111"/>
      <c r="X168" s="112"/>
      <c r="Z168" s="113"/>
      <c r="AA168" s="114"/>
      <c r="AB168" s="115"/>
    </row>
    <row r="169" spans="1:28" ht="15.2" hidden="1" customHeight="1">
      <c r="A169" s="137" t="s">
        <v>285</v>
      </c>
      <c r="B169" s="155" t="s">
        <v>323</v>
      </c>
      <c r="C169" s="150" t="s">
        <v>286</v>
      </c>
      <c r="D169" s="56" t="s">
        <v>3</v>
      </c>
      <c r="E169" s="148" t="s">
        <v>315</v>
      </c>
      <c r="F169" s="22"/>
      <c r="G169" s="56" t="s">
        <v>3</v>
      </c>
      <c r="H169" s="80">
        <f t="shared" si="139"/>
        <v>0</v>
      </c>
      <c r="I169" s="80"/>
      <c r="J169" s="80"/>
      <c r="K169" s="80"/>
      <c r="L169" s="80"/>
      <c r="M169" s="87">
        <v>45293</v>
      </c>
      <c r="N169" s="87">
        <v>45657</v>
      </c>
      <c r="O169" s="139" t="e">
        <f t="shared" ref="O169" si="212">+F170/F169</f>
        <v>#DIV/0!</v>
      </c>
      <c r="P169" s="139" t="e">
        <f t="shared" ref="P169" si="213">+H170/H169</f>
        <v>#DIV/0!</v>
      </c>
      <c r="Q169" s="140" t="e">
        <f t="shared" ref="Q169" si="214">+(O169*O169)/P169</f>
        <v>#DIV/0!</v>
      </c>
      <c r="T169" s="5"/>
      <c r="U169" s="54"/>
      <c r="V169" s="54"/>
      <c r="X169" s="4"/>
      <c r="Z169" s="33"/>
      <c r="AA169" s="6"/>
      <c r="AB169" s="30"/>
    </row>
    <row r="170" spans="1:28" ht="15.2" hidden="1" customHeight="1">
      <c r="A170" s="137"/>
      <c r="B170" s="156"/>
      <c r="C170" s="151"/>
      <c r="D170" s="56" t="s">
        <v>2</v>
      </c>
      <c r="E170" s="149"/>
      <c r="F170" s="22"/>
      <c r="G170" s="56" t="s">
        <v>40</v>
      </c>
      <c r="H170" s="92">
        <f t="shared" si="139"/>
        <v>0</v>
      </c>
      <c r="I170" s="92"/>
      <c r="J170" s="92"/>
      <c r="K170" s="92"/>
      <c r="L170" s="92"/>
      <c r="M170" s="88">
        <v>45293</v>
      </c>
      <c r="N170" s="88">
        <v>45657</v>
      </c>
      <c r="O170" s="139"/>
      <c r="P170" s="139"/>
      <c r="Q170" s="140"/>
      <c r="T170" s="5"/>
      <c r="U170" s="54"/>
      <c r="V170" s="54"/>
      <c r="X170" s="4"/>
      <c r="Z170" s="33"/>
      <c r="AA170" s="6"/>
      <c r="AB170" s="30"/>
    </row>
    <row r="171" spans="1:28" ht="15.2" hidden="1" customHeight="1">
      <c r="A171" s="137"/>
      <c r="B171" s="156"/>
      <c r="C171" s="150" t="s">
        <v>287</v>
      </c>
      <c r="D171" s="56" t="s">
        <v>3</v>
      </c>
      <c r="E171" s="143"/>
      <c r="F171" s="22"/>
      <c r="G171" s="56" t="s">
        <v>3</v>
      </c>
      <c r="H171" s="80">
        <f t="shared" si="139"/>
        <v>0</v>
      </c>
      <c r="I171" s="80"/>
      <c r="J171" s="80"/>
      <c r="K171" s="80"/>
      <c r="L171" s="80"/>
      <c r="M171" s="87">
        <v>45293</v>
      </c>
      <c r="N171" s="87">
        <v>45657</v>
      </c>
      <c r="O171" s="139" t="e">
        <f t="shared" ref="O171" si="215">+F172/F171</f>
        <v>#DIV/0!</v>
      </c>
      <c r="P171" s="139" t="e">
        <f t="shared" ref="P171" si="216">+H172/H171</f>
        <v>#DIV/0!</v>
      </c>
      <c r="Q171" s="140" t="e">
        <f t="shared" ref="Q171" si="217">+(O171*O171)/P171</f>
        <v>#DIV/0!</v>
      </c>
      <c r="T171" s="5"/>
      <c r="U171" s="54"/>
      <c r="V171" s="54"/>
      <c r="X171" s="4"/>
      <c r="Z171" s="33"/>
      <c r="AA171" s="6"/>
      <c r="AB171" s="30"/>
    </row>
    <row r="172" spans="1:28" ht="15.2" hidden="1" customHeight="1">
      <c r="A172" s="137"/>
      <c r="B172" s="156"/>
      <c r="C172" s="151"/>
      <c r="D172" s="56" t="s">
        <v>2</v>
      </c>
      <c r="E172" s="144"/>
      <c r="F172" s="22"/>
      <c r="G172" s="56" t="s">
        <v>40</v>
      </c>
      <c r="H172" s="92">
        <f t="shared" si="139"/>
        <v>0</v>
      </c>
      <c r="I172" s="92"/>
      <c r="J172" s="92"/>
      <c r="K172" s="92"/>
      <c r="L172" s="92"/>
      <c r="M172" s="88">
        <v>45293</v>
      </c>
      <c r="N172" s="88">
        <v>45657</v>
      </c>
      <c r="O172" s="139"/>
      <c r="P172" s="139"/>
      <c r="Q172" s="140"/>
      <c r="T172" s="5"/>
      <c r="U172" s="54"/>
      <c r="V172" s="54"/>
      <c r="X172" s="4"/>
      <c r="Z172" s="33"/>
      <c r="AA172" s="6"/>
      <c r="AB172" s="30"/>
    </row>
    <row r="173" spans="1:28" ht="15.2" hidden="1" customHeight="1">
      <c r="A173" s="137"/>
      <c r="B173" s="156"/>
      <c r="C173" s="150" t="s">
        <v>288</v>
      </c>
      <c r="D173" s="56" t="s">
        <v>3</v>
      </c>
      <c r="E173" s="143"/>
      <c r="F173" s="22"/>
      <c r="G173" s="56" t="s">
        <v>3</v>
      </c>
      <c r="H173" s="80">
        <f t="shared" si="139"/>
        <v>0</v>
      </c>
      <c r="I173" s="80"/>
      <c r="J173" s="80"/>
      <c r="K173" s="80"/>
      <c r="L173" s="80"/>
      <c r="M173" s="87">
        <v>45293</v>
      </c>
      <c r="N173" s="87">
        <v>45657</v>
      </c>
      <c r="O173" s="139" t="e">
        <f t="shared" ref="O173" si="218">+F174/F173</f>
        <v>#DIV/0!</v>
      </c>
      <c r="P173" s="139" t="e">
        <f t="shared" ref="P173" si="219">+H174/H173</f>
        <v>#DIV/0!</v>
      </c>
      <c r="Q173" s="140" t="e">
        <f t="shared" ref="Q173" si="220">+(O173*O173)/P173</f>
        <v>#DIV/0!</v>
      </c>
      <c r="T173" s="5"/>
      <c r="U173" s="54"/>
      <c r="V173" s="54"/>
      <c r="X173" s="4"/>
      <c r="Z173" s="33"/>
      <c r="AA173" s="6"/>
      <c r="AB173" s="30"/>
    </row>
    <row r="174" spans="1:28" ht="15.2" hidden="1" customHeight="1">
      <c r="A174" s="137"/>
      <c r="B174" s="156"/>
      <c r="C174" s="151"/>
      <c r="D174" s="56" t="s">
        <v>2</v>
      </c>
      <c r="E174" s="144"/>
      <c r="F174" s="22"/>
      <c r="G174" s="56" t="s">
        <v>40</v>
      </c>
      <c r="H174" s="92">
        <f t="shared" si="139"/>
        <v>0</v>
      </c>
      <c r="I174" s="92"/>
      <c r="J174" s="92"/>
      <c r="K174" s="92"/>
      <c r="L174" s="92"/>
      <c r="M174" s="88">
        <v>45293</v>
      </c>
      <c r="N174" s="88">
        <v>45657</v>
      </c>
      <c r="O174" s="139"/>
      <c r="P174" s="139"/>
      <c r="Q174" s="140"/>
      <c r="T174" s="5"/>
      <c r="U174" s="54"/>
      <c r="V174" s="54"/>
      <c r="X174" s="4"/>
      <c r="Z174" s="33"/>
      <c r="AA174" s="6"/>
      <c r="AB174" s="30"/>
    </row>
    <row r="175" spans="1:28" ht="15.2" hidden="1" customHeight="1">
      <c r="A175" s="137"/>
      <c r="B175" s="156"/>
      <c r="C175" s="150" t="s">
        <v>289</v>
      </c>
      <c r="D175" s="56" t="s">
        <v>3</v>
      </c>
      <c r="E175" s="143"/>
      <c r="F175" s="22"/>
      <c r="G175" s="56" t="s">
        <v>3</v>
      </c>
      <c r="H175" s="80">
        <f t="shared" si="139"/>
        <v>0</v>
      </c>
      <c r="I175" s="80"/>
      <c r="J175" s="80"/>
      <c r="K175" s="80"/>
      <c r="L175" s="80"/>
      <c r="M175" s="87">
        <v>45293</v>
      </c>
      <c r="N175" s="87">
        <v>45657</v>
      </c>
      <c r="O175" s="139" t="e">
        <f t="shared" ref="O175" si="221">+F176/F175</f>
        <v>#DIV/0!</v>
      </c>
      <c r="P175" s="139" t="e">
        <f t="shared" ref="P175" si="222">+H176/H175</f>
        <v>#DIV/0!</v>
      </c>
      <c r="Q175" s="140" t="e">
        <f t="shared" ref="Q175" si="223">+(O175*O175)/P175</f>
        <v>#DIV/0!</v>
      </c>
      <c r="T175" s="5"/>
      <c r="U175" s="54"/>
      <c r="V175" s="54"/>
      <c r="X175" s="4"/>
      <c r="Z175" s="33"/>
      <c r="AA175" s="6"/>
      <c r="AB175" s="30"/>
    </row>
    <row r="176" spans="1:28" ht="15.2" hidden="1" customHeight="1">
      <c r="A176" s="137"/>
      <c r="B176" s="156"/>
      <c r="C176" s="151"/>
      <c r="D176" s="56" t="s">
        <v>2</v>
      </c>
      <c r="E176" s="144"/>
      <c r="F176" s="22"/>
      <c r="G176" s="56" t="s">
        <v>40</v>
      </c>
      <c r="H176" s="92">
        <f t="shared" si="139"/>
        <v>0</v>
      </c>
      <c r="I176" s="92"/>
      <c r="J176" s="92"/>
      <c r="K176" s="92"/>
      <c r="L176" s="92"/>
      <c r="M176" s="88">
        <v>45293</v>
      </c>
      <c r="N176" s="88">
        <v>45657</v>
      </c>
      <c r="O176" s="139"/>
      <c r="P176" s="139"/>
      <c r="Q176" s="140"/>
      <c r="T176" s="5"/>
      <c r="U176" s="54"/>
      <c r="V176" s="54"/>
      <c r="X176" s="4"/>
      <c r="Z176" s="33"/>
      <c r="AA176" s="6"/>
      <c r="AB176" s="30"/>
    </row>
    <row r="177" spans="1:28" ht="15.2" hidden="1" customHeight="1">
      <c r="A177" s="137"/>
      <c r="B177" s="156"/>
      <c r="C177" s="150" t="s">
        <v>290</v>
      </c>
      <c r="D177" s="56" t="s">
        <v>3</v>
      </c>
      <c r="E177" s="143"/>
      <c r="F177" s="22"/>
      <c r="G177" s="56" t="s">
        <v>3</v>
      </c>
      <c r="H177" s="80">
        <f t="shared" si="139"/>
        <v>0</v>
      </c>
      <c r="I177" s="80"/>
      <c r="J177" s="80"/>
      <c r="K177" s="80"/>
      <c r="L177" s="80"/>
      <c r="M177" s="87">
        <v>45293</v>
      </c>
      <c r="N177" s="87">
        <v>45657</v>
      </c>
      <c r="O177" s="139" t="e">
        <f t="shared" ref="O177" si="224">+F178/F177</f>
        <v>#DIV/0!</v>
      </c>
      <c r="P177" s="139" t="e">
        <f t="shared" ref="P177" si="225">+H178/H177</f>
        <v>#DIV/0!</v>
      </c>
      <c r="Q177" s="140" t="e">
        <f t="shared" ref="Q177" si="226">+(O177*O177)/P177</f>
        <v>#DIV/0!</v>
      </c>
      <c r="T177" s="5"/>
      <c r="U177" s="54"/>
      <c r="V177" s="54"/>
      <c r="X177" s="4"/>
      <c r="Z177" s="33"/>
      <c r="AA177" s="6"/>
      <c r="AB177" s="30"/>
    </row>
    <row r="178" spans="1:28" ht="15.2" hidden="1" customHeight="1">
      <c r="A178" s="137"/>
      <c r="B178" s="156"/>
      <c r="C178" s="151"/>
      <c r="D178" s="56" t="s">
        <v>2</v>
      </c>
      <c r="E178" s="144"/>
      <c r="F178" s="22"/>
      <c r="G178" s="56" t="s">
        <v>40</v>
      </c>
      <c r="H178" s="92">
        <f t="shared" si="139"/>
        <v>0</v>
      </c>
      <c r="I178" s="92"/>
      <c r="J178" s="92"/>
      <c r="K178" s="92"/>
      <c r="L178" s="92"/>
      <c r="M178" s="88">
        <v>45293</v>
      </c>
      <c r="N178" s="88">
        <v>45657</v>
      </c>
      <c r="O178" s="139"/>
      <c r="P178" s="139"/>
      <c r="Q178" s="140"/>
      <c r="T178" s="5"/>
      <c r="U178" s="54"/>
      <c r="V178" s="54"/>
      <c r="X178" s="4"/>
      <c r="Z178" s="33"/>
      <c r="AA178" s="6"/>
      <c r="AB178" s="30"/>
    </row>
    <row r="179" spans="1:28" ht="15.2" hidden="1" customHeight="1">
      <c r="A179" s="137"/>
      <c r="B179" s="156"/>
      <c r="C179" s="150" t="s">
        <v>291</v>
      </c>
      <c r="D179" s="56" t="s">
        <v>3</v>
      </c>
      <c r="E179" s="143"/>
      <c r="F179" s="22"/>
      <c r="G179" s="56" t="s">
        <v>3</v>
      </c>
      <c r="H179" s="80">
        <f t="shared" si="139"/>
        <v>0</v>
      </c>
      <c r="I179" s="80"/>
      <c r="J179" s="80"/>
      <c r="K179" s="80"/>
      <c r="L179" s="80"/>
      <c r="M179" s="87">
        <v>45293</v>
      </c>
      <c r="N179" s="87">
        <v>45657</v>
      </c>
      <c r="O179" s="139" t="e">
        <f t="shared" ref="O179" si="227">+F180/F179</f>
        <v>#DIV/0!</v>
      </c>
      <c r="P179" s="139" t="e">
        <f t="shared" ref="P179" si="228">+H180/H179</f>
        <v>#DIV/0!</v>
      </c>
      <c r="Q179" s="140" t="e">
        <f t="shared" ref="Q179" si="229">+(O179*O179)/P179</f>
        <v>#DIV/0!</v>
      </c>
      <c r="T179" s="5"/>
      <c r="U179" s="54"/>
      <c r="V179" s="54"/>
      <c r="X179" s="4"/>
      <c r="Z179" s="33"/>
      <c r="AA179" s="6"/>
      <c r="AB179" s="30"/>
    </row>
    <row r="180" spans="1:28" ht="15.2" hidden="1" customHeight="1">
      <c r="A180" s="137"/>
      <c r="B180" s="156"/>
      <c r="C180" s="151"/>
      <c r="D180" s="56" t="s">
        <v>2</v>
      </c>
      <c r="E180" s="144"/>
      <c r="F180" s="22"/>
      <c r="G180" s="56" t="s">
        <v>40</v>
      </c>
      <c r="H180" s="92">
        <f t="shared" si="139"/>
        <v>0</v>
      </c>
      <c r="I180" s="92"/>
      <c r="J180" s="92"/>
      <c r="K180" s="92"/>
      <c r="L180" s="92"/>
      <c r="M180" s="88">
        <v>45293</v>
      </c>
      <c r="N180" s="88">
        <v>45657</v>
      </c>
      <c r="O180" s="139"/>
      <c r="P180" s="139"/>
      <c r="Q180" s="140"/>
      <c r="T180" s="5"/>
      <c r="U180" s="54"/>
      <c r="V180" s="54"/>
      <c r="X180" s="4"/>
      <c r="Z180" s="33"/>
      <c r="AA180" s="6"/>
      <c r="AB180" s="30"/>
    </row>
    <row r="181" spans="1:28" ht="15.2" hidden="1" customHeight="1">
      <c r="A181" s="137"/>
      <c r="B181" s="156"/>
      <c r="C181" s="150" t="s">
        <v>292</v>
      </c>
      <c r="D181" s="56" t="s">
        <v>3</v>
      </c>
      <c r="E181" s="143"/>
      <c r="F181" s="22"/>
      <c r="G181" s="56" t="s">
        <v>3</v>
      </c>
      <c r="H181" s="80">
        <f t="shared" si="139"/>
        <v>0</v>
      </c>
      <c r="I181" s="80"/>
      <c r="J181" s="80"/>
      <c r="K181" s="80"/>
      <c r="L181" s="80"/>
      <c r="M181" s="87">
        <v>45293</v>
      </c>
      <c r="N181" s="87">
        <v>45657</v>
      </c>
      <c r="O181" s="139" t="e">
        <f t="shared" ref="O181" si="230">+F182/F181</f>
        <v>#DIV/0!</v>
      </c>
      <c r="P181" s="139" t="e">
        <f t="shared" ref="P181" si="231">+H182/H181</f>
        <v>#DIV/0!</v>
      </c>
      <c r="Q181" s="140" t="e">
        <f t="shared" ref="Q181" si="232">+(O181*O181)/P181</f>
        <v>#DIV/0!</v>
      </c>
      <c r="T181" s="5"/>
      <c r="U181" s="54"/>
      <c r="V181" s="54"/>
      <c r="X181" s="4"/>
      <c r="Z181" s="33"/>
      <c r="AA181" s="6"/>
      <c r="AB181" s="30"/>
    </row>
    <row r="182" spans="1:28" ht="15.2" hidden="1" customHeight="1">
      <c r="A182" s="137"/>
      <c r="B182" s="156"/>
      <c r="C182" s="151"/>
      <c r="D182" s="56" t="s">
        <v>2</v>
      </c>
      <c r="E182" s="144"/>
      <c r="F182" s="22"/>
      <c r="G182" s="56" t="s">
        <v>40</v>
      </c>
      <c r="H182" s="92">
        <f t="shared" si="139"/>
        <v>0</v>
      </c>
      <c r="I182" s="92"/>
      <c r="J182" s="92"/>
      <c r="K182" s="92"/>
      <c r="L182" s="92"/>
      <c r="M182" s="88">
        <v>45293</v>
      </c>
      <c r="N182" s="88">
        <v>45657</v>
      </c>
      <c r="O182" s="139"/>
      <c r="P182" s="139"/>
      <c r="Q182" s="140"/>
      <c r="T182" s="5"/>
      <c r="U182" s="54"/>
      <c r="V182" s="54"/>
      <c r="X182" s="4"/>
      <c r="Z182" s="33"/>
      <c r="AA182" s="6"/>
      <c r="AB182" s="30"/>
    </row>
    <row r="183" spans="1:28" ht="15.2" hidden="1" customHeight="1">
      <c r="A183" s="137"/>
      <c r="B183" s="156"/>
      <c r="C183" s="150" t="s">
        <v>293</v>
      </c>
      <c r="D183" s="56" t="s">
        <v>3</v>
      </c>
      <c r="E183" s="143"/>
      <c r="F183" s="22"/>
      <c r="G183" s="56" t="s">
        <v>3</v>
      </c>
      <c r="H183" s="80">
        <f t="shared" si="139"/>
        <v>0</v>
      </c>
      <c r="I183" s="80"/>
      <c r="J183" s="80"/>
      <c r="K183" s="80"/>
      <c r="L183" s="80"/>
      <c r="M183" s="87">
        <v>45293</v>
      </c>
      <c r="N183" s="87">
        <v>45657</v>
      </c>
      <c r="O183" s="139" t="e">
        <f t="shared" ref="O183" si="233">+F184/F183</f>
        <v>#DIV/0!</v>
      </c>
      <c r="P183" s="139" t="e">
        <f t="shared" ref="P183" si="234">+H184/H183</f>
        <v>#DIV/0!</v>
      </c>
      <c r="Q183" s="140" t="e">
        <f t="shared" ref="Q183" si="235">+(O183*O183)/P183</f>
        <v>#DIV/0!</v>
      </c>
      <c r="T183" s="5"/>
      <c r="U183" s="54"/>
      <c r="V183" s="54"/>
      <c r="X183" s="4"/>
      <c r="Z183" s="33"/>
      <c r="AA183" s="6"/>
      <c r="AB183" s="30"/>
    </row>
    <row r="184" spans="1:28" ht="15.2" hidden="1" customHeight="1">
      <c r="A184" s="137"/>
      <c r="B184" s="156"/>
      <c r="C184" s="151"/>
      <c r="D184" s="56" t="s">
        <v>2</v>
      </c>
      <c r="E184" s="144"/>
      <c r="F184" s="22"/>
      <c r="G184" s="56" t="s">
        <v>40</v>
      </c>
      <c r="H184" s="92">
        <f t="shared" si="139"/>
        <v>0</v>
      </c>
      <c r="I184" s="92"/>
      <c r="J184" s="92"/>
      <c r="K184" s="92"/>
      <c r="L184" s="92"/>
      <c r="M184" s="88">
        <v>45293</v>
      </c>
      <c r="N184" s="88">
        <v>45657</v>
      </c>
      <c r="O184" s="139"/>
      <c r="P184" s="139"/>
      <c r="Q184" s="140"/>
      <c r="T184" s="5"/>
      <c r="U184" s="54"/>
      <c r="V184" s="54"/>
      <c r="X184" s="4"/>
      <c r="Z184" s="33"/>
      <c r="AA184" s="6"/>
      <c r="AB184" s="30"/>
    </row>
    <row r="185" spans="1:28" ht="15.2" hidden="1" customHeight="1">
      <c r="A185" s="137"/>
      <c r="B185" s="156"/>
      <c r="C185" s="150" t="s">
        <v>294</v>
      </c>
      <c r="D185" s="56" t="s">
        <v>3</v>
      </c>
      <c r="E185" s="143"/>
      <c r="F185" s="22"/>
      <c r="G185" s="56" t="s">
        <v>3</v>
      </c>
      <c r="H185" s="80">
        <f t="shared" ref="H185:H222" si="236">+I185+J185+K185+L185</f>
        <v>0</v>
      </c>
      <c r="I185" s="80"/>
      <c r="J185" s="80"/>
      <c r="K185" s="80"/>
      <c r="L185" s="80"/>
      <c r="M185" s="87">
        <v>45293</v>
      </c>
      <c r="N185" s="87">
        <v>45657</v>
      </c>
      <c r="O185" s="139" t="e">
        <f t="shared" ref="O185" si="237">+F186/F185</f>
        <v>#DIV/0!</v>
      </c>
      <c r="P185" s="139" t="e">
        <f t="shared" ref="P185" si="238">+H186/H185</f>
        <v>#DIV/0!</v>
      </c>
      <c r="Q185" s="140" t="e">
        <f t="shared" ref="Q185" si="239">+(O185*O185)/P185</f>
        <v>#DIV/0!</v>
      </c>
      <c r="T185" s="5"/>
      <c r="U185" s="54"/>
      <c r="V185" s="54"/>
      <c r="X185" s="4"/>
      <c r="Z185" s="33"/>
      <c r="AA185" s="6"/>
      <c r="AB185" s="30"/>
    </row>
    <row r="186" spans="1:28" ht="15.2" hidden="1" customHeight="1">
      <c r="A186" s="137"/>
      <c r="B186" s="157"/>
      <c r="C186" s="151"/>
      <c r="D186" s="56" t="s">
        <v>2</v>
      </c>
      <c r="E186" s="144"/>
      <c r="F186" s="22"/>
      <c r="G186" s="56" t="s">
        <v>40</v>
      </c>
      <c r="H186" s="92">
        <f t="shared" si="236"/>
        <v>0</v>
      </c>
      <c r="I186" s="92"/>
      <c r="J186" s="92"/>
      <c r="K186" s="92"/>
      <c r="L186" s="92"/>
      <c r="M186" s="88">
        <v>45293</v>
      </c>
      <c r="N186" s="88">
        <v>45657</v>
      </c>
      <c r="O186" s="139"/>
      <c r="P186" s="139"/>
      <c r="Q186" s="140"/>
      <c r="T186" s="5"/>
      <c r="U186" s="54"/>
      <c r="V186" s="54"/>
      <c r="X186" s="4"/>
      <c r="Z186" s="33"/>
      <c r="AA186" s="6"/>
      <c r="AB186" s="30"/>
    </row>
    <row r="187" spans="1:28" ht="15.2" hidden="1" customHeight="1">
      <c r="A187" s="137" t="s">
        <v>295</v>
      </c>
      <c r="B187" s="155" t="s">
        <v>324</v>
      </c>
      <c r="C187" s="150" t="s">
        <v>296</v>
      </c>
      <c r="D187" s="56" t="s">
        <v>3</v>
      </c>
      <c r="E187" s="148" t="s">
        <v>315</v>
      </c>
      <c r="F187" s="22"/>
      <c r="G187" s="56" t="s">
        <v>3</v>
      </c>
      <c r="H187" s="80">
        <f t="shared" si="236"/>
        <v>0</v>
      </c>
      <c r="I187" s="80"/>
      <c r="J187" s="80"/>
      <c r="K187" s="80"/>
      <c r="L187" s="80"/>
      <c r="M187" s="87">
        <v>45293</v>
      </c>
      <c r="N187" s="87">
        <v>45657</v>
      </c>
      <c r="O187" s="139" t="e">
        <f t="shared" ref="O187" si="240">+F188/F187</f>
        <v>#DIV/0!</v>
      </c>
      <c r="P187" s="139" t="e">
        <f t="shared" ref="P187" si="241">+H188/H187</f>
        <v>#DIV/0!</v>
      </c>
      <c r="Q187" s="140" t="e">
        <f t="shared" ref="Q187" si="242">+(O187*O187)/P187</f>
        <v>#DIV/0!</v>
      </c>
      <c r="T187" s="5"/>
      <c r="U187" s="54"/>
      <c r="V187" s="54"/>
      <c r="X187" s="4"/>
      <c r="Z187" s="33"/>
      <c r="AA187" s="6"/>
      <c r="AB187" s="30"/>
    </row>
    <row r="188" spans="1:28" ht="15.2" hidden="1" customHeight="1">
      <c r="A188" s="137"/>
      <c r="B188" s="156"/>
      <c r="C188" s="151"/>
      <c r="D188" s="56" t="s">
        <v>2</v>
      </c>
      <c r="E188" s="149"/>
      <c r="F188" s="22"/>
      <c r="G188" s="56" t="s">
        <v>40</v>
      </c>
      <c r="H188" s="92">
        <f t="shared" si="236"/>
        <v>0</v>
      </c>
      <c r="I188" s="92"/>
      <c r="J188" s="92"/>
      <c r="K188" s="92"/>
      <c r="L188" s="92"/>
      <c r="M188" s="88">
        <v>45293</v>
      </c>
      <c r="N188" s="88">
        <v>45657</v>
      </c>
      <c r="O188" s="139"/>
      <c r="P188" s="139"/>
      <c r="Q188" s="140"/>
      <c r="T188" s="5"/>
      <c r="U188" s="54"/>
      <c r="V188" s="54"/>
      <c r="X188" s="4"/>
      <c r="Z188" s="33"/>
      <c r="AA188" s="6"/>
      <c r="AB188" s="30"/>
    </row>
    <row r="189" spans="1:28" ht="15.2" hidden="1" customHeight="1">
      <c r="A189" s="137"/>
      <c r="B189" s="156"/>
      <c r="C189" s="150" t="s">
        <v>306</v>
      </c>
      <c r="D189" s="56" t="s">
        <v>3</v>
      </c>
      <c r="E189" s="143"/>
      <c r="F189" s="22"/>
      <c r="G189" s="56" t="s">
        <v>3</v>
      </c>
      <c r="H189" s="80">
        <f t="shared" si="236"/>
        <v>0</v>
      </c>
      <c r="I189" s="80"/>
      <c r="J189" s="80"/>
      <c r="K189" s="80"/>
      <c r="L189" s="80"/>
      <c r="M189" s="87">
        <v>45293</v>
      </c>
      <c r="N189" s="87">
        <v>45657</v>
      </c>
      <c r="O189" s="139" t="e">
        <f t="shared" ref="O189" si="243">+F190/F189</f>
        <v>#DIV/0!</v>
      </c>
      <c r="P189" s="139" t="e">
        <f t="shared" ref="P189" si="244">+H190/H189</f>
        <v>#DIV/0!</v>
      </c>
      <c r="Q189" s="140" t="e">
        <f t="shared" ref="Q189" si="245">+(O189*O189)/P189</f>
        <v>#DIV/0!</v>
      </c>
      <c r="T189" s="5"/>
      <c r="U189" s="54"/>
      <c r="V189" s="54"/>
      <c r="X189" s="4"/>
      <c r="Z189" s="33"/>
      <c r="AA189" s="6"/>
      <c r="AB189" s="30"/>
    </row>
    <row r="190" spans="1:28" ht="15.2" hidden="1" customHeight="1">
      <c r="A190" s="137"/>
      <c r="B190" s="156"/>
      <c r="C190" s="151"/>
      <c r="D190" s="56" t="s">
        <v>2</v>
      </c>
      <c r="E190" s="144"/>
      <c r="F190" s="22"/>
      <c r="G190" s="56" t="s">
        <v>40</v>
      </c>
      <c r="H190" s="92">
        <f t="shared" si="236"/>
        <v>0</v>
      </c>
      <c r="I190" s="92"/>
      <c r="J190" s="92"/>
      <c r="K190" s="92"/>
      <c r="L190" s="92"/>
      <c r="M190" s="88">
        <v>45293</v>
      </c>
      <c r="N190" s="88">
        <v>45657</v>
      </c>
      <c r="O190" s="139"/>
      <c r="P190" s="139"/>
      <c r="Q190" s="140"/>
      <c r="T190" s="5"/>
      <c r="U190" s="54"/>
      <c r="V190" s="54"/>
      <c r="X190" s="4"/>
      <c r="Z190" s="33"/>
      <c r="AA190" s="6"/>
      <c r="AB190" s="30"/>
    </row>
    <row r="191" spans="1:28" ht="15.2" hidden="1" customHeight="1">
      <c r="A191" s="137"/>
      <c r="B191" s="156"/>
      <c r="C191" s="150" t="s">
        <v>297</v>
      </c>
      <c r="D191" s="56" t="s">
        <v>3</v>
      </c>
      <c r="E191" s="143"/>
      <c r="F191" s="22"/>
      <c r="G191" s="56" t="s">
        <v>3</v>
      </c>
      <c r="H191" s="80">
        <f t="shared" si="236"/>
        <v>0</v>
      </c>
      <c r="I191" s="80"/>
      <c r="J191" s="80"/>
      <c r="K191" s="80"/>
      <c r="L191" s="80"/>
      <c r="M191" s="87">
        <v>45293</v>
      </c>
      <c r="N191" s="87">
        <v>45657</v>
      </c>
      <c r="O191" s="139" t="e">
        <f t="shared" ref="O191" si="246">+F192/F191</f>
        <v>#DIV/0!</v>
      </c>
      <c r="P191" s="139" t="e">
        <f t="shared" ref="P191" si="247">+H192/H191</f>
        <v>#DIV/0!</v>
      </c>
      <c r="Q191" s="140" t="e">
        <f t="shared" ref="Q191" si="248">+(O191*O191)/P191</f>
        <v>#DIV/0!</v>
      </c>
      <c r="T191" s="5"/>
      <c r="U191" s="54"/>
      <c r="V191" s="54"/>
      <c r="X191" s="4"/>
      <c r="Z191" s="33"/>
      <c r="AA191" s="6"/>
      <c r="AB191" s="30"/>
    </row>
    <row r="192" spans="1:28" ht="15.2" hidden="1" customHeight="1">
      <c r="A192" s="137"/>
      <c r="B192" s="156"/>
      <c r="C192" s="151"/>
      <c r="D192" s="56" t="s">
        <v>2</v>
      </c>
      <c r="E192" s="144"/>
      <c r="F192" s="22"/>
      <c r="G192" s="56" t="s">
        <v>40</v>
      </c>
      <c r="H192" s="92">
        <f t="shared" si="236"/>
        <v>0</v>
      </c>
      <c r="I192" s="92"/>
      <c r="J192" s="92"/>
      <c r="K192" s="92"/>
      <c r="L192" s="92"/>
      <c r="M192" s="88">
        <v>45293</v>
      </c>
      <c r="N192" s="88">
        <v>45657</v>
      </c>
      <c r="O192" s="139"/>
      <c r="P192" s="139"/>
      <c r="Q192" s="140"/>
      <c r="T192" s="5"/>
      <c r="U192" s="54"/>
      <c r="V192" s="54"/>
      <c r="X192" s="4"/>
      <c r="Z192" s="33"/>
      <c r="AA192" s="6"/>
      <c r="AB192" s="30"/>
    </row>
    <row r="193" spans="1:28" ht="15.2" hidden="1" customHeight="1">
      <c r="A193" s="137"/>
      <c r="B193" s="156"/>
      <c r="C193" s="150" t="s">
        <v>298</v>
      </c>
      <c r="D193" s="56" t="s">
        <v>3</v>
      </c>
      <c r="E193" s="143"/>
      <c r="F193" s="22"/>
      <c r="G193" s="56" t="s">
        <v>3</v>
      </c>
      <c r="H193" s="80">
        <f t="shared" si="236"/>
        <v>0</v>
      </c>
      <c r="I193" s="80"/>
      <c r="J193" s="80"/>
      <c r="K193" s="80"/>
      <c r="L193" s="80"/>
      <c r="M193" s="87">
        <v>45293</v>
      </c>
      <c r="N193" s="87">
        <v>45657</v>
      </c>
      <c r="O193" s="139" t="e">
        <f t="shared" ref="O193" si="249">+F194/F193</f>
        <v>#DIV/0!</v>
      </c>
      <c r="P193" s="139" t="e">
        <f t="shared" ref="P193" si="250">+H194/H193</f>
        <v>#DIV/0!</v>
      </c>
      <c r="Q193" s="140" t="e">
        <f t="shared" ref="Q193" si="251">+(O193*O193)/P193</f>
        <v>#DIV/0!</v>
      </c>
      <c r="T193" s="5"/>
      <c r="U193" s="54"/>
      <c r="V193" s="54"/>
      <c r="X193" s="4"/>
      <c r="Z193" s="33"/>
      <c r="AA193" s="6"/>
      <c r="AB193" s="30"/>
    </row>
    <row r="194" spans="1:28" ht="15.2" hidden="1" customHeight="1">
      <c r="A194" s="137"/>
      <c r="B194" s="156"/>
      <c r="C194" s="151"/>
      <c r="D194" s="56" t="s">
        <v>2</v>
      </c>
      <c r="E194" s="144"/>
      <c r="F194" s="22"/>
      <c r="G194" s="56" t="s">
        <v>40</v>
      </c>
      <c r="H194" s="92">
        <f t="shared" si="236"/>
        <v>0</v>
      </c>
      <c r="I194" s="92"/>
      <c r="J194" s="92"/>
      <c r="K194" s="92"/>
      <c r="L194" s="92"/>
      <c r="M194" s="88">
        <v>45293</v>
      </c>
      <c r="N194" s="88">
        <v>45657</v>
      </c>
      <c r="O194" s="139"/>
      <c r="P194" s="139"/>
      <c r="Q194" s="140"/>
      <c r="T194" s="5"/>
      <c r="U194" s="54"/>
      <c r="V194" s="54"/>
      <c r="X194" s="4"/>
      <c r="Z194" s="33"/>
      <c r="AA194" s="6"/>
      <c r="AB194" s="30"/>
    </row>
    <row r="195" spans="1:28" ht="15.2" hidden="1" customHeight="1">
      <c r="A195" s="137"/>
      <c r="B195" s="156"/>
      <c r="C195" s="150" t="s">
        <v>299</v>
      </c>
      <c r="D195" s="56" t="s">
        <v>3</v>
      </c>
      <c r="E195" s="143"/>
      <c r="F195" s="22"/>
      <c r="G195" s="56" t="s">
        <v>3</v>
      </c>
      <c r="H195" s="80">
        <f t="shared" si="236"/>
        <v>0</v>
      </c>
      <c r="I195" s="80"/>
      <c r="J195" s="80"/>
      <c r="K195" s="80"/>
      <c r="L195" s="80"/>
      <c r="M195" s="87">
        <v>45293</v>
      </c>
      <c r="N195" s="87">
        <v>45657</v>
      </c>
      <c r="O195" s="139" t="e">
        <f t="shared" ref="O195" si="252">+F196/F195</f>
        <v>#DIV/0!</v>
      </c>
      <c r="P195" s="139" t="e">
        <f t="shared" ref="P195" si="253">+H196/H195</f>
        <v>#DIV/0!</v>
      </c>
      <c r="Q195" s="140" t="e">
        <f t="shared" ref="Q195" si="254">+(O195*O195)/P195</f>
        <v>#DIV/0!</v>
      </c>
      <c r="T195" s="5"/>
      <c r="U195" s="54"/>
      <c r="V195" s="54"/>
      <c r="X195" s="4"/>
      <c r="Z195" s="33"/>
      <c r="AA195" s="6"/>
      <c r="AB195" s="30"/>
    </row>
    <row r="196" spans="1:28" ht="15.2" hidden="1" customHeight="1">
      <c r="A196" s="137"/>
      <c r="B196" s="156"/>
      <c r="C196" s="151"/>
      <c r="D196" s="56" t="s">
        <v>2</v>
      </c>
      <c r="E196" s="144"/>
      <c r="F196" s="22"/>
      <c r="G196" s="56" t="s">
        <v>40</v>
      </c>
      <c r="H196" s="92">
        <f t="shared" si="236"/>
        <v>0</v>
      </c>
      <c r="I196" s="92"/>
      <c r="J196" s="92"/>
      <c r="K196" s="92"/>
      <c r="L196" s="92"/>
      <c r="M196" s="88">
        <v>45293</v>
      </c>
      <c r="N196" s="88">
        <v>45657</v>
      </c>
      <c r="O196" s="139"/>
      <c r="P196" s="139"/>
      <c r="Q196" s="140"/>
      <c r="T196" s="5"/>
      <c r="U196" s="54"/>
      <c r="V196" s="54"/>
      <c r="X196" s="4"/>
      <c r="Z196" s="33"/>
      <c r="AA196" s="6"/>
      <c r="AB196" s="30"/>
    </row>
    <row r="197" spans="1:28" ht="15.2" hidden="1" customHeight="1">
      <c r="A197" s="137"/>
      <c r="B197" s="156"/>
      <c r="C197" s="150" t="s">
        <v>300</v>
      </c>
      <c r="D197" s="56" t="s">
        <v>3</v>
      </c>
      <c r="E197" s="143"/>
      <c r="F197" s="22"/>
      <c r="G197" s="56" t="s">
        <v>3</v>
      </c>
      <c r="H197" s="80">
        <f t="shared" si="236"/>
        <v>0</v>
      </c>
      <c r="I197" s="80"/>
      <c r="J197" s="80"/>
      <c r="K197" s="80"/>
      <c r="L197" s="80"/>
      <c r="M197" s="87">
        <v>45293</v>
      </c>
      <c r="N197" s="87">
        <v>45657</v>
      </c>
      <c r="O197" s="139" t="e">
        <f t="shared" ref="O197" si="255">+F198/F197</f>
        <v>#DIV/0!</v>
      </c>
      <c r="P197" s="139" t="e">
        <f t="shared" ref="P197" si="256">+H198/H197</f>
        <v>#DIV/0!</v>
      </c>
      <c r="Q197" s="140" t="e">
        <f t="shared" ref="Q197" si="257">+(O197*O197)/P197</f>
        <v>#DIV/0!</v>
      </c>
      <c r="T197" s="5"/>
      <c r="U197" s="54"/>
      <c r="V197" s="54"/>
      <c r="X197" s="4"/>
      <c r="Z197" s="33"/>
      <c r="AA197" s="6"/>
      <c r="AB197" s="30"/>
    </row>
    <row r="198" spans="1:28" ht="15.2" hidden="1" customHeight="1">
      <c r="A198" s="137"/>
      <c r="B198" s="156"/>
      <c r="C198" s="151"/>
      <c r="D198" s="56" t="s">
        <v>2</v>
      </c>
      <c r="E198" s="144"/>
      <c r="F198" s="22"/>
      <c r="G198" s="56" t="s">
        <v>40</v>
      </c>
      <c r="H198" s="92">
        <f t="shared" si="236"/>
        <v>0</v>
      </c>
      <c r="I198" s="92"/>
      <c r="J198" s="92"/>
      <c r="K198" s="92"/>
      <c r="L198" s="92"/>
      <c r="M198" s="88">
        <v>45293</v>
      </c>
      <c r="N198" s="88">
        <v>45657</v>
      </c>
      <c r="O198" s="139"/>
      <c r="P198" s="139"/>
      <c r="Q198" s="140"/>
      <c r="T198" s="5"/>
      <c r="U198" s="54"/>
      <c r="V198" s="54"/>
      <c r="X198" s="4"/>
      <c r="Z198" s="33"/>
      <c r="AA198" s="6"/>
      <c r="AB198" s="30"/>
    </row>
    <row r="199" spans="1:28" ht="15.2" hidden="1" customHeight="1">
      <c r="A199" s="137"/>
      <c r="B199" s="156"/>
      <c r="C199" s="150" t="s">
        <v>301</v>
      </c>
      <c r="D199" s="56" t="s">
        <v>3</v>
      </c>
      <c r="E199" s="143"/>
      <c r="F199" s="22"/>
      <c r="G199" s="56" t="s">
        <v>3</v>
      </c>
      <c r="H199" s="80">
        <f t="shared" si="236"/>
        <v>0</v>
      </c>
      <c r="I199" s="80"/>
      <c r="J199" s="80"/>
      <c r="K199" s="80"/>
      <c r="L199" s="80"/>
      <c r="M199" s="87">
        <v>45293</v>
      </c>
      <c r="N199" s="87">
        <v>45657</v>
      </c>
      <c r="O199" s="139" t="e">
        <f t="shared" ref="O199" si="258">+F200/F199</f>
        <v>#DIV/0!</v>
      </c>
      <c r="P199" s="139" t="e">
        <f t="shared" ref="P199" si="259">+H200/H199</f>
        <v>#DIV/0!</v>
      </c>
      <c r="Q199" s="140" t="e">
        <f t="shared" ref="Q199" si="260">+(O199*O199)/P199</f>
        <v>#DIV/0!</v>
      </c>
      <c r="T199" s="5"/>
      <c r="U199" s="54"/>
      <c r="V199" s="54"/>
      <c r="X199" s="4"/>
      <c r="Z199" s="33"/>
      <c r="AA199" s="6"/>
      <c r="AB199" s="30"/>
    </row>
    <row r="200" spans="1:28" ht="15.2" hidden="1" customHeight="1">
      <c r="A200" s="137"/>
      <c r="B200" s="156"/>
      <c r="C200" s="151"/>
      <c r="D200" s="56" t="s">
        <v>2</v>
      </c>
      <c r="E200" s="144"/>
      <c r="F200" s="22"/>
      <c r="G200" s="56" t="s">
        <v>40</v>
      </c>
      <c r="H200" s="92">
        <f t="shared" si="236"/>
        <v>0</v>
      </c>
      <c r="I200" s="92"/>
      <c r="J200" s="92"/>
      <c r="K200" s="92"/>
      <c r="L200" s="92"/>
      <c r="M200" s="88">
        <v>45293</v>
      </c>
      <c r="N200" s="88">
        <v>45657</v>
      </c>
      <c r="O200" s="139"/>
      <c r="P200" s="139"/>
      <c r="Q200" s="140"/>
      <c r="T200" s="5"/>
      <c r="U200" s="54"/>
      <c r="V200" s="54"/>
      <c r="X200" s="4"/>
      <c r="Z200" s="33"/>
      <c r="AA200" s="6"/>
      <c r="AB200" s="30"/>
    </row>
    <row r="201" spans="1:28" ht="15.2" hidden="1" customHeight="1">
      <c r="A201" s="137"/>
      <c r="B201" s="156"/>
      <c r="C201" s="150" t="s">
        <v>302</v>
      </c>
      <c r="D201" s="56" t="s">
        <v>3</v>
      </c>
      <c r="E201" s="143"/>
      <c r="F201" s="22"/>
      <c r="G201" s="56" t="s">
        <v>3</v>
      </c>
      <c r="H201" s="80">
        <f t="shared" si="236"/>
        <v>0</v>
      </c>
      <c r="I201" s="80"/>
      <c r="J201" s="80"/>
      <c r="K201" s="80"/>
      <c r="L201" s="80"/>
      <c r="M201" s="87">
        <v>45293</v>
      </c>
      <c r="N201" s="87">
        <v>45657</v>
      </c>
      <c r="O201" s="139" t="e">
        <f t="shared" ref="O201" si="261">+F202/F201</f>
        <v>#DIV/0!</v>
      </c>
      <c r="P201" s="139" t="e">
        <f t="shared" ref="P201" si="262">+H202/H201</f>
        <v>#DIV/0!</v>
      </c>
      <c r="Q201" s="140" t="e">
        <f t="shared" ref="Q201" si="263">+(O201*O201)/P201</f>
        <v>#DIV/0!</v>
      </c>
      <c r="T201" s="5"/>
      <c r="U201" s="54"/>
      <c r="V201" s="54"/>
      <c r="X201" s="4"/>
      <c r="Z201" s="33"/>
      <c r="AA201" s="6"/>
      <c r="AB201" s="30"/>
    </row>
    <row r="202" spans="1:28" ht="15.2" hidden="1" customHeight="1">
      <c r="A202" s="137"/>
      <c r="B202" s="156"/>
      <c r="C202" s="151"/>
      <c r="D202" s="56" t="s">
        <v>2</v>
      </c>
      <c r="E202" s="144"/>
      <c r="F202" s="22"/>
      <c r="G202" s="56" t="s">
        <v>40</v>
      </c>
      <c r="H202" s="92">
        <f t="shared" si="236"/>
        <v>0</v>
      </c>
      <c r="I202" s="92"/>
      <c r="J202" s="92"/>
      <c r="K202" s="92"/>
      <c r="L202" s="92"/>
      <c r="M202" s="88">
        <v>45293</v>
      </c>
      <c r="N202" s="88">
        <v>45657</v>
      </c>
      <c r="O202" s="139"/>
      <c r="P202" s="139"/>
      <c r="Q202" s="140"/>
      <c r="T202" s="5"/>
      <c r="U202" s="54"/>
      <c r="V202" s="54"/>
      <c r="X202" s="4"/>
      <c r="Z202" s="33"/>
      <c r="AA202" s="6"/>
      <c r="AB202" s="30"/>
    </row>
    <row r="203" spans="1:28" ht="15.2" hidden="1" customHeight="1">
      <c r="A203" s="137"/>
      <c r="B203" s="156"/>
      <c r="C203" s="150" t="s">
        <v>303</v>
      </c>
      <c r="D203" s="56" t="s">
        <v>3</v>
      </c>
      <c r="E203" s="143"/>
      <c r="F203" s="22"/>
      <c r="G203" s="56" t="s">
        <v>3</v>
      </c>
      <c r="H203" s="80">
        <f t="shared" si="236"/>
        <v>0</v>
      </c>
      <c r="I203" s="80"/>
      <c r="J203" s="80"/>
      <c r="K203" s="80"/>
      <c r="L203" s="80"/>
      <c r="M203" s="87">
        <v>45293</v>
      </c>
      <c r="N203" s="87">
        <v>45657</v>
      </c>
      <c r="O203" s="139" t="e">
        <f t="shared" ref="O203" si="264">+F204/F203</f>
        <v>#DIV/0!</v>
      </c>
      <c r="P203" s="139" t="e">
        <f t="shared" ref="P203" si="265">+H204/H203</f>
        <v>#DIV/0!</v>
      </c>
      <c r="Q203" s="140" t="e">
        <f t="shared" ref="Q203" si="266">+(O203*O203)/P203</f>
        <v>#DIV/0!</v>
      </c>
      <c r="T203" s="5"/>
      <c r="U203" s="54"/>
      <c r="V203" s="54"/>
      <c r="X203" s="4"/>
      <c r="Z203" s="33"/>
      <c r="AA203" s="6"/>
      <c r="AB203" s="30"/>
    </row>
    <row r="204" spans="1:28" ht="15.2" hidden="1" customHeight="1">
      <c r="A204" s="137"/>
      <c r="B204" s="157"/>
      <c r="C204" s="151"/>
      <c r="D204" s="56" t="s">
        <v>2</v>
      </c>
      <c r="E204" s="144"/>
      <c r="F204" s="22"/>
      <c r="G204" s="56" t="s">
        <v>40</v>
      </c>
      <c r="H204" s="92">
        <f t="shared" si="236"/>
        <v>0</v>
      </c>
      <c r="I204" s="92"/>
      <c r="J204" s="92"/>
      <c r="K204" s="92"/>
      <c r="L204" s="92"/>
      <c r="M204" s="88">
        <v>45293</v>
      </c>
      <c r="N204" s="88">
        <v>45657</v>
      </c>
      <c r="O204" s="139"/>
      <c r="P204" s="139"/>
      <c r="Q204" s="140"/>
      <c r="T204" s="5"/>
      <c r="U204" s="54"/>
      <c r="V204" s="54"/>
      <c r="X204" s="4"/>
      <c r="Z204" s="33"/>
      <c r="AA204" s="6"/>
      <c r="AB204" s="30"/>
    </row>
    <row r="205" spans="1:28" ht="15.2" hidden="1" customHeight="1">
      <c r="A205" s="137" t="s">
        <v>304</v>
      </c>
      <c r="B205" s="145" t="s">
        <v>328</v>
      </c>
      <c r="C205" s="150" t="s">
        <v>305</v>
      </c>
      <c r="D205" s="56" t="s">
        <v>3</v>
      </c>
      <c r="E205" s="148" t="s">
        <v>315</v>
      </c>
      <c r="F205" s="22"/>
      <c r="G205" s="56" t="s">
        <v>3</v>
      </c>
      <c r="H205" s="80">
        <f t="shared" si="236"/>
        <v>0</v>
      </c>
      <c r="I205" s="80"/>
      <c r="J205" s="80"/>
      <c r="K205" s="80"/>
      <c r="L205" s="80"/>
      <c r="M205" s="87">
        <v>45293</v>
      </c>
      <c r="N205" s="87">
        <v>45657</v>
      </c>
      <c r="O205" s="139" t="e">
        <f t="shared" ref="O205" si="267">+F206/F205</f>
        <v>#DIV/0!</v>
      </c>
      <c r="P205" s="139" t="e">
        <f t="shared" ref="P205" si="268">+H206/H205</f>
        <v>#DIV/0!</v>
      </c>
      <c r="Q205" s="140" t="e">
        <f t="shared" ref="Q205" si="269">+(O205*O205)/P205</f>
        <v>#DIV/0!</v>
      </c>
      <c r="T205" s="5"/>
      <c r="U205" s="54"/>
      <c r="V205" s="54"/>
      <c r="X205" s="4"/>
      <c r="Z205" s="33"/>
      <c r="AA205" s="6"/>
      <c r="AB205" s="30"/>
    </row>
    <row r="206" spans="1:28" ht="15.2" hidden="1" customHeight="1">
      <c r="A206" s="137"/>
      <c r="B206" s="146"/>
      <c r="C206" s="151"/>
      <c r="D206" s="56" t="s">
        <v>2</v>
      </c>
      <c r="E206" s="149"/>
      <c r="F206" s="22"/>
      <c r="G206" s="56" t="s">
        <v>40</v>
      </c>
      <c r="H206" s="92">
        <f t="shared" si="236"/>
        <v>0</v>
      </c>
      <c r="I206" s="92"/>
      <c r="J206" s="92"/>
      <c r="K206" s="92"/>
      <c r="L206" s="92"/>
      <c r="M206" s="88">
        <v>45293</v>
      </c>
      <c r="N206" s="88">
        <v>45657</v>
      </c>
      <c r="O206" s="139"/>
      <c r="P206" s="139"/>
      <c r="Q206" s="140"/>
      <c r="T206" s="5"/>
      <c r="U206" s="54"/>
      <c r="V206" s="54"/>
      <c r="X206" s="4"/>
      <c r="Z206" s="33"/>
      <c r="AA206" s="6"/>
      <c r="AB206" s="30"/>
    </row>
    <row r="207" spans="1:28" ht="15.2" hidden="1" customHeight="1">
      <c r="A207" s="137"/>
      <c r="B207" s="146"/>
      <c r="C207" s="150" t="s">
        <v>307</v>
      </c>
      <c r="D207" s="56" t="s">
        <v>3</v>
      </c>
      <c r="E207" s="143"/>
      <c r="F207" s="22"/>
      <c r="G207" s="56" t="s">
        <v>3</v>
      </c>
      <c r="H207" s="80">
        <f t="shared" si="236"/>
        <v>0</v>
      </c>
      <c r="I207" s="80"/>
      <c r="J207" s="80"/>
      <c r="K207" s="80"/>
      <c r="L207" s="80"/>
      <c r="M207" s="87">
        <v>45293</v>
      </c>
      <c r="N207" s="87">
        <v>45657</v>
      </c>
      <c r="O207" s="139" t="e">
        <f t="shared" ref="O207" si="270">+F208/F207</f>
        <v>#DIV/0!</v>
      </c>
      <c r="P207" s="139" t="e">
        <f t="shared" ref="P207" si="271">+H208/H207</f>
        <v>#DIV/0!</v>
      </c>
      <c r="Q207" s="140" t="e">
        <f t="shared" ref="Q207" si="272">+(O207*O207)/P207</f>
        <v>#DIV/0!</v>
      </c>
      <c r="T207" s="5"/>
      <c r="U207" s="54"/>
      <c r="V207" s="54"/>
      <c r="X207" s="4"/>
      <c r="Z207" s="33"/>
      <c r="AA207" s="6"/>
      <c r="AB207" s="30"/>
    </row>
    <row r="208" spans="1:28" ht="15.2" hidden="1" customHeight="1">
      <c r="A208" s="137"/>
      <c r="B208" s="146"/>
      <c r="C208" s="151"/>
      <c r="D208" s="56" t="s">
        <v>2</v>
      </c>
      <c r="E208" s="144"/>
      <c r="F208" s="22"/>
      <c r="G208" s="56" t="s">
        <v>40</v>
      </c>
      <c r="H208" s="92">
        <f t="shared" si="236"/>
        <v>0</v>
      </c>
      <c r="I208" s="92"/>
      <c r="J208" s="92"/>
      <c r="K208" s="92"/>
      <c r="L208" s="92"/>
      <c r="M208" s="88">
        <v>45293</v>
      </c>
      <c r="N208" s="88">
        <v>45657</v>
      </c>
      <c r="O208" s="139"/>
      <c r="P208" s="139"/>
      <c r="Q208" s="140"/>
      <c r="T208" s="5"/>
      <c r="U208" s="54"/>
      <c r="V208" s="54"/>
      <c r="X208" s="4"/>
      <c r="Z208" s="33"/>
      <c r="AA208" s="6"/>
      <c r="AB208" s="30"/>
    </row>
    <row r="209" spans="1:28" ht="15.2" hidden="1" customHeight="1">
      <c r="A209" s="137"/>
      <c r="B209" s="146"/>
      <c r="C209" s="150" t="s">
        <v>308</v>
      </c>
      <c r="D209" s="56" t="s">
        <v>3</v>
      </c>
      <c r="E209" s="143"/>
      <c r="F209" s="22"/>
      <c r="G209" s="56" t="s">
        <v>3</v>
      </c>
      <c r="H209" s="80">
        <f t="shared" si="236"/>
        <v>0</v>
      </c>
      <c r="I209" s="80"/>
      <c r="J209" s="80"/>
      <c r="K209" s="80"/>
      <c r="L209" s="80"/>
      <c r="M209" s="87">
        <v>45293</v>
      </c>
      <c r="N209" s="87">
        <v>45657</v>
      </c>
      <c r="O209" s="139" t="e">
        <f t="shared" ref="O209" si="273">+F210/F209</f>
        <v>#DIV/0!</v>
      </c>
      <c r="P209" s="139" t="e">
        <f t="shared" ref="P209" si="274">+H210/H209</f>
        <v>#DIV/0!</v>
      </c>
      <c r="Q209" s="140" t="e">
        <f t="shared" ref="Q209" si="275">+(O209*O209)/P209</f>
        <v>#DIV/0!</v>
      </c>
      <c r="T209" s="5"/>
      <c r="U209" s="54"/>
      <c r="V209" s="54"/>
      <c r="X209" s="4"/>
      <c r="Z209" s="33"/>
      <c r="AA209" s="6"/>
      <c r="AB209" s="30"/>
    </row>
    <row r="210" spans="1:28" ht="15.2" hidden="1" customHeight="1">
      <c r="A210" s="137"/>
      <c r="B210" s="146"/>
      <c r="C210" s="151"/>
      <c r="D210" s="56" t="s">
        <v>2</v>
      </c>
      <c r="E210" s="144"/>
      <c r="F210" s="22"/>
      <c r="G210" s="56" t="s">
        <v>40</v>
      </c>
      <c r="H210" s="92">
        <f t="shared" si="236"/>
        <v>0</v>
      </c>
      <c r="I210" s="92"/>
      <c r="J210" s="92"/>
      <c r="K210" s="92"/>
      <c r="L210" s="92"/>
      <c r="M210" s="88">
        <v>45293</v>
      </c>
      <c r="N210" s="88">
        <v>45657</v>
      </c>
      <c r="O210" s="139"/>
      <c r="P210" s="139"/>
      <c r="Q210" s="140"/>
      <c r="T210" s="5"/>
      <c r="U210" s="54"/>
      <c r="V210" s="54"/>
      <c r="X210" s="4"/>
      <c r="Z210" s="33"/>
      <c r="AA210" s="6"/>
      <c r="AB210" s="30"/>
    </row>
    <row r="211" spans="1:28" ht="15.2" hidden="1" customHeight="1">
      <c r="A211" s="137"/>
      <c r="B211" s="146"/>
      <c r="C211" s="150" t="s">
        <v>309</v>
      </c>
      <c r="D211" s="56" t="s">
        <v>3</v>
      </c>
      <c r="E211" s="143"/>
      <c r="F211" s="22"/>
      <c r="G211" s="56" t="s">
        <v>3</v>
      </c>
      <c r="H211" s="80">
        <f t="shared" si="236"/>
        <v>0</v>
      </c>
      <c r="I211" s="80"/>
      <c r="J211" s="80"/>
      <c r="K211" s="80"/>
      <c r="L211" s="80"/>
      <c r="M211" s="87">
        <v>45293</v>
      </c>
      <c r="N211" s="87">
        <v>45657</v>
      </c>
      <c r="O211" s="139" t="e">
        <f t="shared" ref="O211" si="276">+F212/F211</f>
        <v>#DIV/0!</v>
      </c>
      <c r="P211" s="139" t="e">
        <f t="shared" ref="P211" si="277">+H212/H211</f>
        <v>#DIV/0!</v>
      </c>
      <c r="Q211" s="140" t="e">
        <f t="shared" ref="Q211" si="278">+(O211*O211)/P211</f>
        <v>#DIV/0!</v>
      </c>
      <c r="T211" s="5"/>
      <c r="U211" s="54"/>
      <c r="V211" s="54"/>
      <c r="X211" s="4"/>
      <c r="Z211" s="33"/>
      <c r="AA211" s="6"/>
      <c r="AB211" s="30"/>
    </row>
    <row r="212" spans="1:28" ht="15.2" hidden="1" customHeight="1">
      <c r="A212" s="137"/>
      <c r="B212" s="146"/>
      <c r="C212" s="151"/>
      <c r="D212" s="56" t="s">
        <v>2</v>
      </c>
      <c r="E212" s="144"/>
      <c r="F212" s="22"/>
      <c r="G212" s="56" t="s">
        <v>40</v>
      </c>
      <c r="H212" s="92">
        <f t="shared" si="236"/>
        <v>0</v>
      </c>
      <c r="I212" s="92"/>
      <c r="J212" s="92"/>
      <c r="K212" s="92"/>
      <c r="L212" s="92"/>
      <c r="M212" s="88">
        <v>45293</v>
      </c>
      <c r="N212" s="88">
        <v>45657</v>
      </c>
      <c r="O212" s="139"/>
      <c r="P212" s="139"/>
      <c r="Q212" s="140"/>
      <c r="T212" s="5"/>
      <c r="U212" s="54"/>
      <c r="V212" s="54"/>
      <c r="X212" s="4"/>
      <c r="Z212" s="33"/>
      <c r="AA212" s="6"/>
      <c r="AB212" s="30"/>
    </row>
    <row r="213" spans="1:28" ht="15.2" hidden="1" customHeight="1">
      <c r="A213" s="137"/>
      <c r="B213" s="146"/>
      <c r="C213" s="150" t="s">
        <v>310</v>
      </c>
      <c r="D213" s="56" t="s">
        <v>3</v>
      </c>
      <c r="E213" s="143"/>
      <c r="F213" s="22"/>
      <c r="G213" s="56" t="s">
        <v>3</v>
      </c>
      <c r="H213" s="80">
        <f t="shared" si="236"/>
        <v>0</v>
      </c>
      <c r="I213" s="80"/>
      <c r="J213" s="80"/>
      <c r="K213" s="80"/>
      <c r="L213" s="80"/>
      <c r="M213" s="87">
        <v>45293</v>
      </c>
      <c r="N213" s="87">
        <v>45657</v>
      </c>
      <c r="O213" s="139" t="e">
        <f t="shared" ref="O213" si="279">+F214/F213</f>
        <v>#DIV/0!</v>
      </c>
      <c r="P213" s="139" t="e">
        <f t="shared" ref="P213" si="280">+H214/H213</f>
        <v>#DIV/0!</v>
      </c>
      <c r="Q213" s="140" t="e">
        <f t="shared" ref="Q213" si="281">+(O213*O213)/P213</f>
        <v>#DIV/0!</v>
      </c>
      <c r="T213" s="5"/>
      <c r="U213" s="54"/>
      <c r="V213" s="54"/>
      <c r="X213" s="4"/>
      <c r="Z213" s="33"/>
      <c r="AA213" s="6"/>
      <c r="AB213" s="30"/>
    </row>
    <row r="214" spans="1:28" ht="15.2" hidden="1" customHeight="1">
      <c r="A214" s="137"/>
      <c r="B214" s="146"/>
      <c r="C214" s="151"/>
      <c r="D214" s="56" t="s">
        <v>2</v>
      </c>
      <c r="E214" s="144"/>
      <c r="F214" s="22"/>
      <c r="G214" s="56" t="s">
        <v>40</v>
      </c>
      <c r="H214" s="92">
        <f t="shared" si="236"/>
        <v>0</v>
      </c>
      <c r="I214" s="92"/>
      <c r="J214" s="92"/>
      <c r="K214" s="92"/>
      <c r="L214" s="92"/>
      <c r="M214" s="88">
        <v>45293</v>
      </c>
      <c r="N214" s="88">
        <v>45657</v>
      </c>
      <c r="O214" s="139"/>
      <c r="P214" s="139"/>
      <c r="Q214" s="140"/>
      <c r="T214" s="5"/>
      <c r="U214" s="54"/>
      <c r="V214" s="54"/>
      <c r="X214" s="4"/>
      <c r="Z214" s="33"/>
      <c r="AA214" s="6"/>
      <c r="AB214" s="30"/>
    </row>
    <row r="215" spans="1:28" ht="15.2" hidden="1" customHeight="1">
      <c r="A215" s="137"/>
      <c r="B215" s="146"/>
      <c r="C215" s="150" t="s">
        <v>311</v>
      </c>
      <c r="D215" s="56" t="s">
        <v>3</v>
      </c>
      <c r="E215" s="143"/>
      <c r="F215" s="22"/>
      <c r="G215" s="56" t="s">
        <v>3</v>
      </c>
      <c r="H215" s="80">
        <f t="shared" si="236"/>
        <v>0</v>
      </c>
      <c r="I215" s="80"/>
      <c r="J215" s="80"/>
      <c r="K215" s="80"/>
      <c r="L215" s="80"/>
      <c r="M215" s="87">
        <v>45293</v>
      </c>
      <c r="N215" s="87">
        <v>45657</v>
      </c>
      <c r="O215" s="139" t="e">
        <f t="shared" ref="O215" si="282">+F216/F215</f>
        <v>#DIV/0!</v>
      </c>
      <c r="P215" s="139" t="e">
        <f t="shared" ref="P215" si="283">+H216/H215</f>
        <v>#DIV/0!</v>
      </c>
      <c r="Q215" s="140" t="e">
        <f t="shared" ref="Q215" si="284">+(O215*O215)/P215</f>
        <v>#DIV/0!</v>
      </c>
      <c r="T215" s="5"/>
      <c r="U215" s="54"/>
      <c r="V215" s="54"/>
      <c r="X215" s="4"/>
      <c r="Z215" s="33"/>
      <c r="AA215" s="6"/>
      <c r="AB215" s="30"/>
    </row>
    <row r="216" spans="1:28" ht="15.2" hidden="1" customHeight="1">
      <c r="A216" s="137"/>
      <c r="B216" s="146"/>
      <c r="C216" s="151"/>
      <c r="D216" s="56" t="s">
        <v>2</v>
      </c>
      <c r="E216" s="144"/>
      <c r="F216" s="22"/>
      <c r="G216" s="56" t="s">
        <v>40</v>
      </c>
      <c r="H216" s="92">
        <f t="shared" si="236"/>
        <v>0</v>
      </c>
      <c r="I216" s="92"/>
      <c r="J216" s="92"/>
      <c r="K216" s="92"/>
      <c r="L216" s="92"/>
      <c r="M216" s="88">
        <v>45293</v>
      </c>
      <c r="N216" s="88">
        <v>45657</v>
      </c>
      <c r="O216" s="139"/>
      <c r="P216" s="139"/>
      <c r="Q216" s="140"/>
      <c r="T216" s="5"/>
      <c r="U216" s="54"/>
      <c r="V216" s="54"/>
      <c r="X216" s="4"/>
      <c r="Z216" s="33"/>
      <c r="AA216" s="6"/>
      <c r="AB216" s="30"/>
    </row>
    <row r="217" spans="1:28" ht="15.2" hidden="1" customHeight="1">
      <c r="A217" s="137"/>
      <c r="B217" s="146"/>
      <c r="C217" s="150" t="s">
        <v>312</v>
      </c>
      <c r="D217" s="56" t="s">
        <v>3</v>
      </c>
      <c r="E217" s="143"/>
      <c r="F217" s="22"/>
      <c r="G217" s="56" t="s">
        <v>3</v>
      </c>
      <c r="H217" s="80">
        <f t="shared" si="236"/>
        <v>0</v>
      </c>
      <c r="I217" s="80"/>
      <c r="J217" s="80"/>
      <c r="K217" s="80"/>
      <c r="L217" s="80"/>
      <c r="M217" s="87">
        <v>45293</v>
      </c>
      <c r="N217" s="87">
        <v>45657</v>
      </c>
      <c r="O217" s="139" t="e">
        <f t="shared" ref="O217" si="285">+F218/F217</f>
        <v>#DIV/0!</v>
      </c>
      <c r="P217" s="139" t="e">
        <f t="shared" ref="P217" si="286">+H218/H217</f>
        <v>#DIV/0!</v>
      </c>
      <c r="Q217" s="140" t="e">
        <f t="shared" ref="Q217" si="287">+(O217*O217)/P217</f>
        <v>#DIV/0!</v>
      </c>
      <c r="T217" s="5"/>
      <c r="U217" s="54"/>
      <c r="V217" s="54"/>
      <c r="X217" s="4"/>
      <c r="Z217" s="33"/>
      <c r="AA217" s="6"/>
      <c r="AB217" s="30"/>
    </row>
    <row r="218" spans="1:28" ht="15.2" hidden="1" customHeight="1">
      <c r="A218" s="137"/>
      <c r="B218" s="146"/>
      <c r="C218" s="151"/>
      <c r="D218" s="56" t="s">
        <v>2</v>
      </c>
      <c r="E218" s="144"/>
      <c r="F218" s="22"/>
      <c r="G218" s="56" t="s">
        <v>40</v>
      </c>
      <c r="H218" s="92">
        <f t="shared" si="236"/>
        <v>0</v>
      </c>
      <c r="I218" s="92"/>
      <c r="J218" s="92"/>
      <c r="K218" s="92"/>
      <c r="L218" s="92"/>
      <c r="M218" s="88">
        <v>45293</v>
      </c>
      <c r="N218" s="88">
        <v>45657</v>
      </c>
      <c r="O218" s="139"/>
      <c r="P218" s="139"/>
      <c r="Q218" s="140"/>
      <c r="T218" s="5"/>
      <c r="U218" s="54"/>
      <c r="V218" s="54"/>
      <c r="X218" s="4"/>
      <c r="Z218" s="33"/>
      <c r="AA218" s="6"/>
      <c r="AB218" s="30"/>
    </row>
    <row r="219" spans="1:28" ht="15.2" hidden="1" customHeight="1">
      <c r="A219" s="137"/>
      <c r="B219" s="146"/>
      <c r="C219" s="150" t="s">
        <v>313</v>
      </c>
      <c r="D219" s="56" t="s">
        <v>3</v>
      </c>
      <c r="E219" s="143"/>
      <c r="F219" s="22"/>
      <c r="G219" s="56" t="s">
        <v>3</v>
      </c>
      <c r="H219" s="80">
        <f t="shared" si="236"/>
        <v>0</v>
      </c>
      <c r="I219" s="80"/>
      <c r="J219" s="80"/>
      <c r="K219" s="80"/>
      <c r="L219" s="80"/>
      <c r="M219" s="87">
        <v>45293</v>
      </c>
      <c r="N219" s="87">
        <v>45657</v>
      </c>
      <c r="O219" s="139" t="e">
        <f t="shared" ref="O219" si="288">+F220/F219</f>
        <v>#DIV/0!</v>
      </c>
      <c r="P219" s="139" t="e">
        <f t="shared" ref="P219" si="289">+H220/H219</f>
        <v>#DIV/0!</v>
      </c>
      <c r="Q219" s="140" t="e">
        <f t="shared" ref="Q219" si="290">+(O219*O219)/P219</f>
        <v>#DIV/0!</v>
      </c>
      <c r="T219" s="5"/>
      <c r="U219" s="54"/>
      <c r="V219" s="54"/>
      <c r="X219" s="4"/>
      <c r="Z219" s="33"/>
      <c r="AA219" s="6"/>
      <c r="AB219" s="30"/>
    </row>
    <row r="220" spans="1:28" ht="15.2" hidden="1" customHeight="1">
      <c r="A220" s="137"/>
      <c r="B220" s="146"/>
      <c r="C220" s="151"/>
      <c r="D220" s="56" t="s">
        <v>2</v>
      </c>
      <c r="E220" s="144"/>
      <c r="F220" s="22"/>
      <c r="G220" s="56" t="s">
        <v>40</v>
      </c>
      <c r="H220" s="92">
        <f t="shared" si="236"/>
        <v>0</v>
      </c>
      <c r="I220" s="92"/>
      <c r="J220" s="92"/>
      <c r="K220" s="92"/>
      <c r="L220" s="92"/>
      <c r="M220" s="88">
        <v>45293</v>
      </c>
      <c r="N220" s="88">
        <v>45657</v>
      </c>
      <c r="O220" s="139"/>
      <c r="P220" s="139"/>
      <c r="Q220" s="140"/>
      <c r="T220" s="5"/>
      <c r="U220" s="54"/>
      <c r="V220" s="54"/>
      <c r="X220" s="4"/>
      <c r="Z220" s="33"/>
      <c r="AA220" s="6"/>
      <c r="AB220" s="30"/>
    </row>
    <row r="221" spans="1:28" ht="15.2" hidden="1" customHeight="1">
      <c r="A221" s="137"/>
      <c r="B221" s="146"/>
      <c r="C221" s="150" t="s">
        <v>314</v>
      </c>
      <c r="D221" s="56" t="s">
        <v>3</v>
      </c>
      <c r="E221" s="143"/>
      <c r="F221" s="22"/>
      <c r="G221" s="56" t="s">
        <v>3</v>
      </c>
      <c r="H221" s="80">
        <f t="shared" si="236"/>
        <v>0</v>
      </c>
      <c r="I221" s="80"/>
      <c r="J221" s="80"/>
      <c r="K221" s="80"/>
      <c r="L221" s="80"/>
      <c r="M221" s="87">
        <v>45293</v>
      </c>
      <c r="N221" s="87">
        <v>45657</v>
      </c>
      <c r="O221" s="139" t="e">
        <f t="shared" ref="O221" si="291">+F222/F221</f>
        <v>#DIV/0!</v>
      </c>
      <c r="P221" s="139" t="e">
        <f t="shared" ref="P221" si="292">+H222/H221</f>
        <v>#DIV/0!</v>
      </c>
      <c r="Q221" s="140" t="e">
        <f t="shared" ref="Q221" si="293">+(O221*O221)/P221</f>
        <v>#DIV/0!</v>
      </c>
      <c r="T221" s="5"/>
      <c r="U221" s="54"/>
      <c r="V221" s="54"/>
      <c r="X221" s="4"/>
      <c r="Z221" s="33"/>
      <c r="AA221" s="6"/>
      <c r="AB221" s="30"/>
    </row>
    <row r="222" spans="1:28" ht="12" hidden="1" customHeight="1">
      <c r="A222" s="137"/>
      <c r="B222" s="147"/>
      <c r="C222" s="151"/>
      <c r="D222" s="56" t="s">
        <v>2</v>
      </c>
      <c r="E222" s="144"/>
      <c r="F222" s="22"/>
      <c r="G222" s="56" t="s">
        <v>40</v>
      </c>
      <c r="H222" s="92">
        <f t="shared" si="236"/>
        <v>0</v>
      </c>
      <c r="I222" s="92"/>
      <c r="J222" s="92"/>
      <c r="K222" s="92"/>
      <c r="L222" s="92"/>
      <c r="M222" s="88">
        <v>45293</v>
      </c>
      <c r="N222" s="88">
        <v>45657</v>
      </c>
      <c r="O222" s="139"/>
      <c r="P222" s="139"/>
      <c r="Q222" s="140"/>
      <c r="T222" s="5"/>
      <c r="U222" s="54"/>
      <c r="V222" s="54"/>
      <c r="X222" s="4"/>
      <c r="Z222" s="33"/>
      <c r="AA222" s="6"/>
      <c r="AB222" s="30"/>
    </row>
    <row r="223" spans="1:28" ht="15.2" customHeight="1">
      <c r="B223" s="195"/>
      <c r="C223" s="196" t="s">
        <v>7</v>
      </c>
      <c r="D223" s="56" t="s">
        <v>3</v>
      </c>
      <c r="E223" s="143"/>
      <c r="F223" s="22"/>
      <c r="G223" s="56" t="s">
        <v>3</v>
      </c>
      <c r="H223" s="24">
        <f>+H31+H45+H49+H55+H61+H63+H51+H53+H65+H81+H95+H167+H27</f>
        <v>144756232574</v>
      </c>
      <c r="I223" s="24">
        <f>+I31+I45+I49+I55+I61+I63+I51+I53+I65+I81+I95+I167+I27</f>
        <v>3254250643</v>
      </c>
      <c r="J223" s="24">
        <f>+J31+J45+J49+J55+J61+J63+J51+J53+J65+J81+J95+J167+J27</f>
        <v>1745894908</v>
      </c>
      <c r="K223" s="24">
        <f t="shared" ref="K223" si="294">+K31+K45+K49+K55+K61+K63+K51+K53+K65+K81+K95+K167</f>
        <v>0</v>
      </c>
      <c r="L223" s="24">
        <f>+L31+L45+L49+L55+L61+L63+L51+L53+L65+L81+L95+L167+L27</f>
        <v>139756087023</v>
      </c>
      <c r="M223" s="23"/>
      <c r="N223" s="19"/>
      <c r="O223" s="197"/>
      <c r="P223" s="197"/>
      <c r="Q223" s="195"/>
    </row>
    <row r="224" spans="1:28" ht="15.2" customHeight="1">
      <c r="B224" s="195"/>
      <c r="C224" s="196"/>
      <c r="D224" s="56" t="s">
        <v>2</v>
      </c>
      <c r="E224" s="144"/>
      <c r="F224" s="22"/>
      <c r="G224" s="56" t="s">
        <v>40</v>
      </c>
      <c r="H224" s="92">
        <f>+H32+H46+H50+H56+H62+H64+H52+H54+H66+H82+H96+H168</f>
        <v>0</v>
      </c>
      <c r="I224" s="92">
        <f t="shared" ref="I224:L224" si="295">+I32+I46+I50+I56+I62+I64+I52+I54+I66+I82+I96+I168</f>
        <v>0</v>
      </c>
      <c r="J224" s="92">
        <f t="shared" si="295"/>
        <v>0</v>
      </c>
      <c r="K224" s="92">
        <f t="shared" si="295"/>
        <v>0</v>
      </c>
      <c r="L224" s="92">
        <f t="shared" si="295"/>
        <v>0</v>
      </c>
      <c r="M224" s="20"/>
      <c r="N224" s="19"/>
      <c r="O224" s="197"/>
      <c r="P224" s="197"/>
      <c r="Q224" s="195"/>
    </row>
    <row r="225" spans="2:53">
      <c r="D225" s="18"/>
      <c r="H225" s="94"/>
      <c r="I225" s="94"/>
      <c r="J225" s="94"/>
      <c r="K225" s="16"/>
      <c r="L225" s="16"/>
      <c r="M225" s="15"/>
      <c r="N225" s="15"/>
      <c r="O225" s="14"/>
      <c r="P225" s="12"/>
      <c r="Q225" s="13"/>
      <c r="R225" s="12"/>
    </row>
    <row r="226" spans="2:53" ht="31.5">
      <c r="B226" s="198" t="s">
        <v>42</v>
      </c>
      <c r="C226" s="198"/>
      <c r="D226" s="198" t="s">
        <v>6</v>
      </c>
      <c r="E226" s="198"/>
      <c r="F226" s="198"/>
      <c r="G226" s="198"/>
      <c r="H226" s="198"/>
      <c r="I226" s="198"/>
      <c r="J226" s="73" t="s">
        <v>44</v>
      </c>
      <c r="K226" s="199" t="s">
        <v>45</v>
      </c>
      <c r="L226" s="199"/>
      <c r="M226" s="200" t="s">
        <v>5</v>
      </c>
      <c r="N226" s="201"/>
      <c r="O226" s="201"/>
      <c r="P226" s="201"/>
      <c r="Q226" s="201"/>
    </row>
    <row r="227" spans="2:53" ht="20.25" customHeight="1">
      <c r="B227" s="165" t="s">
        <v>342</v>
      </c>
      <c r="C227" s="166"/>
      <c r="D227" s="169" t="s">
        <v>351</v>
      </c>
      <c r="E227" s="170"/>
      <c r="F227" s="170"/>
      <c r="G227" s="170"/>
      <c r="H227" s="170"/>
      <c r="I227" s="171"/>
      <c r="J227" s="175" t="s">
        <v>43</v>
      </c>
      <c r="K227" s="56" t="s">
        <v>3</v>
      </c>
      <c r="L227" s="76">
        <v>21</v>
      </c>
      <c r="M227" s="176" t="s">
        <v>50</v>
      </c>
      <c r="N227" s="176"/>
      <c r="O227" s="176"/>
      <c r="P227" s="176"/>
      <c r="Q227" s="176"/>
    </row>
    <row r="228" spans="2:53" ht="18" customHeight="1">
      <c r="B228" s="167"/>
      <c r="C228" s="168"/>
      <c r="D228" s="172"/>
      <c r="E228" s="173"/>
      <c r="F228" s="173"/>
      <c r="G228" s="173"/>
      <c r="H228" s="173"/>
      <c r="I228" s="174"/>
      <c r="J228" s="175"/>
      <c r="K228" s="56" t="s">
        <v>2</v>
      </c>
      <c r="L228" s="74"/>
      <c r="M228" s="176"/>
      <c r="N228" s="176"/>
      <c r="O228" s="176"/>
      <c r="P228" s="176"/>
      <c r="Q228" s="176"/>
    </row>
    <row r="229" spans="2:53" ht="18.75" customHeight="1">
      <c r="B229" s="165" t="s">
        <v>343</v>
      </c>
      <c r="C229" s="166"/>
      <c r="D229" s="169" t="s">
        <v>352</v>
      </c>
      <c r="E229" s="170"/>
      <c r="F229" s="170"/>
      <c r="G229" s="170"/>
      <c r="H229" s="170"/>
      <c r="I229" s="171"/>
      <c r="J229" s="175" t="s">
        <v>344</v>
      </c>
      <c r="K229" s="56" t="s">
        <v>3</v>
      </c>
      <c r="L229" s="76">
        <v>27</v>
      </c>
      <c r="M229" s="186" t="s">
        <v>4</v>
      </c>
      <c r="N229" s="187"/>
      <c r="O229" s="187"/>
      <c r="P229" s="187"/>
      <c r="Q229" s="188"/>
    </row>
    <row r="230" spans="2:53" ht="14.25" customHeight="1">
      <c r="B230" s="167"/>
      <c r="C230" s="168"/>
      <c r="D230" s="172"/>
      <c r="E230" s="173"/>
      <c r="F230" s="173"/>
      <c r="G230" s="173"/>
      <c r="H230" s="173"/>
      <c r="I230" s="174"/>
      <c r="J230" s="175"/>
      <c r="K230" s="56" t="s">
        <v>2</v>
      </c>
      <c r="L230" s="74"/>
      <c r="M230" s="189"/>
      <c r="N230" s="190"/>
      <c r="O230" s="190"/>
      <c r="P230" s="190"/>
      <c r="Q230" s="191"/>
    </row>
    <row r="231" spans="2:53" ht="15.75" customHeight="1">
      <c r="B231" s="184" t="s">
        <v>345</v>
      </c>
      <c r="C231" s="166"/>
      <c r="D231" s="169" t="s">
        <v>353</v>
      </c>
      <c r="E231" s="170"/>
      <c r="F231" s="170"/>
      <c r="G231" s="170"/>
      <c r="H231" s="170"/>
      <c r="I231" s="171"/>
      <c r="J231" s="175" t="s">
        <v>346</v>
      </c>
      <c r="K231" s="56" t="s">
        <v>3</v>
      </c>
      <c r="L231" s="76">
        <v>8</v>
      </c>
      <c r="M231" s="189"/>
      <c r="N231" s="190"/>
      <c r="O231" s="190"/>
      <c r="P231" s="190"/>
      <c r="Q231" s="191"/>
    </row>
    <row r="232" spans="2:53" ht="15.75">
      <c r="B232" s="167"/>
      <c r="C232" s="168"/>
      <c r="D232" s="172"/>
      <c r="E232" s="173"/>
      <c r="F232" s="173"/>
      <c r="G232" s="173"/>
      <c r="H232" s="173"/>
      <c r="I232" s="174"/>
      <c r="J232" s="175"/>
      <c r="K232" s="56" t="s">
        <v>2</v>
      </c>
      <c r="L232" s="74"/>
      <c r="M232" s="192"/>
      <c r="N232" s="193"/>
      <c r="O232" s="193"/>
      <c r="P232" s="193"/>
      <c r="Q232" s="194"/>
    </row>
    <row r="233" spans="2:53" ht="15.75" customHeight="1">
      <c r="B233" s="184" t="s">
        <v>347</v>
      </c>
      <c r="C233" s="166"/>
      <c r="D233" s="169" t="s">
        <v>354</v>
      </c>
      <c r="E233" s="170"/>
      <c r="F233" s="170"/>
      <c r="G233" s="170"/>
      <c r="H233" s="170"/>
      <c r="I233" s="171"/>
      <c r="J233" s="175" t="s">
        <v>348</v>
      </c>
      <c r="K233" s="56" t="s">
        <v>3</v>
      </c>
      <c r="L233" s="76">
        <v>400</v>
      </c>
      <c r="M233" s="185" t="s">
        <v>361</v>
      </c>
      <c r="N233" s="185"/>
      <c r="O233" s="185"/>
      <c r="P233" s="185"/>
      <c r="Q233" s="185"/>
    </row>
    <row r="234" spans="2:53" ht="15.75">
      <c r="B234" s="167"/>
      <c r="C234" s="168"/>
      <c r="D234" s="172"/>
      <c r="E234" s="173"/>
      <c r="F234" s="173"/>
      <c r="G234" s="173"/>
      <c r="H234" s="173"/>
      <c r="I234" s="174"/>
      <c r="J234" s="175"/>
      <c r="K234" s="56" t="s">
        <v>2</v>
      </c>
      <c r="L234" s="74"/>
      <c r="M234" s="185"/>
      <c r="N234" s="185"/>
      <c r="O234" s="185"/>
      <c r="P234" s="185"/>
      <c r="Q234" s="185"/>
    </row>
    <row r="235" spans="2:53" ht="15" customHeight="1">
      <c r="B235" s="177" t="s">
        <v>1</v>
      </c>
      <c r="C235" s="178"/>
      <c r="D235" s="178"/>
      <c r="E235" s="178"/>
      <c r="F235" s="178"/>
      <c r="G235" s="178"/>
      <c r="H235" s="178"/>
      <c r="I235" s="178"/>
      <c r="J235" s="178"/>
      <c r="K235" s="178"/>
      <c r="L235" s="179"/>
      <c r="M235" s="183" t="s">
        <v>0</v>
      </c>
      <c r="N235" s="183"/>
      <c r="O235" s="183"/>
      <c r="P235" s="183"/>
      <c r="Q235" s="183"/>
    </row>
    <row r="236" spans="2:53" ht="29.25" customHeight="1">
      <c r="B236" s="180"/>
      <c r="C236" s="181"/>
      <c r="D236" s="181"/>
      <c r="E236" s="181"/>
      <c r="F236" s="181"/>
      <c r="G236" s="181"/>
      <c r="H236" s="181"/>
      <c r="I236" s="181"/>
      <c r="J236" s="181"/>
      <c r="K236" s="181"/>
      <c r="L236" s="182"/>
      <c r="M236" s="183"/>
      <c r="N236" s="183"/>
      <c r="O236" s="183"/>
      <c r="P236" s="183"/>
      <c r="Q236" s="183"/>
    </row>
    <row r="237" spans="2:53">
      <c r="M237" s="11"/>
      <c r="N237" s="11"/>
    </row>
    <row r="238" spans="2:53" ht="15.75"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</row>
    <row r="239" spans="2:53" ht="15.75"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</row>
    <row r="240" spans="2:53" ht="15.75"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</row>
    <row r="241" spans="18:53" ht="15.75"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</row>
    <row r="242" spans="18:53" ht="15.75"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</row>
    <row r="243" spans="18:53" ht="15.75"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</row>
    <row r="244" spans="18:53" ht="15.75"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</row>
    <row r="245" spans="18:53" ht="15.75"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</row>
    <row r="246" spans="18:53" ht="15.75"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</row>
    <row r="247" spans="18:53" ht="15.75"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</row>
    <row r="248" spans="18:53" ht="15.75"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</row>
    <row r="249" spans="18:53" ht="15.75"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</row>
    <row r="250" spans="18:53" ht="15.75"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</row>
    <row r="251" spans="18:53" ht="15.75"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</row>
    <row r="252" spans="18:53" ht="15.75"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</row>
    <row r="253" spans="18:53" ht="15.75"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</row>
    <row r="254" spans="18:53" ht="15.75"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</row>
    <row r="255" spans="18:53" ht="15.75"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</row>
    <row r="256" spans="18:53" ht="15.75"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</row>
    <row r="257" spans="18:53" ht="15.75"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</row>
    <row r="258" spans="18:53" ht="15.75"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</row>
    <row r="259" spans="18:53" ht="15.75"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</row>
    <row r="260" spans="18:53" ht="15.75"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</row>
    <row r="261" spans="18:53" ht="15.75"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</row>
    <row r="262" spans="18:53" ht="15.75"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</row>
    <row r="263" spans="18:53" ht="15.75"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</row>
    <row r="264" spans="18:53" ht="15.75"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</row>
    <row r="265" spans="18:53" ht="15.75"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</row>
    <row r="266" spans="18:53" ht="15.75"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</row>
    <row r="267" spans="18:53" ht="15.75"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</row>
    <row r="268" spans="18:53" ht="15.75"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</row>
    <row r="269" spans="18:53" ht="15.75"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</row>
    <row r="270" spans="18:53" ht="15.75"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</row>
  </sheetData>
  <mergeCells count="595"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J9:L23"/>
    <mergeCell ref="M9:Q9"/>
    <mergeCell ref="B13:C13"/>
    <mergeCell ref="D13:I13"/>
    <mergeCell ref="B14:B23"/>
    <mergeCell ref="B12:C12"/>
    <mergeCell ref="D12:I12"/>
    <mergeCell ref="D14:D23"/>
    <mergeCell ref="E14:I14"/>
    <mergeCell ref="E15:I15"/>
    <mergeCell ref="E16:I16"/>
    <mergeCell ref="T9:X9"/>
    <mergeCell ref="B10:C10"/>
    <mergeCell ref="D10:I10"/>
    <mergeCell ref="N10:P10"/>
    <mergeCell ref="B11:C11"/>
    <mergeCell ref="D11:I11"/>
    <mergeCell ref="M11:Q23"/>
    <mergeCell ref="U11:W11"/>
    <mergeCell ref="E17:I17"/>
    <mergeCell ref="E18:I18"/>
    <mergeCell ref="E19:I19"/>
    <mergeCell ref="E20:I20"/>
    <mergeCell ref="E21:I21"/>
    <mergeCell ref="E22:I22"/>
    <mergeCell ref="E23:I23"/>
    <mergeCell ref="U25:V25"/>
    <mergeCell ref="C27:C28"/>
    <mergeCell ref="E27:E28"/>
    <mergeCell ref="O27:O28"/>
    <mergeCell ref="P27:P28"/>
    <mergeCell ref="Q27:Q28"/>
    <mergeCell ref="U27:V27"/>
    <mergeCell ref="C33:C34"/>
    <mergeCell ref="B24:B26"/>
    <mergeCell ref="C24:C26"/>
    <mergeCell ref="D24:D26"/>
    <mergeCell ref="E24:E26"/>
    <mergeCell ref="F24:F26"/>
    <mergeCell ref="U26:V26"/>
    <mergeCell ref="G24:G26"/>
    <mergeCell ref="H24:H26"/>
    <mergeCell ref="I24:L25"/>
    <mergeCell ref="M24:N25"/>
    <mergeCell ref="O24:Q24"/>
    <mergeCell ref="U24:V24"/>
    <mergeCell ref="O25:O26"/>
    <mergeCell ref="P25:P26"/>
    <mergeCell ref="Q25:Q26"/>
    <mergeCell ref="C29:C30"/>
    <mergeCell ref="B223:B224"/>
    <mergeCell ref="C223:C224"/>
    <mergeCell ref="E223:E224"/>
    <mergeCell ref="O223:O224"/>
    <mergeCell ref="P223:P224"/>
    <mergeCell ref="Q223:Q224"/>
    <mergeCell ref="B226:C226"/>
    <mergeCell ref="D226:I226"/>
    <mergeCell ref="K226:L226"/>
    <mergeCell ref="M226:Q226"/>
    <mergeCell ref="B227:C228"/>
    <mergeCell ref="D227:I228"/>
    <mergeCell ref="J227:J228"/>
    <mergeCell ref="M227:Q228"/>
    <mergeCell ref="B235:L236"/>
    <mergeCell ref="M235:Q236"/>
    <mergeCell ref="B229:C230"/>
    <mergeCell ref="D229:I230"/>
    <mergeCell ref="J229:J230"/>
    <mergeCell ref="B231:C232"/>
    <mergeCell ref="D231:I232"/>
    <mergeCell ref="J231:J232"/>
    <mergeCell ref="B233:C234"/>
    <mergeCell ref="D233:I234"/>
    <mergeCell ref="J233:J234"/>
    <mergeCell ref="M233:Q234"/>
    <mergeCell ref="M229:Q232"/>
    <mergeCell ref="C31:C32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29:C130"/>
    <mergeCell ref="C131:C132"/>
    <mergeCell ref="C133:C134"/>
    <mergeCell ref="C135:C136"/>
    <mergeCell ref="C137:C138"/>
    <mergeCell ref="C139:C140"/>
    <mergeCell ref="C141:C142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E65:E66"/>
    <mergeCell ref="E67:E68"/>
    <mergeCell ref="E69:E70"/>
    <mergeCell ref="C143:C144"/>
    <mergeCell ref="C145:C146"/>
    <mergeCell ref="C147:C148"/>
    <mergeCell ref="C149:C150"/>
    <mergeCell ref="C151:C152"/>
    <mergeCell ref="C221:C222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C185:C186"/>
    <mergeCell ref="C187:C188"/>
    <mergeCell ref="C189:C190"/>
    <mergeCell ref="C191:C192"/>
    <mergeCell ref="C193:C194"/>
    <mergeCell ref="C195:C19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129:E130"/>
    <mergeCell ref="E131:E132"/>
    <mergeCell ref="E133:E134"/>
    <mergeCell ref="E135:E136"/>
    <mergeCell ref="E137:E138"/>
    <mergeCell ref="E139:E140"/>
    <mergeCell ref="E141:E142"/>
    <mergeCell ref="E143:E144"/>
    <mergeCell ref="E145:E146"/>
    <mergeCell ref="E147:E148"/>
    <mergeCell ref="E149:E150"/>
    <mergeCell ref="E151:E152"/>
    <mergeCell ref="E221:E222"/>
    <mergeCell ref="E153:E154"/>
    <mergeCell ref="E155:E156"/>
    <mergeCell ref="E157:E158"/>
    <mergeCell ref="E159:E160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3:E184"/>
    <mergeCell ref="E185:E186"/>
    <mergeCell ref="E187:E188"/>
    <mergeCell ref="B151:B168"/>
    <mergeCell ref="B169:B186"/>
    <mergeCell ref="B187:B204"/>
    <mergeCell ref="C197:C198"/>
    <mergeCell ref="C199:C200"/>
    <mergeCell ref="C201:C202"/>
    <mergeCell ref="C203:C204"/>
    <mergeCell ref="C213:C214"/>
    <mergeCell ref="B27:B44"/>
    <mergeCell ref="B45:B62"/>
    <mergeCell ref="B63:B78"/>
    <mergeCell ref="B79:B96"/>
    <mergeCell ref="B97:B114"/>
    <mergeCell ref="B115:B132"/>
    <mergeCell ref="B133:B150"/>
    <mergeCell ref="C153:C154"/>
    <mergeCell ref="C155:C156"/>
    <mergeCell ref="C157:C158"/>
    <mergeCell ref="C159:C160"/>
    <mergeCell ref="C161:C162"/>
    <mergeCell ref="C163:C164"/>
    <mergeCell ref="C165:C166"/>
    <mergeCell ref="C125:C126"/>
    <mergeCell ref="C127:C128"/>
    <mergeCell ref="E189:E190"/>
    <mergeCell ref="E191:E192"/>
    <mergeCell ref="E193:E194"/>
    <mergeCell ref="E195:E196"/>
    <mergeCell ref="E197:E198"/>
    <mergeCell ref="E199:E200"/>
    <mergeCell ref="E219:E220"/>
    <mergeCell ref="B205:B222"/>
    <mergeCell ref="E201:E202"/>
    <mergeCell ref="E203:E204"/>
    <mergeCell ref="E205:E206"/>
    <mergeCell ref="E207:E208"/>
    <mergeCell ref="E209:E210"/>
    <mergeCell ref="E211:E212"/>
    <mergeCell ref="E213:E214"/>
    <mergeCell ref="E215:E216"/>
    <mergeCell ref="E217:E218"/>
    <mergeCell ref="C215:C216"/>
    <mergeCell ref="C217:C218"/>
    <mergeCell ref="C219:C220"/>
    <mergeCell ref="C205:C206"/>
    <mergeCell ref="C207:C208"/>
    <mergeCell ref="C209:C210"/>
    <mergeCell ref="C211:C212"/>
    <mergeCell ref="O29:O30"/>
    <mergeCell ref="P29:P30"/>
    <mergeCell ref="Q29:Q30"/>
    <mergeCell ref="O31:O32"/>
    <mergeCell ref="P31:P32"/>
    <mergeCell ref="Q31:Q32"/>
    <mergeCell ref="O33:O34"/>
    <mergeCell ref="P33:P34"/>
    <mergeCell ref="Q33:Q34"/>
    <mergeCell ref="O35:O36"/>
    <mergeCell ref="P35:P36"/>
    <mergeCell ref="Q35:Q36"/>
    <mergeCell ref="O37:O38"/>
    <mergeCell ref="P37:P38"/>
    <mergeCell ref="Q37:Q38"/>
    <mergeCell ref="O39:O40"/>
    <mergeCell ref="P39:P40"/>
    <mergeCell ref="Q39:Q40"/>
    <mergeCell ref="O41:O42"/>
    <mergeCell ref="P41:P42"/>
    <mergeCell ref="Q41:Q42"/>
    <mergeCell ref="O43:O44"/>
    <mergeCell ref="P43:P44"/>
    <mergeCell ref="Q43:Q44"/>
    <mergeCell ref="O45:O46"/>
    <mergeCell ref="P45:P46"/>
    <mergeCell ref="Q45:Q46"/>
    <mergeCell ref="O47:O48"/>
    <mergeCell ref="P47:P48"/>
    <mergeCell ref="Q47:Q48"/>
    <mergeCell ref="O49:O50"/>
    <mergeCell ref="P49:P50"/>
    <mergeCell ref="Q49:Q50"/>
    <mergeCell ref="O51:O52"/>
    <mergeCell ref="P51:P52"/>
    <mergeCell ref="Q51:Q52"/>
    <mergeCell ref="O53:O54"/>
    <mergeCell ref="P53:P54"/>
    <mergeCell ref="Q53:Q54"/>
    <mergeCell ref="O55:O56"/>
    <mergeCell ref="P55:P56"/>
    <mergeCell ref="Q55:Q56"/>
    <mergeCell ref="O57:O58"/>
    <mergeCell ref="P57:P58"/>
    <mergeCell ref="Q57:Q58"/>
    <mergeCell ref="O59:O60"/>
    <mergeCell ref="P59:P60"/>
    <mergeCell ref="Q59:Q60"/>
    <mergeCell ref="O61:O62"/>
    <mergeCell ref="P61:P62"/>
    <mergeCell ref="Q61:Q62"/>
    <mergeCell ref="O63:O64"/>
    <mergeCell ref="P63:P64"/>
    <mergeCell ref="Q63:Q64"/>
    <mergeCell ref="O65:O66"/>
    <mergeCell ref="P65:P66"/>
    <mergeCell ref="Q65:Q66"/>
    <mergeCell ref="O67:O68"/>
    <mergeCell ref="P67:P68"/>
    <mergeCell ref="Q67:Q68"/>
    <mergeCell ref="O69:O70"/>
    <mergeCell ref="P69:P70"/>
    <mergeCell ref="Q69:Q70"/>
    <mergeCell ref="O71:O72"/>
    <mergeCell ref="P71:P72"/>
    <mergeCell ref="Q71:Q72"/>
    <mergeCell ref="O73:O74"/>
    <mergeCell ref="P73:P74"/>
    <mergeCell ref="Q73:Q74"/>
    <mergeCell ref="O75:O76"/>
    <mergeCell ref="P75:P76"/>
    <mergeCell ref="Q75:Q76"/>
    <mergeCell ref="O77:O78"/>
    <mergeCell ref="P77:P78"/>
    <mergeCell ref="Q77:Q78"/>
    <mergeCell ref="O79:O80"/>
    <mergeCell ref="P79:P80"/>
    <mergeCell ref="Q79:Q80"/>
    <mergeCell ref="O81:O82"/>
    <mergeCell ref="P81:P82"/>
    <mergeCell ref="Q81:Q82"/>
    <mergeCell ref="O83:O84"/>
    <mergeCell ref="P83:P84"/>
    <mergeCell ref="Q83:Q84"/>
    <mergeCell ref="O85:O86"/>
    <mergeCell ref="P85:P86"/>
    <mergeCell ref="Q85:Q86"/>
    <mergeCell ref="O87:O88"/>
    <mergeCell ref="P87:P88"/>
    <mergeCell ref="Q87:Q88"/>
    <mergeCell ref="O89:O90"/>
    <mergeCell ref="P89:P90"/>
    <mergeCell ref="Q89:Q90"/>
    <mergeCell ref="O91:O92"/>
    <mergeCell ref="P91:P92"/>
    <mergeCell ref="Q91:Q92"/>
    <mergeCell ref="O93:O94"/>
    <mergeCell ref="P93:P94"/>
    <mergeCell ref="Q93:Q94"/>
    <mergeCell ref="O95:O96"/>
    <mergeCell ref="P95:P96"/>
    <mergeCell ref="Q95:Q96"/>
    <mergeCell ref="O97:O98"/>
    <mergeCell ref="P97:P98"/>
    <mergeCell ref="Q97:Q98"/>
    <mergeCell ref="O99:O100"/>
    <mergeCell ref="P99:P100"/>
    <mergeCell ref="Q99:Q100"/>
    <mergeCell ref="O101:O102"/>
    <mergeCell ref="P101:P102"/>
    <mergeCell ref="Q101:Q102"/>
    <mergeCell ref="O103:O104"/>
    <mergeCell ref="P103:P104"/>
    <mergeCell ref="Q103:Q104"/>
    <mergeCell ref="O105:O106"/>
    <mergeCell ref="P105:P106"/>
    <mergeCell ref="Q105:Q106"/>
    <mergeCell ref="O107:O108"/>
    <mergeCell ref="P107:P108"/>
    <mergeCell ref="Q107:Q108"/>
    <mergeCell ref="O109:O110"/>
    <mergeCell ref="P109:P110"/>
    <mergeCell ref="Q109:Q110"/>
    <mergeCell ref="O111:O112"/>
    <mergeCell ref="P111:P112"/>
    <mergeCell ref="Q111:Q112"/>
    <mergeCell ref="O113:O114"/>
    <mergeCell ref="P113:P114"/>
    <mergeCell ref="Q113:Q114"/>
    <mergeCell ref="O115:O116"/>
    <mergeCell ref="P115:P116"/>
    <mergeCell ref="Q115:Q116"/>
    <mergeCell ref="O117:O118"/>
    <mergeCell ref="P117:P118"/>
    <mergeCell ref="Q117:Q118"/>
    <mergeCell ref="O119:O120"/>
    <mergeCell ref="P119:P120"/>
    <mergeCell ref="Q119:Q120"/>
    <mergeCell ref="O121:O122"/>
    <mergeCell ref="P121:P122"/>
    <mergeCell ref="Q121:Q122"/>
    <mergeCell ref="O123:O124"/>
    <mergeCell ref="P123:P124"/>
    <mergeCell ref="Q123:Q124"/>
    <mergeCell ref="O125:O126"/>
    <mergeCell ref="P125:P126"/>
    <mergeCell ref="Q125:Q126"/>
    <mergeCell ref="O127:O128"/>
    <mergeCell ref="P127:P128"/>
    <mergeCell ref="Q127:Q128"/>
    <mergeCell ref="O129:O130"/>
    <mergeCell ref="P129:P130"/>
    <mergeCell ref="Q129:Q130"/>
    <mergeCell ref="O131:O132"/>
    <mergeCell ref="P131:P132"/>
    <mergeCell ref="Q131:Q132"/>
    <mergeCell ref="O133:O134"/>
    <mergeCell ref="P133:P134"/>
    <mergeCell ref="Q133:Q134"/>
    <mergeCell ref="O135:O136"/>
    <mergeCell ref="P135:P136"/>
    <mergeCell ref="Q135:Q136"/>
    <mergeCell ref="O137:O138"/>
    <mergeCell ref="P137:P138"/>
    <mergeCell ref="Q137:Q138"/>
    <mergeCell ref="O139:O140"/>
    <mergeCell ref="P139:P140"/>
    <mergeCell ref="Q139:Q140"/>
    <mergeCell ref="O141:O142"/>
    <mergeCell ref="P141:P142"/>
    <mergeCell ref="Q141:Q142"/>
    <mergeCell ref="O143:O144"/>
    <mergeCell ref="P143:P144"/>
    <mergeCell ref="Q143:Q144"/>
    <mergeCell ref="O145:O146"/>
    <mergeCell ref="P145:P146"/>
    <mergeCell ref="Q145:Q146"/>
    <mergeCell ref="O147:O148"/>
    <mergeCell ref="P147:P148"/>
    <mergeCell ref="Q147:Q148"/>
    <mergeCell ref="O149:O150"/>
    <mergeCell ref="P149:P150"/>
    <mergeCell ref="Q149:Q150"/>
    <mergeCell ref="O151:O152"/>
    <mergeCell ref="P151:P152"/>
    <mergeCell ref="Q151:Q152"/>
    <mergeCell ref="O153:O154"/>
    <mergeCell ref="P153:P154"/>
    <mergeCell ref="Q153:Q154"/>
    <mergeCell ref="O155:O156"/>
    <mergeCell ref="P155:P156"/>
    <mergeCell ref="Q155:Q156"/>
    <mergeCell ref="O157:O158"/>
    <mergeCell ref="P157:P158"/>
    <mergeCell ref="Q157:Q158"/>
    <mergeCell ref="O159:O160"/>
    <mergeCell ref="P159:P160"/>
    <mergeCell ref="Q159:Q160"/>
    <mergeCell ref="O161:O162"/>
    <mergeCell ref="P161:P162"/>
    <mergeCell ref="Q161:Q162"/>
    <mergeCell ref="O163:O164"/>
    <mergeCell ref="P163:P164"/>
    <mergeCell ref="Q163:Q164"/>
    <mergeCell ref="O165:O166"/>
    <mergeCell ref="P165:P166"/>
    <mergeCell ref="Q165:Q166"/>
    <mergeCell ref="O167:O168"/>
    <mergeCell ref="P167:P168"/>
    <mergeCell ref="Q167:Q168"/>
    <mergeCell ref="O169:O170"/>
    <mergeCell ref="P169:P170"/>
    <mergeCell ref="Q169:Q170"/>
    <mergeCell ref="O171:O172"/>
    <mergeCell ref="P171:P172"/>
    <mergeCell ref="Q171:Q172"/>
    <mergeCell ref="O173:O174"/>
    <mergeCell ref="P173:P174"/>
    <mergeCell ref="Q173:Q174"/>
    <mergeCell ref="O175:O176"/>
    <mergeCell ref="P175:P176"/>
    <mergeCell ref="Q175:Q176"/>
    <mergeCell ref="O177:O178"/>
    <mergeCell ref="P177:P178"/>
    <mergeCell ref="Q177:Q178"/>
    <mergeCell ref="O179:O180"/>
    <mergeCell ref="P179:P180"/>
    <mergeCell ref="Q179:Q180"/>
    <mergeCell ref="O181:O182"/>
    <mergeCell ref="P181:P182"/>
    <mergeCell ref="Q181:Q182"/>
    <mergeCell ref="O183:O184"/>
    <mergeCell ref="P183:P184"/>
    <mergeCell ref="Q183:Q184"/>
    <mergeCell ref="O185:O186"/>
    <mergeCell ref="P185:P186"/>
    <mergeCell ref="Q185:Q186"/>
    <mergeCell ref="O187:O188"/>
    <mergeCell ref="P187:P188"/>
    <mergeCell ref="Q187:Q188"/>
    <mergeCell ref="O189:O190"/>
    <mergeCell ref="P189:P190"/>
    <mergeCell ref="Q189:Q190"/>
    <mergeCell ref="O191:O192"/>
    <mergeCell ref="P191:P192"/>
    <mergeCell ref="Q191:Q192"/>
    <mergeCell ref="O193:O194"/>
    <mergeCell ref="P193:P194"/>
    <mergeCell ref="Q193:Q194"/>
    <mergeCell ref="O195:O196"/>
    <mergeCell ref="P195:P196"/>
    <mergeCell ref="Q195:Q196"/>
    <mergeCell ref="O197:O198"/>
    <mergeCell ref="P197:P198"/>
    <mergeCell ref="Q197:Q198"/>
    <mergeCell ref="O199:O200"/>
    <mergeCell ref="P199:P200"/>
    <mergeCell ref="Q199:Q200"/>
    <mergeCell ref="O201:O202"/>
    <mergeCell ref="P201:P202"/>
    <mergeCell ref="Q201:Q202"/>
    <mergeCell ref="O203:O204"/>
    <mergeCell ref="P203:P204"/>
    <mergeCell ref="Q203:Q204"/>
    <mergeCell ref="O205:O206"/>
    <mergeCell ref="P205:P206"/>
    <mergeCell ref="Q205:Q206"/>
    <mergeCell ref="O207:O208"/>
    <mergeCell ref="P207:P208"/>
    <mergeCell ref="Q207:Q208"/>
    <mergeCell ref="O209:O210"/>
    <mergeCell ref="P209:P210"/>
    <mergeCell ref="Q209:Q210"/>
    <mergeCell ref="O211:O212"/>
    <mergeCell ref="P211:P212"/>
    <mergeCell ref="Q211:Q212"/>
    <mergeCell ref="O219:O220"/>
    <mergeCell ref="P219:P220"/>
    <mergeCell ref="Q219:Q220"/>
    <mergeCell ref="O221:O222"/>
    <mergeCell ref="P221:P222"/>
    <mergeCell ref="Q221:Q222"/>
    <mergeCell ref="O213:O214"/>
    <mergeCell ref="P213:P214"/>
    <mergeCell ref="Q213:Q214"/>
    <mergeCell ref="O215:O216"/>
    <mergeCell ref="P215:P216"/>
    <mergeCell ref="Q215:Q216"/>
    <mergeCell ref="O217:O218"/>
    <mergeCell ref="P217:P218"/>
    <mergeCell ref="Q217:Q218"/>
    <mergeCell ref="A205:A222"/>
    <mergeCell ref="A133:A150"/>
    <mergeCell ref="A115:A132"/>
    <mergeCell ref="A97:A114"/>
    <mergeCell ref="A79:A96"/>
    <mergeCell ref="A63:A78"/>
    <mergeCell ref="A45:A62"/>
    <mergeCell ref="A27:A44"/>
    <mergeCell ref="A187:A204"/>
    <mergeCell ref="A169:A186"/>
    <mergeCell ref="A151:A168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E75F9-955F-420E-9F7C-FAB89BC43F32}">
  <sheetPr>
    <tabColor rgb="FF66FFFF"/>
  </sheetPr>
  <dimension ref="A1:IQ78"/>
  <sheetViews>
    <sheetView topLeftCell="A10" zoomScale="70" zoomScaleNormal="70" workbookViewId="0">
      <selection activeCell="F27" sqref="F27"/>
    </sheetView>
  </sheetViews>
  <sheetFormatPr baseColWidth="10" defaultColWidth="12.5703125" defaultRowHeight="15"/>
  <cols>
    <col min="1" max="1" width="9.7109375" style="125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51" ht="22.5" customHeight="1"/>
    <row r="2" spans="1:251" s="39" customFormat="1" ht="37.5" customHeight="1">
      <c r="A2" s="126"/>
      <c r="B2" s="239"/>
      <c r="C2" s="239"/>
      <c r="D2" s="240" t="s">
        <v>28</v>
      </c>
      <c r="E2" s="241"/>
      <c r="F2" s="241"/>
      <c r="G2" s="241"/>
      <c r="H2" s="241"/>
      <c r="I2" s="241"/>
      <c r="J2" s="241"/>
      <c r="K2" s="242"/>
      <c r="L2" s="246" t="s">
        <v>32</v>
      </c>
      <c r="M2" s="247"/>
      <c r="N2" s="247"/>
      <c r="O2" s="248"/>
      <c r="P2" s="249"/>
      <c r="Q2" s="250"/>
      <c r="R2" s="53"/>
    </row>
    <row r="3" spans="1:251" s="39" customFormat="1" ht="37.5" customHeight="1">
      <c r="A3" s="126"/>
      <c r="B3" s="239"/>
      <c r="C3" s="239"/>
      <c r="D3" s="243"/>
      <c r="E3" s="244"/>
      <c r="F3" s="244"/>
      <c r="G3" s="244"/>
      <c r="H3" s="244"/>
      <c r="I3" s="244"/>
      <c r="J3" s="244"/>
      <c r="K3" s="245"/>
      <c r="L3" s="246" t="s">
        <v>29</v>
      </c>
      <c r="M3" s="247"/>
      <c r="N3" s="247"/>
      <c r="O3" s="248"/>
      <c r="P3" s="251"/>
      <c r="Q3" s="252"/>
      <c r="R3" s="53"/>
    </row>
    <row r="4" spans="1:251" s="39" customFormat="1" ht="33.75" customHeight="1">
      <c r="A4" s="126"/>
      <c r="B4" s="239"/>
      <c r="C4" s="239"/>
      <c r="D4" s="240" t="s">
        <v>27</v>
      </c>
      <c r="E4" s="241"/>
      <c r="F4" s="241"/>
      <c r="G4" s="241"/>
      <c r="H4" s="241"/>
      <c r="I4" s="241"/>
      <c r="J4" s="241"/>
      <c r="K4" s="242"/>
      <c r="L4" s="246" t="s">
        <v>30</v>
      </c>
      <c r="M4" s="247"/>
      <c r="N4" s="247"/>
      <c r="O4" s="248"/>
      <c r="P4" s="251"/>
      <c r="Q4" s="252"/>
      <c r="R4" s="53"/>
    </row>
    <row r="5" spans="1:251" s="39" customFormat="1" ht="38.25" customHeight="1">
      <c r="A5" s="126"/>
      <c r="B5" s="239"/>
      <c r="C5" s="239"/>
      <c r="D5" s="243"/>
      <c r="E5" s="244"/>
      <c r="F5" s="244"/>
      <c r="G5" s="244"/>
      <c r="H5" s="244"/>
      <c r="I5" s="244"/>
      <c r="J5" s="244"/>
      <c r="K5" s="245"/>
      <c r="L5" s="246" t="s">
        <v>31</v>
      </c>
      <c r="M5" s="247"/>
      <c r="N5" s="247"/>
      <c r="O5" s="248"/>
      <c r="P5" s="253"/>
      <c r="Q5" s="254"/>
      <c r="R5" s="53"/>
    </row>
    <row r="6" spans="1:251" s="39" customFormat="1" ht="23.25" customHeight="1">
      <c r="A6" s="126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53"/>
    </row>
    <row r="7" spans="1:251" s="39" customFormat="1" ht="31.5" customHeight="1">
      <c r="A7" s="126"/>
      <c r="B7" s="55" t="s">
        <v>38</v>
      </c>
      <c r="C7" s="55" t="s">
        <v>47</v>
      </c>
      <c r="D7" s="229" t="s">
        <v>48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53"/>
    </row>
    <row r="8" spans="1:251" s="62" customFormat="1" ht="36" customHeight="1">
      <c r="A8" s="127"/>
      <c r="B8" s="61" t="s">
        <v>26</v>
      </c>
      <c r="C8" s="63" t="s">
        <v>378</v>
      </c>
      <c r="D8" s="219" t="s">
        <v>379</v>
      </c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</row>
    <row r="9" spans="1:251" s="39" customFormat="1" ht="36" customHeight="1">
      <c r="A9" s="126"/>
      <c r="B9" s="219" t="s">
        <v>61</v>
      </c>
      <c r="C9" s="219"/>
      <c r="D9" s="220" t="s">
        <v>58</v>
      </c>
      <c r="E9" s="220"/>
      <c r="F9" s="220"/>
      <c r="G9" s="220"/>
      <c r="H9" s="220"/>
      <c r="I9" s="220"/>
      <c r="J9" s="230" t="s">
        <v>25</v>
      </c>
      <c r="K9" s="230"/>
      <c r="L9" s="230"/>
      <c r="M9" s="231" t="s">
        <v>24</v>
      </c>
      <c r="N9" s="231"/>
      <c r="O9" s="231"/>
      <c r="P9" s="231"/>
      <c r="Q9" s="231"/>
      <c r="R9" s="47"/>
      <c r="T9" s="218"/>
      <c r="U9" s="218"/>
      <c r="V9" s="218"/>
      <c r="W9" s="218"/>
      <c r="X9" s="218"/>
    </row>
    <row r="10" spans="1:251" s="39" customFormat="1" ht="36" customHeight="1">
      <c r="A10" s="126"/>
      <c r="B10" s="219" t="s">
        <v>62</v>
      </c>
      <c r="C10" s="219"/>
      <c r="D10" s="220" t="s">
        <v>59</v>
      </c>
      <c r="E10" s="220"/>
      <c r="F10" s="220"/>
      <c r="G10" s="220"/>
      <c r="H10" s="220"/>
      <c r="I10" s="220"/>
      <c r="J10" s="230"/>
      <c r="K10" s="230"/>
      <c r="L10" s="230"/>
      <c r="M10" s="52" t="s">
        <v>23</v>
      </c>
      <c r="N10" s="221" t="s">
        <v>22</v>
      </c>
      <c r="O10" s="221"/>
      <c r="P10" s="221"/>
      <c r="Q10" s="52" t="s">
        <v>21</v>
      </c>
      <c r="R10" s="47"/>
      <c r="T10" s="51"/>
      <c r="U10" s="51"/>
      <c r="V10" s="51"/>
      <c r="W10" s="51"/>
      <c r="X10" s="51"/>
    </row>
    <row r="11" spans="1:251" s="39" customFormat="1" ht="31.5" customHeight="1">
      <c r="A11" s="126"/>
      <c r="B11" s="222" t="s">
        <v>20</v>
      </c>
      <c r="C11" s="222"/>
      <c r="D11" s="223" t="s">
        <v>60</v>
      </c>
      <c r="E11" s="223"/>
      <c r="F11" s="223"/>
      <c r="G11" s="223"/>
      <c r="H11" s="223"/>
      <c r="I11" s="223"/>
      <c r="J11" s="230"/>
      <c r="K11" s="230"/>
      <c r="L11" s="230"/>
      <c r="M11" s="224"/>
      <c r="N11" s="224"/>
      <c r="O11" s="224"/>
      <c r="P11" s="224"/>
      <c r="Q11" s="224"/>
      <c r="R11" s="47"/>
      <c r="T11" s="50"/>
      <c r="U11" s="225"/>
      <c r="V11" s="225"/>
      <c r="W11" s="225"/>
      <c r="X11" s="50"/>
      <c r="Z11" s="49"/>
      <c r="AA11" s="49"/>
    </row>
    <row r="12" spans="1:251" s="39" customFormat="1" ht="40.5" customHeight="1">
      <c r="A12" s="126"/>
      <c r="B12" s="230" t="s">
        <v>64</v>
      </c>
      <c r="C12" s="230"/>
      <c r="D12" s="283" t="s">
        <v>66</v>
      </c>
      <c r="E12" s="283"/>
      <c r="F12" s="283"/>
      <c r="G12" s="283"/>
      <c r="H12" s="283"/>
      <c r="I12" s="283"/>
      <c r="J12" s="230"/>
      <c r="K12" s="230"/>
      <c r="L12" s="230"/>
      <c r="M12" s="224"/>
      <c r="N12" s="224"/>
      <c r="O12" s="224"/>
      <c r="P12" s="224"/>
      <c r="Q12" s="224"/>
      <c r="R12" s="47"/>
      <c r="T12" s="48"/>
      <c r="U12" s="45"/>
      <c r="V12" s="45"/>
      <c r="W12" s="45"/>
      <c r="X12" s="44"/>
      <c r="Z12" s="42"/>
      <c r="AA12" s="41"/>
      <c r="AB12" s="40"/>
    </row>
    <row r="13" spans="1:251" s="39" customFormat="1" ht="23.25" customHeight="1">
      <c r="A13" s="126"/>
      <c r="B13" s="232" t="s">
        <v>65</v>
      </c>
      <c r="C13" s="232"/>
      <c r="D13" s="233">
        <v>2024730010092</v>
      </c>
      <c r="E13" s="233"/>
      <c r="F13" s="233"/>
      <c r="G13" s="233"/>
      <c r="H13" s="233"/>
      <c r="I13" s="233"/>
      <c r="J13" s="230"/>
      <c r="K13" s="230"/>
      <c r="L13" s="230"/>
      <c r="M13" s="224"/>
      <c r="N13" s="224"/>
      <c r="O13" s="224"/>
      <c r="P13" s="224"/>
      <c r="Q13" s="224"/>
      <c r="R13" s="47"/>
      <c r="T13" s="48"/>
      <c r="U13" s="45"/>
      <c r="V13" s="45"/>
      <c r="W13" s="45"/>
      <c r="X13" s="44"/>
      <c r="Z13" s="42"/>
      <c r="AA13" s="41"/>
      <c r="AB13" s="40"/>
    </row>
    <row r="14" spans="1:251" s="39" customFormat="1" ht="28.5" customHeight="1">
      <c r="A14" s="126"/>
      <c r="B14" s="234" t="s">
        <v>68</v>
      </c>
      <c r="C14" s="64" t="s">
        <v>56</v>
      </c>
      <c r="D14" s="284" t="s">
        <v>67</v>
      </c>
      <c r="E14" s="284"/>
      <c r="F14" s="68" t="s">
        <v>52</v>
      </c>
      <c r="G14" s="69"/>
      <c r="H14" s="69"/>
      <c r="I14" s="70"/>
      <c r="J14" s="230"/>
      <c r="K14" s="230"/>
      <c r="L14" s="230"/>
      <c r="M14" s="224"/>
      <c r="N14" s="224"/>
      <c r="O14" s="224"/>
      <c r="P14" s="224"/>
      <c r="Q14" s="224"/>
      <c r="R14" s="47"/>
      <c r="T14" s="46"/>
      <c r="U14" s="45"/>
      <c r="V14" s="45"/>
      <c r="W14" s="45"/>
      <c r="X14" s="44"/>
      <c r="Y14" s="43"/>
      <c r="Z14" s="42"/>
      <c r="AA14" s="41"/>
      <c r="AB14" s="40"/>
    </row>
    <row r="15" spans="1:251" s="39" customFormat="1" ht="28.5" customHeight="1">
      <c r="A15" s="126"/>
      <c r="B15" s="234"/>
      <c r="C15" s="64" t="s">
        <v>75</v>
      </c>
      <c r="D15" s="284"/>
      <c r="E15" s="284"/>
      <c r="F15" s="68" t="s">
        <v>53</v>
      </c>
      <c r="G15" s="69"/>
      <c r="H15" s="69"/>
      <c r="I15" s="70"/>
      <c r="J15" s="230"/>
      <c r="K15" s="230"/>
      <c r="L15" s="230"/>
      <c r="M15" s="224"/>
      <c r="N15" s="224"/>
      <c r="O15" s="224"/>
      <c r="P15" s="224"/>
      <c r="Q15" s="224"/>
      <c r="R15" s="47"/>
      <c r="T15" s="46"/>
      <c r="U15" s="45"/>
      <c r="V15" s="45"/>
      <c r="W15" s="45"/>
      <c r="X15" s="44"/>
      <c r="Y15" s="43"/>
      <c r="Z15" s="42"/>
      <c r="AA15" s="41"/>
      <c r="AB15" s="40"/>
    </row>
    <row r="16" spans="1:251" ht="28.5" customHeight="1">
      <c r="B16" s="205" t="s">
        <v>36</v>
      </c>
      <c r="C16" s="208" t="s">
        <v>34</v>
      </c>
      <c r="D16" s="209" t="s">
        <v>39</v>
      </c>
      <c r="E16" s="209" t="s">
        <v>18</v>
      </c>
      <c r="F16" s="209" t="s">
        <v>46</v>
      </c>
      <c r="G16" s="210" t="s">
        <v>41</v>
      </c>
      <c r="H16" s="209" t="s">
        <v>37</v>
      </c>
      <c r="I16" s="211" t="s">
        <v>35</v>
      </c>
      <c r="J16" s="212"/>
      <c r="K16" s="212"/>
      <c r="L16" s="213"/>
      <c r="M16" s="209" t="s">
        <v>17</v>
      </c>
      <c r="N16" s="209"/>
      <c r="O16" s="217" t="s">
        <v>16</v>
      </c>
      <c r="P16" s="217"/>
      <c r="Q16" s="217"/>
      <c r="R16" s="3"/>
      <c r="S16" s="3"/>
      <c r="T16" s="10"/>
      <c r="U16" s="202"/>
      <c r="V16" s="202"/>
      <c r="W16" s="3"/>
      <c r="X16" s="9"/>
      <c r="Y16" s="3"/>
      <c r="Z16" s="16"/>
      <c r="AA16" s="6"/>
      <c r="AB16" s="30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1:251" ht="33.75" customHeight="1">
      <c r="B17" s="206"/>
      <c r="C17" s="208"/>
      <c r="D17" s="209"/>
      <c r="E17" s="209"/>
      <c r="F17" s="209"/>
      <c r="G17" s="209"/>
      <c r="H17" s="209"/>
      <c r="I17" s="214"/>
      <c r="J17" s="215"/>
      <c r="K17" s="215"/>
      <c r="L17" s="216"/>
      <c r="M17" s="209"/>
      <c r="N17" s="209"/>
      <c r="O17" s="209" t="s">
        <v>15</v>
      </c>
      <c r="P17" s="209" t="s">
        <v>14</v>
      </c>
      <c r="Q17" s="208" t="s">
        <v>13</v>
      </c>
      <c r="R17" s="3"/>
      <c r="S17" s="3"/>
      <c r="T17" s="8"/>
      <c r="U17" s="202"/>
      <c r="V17" s="202"/>
      <c r="W17" s="3"/>
      <c r="X17" s="7"/>
      <c r="Y17" s="3"/>
      <c r="Z17" s="16"/>
      <c r="AA17" s="6"/>
      <c r="AB17" s="30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1:251" ht="39.75" customHeight="1">
      <c r="B18" s="207"/>
      <c r="C18" s="208"/>
      <c r="D18" s="209"/>
      <c r="E18" s="209"/>
      <c r="F18" s="209"/>
      <c r="G18" s="209"/>
      <c r="H18" s="209"/>
      <c r="I18" s="58" t="s">
        <v>12</v>
      </c>
      <c r="J18" s="58" t="s">
        <v>11</v>
      </c>
      <c r="K18" s="58" t="s">
        <v>10</v>
      </c>
      <c r="L18" s="79" t="s">
        <v>372</v>
      </c>
      <c r="M18" s="38" t="s">
        <v>9</v>
      </c>
      <c r="N18" s="37" t="s">
        <v>8</v>
      </c>
      <c r="O18" s="209"/>
      <c r="P18" s="209"/>
      <c r="Q18" s="208"/>
      <c r="R18" s="3"/>
      <c r="S18" s="3"/>
      <c r="T18" s="5"/>
      <c r="U18" s="202"/>
      <c r="V18" s="202"/>
      <c r="X18" s="6"/>
      <c r="Z18" s="16"/>
      <c r="AA18" s="6"/>
      <c r="AB18" s="30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1:251" ht="15.75" hidden="1" customHeight="1">
      <c r="A19" s="137" t="s">
        <v>88</v>
      </c>
      <c r="B19" s="285" t="s">
        <v>333</v>
      </c>
      <c r="C19" s="287" t="s">
        <v>89</v>
      </c>
      <c r="D19" s="59" t="s">
        <v>3</v>
      </c>
      <c r="E19" s="148" t="s">
        <v>316</v>
      </c>
      <c r="F19" s="59"/>
      <c r="G19" s="56" t="s">
        <v>3</v>
      </c>
      <c r="H19" s="80">
        <f>+I19+J19+K19+L19</f>
        <v>0</v>
      </c>
      <c r="I19" s="80"/>
      <c r="J19" s="80"/>
      <c r="K19" s="80"/>
      <c r="L19" s="80"/>
      <c r="M19" s="87"/>
      <c r="N19" s="87"/>
      <c r="O19" s="360" t="e">
        <f>+F20/F19</f>
        <v>#DIV/0!</v>
      </c>
      <c r="P19" s="361" t="e">
        <f>+H20/H19</f>
        <v>#DIV/0!</v>
      </c>
      <c r="Q19" s="362" t="e">
        <f>+(O19*O19)/P19</f>
        <v>#DIV/0!</v>
      </c>
      <c r="T19" s="5"/>
      <c r="U19" s="202"/>
      <c r="V19" s="202"/>
      <c r="X19" s="4"/>
      <c r="Z19" s="33"/>
      <c r="AA19" s="6"/>
      <c r="AB19" s="30"/>
    </row>
    <row r="20" spans="1:251" ht="15.75" hidden="1" customHeight="1">
      <c r="A20" s="137"/>
      <c r="B20" s="286"/>
      <c r="C20" s="288"/>
      <c r="D20" s="59" t="s">
        <v>2</v>
      </c>
      <c r="E20" s="267"/>
      <c r="F20" s="59"/>
      <c r="G20" s="56" t="s">
        <v>40</v>
      </c>
      <c r="H20" s="92"/>
      <c r="I20" s="92"/>
      <c r="J20" s="92"/>
      <c r="K20" s="92"/>
      <c r="L20" s="92"/>
      <c r="M20" s="88"/>
      <c r="N20" s="88"/>
      <c r="O20" s="363"/>
      <c r="P20" s="361"/>
      <c r="Q20" s="362"/>
      <c r="T20" s="5"/>
      <c r="U20" s="54"/>
      <c r="V20" s="54"/>
      <c r="X20" s="4"/>
      <c r="Z20" s="33"/>
      <c r="AA20" s="6"/>
      <c r="AB20" s="30"/>
    </row>
    <row r="21" spans="1:251" ht="15.75" hidden="1" customHeight="1">
      <c r="A21" s="137"/>
      <c r="B21" s="286"/>
      <c r="C21" s="287" t="s">
        <v>90</v>
      </c>
      <c r="D21" s="59" t="s">
        <v>3</v>
      </c>
      <c r="E21" s="161" t="s">
        <v>316</v>
      </c>
      <c r="F21" s="347">
        <v>1</v>
      </c>
      <c r="G21" s="56" t="s">
        <v>3</v>
      </c>
      <c r="H21" s="80">
        <f>+I21+J21+K21+L21</f>
        <v>0</v>
      </c>
      <c r="I21" s="80"/>
      <c r="J21" s="80"/>
      <c r="K21" s="80"/>
      <c r="L21" s="80"/>
      <c r="M21" s="101"/>
      <c r="N21" s="101"/>
      <c r="O21" s="352">
        <f t="shared" ref="O21" si="0">+F22/F21</f>
        <v>0</v>
      </c>
      <c r="P21" s="353" t="e">
        <f t="shared" ref="P21" si="1">+H22/H21</f>
        <v>#DIV/0!</v>
      </c>
      <c r="Q21" s="354" t="e">
        <f>+(O21*O21)/P21</f>
        <v>#DIV/0!</v>
      </c>
      <c r="T21" s="5"/>
      <c r="U21" s="54"/>
      <c r="V21" s="54"/>
      <c r="X21" s="4"/>
      <c r="Z21" s="33"/>
      <c r="AA21" s="6"/>
      <c r="AB21" s="30"/>
    </row>
    <row r="22" spans="1:251" ht="15.75" hidden="1" customHeight="1">
      <c r="A22" s="137"/>
      <c r="B22" s="286"/>
      <c r="C22" s="288"/>
      <c r="D22" s="59" t="s">
        <v>2</v>
      </c>
      <c r="E22" s="292"/>
      <c r="F22" s="59"/>
      <c r="G22" s="56" t="s">
        <v>40</v>
      </c>
      <c r="H22" s="92"/>
      <c r="I22" s="92"/>
      <c r="J22" s="92"/>
      <c r="K22" s="92"/>
      <c r="L22" s="92"/>
      <c r="M22" s="88"/>
      <c r="N22" s="88"/>
      <c r="O22" s="355"/>
      <c r="P22" s="353"/>
      <c r="Q22" s="354"/>
      <c r="T22" s="5"/>
      <c r="U22" s="54"/>
      <c r="V22" s="54"/>
      <c r="X22" s="4"/>
      <c r="Z22" s="33"/>
      <c r="AA22" s="6"/>
      <c r="AB22" s="30"/>
    </row>
    <row r="23" spans="1:251" ht="15.75" hidden="1" customHeight="1">
      <c r="A23" s="137"/>
      <c r="B23" s="286"/>
      <c r="C23" s="150" t="s">
        <v>94</v>
      </c>
      <c r="D23" s="59" t="s">
        <v>3</v>
      </c>
      <c r="E23" s="289"/>
      <c r="F23" s="59"/>
      <c r="G23" s="56" t="s">
        <v>3</v>
      </c>
      <c r="H23" s="80">
        <f>+I23+J23+K23+L23</f>
        <v>0</v>
      </c>
      <c r="I23" s="80"/>
      <c r="J23" s="80"/>
      <c r="K23" s="80"/>
      <c r="L23" s="80"/>
      <c r="M23" s="87"/>
      <c r="N23" s="87"/>
      <c r="O23" s="352" t="e">
        <f t="shared" ref="O23" si="2">+F24/F23</f>
        <v>#DIV/0!</v>
      </c>
      <c r="P23" s="353" t="e">
        <f t="shared" ref="P23" si="3">+H24/H23</f>
        <v>#DIV/0!</v>
      </c>
      <c r="Q23" s="354" t="e">
        <f t="shared" ref="Q23" si="4">+(O23*O23)/P23</f>
        <v>#DIV/0!</v>
      </c>
      <c r="T23" s="5"/>
      <c r="U23" s="54"/>
      <c r="V23" s="54"/>
      <c r="X23" s="4"/>
      <c r="Z23" s="33"/>
      <c r="AA23" s="6"/>
      <c r="AB23" s="30"/>
    </row>
    <row r="24" spans="1:251" ht="15.75" hidden="1" customHeight="1">
      <c r="A24" s="137"/>
      <c r="B24" s="286"/>
      <c r="C24" s="151"/>
      <c r="D24" s="59" t="s">
        <v>2</v>
      </c>
      <c r="E24" s="289"/>
      <c r="F24" s="59"/>
      <c r="G24" s="56" t="s">
        <v>40</v>
      </c>
      <c r="H24" s="92"/>
      <c r="I24" s="92"/>
      <c r="J24" s="92"/>
      <c r="K24" s="92"/>
      <c r="L24" s="92"/>
      <c r="M24" s="88"/>
      <c r="N24" s="88"/>
      <c r="O24" s="355"/>
      <c r="P24" s="353"/>
      <c r="Q24" s="354"/>
      <c r="T24" s="5"/>
      <c r="U24" s="54"/>
      <c r="V24" s="54"/>
      <c r="X24" s="4"/>
      <c r="Z24" s="33"/>
      <c r="AA24" s="6"/>
      <c r="AB24" s="30"/>
    </row>
    <row r="25" spans="1:251" s="102" customFormat="1" ht="15.75" customHeight="1">
      <c r="A25" s="137"/>
      <c r="B25" s="286"/>
      <c r="C25" s="290" t="s">
        <v>91</v>
      </c>
      <c r="D25" s="117" t="s">
        <v>3</v>
      </c>
      <c r="E25" s="161" t="s">
        <v>316</v>
      </c>
      <c r="F25" s="347">
        <v>1</v>
      </c>
      <c r="G25" s="95" t="s">
        <v>3</v>
      </c>
      <c r="H25" s="98">
        <f t="shared" ref="H25:H31" si="5">+I25+J25+K25+L25</f>
        <v>4180800000</v>
      </c>
      <c r="I25" s="98"/>
      <c r="J25" s="98">
        <v>4180800000</v>
      </c>
      <c r="K25" s="98"/>
      <c r="L25" s="98"/>
      <c r="M25" s="101">
        <v>45659</v>
      </c>
      <c r="N25" s="101">
        <v>46022</v>
      </c>
      <c r="O25" s="352">
        <f t="shared" ref="O25" si="6">+F26/F25</f>
        <v>0</v>
      </c>
      <c r="P25" s="353">
        <f t="shared" ref="P25" si="7">+H26/H25</f>
        <v>0</v>
      </c>
      <c r="Q25" s="354">
        <v>0</v>
      </c>
      <c r="T25" s="110"/>
      <c r="U25" s="111"/>
      <c r="V25" s="111"/>
      <c r="X25" s="112"/>
      <c r="Z25" s="113"/>
      <c r="AA25" s="114"/>
      <c r="AB25" s="115"/>
    </row>
    <row r="26" spans="1:251" s="102" customFormat="1" ht="15.75" customHeight="1">
      <c r="A26" s="137"/>
      <c r="B26" s="286"/>
      <c r="C26" s="291"/>
      <c r="D26" s="117" t="s">
        <v>2</v>
      </c>
      <c r="E26" s="292"/>
      <c r="F26" s="103"/>
      <c r="G26" s="95" t="s">
        <v>40</v>
      </c>
      <c r="H26" s="98">
        <f t="shared" si="5"/>
        <v>0</v>
      </c>
      <c r="I26" s="105">
        <v>0</v>
      </c>
      <c r="J26" s="98">
        <v>0</v>
      </c>
      <c r="K26" s="98"/>
      <c r="L26" s="98"/>
      <c r="M26" s="108"/>
      <c r="N26" s="108"/>
      <c r="O26" s="355"/>
      <c r="P26" s="353"/>
      <c r="Q26" s="354"/>
      <c r="T26" s="110"/>
      <c r="U26" s="111"/>
      <c r="V26" s="111"/>
      <c r="X26" s="112"/>
      <c r="Z26" s="113"/>
      <c r="AA26" s="114"/>
      <c r="AB26" s="115"/>
    </row>
    <row r="27" spans="1:251" s="102" customFormat="1" ht="15.75" customHeight="1">
      <c r="A27" s="137"/>
      <c r="B27" s="286"/>
      <c r="C27" s="163" t="s">
        <v>87</v>
      </c>
      <c r="D27" s="117" t="s">
        <v>3</v>
      </c>
      <c r="E27" s="293"/>
      <c r="F27" s="347">
        <v>14</v>
      </c>
      <c r="G27" s="95" t="s">
        <v>3</v>
      </c>
      <c r="H27" s="98">
        <f t="shared" si="5"/>
        <v>496496000</v>
      </c>
      <c r="I27" s="98">
        <v>496496000</v>
      </c>
      <c r="J27" s="98"/>
      <c r="K27" s="98"/>
      <c r="L27" s="98"/>
      <c r="M27" s="101">
        <v>45659</v>
      </c>
      <c r="N27" s="101">
        <v>46022</v>
      </c>
      <c r="O27" s="352">
        <f t="shared" ref="O27" si="8">+F28/F27</f>
        <v>0</v>
      </c>
      <c r="P27" s="353">
        <f t="shared" ref="P27" si="9">+H28/H27</f>
        <v>0</v>
      </c>
      <c r="Q27" s="354" t="e">
        <f t="shared" ref="Q27" si="10">+(O27*O27)/P27</f>
        <v>#DIV/0!</v>
      </c>
      <c r="T27" s="110"/>
      <c r="U27" s="111"/>
      <c r="V27" s="111"/>
      <c r="X27" s="112"/>
      <c r="Z27" s="113"/>
      <c r="AA27" s="114"/>
      <c r="AB27" s="115"/>
    </row>
    <row r="28" spans="1:251" s="102" customFormat="1" ht="15.75" customHeight="1">
      <c r="A28" s="137"/>
      <c r="B28" s="286"/>
      <c r="C28" s="164"/>
      <c r="D28" s="117" t="s">
        <v>2</v>
      </c>
      <c r="E28" s="293"/>
      <c r="F28" s="103"/>
      <c r="G28" s="95" t="s">
        <v>40</v>
      </c>
      <c r="H28" s="98">
        <f t="shared" si="5"/>
        <v>0</v>
      </c>
      <c r="I28" s="105"/>
      <c r="J28" s="105"/>
      <c r="K28" s="105"/>
      <c r="L28" s="105"/>
      <c r="M28" s="108"/>
      <c r="N28" s="108"/>
      <c r="O28" s="355"/>
      <c r="P28" s="353"/>
      <c r="Q28" s="354"/>
      <c r="T28" s="110"/>
      <c r="U28" s="111"/>
      <c r="V28" s="111"/>
      <c r="X28" s="112"/>
      <c r="Z28" s="113"/>
      <c r="AA28" s="114"/>
      <c r="AB28" s="115"/>
    </row>
    <row r="29" spans="1:251" s="102" customFormat="1" ht="15.75" hidden="1" customHeight="1">
      <c r="A29" s="137"/>
      <c r="B29" s="286"/>
      <c r="C29" s="290" t="s">
        <v>92</v>
      </c>
      <c r="D29" s="117" t="s">
        <v>3</v>
      </c>
      <c r="E29" s="293"/>
      <c r="F29" s="118"/>
      <c r="G29" s="95" t="s">
        <v>3</v>
      </c>
      <c r="H29" s="98">
        <f t="shared" si="5"/>
        <v>0</v>
      </c>
      <c r="I29" s="98"/>
      <c r="J29" s="98"/>
      <c r="K29" s="98"/>
      <c r="L29" s="98"/>
      <c r="M29" s="101"/>
      <c r="N29" s="101"/>
      <c r="O29" s="360" t="e">
        <f t="shared" ref="O29" si="11">+F30/F29</f>
        <v>#DIV/0!</v>
      </c>
      <c r="P29" s="361" t="e">
        <f t="shared" ref="P29" si="12">+H30/H29</f>
        <v>#DIV/0!</v>
      </c>
      <c r="Q29" s="362">
        <v>0</v>
      </c>
      <c r="T29" s="110"/>
      <c r="U29" s="111"/>
      <c r="V29" s="111"/>
      <c r="X29" s="112"/>
      <c r="Z29" s="113"/>
      <c r="AA29" s="114"/>
      <c r="AB29" s="115"/>
    </row>
    <row r="30" spans="1:251" s="102" customFormat="1" ht="15.75" hidden="1" customHeight="1">
      <c r="A30" s="137"/>
      <c r="B30" s="286"/>
      <c r="C30" s="291"/>
      <c r="D30" s="117" t="s">
        <v>2</v>
      </c>
      <c r="E30" s="293"/>
      <c r="F30" s="103"/>
      <c r="G30" s="95" t="s">
        <v>40</v>
      </c>
      <c r="H30" s="98">
        <f t="shared" si="5"/>
        <v>0</v>
      </c>
      <c r="I30" s="105"/>
      <c r="J30" s="105">
        <v>0</v>
      </c>
      <c r="K30" s="105"/>
      <c r="L30" s="105"/>
      <c r="M30" s="108"/>
      <c r="N30" s="108"/>
      <c r="O30" s="363"/>
      <c r="P30" s="361"/>
      <c r="Q30" s="362"/>
      <c r="T30" s="110"/>
      <c r="U30" s="111"/>
      <c r="V30" s="111"/>
      <c r="X30" s="112"/>
      <c r="Z30" s="113"/>
      <c r="AA30" s="114"/>
      <c r="AB30" s="115"/>
    </row>
    <row r="31" spans="1:251" s="102" customFormat="1" ht="15.75" hidden="1" customHeight="1">
      <c r="A31" s="137"/>
      <c r="B31" s="286"/>
      <c r="C31" s="290" t="s">
        <v>93</v>
      </c>
      <c r="D31" s="117" t="s">
        <v>3</v>
      </c>
      <c r="E31" s="293"/>
      <c r="F31" s="117"/>
      <c r="G31" s="95" t="s">
        <v>3</v>
      </c>
      <c r="H31" s="98">
        <f t="shared" si="5"/>
        <v>0</v>
      </c>
      <c r="I31" s="98"/>
      <c r="J31" s="98"/>
      <c r="K31" s="98"/>
      <c r="L31" s="98"/>
      <c r="M31" s="101"/>
      <c r="N31" s="101"/>
      <c r="O31" s="360" t="e">
        <f t="shared" ref="O31" si="13">+F32/F31</f>
        <v>#DIV/0!</v>
      </c>
      <c r="P31" s="361" t="e">
        <f t="shared" ref="P31" si="14">+H32/H31</f>
        <v>#DIV/0!</v>
      </c>
      <c r="Q31" s="362" t="e">
        <f t="shared" ref="Q31" si="15">+(O31*O31)/P31</f>
        <v>#DIV/0!</v>
      </c>
      <c r="T31" s="110"/>
      <c r="U31" s="111"/>
      <c r="V31" s="111"/>
      <c r="X31" s="112"/>
      <c r="Z31" s="113"/>
      <c r="AA31" s="114"/>
      <c r="AB31" s="115"/>
    </row>
    <row r="32" spans="1:251" s="102" customFormat="1" ht="15.75" hidden="1" customHeight="1">
      <c r="A32" s="137"/>
      <c r="B32" s="286"/>
      <c r="C32" s="291"/>
      <c r="D32" s="117" t="s">
        <v>2</v>
      </c>
      <c r="E32" s="293"/>
      <c r="F32" s="117"/>
      <c r="G32" s="95" t="s">
        <v>40</v>
      </c>
      <c r="H32" s="105"/>
      <c r="I32" s="105"/>
      <c r="J32" s="105"/>
      <c r="K32" s="105"/>
      <c r="L32" s="105"/>
      <c r="M32" s="108"/>
      <c r="N32" s="108"/>
      <c r="O32" s="363"/>
      <c r="P32" s="361"/>
      <c r="Q32" s="362"/>
      <c r="T32" s="110"/>
      <c r="U32" s="111"/>
      <c r="V32" s="111"/>
      <c r="X32" s="112"/>
      <c r="Z32" s="113"/>
      <c r="AA32" s="114"/>
      <c r="AB32" s="115"/>
    </row>
    <row r="33" spans="1:53" s="102" customFormat="1" ht="15.75" customHeight="1">
      <c r="A33" s="128"/>
      <c r="B33" s="277"/>
      <c r="C33" s="278" t="s">
        <v>7</v>
      </c>
      <c r="D33" s="95" t="s">
        <v>3</v>
      </c>
      <c r="E33" s="279"/>
      <c r="F33" s="96"/>
      <c r="G33" s="95" t="s">
        <v>3</v>
      </c>
      <c r="H33" s="24">
        <f>+H19+H21+H23+H25+H27+H29+H31</f>
        <v>4677296000</v>
      </c>
      <c r="I33" s="24">
        <f>+I19+I21+I23+I25+I27+I29+I31</f>
        <v>496496000</v>
      </c>
      <c r="J33" s="24">
        <f>+J19+J21+J23+J25+J27+J29+J31</f>
        <v>4180800000</v>
      </c>
      <c r="K33" s="24">
        <f>+K19+K21+K23+K25+K27+K29+K31</f>
        <v>0</v>
      </c>
      <c r="L33" s="24">
        <f>+L19+L21+L23+L25+L27+L29+L31</f>
        <v>0</v>
      </c>
      <c r="M33" s="101"/>
      <c r="N33" s="101"/>
      <c r="O33" s="281"/>
      <c r="P33" s="141"/>
      <c r="Q33" s="142"/>
    </row>
    <row r="34" spans="1:53" s="102" customFormat="1" ht="15.75" customHeight="1">
      <c r="A34" s="128"/>
      <c r="B34" s="277"/>
      <c r="C34" s="278"/>
      <c r="D34" s="95" t="s">
        <v>2</v>
      </c>
      <c r="E34" s="280"/>
      <c r="F34" s="96"/>
      <c r="G34" s="95" t="s">
        <v>40</v>
      </c>
      <c r="H34" s="105">
        <f>+H26+H28+H30</f>
        <v>0</v>
      </c>
      <c r="I34" s="105">
        <f t="shared" ref="I34:L34" si="16">+I26+I28+I30</f>
        <v>0</v>
      </c>
      <c r="J34" s="105">
        <f>+J26+J28+J30</f>
        <v>0</v>
      </c>
      <c r="K34" s="105">
        <f t="shared" si="16"/>
        <v>0</v>
      </c>
      <c r="L34" s="105">
        <f t="shared" si="16"/>
        <v>0</v>
      </c>
      <c r="M34" s="108"/>
      <c r="N34" s="108"/>
      <c r="O34" s="282"/>
      <c r="P34" s="141"/>
      <c r="Q34" s="142"/>
    </row>
    <row r="35" spans="1:53">
      <c r="D35" s="18"/>
      <c r="H35" s="17"/>
      <c r="I35" s="14"/>
      <c r="J35" s="16"/>
      <c r="K35" s="16"/>
      <c r="L35" s="16"/>
      <c r="M35" s="15"/>
      <c r="N35" s="15"/>
      <c r="O35" s="14"/>
      <c r="P35" s="12"/>
      <c r="Q35" s="13"/>
      <c r="R35" s="12"/>
    </row>
    <row r="36" spans="1:53" ht="31.5">
      <c r="B36" s="198" t="s">
        <v>42</v>
      </c>
      <c r="C36" s="198"/>
      <c r="D36" s="198" t="s">
        <v>6</v>
      </c>
      <c r="E36" s="198"/>
      <c r="F36" s="198"/>
      <c r="G36" s="198"/>
      <c r="H36" s="198"/>
      <c r="I36" s="198"/>
      <c r="J36" s="73" t="s">
        <v>44</v>
      </c>
      <c r="K36" s="198" t="s">
        <v>45</v>
      </c>
      <c r="L36" s="198"/>
      <c r="M36" s="200" t="s">
        <v>5</v>
      </c>
      <c r="N36" s="201"/>
      <c r="O36" s="201"/>
      <c r="P36" s="201"/>
      <c r="Q36" s="201"/>
    </row>
    <row r="37" spans="1:53" ht="26.25" customHeight="1">
      <c r="B37" s="165" t="s">
        <v>350</v>
      </c>
      <c r="C37" s="166"/>
      <c r="D37" s="256" t="s">
        <v>349</v>
      </c>
      <c r="E37" s="257"/>
      <c r="F37" s="257"/>
      <c r="G37" s="257"/>
      <c r="H37" s="257"/>
      <c r="I37" s="258"/>
      <c r="J37" s="148" t="s">
        <v>358</v>
      </c>
      <c r="K37" s="268" t="s">
        <v>3</v>
      </c>
      <c r="L37" s="271" t="s">
        <v>359</v>
      </c>
      <c r="M37" s="176" t="s">
        <v>50</v>
      </c>
      <c r="N37" s="176"/>
      <c r="O37" s="176"/>
      <c r="P37" s="176"/>
      <c r="Q37" s="176"/>
    </row>
    <row r="38" spans="1:53" ht="18" customHeight="1">
      <c r="B38" s="265"/>
      <c r="C38" s="266"/>
      <c r="D38" s="259"/>
      <c r="E38" s="260"/>
      <c r="F38" s="260"/>
      <c r="G38" s="260"/>
      <c r="H38" s="260"/>
      <c r="I38" s="261"/>
      <c r="J38" s="267"/>
      <c r="K38" s="269"/>
      <c r="L38" s="272"/>
      <c r="M38" s="176"/>
      <c r="N38" s="176"/>
      <c r="O38" s="176"/>
      <c r="P38" s="176"/>
      <c r="Q38" s="176"/>
    </row>
    <row r="39" spans="1:53" ht="18.75" customHeight="1">
      <c r="B39" s="265"/>
      <c r="C39" s="266"/>
      <c r="D39" s="259"/>
      <c r="E39" s="260"/>
      <c r="F39" s="260"/>
      <c r="G39" s="260"/>
      <c r="H39" s="260"/>
      <c r="I39" s="261"/>
      <c r="J39" s="267"/>
      <c r="K39" s="270"/>
      <c r="L39" s="273"/>
      <c r="M39" s="183" t="s">
        <v>4</v>
      </c>
      <c r="N39" s="183"/>
      <c r="O39" s="183"/>
      <c r="P39" s="183"/>
      <c r="Q39" s="183"/>
    </row>
    <row r="40" spans="1:53" ht="14.25" customHeight="1">
      <c r="B40" s="265"/>
      <c r="C40" s="266"/>
      <c r="D40" s="259"/>
      <c r="E40" s="260"/>
      <c r="F40" s="260"/>
      <c r="G40" s="260"/>
      <c r="H40" s="260"/>
      <c r="I40" s="261"/>
      <c r="J40" s="267"/>
      <c r="K40" s="268" t="s">
        <v>2</v>
      </c>
      <c r="L40" s="274"/>
      <c r="M40" s="183"/>
      <c r="N40" s="183"/>
      <c r="O40" s="183"/>
      <c r="P40" s="183"/>
      <c r="Q40" s="183"/>
    </row>
    <row r="41" spans="1:53" ht="15.75" customHeight="1">
      <c r="B41" s="265"/>
      <c r="C41" s="266"/>
      <c r="D41" s="259"/>
      <c r="E41" s="260"/>
      <c r="F41" s="260"/>
      <c r="G41" s="260"/>
      <c r="H41" s="260"/>
      <c r="I41" s="261"/>
      <c r="J41" s="267"/>
      <c r="K41" s="269"/>
      <c r="L41" s="275"/>
      <c r="M41" s="185" t="s">
        <v>360</v>
      </c>
      <c r="N41" s="185"/>
      <c r="O41" s="185"/>
      <c r="P41" s="185"/>
      <c r="Q41" s="185"/>
    </row>
    <row r="42" spans="1:53" ht="15.75" customHeight="1">
      <c r="B42" s="167"/>
      <c r="C42" s="168"/>
      <c r="D42" s="262"/>
      <c r="E42" s="263"/>
      <c r="F42" s="263"/>
      <c r="G42" s="263"/>
      <c r="H42" s="263"/>
      <c r="I42" s="264"/>
      <c r="J42" s="149"/>
      <c r="K42" s="270"/>
      <c r="L42" s="276"/>
      <c r="M42" s="185"/>
      <c r="N42" s="185"/>
      <c r="O42" s="185"/>
      <c r="P42" s="185"/>
      <c r="Q42" s="185"/>
    </row>
    <row r="43" spans="1:53" ht="15" customHeight="1">
      <c r="B43" s="364" t="s">
        <v>386</v>
      </c>
      <c r="C43" s="365"/>
      <c r="D43" s="365"/>
      <c r="E43" s="365"/>
      <c r="F43" s="365"/>
      <c r="G43" s="365"/>
      <c r="H43" s="365"/>
      <c r="I43" s="365"/>
      <c r="J43" s="365"/>
      <c r="K43" s="365"/>
      <c r="L43" s="366"/>
      <c r="M43" s="183" t="s">
        <v>0</v>
      </c>
      <c r="N43" s="183"/>
      <c r="O43" s="183"/>
      <c r="P43" s="183"/>
      <c r="Q43" s="183"/>
    </row>
    <row r="44" spans="1:53" ht="29.25" customHeight="1">
      <c r="B44" s="367"/>
      <c r="C44" s="368"/>
      <c r="D44" s="368"/>
      <c r="E44" s="368"/>
      <c r="F44" s="368"/>
      <c r="G44" s="368"/>
      <c r="H44" s="368"/>
      <c r="I44" s="368"/>
      <c r="J44" s="368"/>
      <c r="K44" s="368"/>
      <c r="L44" s="369"/>
      <c r="M44" s="183"/>
      <c r="N44" s="183"/>
      <c r="O44" s="183"/>
      <c r="P44" s="183"/>
      <c r="Q44" s="183"/>
    </row>
    <row r="45" spans="1:53">
      <c r="M45" s="11"/>
      <c r="N45" s="11"/>
    </row>
    <row r="46" spans="1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</sheetData>
  <mergeCells count="96">
    <mergeCell ref="Q21:Q22"/>
    <mergeCell ref="O23:O24"/>
    <mergeCell ref="P23:P24"/>
    <mergeCell ref="Q23:Q24"/>
    <mergeCell ref="O25:O26"/>
    <mergeCell ref="P25:P26"/>
    <mergeCell ref="Q25:Q26"/>
    <mergeCell ref="O27:O28"/>
    <mergeCell ref="P27:P28"/>
    <mergeCell ref="Q27:Q28"/>
    <mergeCell ref="A19:A32"/>
    <mergeCell ref="C21:C22"/>
    <mergeCell ref="C23:C24"/>
    <mergeCell ref="C25:C26"/>
    <mergeCell ref="C27:C28"/>
    <mergeCell ref="C29:C30"/>
    <mergeCell ref="C31:C32"/>
    <mergeCell ref="O21:O22"/>
    <mergeCell ref="P21:P22"/>
    <mergeCell ref="E23:E24"/>
    <mergeCell ref="E25:E26"/>
    <mergeCell ref="E27:E28"/>
    <mergeCell ref="E29:E30"/>
    <mergeCell ref="E31:E32"/>
    <mergeCell ref="C6:Q6"/>
    <mergeCell ref="D7:Q7"/>
    <mergeCell ref="D8:Q8"/>
    <mergeCell ref="B9:C9"/>
    <mergeCell ref="D9:I9"/>
    <mergeCell ref="M9:Q9"/>
    <mergeCell ref="B19:B32"/>
    <mergeCell ref="C19:C20"/>
    <mergeCell ref="E19:E20"/>
    <mergeCell ref="E16:E18"/>
    <mergeCell ref="F16:F18"/>
    <mergeCell ref="G16:G18"/>
    <mergeCell ref="E21:E22"/>
    <mergeCell ref="N10:P10"/>
    <mergeCell ref="B11:C11"/>
    <mergeCell ref="D11:I11"/>
    <mergeCell ref="U11:W11"/>
    <mergeCell ref="B16:B18"/>
    <mergeCell ref="C16:C18"/>
    <mergeCell ref="D16:D18"/>
    <mergeCell ref="B2:C5"/>
    <mergeCell ref="D2:K3"/>
    <mergeCell ref="L2:O2"/>
    <mergeCell ref="P2:Q5"/>
    <mergeCell ref="L3:O3"/>
    <mergeCell ref="D4:K5"/>
    <mergeCell ref="L4:O4"/>
    <mergeCell ref="L5:O5"/>
    <mergeCell ref="B13:C13"/>
    <mergeCell ref="D13:I13"/>
    <mergeCell ref="B12:C12"/>
    <mergeCell ref="D12:I12"/>
    <mergeCell ref="T9:X9"/>
    <mergeCell ref="B14:B15"/>
    <mergeCell ref="D14:E15"/>
    <mergeCell ref="U19:V19"/>
    <mergeCell ref="B33:B34"/>
    <mergeCell ref="C33:C34"/>
    <mergeCell ref="E33:E34"/>
    <mergeCell ref="O33:O34"/>
    <mergeCell ref="P33:P34"/>
    <mergeCell ref="Q33:Q34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J9:L15"/>
    <mergeCell ref="M11:Q15"/>
    <mergeCell ref="B10:C10"/>
    <mergeCell ref="D10:I10"/>
    <mergeCell ref="B43:L44"/>
    <mergeCell ref="M43:Q44"/>
    <mergeCell ref="M39:Q40"/>
    <mergeCell ref="M41:Q42"/>
    <mergeCell ref="B36:C36"/>
    <mergeCell ref="D36:I36"/>
    <mergeCell ref="K36:L36"/>
    <mergeCell ref="M36:Q36"/>
    <mergeCell ref="M37:Q38"/>
    <mergeCell ref="D37:I42"/>
    <mergeCell ref="B37:C42"/>
    <mergeCell ref="J37:J42"/>
    <mergeCell ref="K37:K39"/>
    <mergeCell ref="L37:L39"/>
    <mergeCell ref="K40:K42"/>
    <mergeCell ref="L40:L42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4D816-2E0B-415B-BCC1-42FF16346649}">
  <sheetPr>
    <tabColor rgb="FF66FFFF"/>
  </sheetPr>
  <dimension ref="A1:IQ97"/>
  <sheetViews>
    <sheetView zoomScale="70" zoomScaleNormal="70" workbookViewId="0">
      <selection activeCell="L19" sqref="L19"/>
    </sheetView>
  </sheetViews>
  <sheetFormatPr baseColWidth="10" defaultColWidth="12.5703125" defaultRowHeight="15"/>
  <cols>
    <col min="1" max="1" width="9.7109375" style="123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8.570312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8" ht="22.5" customHeight="1"/>
    <row r="2" spans="1:28" s="39" customFormat="1" ht="37.5" customHeight="1">
      <c r="A2" s="123"/>
      <c r="B2" s="239"/>
      <c r="C2" s="239"/>
      <c r="D2" s="240" t="s">
        <v>28</v>
      </c>
      <c r="E2" s="241"/>
      <c r="F2" s="241"/>
      <c r="G2" s="241"/>
      <c r="H2" s="241"/>
      <c r="I2" s="241"/>
      <c r="J2" s="241"/>
      <c r="K2" s="242"/>
      <c r="L2" s="246" t="s">
        <v>32</v>
      </c>
      <c r="M2" s="247"/>
      <c r="N2" s="247"/>
      <c r="O2" s="248"/>
      <c r="P2" s="249"/>
      <c r="Q2" s="250"/>
      <c r="R2" s="53"/>
    </row>
    <row r="3" spans="1:28" s="39" customFormat="1" ht="37.5" customHeight="1">
      <c r="A3" s="123"/>
      <c r="B3" s="239"/>
      <c r="C3" s="239"/>
      <c r="D3" s="243"/>
      <c r="E3" s="244"/>
      <c r="F3" s="244"/>
      <c r="G3" s="244"/>
      <c r="H3" s="244"/>
      <c r="I3" s="244"/>
      <c r="J3" s="244"/>
      <c r="K3" s="245"/>
      <c r="L3" s="246" t="s">
        <v>29</v>
      </c>
      <c r="M3" s="247"/>
      <c r="N3" s="247"/>
      <c r="O3" s="248"/>
      <c r="P3" s="251"/>
      <c r="Q3" s="252"/>
      <c r="R3" s="53"/>
    </row>
    <row r="4" spans="1:28" s="39" customFormat="1" ht="33.75" customHeight="1">
      <c r="A4" s="123"/>
      <c r="B4" s="239"/>
      <c r="C4" s="239"/>
      <c r="D4" s="240" t="s">
        <v>27</v>
      </c>
      <c r="E4" s="241"/>
      <c r="F4" s="241"/>
      <c r="G4" s="241"/>
      <c r="H4" s="241"/>
      <c r="I4" s="241"/>
      <c r="J4" s="241"/>
      <c r="K4" s="242"/>
      <c r="L4" s="246" t="s">
        <v>30</v>
      </c>
      <c r="M4" s="247"/>
      <c r="N4" s="247"/>
      <c r="O4" s="248"/>
      <c r="P4" s="251"/>
      <c r="Q4" s="252"/>
      <c r="R4" s="53"/>
    </row>
    <row r="5" spans="1:28" s="39" customFormat="1" ht="38.25" customHeight="1">
      <c r="A5" s="123"/>
      <c r="B5" s="239"/>
      <c r="C5" s="239"/>
      <c r="D5" s="243"/>
      <c r="E5" s="244"/>
      <c r="F5" s="244"/>
      <c r="G5" s="244"/>
      <c r="H5" s="244"/>
      <c r="I5" s="244"/>
      <c r="J5" s="244"/>
      <c r="K5" s="245"/>
      <c r="L5" s="246" t="s">
        <v>31</v>
      </c>
      <c r="M5" s="247"/>
      <c r="N5" s="247"/>
      <c r="O5" s="248"/>
      <c r="P5" s="253"/>
      <c r="Q5" s="254"/>
      <c r="R5" s="53"/>
    </row>
    <row r="6" spans="1:28" s="39" customFormat="1" ht="23.25" customHeight="1">
      <c r="A6" s="123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53"/>
    </row>
    <row r="7" spans="1:28" s="39" customFormat="1" ht="31.5" customHeight="1">
      <c r="A7" s="123"/>
      <c r="B7" s="55" t="s">
        <v>38</v>
      </c>
      <c r="C7" s="55" t="s">
        <v>47</v>
      </c>
      <c r="D7" s="229" t="s">
        <v>48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53"/>
    </row>
    <row r="8" spans="1:28" s="62" customFormat="1" ht="36" customHeight="1">
      <c r="A8" s="124"/>
      <c r="B8" s="61" t="s">
        <v>26</v>
      </c>
      <c r="C8" s="63" t="s">
        <v>378</v>
      </c>
      <c r="D8" s="219" t="s">
        <v>379</v>
      </c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</row>
    <row r="9" spans="1:28" s="39" customFormat="1" ht="36" customHeight="1">
      <c r="A9" s="123"/>
      <c r="B9" s="219" t="s">
        <v>61</v>
      </c>
      <c r="C9" s="219"/>
      <c r="D9" s="220" t="s">
        <v>58</v>
      </c>
      <c r="E9" s="220"/>
      <c r="F9" s="220"/>
      <c r="G9" s="220"/>
      <c r="H9" s="220"/>
      <c r="I9" s="220"/>
      <c r="J9" s="376" t="s">
        <v>25</v>
      </c>
      <c r="K9" s="376"/>
      <c r="L9" s="377"/>
      <c r="M9" s="231" t="s">
        <v>24</v>
      </c>
      <c r="N9" s="231"/>
      <c r="O9" s="231"/>
      <c r="P9" s="231"/>
      <c r="Q9" s="231"/>
      <c r="R9" s="47"/>
      <c r="T9" s="218"/>
      <c r="U9" s="218"/>
      <c r="V9" s="218"/>
      <c r="W9" s="218"/>
      <c r="X9" s="218"/>
    </row>
    <row r="10" spans="1:28" s="39" customFormat="1" ht="36" customHeight="1">
      <c r="A10" s="123"/>
      <c r="B10" s="219" t="s">
        <v>62</v>
      </c>
      <c r="C10" s="219"/>
      <c r="D10" s="220" t="s">
        <v>59</v>
      </c>
      <c r="E10" s="220"/>
      <c r="F10" s="220"/>
      <c r="G10" s="220"/>
      <c r="H10" s="220"/>
      <c r="I10" s="220"/>
      <c r="J10" s="378"/>
      <c r="K10" s="378"/>
      <c r="L10" s="379"/>
      <c r="M10" s="52" t="s">
        <v>23</v>
      </c>
      <c r="N10" s="221" t="s">
        <v>22</v>
      </c>
      <c r="O10" s="221"/>
      <c r="P10" s="221"/>
      <c r="Q10" s="52" t="s">
        <v>21</v>
      </c>
      <c r="R10" s="47"/>
      <c r="T10" s="51"/>
      <c r="U10" s="51"/>
      <c r="V10" s="51"/>
      <c r="W10" s="51"/>
      <c r="X10" s="51"/>
    </row>
    <row r="11" spans="1:28" s="39" customFormat="1" ht="31.5" customHeight="1">
      <c r="A11" s="123"/>
      <c r="B11" s="222" t="s">
        <v>20</v>
      </c>
      <c r="C11" s="222"/>
      <c r="D11" s="223" t="s">
        <v>60</v>
      </c>
      <c r="E11" s="223"/>
      <c r="F11" s="223"/>
      <c r="G11" s="223"/>
      <c r="H11" s="223"/>
      <c r="I11" s="223"/>
      <c r="J11" s="378"/>
      <c r="K11" s="378"/>
      <c r="L11" s="379"/>
      <c r="M11" s="382"/>
      <c r="N11" s="383"/>
      <c r="O11" s="383"/>
      <c r="P11" s="383"/>
      <c r="Q11" s="384"/>
      <c r="R11" s="47"/>
      <c r="T11" s="50"/>
      <c r="U11" s="225"/>
      <c r="V11" s="225"/>
      <c r="W11" s="225"/>
      <c r="X11" s="50"/>
      <c r="Z11" s="49"/>
      <c r="AA11" s="49"/>
    </row>
    <row r="12" spans="1:28" s="39" customFormat="1" ht="44.25" customHeight="1">
      <c r="A12" s="123"/>
      <c r="B12" s="230" t="s">
        <v>64</v>
      </c>
      <c r="C12" s="230"/>
      <c r="D12" s="283" t="s">
        <v>63</v>
      </c>
      <c r="E12" s="283"/>
      <c r="F12" s="283"/>
      <c r="G12" s="283"/>
      <c r="H12" s="283"/>
      <c r="I12" s="283"/>
      <c r="J12" s="378"/>
      <c r="K12" s="378"/>
      <c r="L12" s="379"/>
      <c r="M12" s="385"/>
      <c r="N12" s="386"/>
      <c r="O12" s="386"/>
      <c r="P12" s="386"/>
      <c r="Q12" s="387"/>
      <c r="R12" s="47"/>
      <c r="T12" s="48"/>
      <c r="U12" s="45"/>
      <c r="V12" s="45"/>
      <c r="W12" s="45"/>
      <c r="X12" s="44"/>
      <c r="Z12" s="42"/>
      <c r="AA12" s="41"/>
      <c r="AB12" s="40"/>
    </row>
    <row r="13" spans="1:28" s="39" customFormat="1" ht="23.25" customHeight="1">
      <c r="A13" s="123"/>
      <c r="B13" s="232" t="s">
        <v>19</v>
      </c>
      <c r="C13" s="232"/>
      <c r="D13" s="233">
        <v>2024730010093</v>
      </c>
      <c r="E13" s="233"/>
      <c r="F13" s="233"/>
      <c r="G13" s="233"/>
      <c r="H13" s="233"/>
      <c r="I13" s="233"/>
      <c r="J13" s="378"/>
      <c r="K13" s="378"/>
      <c r="L13" s="379"/>
      <c r="M13" s="385"/>
      <c r="N13" s="386"/>
      <c r="O13" s="386"/>
      <c r="P13" s="386"/>
      <c r="Q13" s="387"/>
      <c r="R13" s="47"/>
      <c r="T13" s="48"/>
      <c r="U13" s="45"/>
      <c r="V13" s="45"/>
      <c r="W13" s="45"/>
      <c r="X13" s="44"/>
      <c r="Z13" s="42"/>
      <c r="AA13" s="41"/>
      <c r="AB13" s="40"/>
    </row>
    <row r="14" spans="1:28" s="39" customFormat="1" ht="28.5" customHeight="1">
      <c r="A14" s="123"/>
      <c r="B14" s="391" t="s">
        <v>68</v>
      </c>
      <c r="C14" s="64" t="s">
        <v>387</v>
      </c>
      <c r="D14" s="370" t="s">
        <v>67</v>
      </c>
      <c r="E14" s="371"/>
      <c r="F14" s="308" t="s">
        <v>51</v>
      </c>
      <c r="G14" s="308"/>
      <c r="H14" s="308"/>
      <c r="I14" s="308"/>
      <c r="J14" s="378"/>
      <c r="K14" s="378"/>
      <c r="L14" s="379"/>
      <c r="M14" s="385"/>
      <c r="N14" s="386"/>
      <c r="O14" s="386"/>
      <c r="P14" s="386"/>
      <c r="Q14" s="387"/>
      <c r="R14" s="47"/>
      <c r="T14" s="46"/>
      <c r="U14" s="45"/>
      <c r="V14" s="45"/>
      <c r="W14" s="45"/>
      <c r="X14" s="44"/>
      <c r="Y14" s="43"/>
      <c r="Z14" s="42"/>
      <c r="AA14" s="41"/>
      <c r="AB14" s="40"/>
    </row>
    <row r="15" spans="1:28" s="39" customFormat="1" ht="28.5" customHeight="1">
      <c r="A15" s="123"/>
      <c r="B15" s="392"/>
      <c r="C15" s="64" t="s">
        <v>82</v>
      </c>
      <c r="D15" s="372"/>
      <c r="E15" s="373"/>
      <c r="F15" s="308" t="s">
        <v>73</v>
      </c>
      <c r="G15" s="308"/>
      <c r="H15" s="308"/>
      <c r="I15" s="308"/>
      <c r="J15" s="378"/>
      <c r="K15" s="378"/>
      <c r="L15" s="379"/>
      <c r="M15" s="385"/>
      <c r="N15" s="386"/>
      <c r="O15" s="386"/>
      <c r="P15" s="386"/>
      <c r="Q15" s="387"/>
      <c r="R15" s="47"/>
      <c r="T15" s="46"/>
      <c r="U15" s="45"/>
      <c r="V15" s="45"/>
      <c r="W15" s="45"/>
      <c r="X15" s="44"/>
      <c r="Y15" s="43"/>
      <c r="Z15" s="42"/>
      <c r="AA15" s="41"/>
      <c r="AB15" s="40"/>
    </row>
    <row r="16" spans="1:28" s="39" customFormat="1" ht="28.5" customHeight="1">
      <c r="A16" s="123"/>
      <c r="B16" s="393"/>
      <c r="C16" s="64" t="s">
        <v>57</v>
      </c>
      <c r="D16" s="374"/>
      <c r="E16" s="375"/>
      <c r="F16" s="308" t="s">
        <v>54</v>
      </c>
      <c r="G16" s="308"/>
      <c r="H16" s="308"/>
      <c r="I16" s="308"/>
      <c r="J16" s="380"/>
      <c r="K16" s="380"/>
      <c r="L16" s="381"/>
      <c r="M16" s="388"/>
      <c r="N16" s="389"/>
      <c r="O16" s="389"/>
      <c r="P16" s="389"/>
      <c r="Q16" s="390"/>
      <c r="R16" s="47"/>
      <c r="T16" s="46"/>
      <c r="U16" s="45"/>
      <c r="V16" s="45"/>
      <c r="W16" s="45"/>
      <c r="X16" s="44"/>
      <c r="Y16" s="43"/>
      <c r="Z16" s="42"/>
      <c r="AA16" s="41"/>
      <c r="AB16" s="40"/>
    </row>
    <row r="17" spans="1:251" ht="28.5" customHeight="1">
      <c r="A17" s="129"/>
      <c r="B17" s="205" t="s">
        <v>36</v>
      </c>
      <c r="C17" s="208" t="s">
        <v>34</v>
      </c>
      <c r="D17" s="209" t="s">
        <v>39</v>
      </c>
      <c r="E17" s="209" t="s">
        <v>18</v>
      </c>
      <c r="F17" s="209" t="s">
        <v>46</v>
      </c>
      <c r="G17" s="210" t="s">
        <v>41</v>
      </c>
      <c r="H17" s="209" t="s">
        <v>37</v>
      </c>
      <c r="I17" s="211" t="s">
        <v>35</v>
      </c>
      <c r="J17" s="212"/>
      <c r="K17" s="212"/>
      <c r="L17" s="213"/>
      <c r="M17" s="209" t="s">
        <v>17</v>
      </c>
      <c r="N17" s="209"/>
      <c r="O17" s="217" t="s">
        <v>16</v>
      </c>
      <c r="P17" s="217"/>
      <c r="Q17" s="217"/>
      <c r="R17" s="3"/>
      <c r="S17" s="3"/>
      <c r="T17" s="10"/>
      <c r="U17" s="202"/>
      <c r="V17" s="202"/>
      <c r="W17" s="3"/>
      <c r="X17" s="9"/>
      <c r="Y17" s="3"/>
      <c r="Z17" s="16"/>
      <c r="AA17" s="6"/>
      <c r="AB17" s="30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1:251" ht="33.75" customHeight="1">
      <c r="A18" s="129"/>
      <c r="B18" s="206"/>
      <c r="C18" s="208"/>
      <c r="D18" s="209"/>
      <c r="E18" s="209"/>
      <c r="F18" s="209"/>
      <c r="G18" s="209"/>
      <c r="H18" s="209"/>
      <c r="I18" s="214"/>
      <c r="J18" s="215"/>
      <c r="K18" s="215"/>
      <c r="L18" s="216"/>
      <c r="M18" s="209"/>
      <c r="N18" s="209"/>
      <c r="O18" s="209" t="s">
        <v>15</v>
      </c>
      <c r="P18" s="209" t="s">
        <v>14</v>
      </c>
      <c r="Q18" s="208" t="s">
        <v>13</v>
      </c>
      <c r="R18" s="3"/>
      <c r="S18" s="3"/>
      <c r="T18" s="8"/>
      <c r="U18" s="202"/>
      <c r="V18" s="202"/>
      <c r="W18" s="3"/>
      <c r="X18" s="7"/>
      <c r="Y18" s="3"/>
      <c r="Z18" s="16"/>
      <c r="AA18" s="6"/>
      <c r="AB18" s="30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1:251" ht="39.75" customHeight="1">
      <c r="A19" s="129"/>
      <c r="B19" s="207"/>
      <c r="C19" s="208"/>
      <c r="D19" s="209"/>
      <c r="E19" s="209"/>
      <c r="F19" s="209"/>
      <c r="G19" s="209"/>
      <c r="H19" s="209"/>
      <c r="I19" s="58" t="s">
        <v>12</v>
      </c>
      <c r="J19" s="58" t="s">
        <v>11</v>
      </c>
      <c r="K19" s="58" t="s">
        <v>10</v>
      </c>
      <c r="L19" s="79" t="s">
        <v>372</v>
      </c>
      <c r="M19" s="38" t="s">
        <v>9</v>
      </c>
      <c r="N19" s="37" t="s">
        <v>8</v>
      </c>
      <c r="O19" s="209"/>
      <c r="P19" s="209"/>
      <c r="Q19" s="208"/>
      <c r="R19" s="3"/>
      <c r="S19" s="3"/>
      <c r="T19" s="5"/>
      <c r="U19" s="202"/>
      <c r="V19" s="202"/>
      <c r="X19" s="6"/>
      <c r="Z19" s="16"/>
      <c r="AA19" s="6"/>
      <c r="AB19" s="30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</row>
    <row r="20" spans="1:251" ht="15.75" hidden="1" customHeight="1">
      <c r="A20" s="129" t="s">
        <v>336</v>
      </c>
      <c r="B20" s="155" t="s">
        <v>337</v>
      </c>
      <c r="C20" s="287" t="s">
        <v>95</v>
      </c>
      <c r="D20" s="56" t="s">
        <v>3</v>
      </c>
      <c r="E20" s="148" t="s">
        <v>316</v>
      </c>
      <c r="F20" s="59"/>
      <c r="G20" s="56" t="s">
        <v>3</v>
      </c>
      <c r="H20" s="60"/>
      <c r="I20" s="26"/>
      <c r="J20" s="23"/>
      <c r="K20" s="25"/>
      <c r="L20" s="23"/>
      <c r="M20" s="87"/>
      <c r="N20" s="87"/>
      <c r="O20" s="352" t="e">
        <f>+F21/F20</f>
        <v>#DIV/0!</v>
      </c>
      <c r="P20" s="353" t="e">
        <f>+H21/H20</f>
        <v>#DIV/0!</v>
      </c>
      <c r="Q20" s="354" t="e">
        <f>+(O20*O20)/P20</f>
        <v>#DIV/0!</v>
      </c>
      <c r="T20" s="5"/>
      <c r="U20" s="202"/>
      <c r="V20" s="202"/>
      <c r="X20" s="4"/>
      <c r="Z20" s="33"/>
      <c r="AA20" s="6"/>
      <c r="AB20" s="30"/>
    </row>
    <row r="21" spans="1:251" ht="15.75" hidden="1" customHeight="1">
      <c r="A21" s="129"/>
      <c r="B21" s="146"/>
      <c r="C21" s="288"/>
      <c r="D21" s="56" t="s">
        <v>2</v>
      </c>
      <c r="E21" s="267"/>
      <c r="F21" s="59"/>
      <c r="G21" s="56" t="s">
        <v>40</v>
      </c>
      <c r="H21" s="60"/>
      <c r="I21" s="26"/>
      <c r="J21" s="23"/>
      <c r="K21" s="25"/>
      <c r="L21" s="23"/>
      <c r="M21" s="88"/>
      <c r="N21" s="88"/>
      <c r="O21" s="355"/>
      <c r="P21" s="353"/>
      <c r="Q21" s="354"/>
      <c r="T21" s="5"/>
      <c r="U21" s="54"/>
      <c r="V21" s="54"/>
      <c r="X21" s="4"/>
      <c r="Z21" s="33"/>
      <c r="AA21" s="6"/>
      <c r="AB21" s="30"/>
    </row>
    <row r="22" spans="1:251" ht="15.75" hidden="1" customHeight="1">
      <c r="A22" s="129"/>
      <c r="B22" s="146"/>
      <c r="C22" s="150" t="s">
        <v>96</v>
      </c>
      <c r="D22" s="56" t="s">
        <v>3</v>
      </c>
      <c r="E22" s="143"/>
      <c r="F22" s="29"/>
      <c r="G22" s="56" t="s">
        <v>3</v>
      </c>
      <c r="H22" s="26"/>
      <c r="I22" s="26"/>
      <c r="J22" s="20"/>
      <c r="K22" s="25"/>
      <c r="L22" s="20"/>
      <c r="M22" s="87"/>
      <c r="N22" s="87"/>
      <c r="O22" s="352" t="e">
        <f t="shared" ref="O22" si="0">+F23/F22</f>
        <v>#DIV/0!</v>
      </c>
      <c r="P22" s="353" t="e">
        <f t="shared" ref="P22" si="1">+H23/H22</f>
        <v>#DIV/0!</v>
      </c>
      <c r="Q22" s="354" t="e">
        <f t="shared" ref="Q22" si="2">+(O22*O22)/P22</f>
        <v>#DIV/0!</v>
      </c>
      <c r="X22" s="32"/>
      <c r="Z22" s="33"/>
      <c r="AA22" s="6"/>
      <c r="AB22" s="30"/>
    </row>
    <row r="23" spans="1:251" ht="15.75" hidden="1" customHeight="1">
      <c r="A23" s="129"/>
      <c r="B23" s="146"/>
      <c r="C23" s="151"/>
      <c r="D23" s="56" t="s">
        <v>2</v>
      </c>
      <c r="E23" s="144"/>
      <c r="F23" s="31"/>
      <c r="G23" s="56" t="s">
        <v>40</v>
      </c>
      <c r="H23" s="21"/>
      <c r="I23" s="21"/>
      <c r="J23" s="20"/>
      <c r="K23" s="25"/>
      <c r="L23" s="20"/>
      <c r="M23" s="88"/>
      <c r="N23" s="88"/>
      <c r="O23" s="355"/>
      <c r="P23" s="353"/>
      <c r="Q23" s="354"/>
      <c r="X23" s="32"/>
      <c r="Z23" s="33"/>
      <c r="AA23" s="6"/>
      <c r="AB23" s="30"/>
    </row>
    <row r="24" spans="1:251" ht="15.75" hidden="1" customHeight="1">
      <c r="A24" s="129"/>
      <c r="B24" s="146"/>
      <c r="C24" s="287" t="s">
        <v>97</v>
      </c>
      <c r="D24" s="56" t="s">
        <v>3</v>
      </c>
      <c r="E24" s="143"/>
      <c r="F24" s="29"/>
      <c r="G24" s="56" t="s">
        <v>3</v>
      </c>
      <c r="H24" s="26"/>
      <c r="I24" s="26"/>
      <c r="J24" s="23"/>
      <c r="K24" s="25"/>
      <c r="L24" s="23"/>
      <c r="M24" s="87"/>
      <c r="N24" s="87"/>
      <c r="O24" s="352" t="e">
        <f t="shared" ref="O24" si="3">+F25/F24</f>
        <v>#DIV/0!</v>
      </c>
      <c r="P24" s="353" t="e">
        <f t="shared" ref="P24" si="4">+H25/H24</f>
        <v>#DIV/0!</v>
      </c>
      <c r="Q24" s="354" t="e">
        <f t="shared" ref="Q24" si="5">+(O24*O24)/P24</f>
        <v>#DIV/0!</v>
      </c>
      <c r="X24" s="32"/>
    </row>
    <row r="25" spans="1:251" ht="15.75" hidden="1" customHeight="1">
      <c r="A25" s="129"/>
      <c r="B25" s="146"/>
      <c r="C25" s="288"/>
      <c r="D25" s="56" t="s">
        <v>2</v>
      </c>
      <c r="E25" s="144"/>
      <c r="F25" s="31"/>
      <c r="G25" s="56" t="s">
        <v>40</v>
      </c>
      <c r="H25" s="21"/>
      <c r="I25" s="21"/>
      <c r="J25" s="23"/>
      <c r="K25" s="25"/>
      <c r="L25" s="23"/>
      <c r="M25" s="88"/>
      <c r="N25" s="88"/>
      <c r="O25" s="355"/>
      <c r="P25" s="353"/>
      <c r="Q25" s="354"/>
      <c r="AB25" s="30"/>
    </row>
    <row r="26" spans="1:251" ht="15.75" hidden="1" customHeight="1">
      <c r="A26" s="129"/>
      <c r="B26" s="146"/>
      <c r="C26" s="287" t="s">
        <v>98</v>
      </c>
      <c r="D26" s="56" t="s">
        <v>3</v>
      </c>
      <c r="E26" s="143"/>
      <c r="F26" s="29"/>
      <c r="G26" s="56" t="s">
        <v>3</v>
      </c>
      <c r="H26" s="26"/>
      <c r="I26" s="26"/>
      <c r="J26" s="23"/>
      <c r="K26" s="25"/>
      <c r="L26" s="23"/>
      <c r="M26" s="87"/>
      <c r="N26" s="87"/>
      <c r="O26" s="352" t="e">
        <f t="shared" ref="O26" si="6">+F27/F26</f>
        <v>#DIV/0!</v>
      </c>
      <c r="P26" s="353" t="e">
        <f t="shared" ref="P26" si="7">+H27/H26</f>
        <v>#DIV/0!</v>
      </c>
      <c r="Q26" s="354" t="e">
        <f t="shared" ref="Q26" si="8">+(O26*O26)/P26</f>
        <v>#DIV/0!</v>
      </c>
    </row>
    <row r="27" spans="1:251" ht="15.75" hidden="1" customHeight="1">
      <c r="A27" s="129"/>
      <c r="B27" s="146"/>
      <c r="C27" s="288"/>
      <c r="D27" s="56" t="s">
        <v>2</v>
      </c>
      <c r="E27" s="144"/>
      <c r="F27" s="22"/>
      <c r="G27" s="56" t="s">
        <v>40</v>
      </c>
      <c r="H27" s="26"/>
      <c r="I27" s="23"/>
      <c r="J27" s="23"/>
      <c r="K27" s="25"/>
      <c r="L27" s="23"/>
      <c r="M27" s="88"/>
      <c r="N27" s="88"/>
      <c r="O27" s="355"/>
      <c r="P27" s="353"/>
      <c r="Q27" s="354"/>
    </row>
    <row r="28" spans="1:251" s="102" customFormat="1" ht="15.75" hidden="1" customHeight="1">
      <c r="A28" s="129"/>
      <c r="B28" s="146"/>
      <c r="C28" s="290" t="s">
        <v>99</v>
      </c>
      <c r="D28" s="95" t="s">
        <v>3</v>
      </c>
      <c r="E28" s="279"/>
      <c r="F28" s="96"/>
      <c r="G28" s="95" t="s">
        <v>3</v>
      </c>
      <c r="H28" s="97"/>
      <c r="I28" s="98"/>
      <c r="J28" s="119"/>
      <c r="K28" s="100"/>
      <c r="L28" s="120"/>
      <c r="M28" s="101"/>
      <c r="N28" s="101"/>
      <c r="O28" s="352" t="e">
        <f t="shared" ref="O28" si="9">+F29/F28</f>
        <v>#DIV/0!</v>
      </c>
      <c r="P28" s="353" t="e">
        <f t="shared" ref="P28" si="10">+H29/H28</f>
        <v>#DIV/0!</v>
      </c>
      <c r="Q28" s="354" t="e">
        <f t="shared" ref="Q28" si="11">+(O28*O28)/P28</f>
        <v>#DIV/0!</v>
      </c>
    </row>
    <row r="29" spans="1:251" s="102" customFormat="1" ht="15.75" hidden="1" customHeight="1">
      <c r="A29" s="129"/>
      <c r="B29" s="146"/>
      <c r="C29" s="291"/>
      <c r="D29" s="95" t="s">
        <v>2</v>
      </c>
      <c r="E29" s="280"/>
      <c r="F29" s="103"/>
      <c r="G29" s="95" t="s">
        <v>40</v>
      </c>
      <c r="H29" s="104"/>
      <c r="I29" s="105"/>
      <c r="J29" s="99"/>
      <c r="K29" s="100"/>
      <c r="L29" s="119"/>
      <c r="M29" s="108"/>
      <c r="N29" s="108"/>
      <c r="O29" s="355"/>
      <c r="P29" s="353"/>
      <c r="Q29" s="354"/>
    </row>
    <row r="30" spans="1:251" s="102" customFormat="1" ht="15.75" hidden="1" customHeight="1">
      <c r="A30" s="129"/>
      <c r="B30" s="146"/>
      <c r="C30" s="290" t="s">
        <v>100</v>
      </c>
      <c r="D30" s="95" t="s">
        <v>3</v>
      </c>
      <c r="E30" s="279"/>
      <c r="F30" s="96"/>
      <c r="G30" s="95" t="s">
        <v>3</v>
      </c>
      <c r="H30" s="97"/>
      <c r="I30" s="119"/>
      <c r="J30" s="119"/>
      <c r="K30" s="100"/>
      <c r="L30" s="119"/>
      <c r="M30" s="101"/>
      <c r="N30" s="101"/>
      <c r="O30" s="352" t="e">
        <f t="shared" ref="O30" si="12">+F31/F30</f>
        <v>#DIV/0!</v>
      </c>
      <c r="P30" s="353" t="e">
        <f t="shared" ref="P30" si="13">+H31/H30</f>
        <v>#DIV/0!</v>
      </c>
      <c r="Q30" s="354" t="e">
        <f t="shared" ref="Q30" si="14">+(O30*O30)/P30</f>
        <v>#DIV/0!</v>
      </c>
    </row>
    <row r="31" spans="1:251" s="102" customFormat="1" ht="15.75" hidden="1" customHeight="1">
      <c r="A31" s="129"/>
      <c r="B31" s="146"/>
      <c r="C31" s="291"/>
      <c r="D31" s="95" t="s">
        <v>2</v>
      </c>
      <c r="E31" s="280"/>
      <c r="F31" s="96"/>
      <c r="G31" s="95" t="s">
        <v>40</v>
      </c>
      <c r="H31" s="97"/>
      <c r="I31" s="99"/>
      <c r="J31" s="99"/>
      <c r="K31" s="100"/>
      <c r="L31" s="99"/>
      <c r="M31" s="108"/>
      <c r="N31" s="108"/>
      <c r="O31" s="355"/>
      <c r="P31" s="353"/>
      <c r="Q31" s="354"/>
    </row>
    <row r="32" spans="1:251" s="102" customFormat="1" ht="15.75" hidden="1" customHeight="1">
      <c r="A32" s="129"/>
      <c r="B32" s="146"/>
      <c r="C32" s="290" t="s">
        <v>101</v>
      </c>
      <c r="D32" s="95" t="s">
        <v>3</v>
      </c>
      <c r="E32" s="279"/>
      <c r="F32" s="96"/>
      <c r="G32" s="95" t="s">
        <v>3</v>
      </c>
      <c r="H32" s="97"/>
      <c r="I32" s="99"/>
      <c r="J32" s="99"/>
      <c r="K32" s="100"/>
      <c r="L32" s="99"/>
      <c r="M32" s="101"/>
      <c r="N32" s="101"/>
      <c r="O32" s="352" t="e">
        <f t="shared" ref="O32" si="15">+F33/F32</f>
        <v>#DIV/0!</v>
      </c>
      <c r="P32" s="353" t="e">
        <f t="shared" ref="P32" si="16">+H33/H32</f>
        <v>#DIV/0!</v>
      </c>
      <c r="Q32" s="354" t="e">
        <f t="shared" ref="Q32" si="17">+(O32*O32)/P32</f>
        <v>#DIV/0!</v>
      </c>
    </row>
    <row r="33" spans="1:17" s="102" customFormat="1" ht="15.75" hidden="1" customHeight="1">
      <c r="A33" s="129"/>
      <c r="B33" s="147"/>
      <c r="C33" s="291"/>
      <c r="D33" s="95" t="s">
        <v>2</v>
      </c>
      <c r="E33" s="280"/>
      <c r="F33" s="96"/>
      <c r="G33" s="95" t="s">
        <v>40</v>
      </c>
      <c r="H33" s="97"/>
      <c r="I33" s="99"/>
      <c r="J33" s="99"/>
      <c r="K33" s="100"/>
      <c r="L33" s="99"/>
      <c r="M33" s="108"/>
      <c r="N33" s="108"/>
      <c r="O33" s="355"/>
      <c r="P33" s="353"/>
      <c r="Q33" s="354"/>
    </row>
    <row r="34" spans="1:17" s="102" customFormat="1" ht="15.75" customHeight="1">
      <c r="A34" s="129" t="s">
        <v>102</v>
      </c>
      <c r="B34" s="309" t="s">
        <v>334</v>
      </c>
      <c r="C34" s="163" t="s">
        <v>103</v>
      </c>
      <c r="D34" s="95" t="s">
        <v>3</v>
      </c>
      <c r="E34" s="161" t="s">
        <v>316</v>
      </c>
      <c r="F34" s="96">
        <v>44</v>
      </c>
      <c r="G34" s="95" t="s">
        <v>3</v>
      </c>
      <c r="H34" s="97">
        <f>+I34+J34+K34+L34</f>
        <v>404352000</v>
      </c>
      <c r="I34" s="98">
        <v>404352000</v>
      </c>
      <c r="J34" s="99"/>
      <c r="K34" s="100"/>
      <c r="L34" s="99"/>
      <c r="M34" s="101">
        <v>45659</v>
      </c>
      <c r="N34" s="101">
        <v>46022</v>
      </c>
      <c r="O34" s="352">
        <f t="shared" ref="O34" si="18">+F35/F34</f>
        <v>0</v>
      </c>
      <c r="P34" s="353">
        <f t="shared" ref="P34" si="19">+H35/H34</f>
        <v>0</v>
      </c>
      <c r="Q34" s="354" t="e">
        <f t="shared" ref="Q34" si="20">+(O34*O34)/P34</f>
        <v>#DIV/0!</v>
      </c>
    </row>
    <row r="35" spans="1:17" s="102" customFormat="1" ht="15.75" customHeight="1">
      <c r="A35" s="129"/>
      <c r="B35" s="310"/>
      <c r="C35" s="164"/>
      <c r="D35" s="95" t="s">
        <v>2</v>
      </c>
      <c r="E35" s="292"/>
      <c r="F35" s="103"/>
      <c r="G35" s="95" t="s">
        <v>40</v>
      </c>
      <c r="H35" s="104"/>
      <c r="I35" s="105"/>
      <c r="J35" s="106"/>
      <c r="K35" s="107"/>
      <c r="L35" s="106"/>
      <c r="M35" s="108"/>
      <c r="N35" s="108"/>
      <c r="O35" s="355"/>
      <c r="P35" s="353"/>
      <c r="Q35" s="354"/>
    </row>
    <row r="36" spans="1:17" ht="15.75" customHeight="1">
      <c r="A36" s="129" t="s">
        <v>104</v>
      </c>
      <c r="B36" s="155" t="s">
        <v>335</v>
      </c>
      <c r="C36" s="287" t="s">
        <v>105</v>
      </c>
      <c r="D36" s="56" t="s">
        <v>3</v>
      </c>
      <c r="E36" s="148" t="s">
        <v>316</v>
      </c>
      <c r="F36" s="22">
        <v>158</v>
      </c>
      <c r="G36" s="56" t="s">
        <v>3</v>
      </c>
      <c r="H36" s="97">
        <f>+I36+J36+K36+L36</f>
        <v>6675000000</v>
      </c>
      <c r="I36" s="20"/>
      <c r="J36" s="20"/>
      <c r="K36" s="25"/>
      <c r="L36" s="98">
        <v>6675000000</v>
      </c>
      <c r="M36" s="101">
        <v>45659</v>
      </c>
      <c r="N36" s="101">
        <v>46022</v>
      </c>
      <c r="O36" s="352">
        <f t="shared" ref="O36" si="21">+F37/F36</f>
        <v>0</v>
      </c>
      <c r="P36" s="353">
        <f t="shared" ref="P36" si="22">+H37/H36</f>
        <v>0</v>
      </c>
      <c r="Q36" s="354" t="e">
        <f t="shared" ref="Q36" si="23">+(O36*O36)/P36</f>
        <v>#DIV/0!</v>
      </c>
    </row>
    <row r="37" spans="1:17" ht="15.75" customHeight="1">
      <c r="A37" s="129"/>
      <c r="B37" s="146"/>
      <c r="C37" s="288" t="s">
        <v>106</v>
      </c>
      <c r="D37" s="56" t="s">
        <v>2</v>
      </c>
      <c r="E37" s="267"/>
      <c r="F37" s="22"/>
      <c r="G37" s="56" t="s">
        <v>40</v>
      </c>
      <c r="H37" s="26"/>
      <c r="I37" s="20"/>
      <c r="J37" s="20"/>
      <c r="K37" s="25"/>
      <c r="L37" s="20"/>
      <c r="M37" s="88"/>
      <c r="N37" s="88"/>
      <c r="O37" s="355"/>
      <c r="P37" s="353"/>
      <c r="Q37" s="354"/>
    </row>
    <row r="38" spans="1:17" ht="15.75" hidden="1" customHeight="1">
      <c r="A38" s="129"/>
      <c r="B38" s="146"/>
      <c r="C38" s="287" t="s">
        <v>106</v>
      </c>
      <c r="D38" s="56" t="s">
        <v>3</v>
      </c>
      <c r="E38" s="143"/>
      <c r="F38" s="22"/>
      <c r="G38" s="56" t="s">
        <v>3</v>
      </c>
      <c r="H38" s="26"/>
      <c r="I38" s="20"/>
      <c r="J38" s="20"/>
      <c r="K38" s="25"/>
      <c r="L38" s="20"/>
      <c r="M38" s="87"/>
      <c r="N38" s="87"/>
      <c r="O38" s="352" t="e">
        <f t="shared" ref="O38" si="24">+F39/F38</f>
        <v>#DIV/0!</v>
      </c>
      <c r="P38" s="353" t="e">
        <f t="shared" ref="P38" si="25">+H39/H38</f>
        <v>#DIV/0!</v>
      </c>
      <c r="Q38" s="354" t="e">
        <f t="shared" ref="Q38" si="26">+(O38*O38)/P38</f>
        <v>#DIV/0!</v>
      </c>
    </row>
    <row r="39" spans="1:17" ht="15.75" hidden="1" customHeight="1">
      <c r="A39" s="129"/>
      <c r="B39" s="146"/>
      <c r="C39" s="288"/>
      <c r="D39" s="56" t="s">
        <v>2</v>
      </c>
      <c r="E39" s="144"/>
      <c r="F39" s="22"/>
      <c r="G39" s="56" t="s">
        <v>40</v>
      </c>
      <c r="H39" s="26"/>
      <c r="I39" s="20"/>
      <c r="J39" s="20"/>
      <c r="K39" s="25"/>
      <c r="L39" s="20"/>
      <c r="M39" s="88"/>
      <c r="N39" s="88"/>
      <c r="O39" s="355"/>
      <c r="P39" s="353"/>
      <c r="Q39" s="354"/>
    </row>
    <row r="40" spans="1:17" ht="15.75" hidden="1" customHeight="1">
      <c r="A40" s="129"/>
      <c r="B40" s="146"/>
      <c r="C40" s="150" t="s">
        <v>107</v>
      </c>
      <c r="D40" s="56" t="s">
        <v>3</v>
      </c>
      <c r="E40" s="143"/>
      <c r="F40" s="22"/>
      <c r="G40" s="56" t="s">
        <v>3</v>
      </c>
      <c r="H40" s="26"/>
      <c r="I40" s="20"/>
      <c r="J40" s="20"/>
      <c r="K40" s="25"/>
      <c r="L40" s="20"/>
      <c r="M40" s="87"/>
      <c r="N40" s="87"/>
      <c r="O40" s="352" t="e">
        <f t="shared" ref="O40" si="27">+F41/F40</f>
        <v>#DIV/0!</v>
      </c>
      <c r="P40" s="353" t="e">
        <f t="shared" ref="P40" si="28">+H41/H40</f>
        <v>#DIV/0!</v>
      </c>
      <c r="Q40" s="354" t="e">
        <f t="shared" ref="Q40" si="29">+(O40*O40)/P40</f>
        <v>#DIV/0!</v>
      </c>
    </row>
    <row r="41" spans="1:17" ht="15.75" hidden="1" customHeight="1">
      <c r="A41" s="129"/>
      <c r="B41" s="146"/>
      <c r="C41" s="151"/>
      <c r="D41" s="56" t="s">
        <v>2</v>
      </c>
      <c r="E41" s="144"/>
      <c r="F41" s="22"/>
      <c r="G41" s="56" t="s">
        <v>40</v>
      </c>
      <c r="H41" s="26"/>
      <c r="I41" s="20"/>
      <c r="J41" s="20"/>
      <c r="K41" s="25"/>
      <c r="L41" s="20"/>
      <c r="M41" s="88"/>
      <c r="N41" s="88"/>
      <c r="O41" s="355"/>
      <c r="P41" s="353"/>
      <c r="Q41" s="354"/>
    </row>
    <row r="42" spans="1:17" ht="15.75" hidden="1" customHeight="1">
      <c r="A42" s="129"/>
      <c r="B42" s="146"/>
      <c r="C42" s="287" t="s">
        <v>108</v>
      </c>
      <c r="D42" s="56" t="s">
        <v>3</v>
      </c>
      <c r="E42" s="143"/>
      <c r="F42" s="22"/>
      <c r="G42" s="56" t="s">
        <v>3</v>
      </c>
      <c r="H42" s="26"/>
      <c r="I42" s="20"/>
      <c r="J42" s="20"/>
      <c r="K42" s="25"/>
      <c r="L42" s="20"/>
      <c r="M42" s="87"/>
      <c r="N42" s="87"/>
      <c r="O42" s="352" t="e">
        <f t="shared" ref="O42" si="30">+F43/F42</f>
        <v>#DIV/0!</v>
      </c>
      <c r="P42" s="353" t="e">
        <f t="shared" ref="P42" si="31">+H43/H42</f>
        <v>#DIV/0!</v>
      </c>
      <c r="Q42" s="354" t="e">
        <f t="shared" ref="Q42" si="32">+(O42*O42)/P42</f>
        <v>#DIV/0!</v>
      </c>
    </row>
    <row r="43" spans="1:17" ht="15.75" hidden="1" customHeight="1">
      <c r="A43" s="129"/>
      <c r="B43" s="146"/>
      <c r="C43" s="288"/>
      <c r="D43" s="56" t="s">
        <v>2</v>
      </c>
      <c r="E43" s="144"/>
      <c r="F43" s="22"/>
      <c r="G43" s="56" t="s">
        <v>40</v>
      </c>
      <c r="H43" s="26"/>
      <c r="I43" s="20"/>
      <c r="J43" s="20"/>
      <c r="K43" s="25"/>
      <c r="L43" s="20"/>
      <c r="M43" s="88"/>
      <c r="N43" s="88"/>
      <c r="O43" s="355"/>
      <c r="P43" s="353"/>
      <c r="Q43" s="354"/>
    </row>
    <row r="44" spans="1:17" ht="15.75" hidden="1" customHeight="1">
      <c r="A44" s="129"/>
      <c r="B44" s="146"/>
      <c r="C44" s="287" t="s">
        <v>109</v>
      </c>
      <c r="D44" s="56" t="s">
        <v>3</v>
      </c>
      <c r="E44" s="143"/>
      <c r="F44" s="22"/>
      <c r="G44" s="56" t="s">
        <v>3</v>
      </c>
      <c r="H44" s="26"/>
      <c r="I44" s="20"/>
      <c r="J44" s="20"/>
      <c r="K44" s="25"/>
      <c r="L44" s="20"/>
      <c r="M44" s="87"/>
      <c r="N44" s="87"/>
      <c r="O44" s="352" t="e">
        <f t="shared" ref="O44" si="33">+F45/F44</f>
        <v>#DIV/0!</v>
      </c>
      <c r="P44" s="353" t="e">
        <f t="shared" ref="P44" si="34">+H45/H44</f>
        <v>#DIV/0!</v>
      </c>
      <c r="Q44" s="354" t="e">
        <f t="shared" ref="Q44" si="35">+(O44*O44)/P44</f>
        <v>#DIV/0!</v>
      </c>
    </row>
    <row r="45" spans="1:17" ht="15.75" hidden="1" customHeight="1">
      <c r="A45" s="129"/>
      <c r="B45" s="146"/>
      <c r="C45" s="288"/>
      <c r="D45" s="56" t="s">
        <v>2</v>
      </c>
      <c r="E45" s="144"/>
      <c r="F45" s="22"/>
      <c r="G45" s="56" t="s">
        <v>40</v>
      </c>
      <c r="H45" s="26"/>
      <c r="I45" s="20"/>
      <c r="J45" s="20"/>
      <c r="K45" s="25"/>
      <c r="L45" s="20"/>
      <c r="M45" s="88"/>
      <c r="N45" s="88"/>
      <c r="O45" s="355"/>
      <c r="P45" s="353"/>
      <c r="Q45" s="354"/>
    </row>
    <row r="46" spans="1:17" ht="15.75" hidden="1" customHeight="1">
      <c r="A46" s="129"/>
      <c r="B46" s="146"/>
      <c r="C46" s="287" t="s">
        <v>110</v>
      </c>
      <c r="D46" s="56" t="s">
        <v>3</v>
      </c>
      <c r="E46" s="143"/>
      <c r="F46" s="22"/>
      <c r="G46" s="56" t="s">
        <v>3</v>
      </c>
      <c r="H46" s="26"/>
      <c r="I46" s="20"/>
      <c r="J46" s="20"/>
      <c r="K46" s="25"/>
      <c r="L46" s="20"/>
      <c r="M46" s="87"/>
      <c r="N46" s="87"/>
      <c r="O46" s="352" t="e">
        <f t="shared" ref="O46" si="36">+F47/F46</f>
        <v>#DIV/0!</v>
      </c>
      <c r="P46" s="353" t="e">
        <f t="shared" ref="P46" si="37">+H47/H46</f>
        <v>#DIV/0!</v>
      </c>
      <c r="Q46" s="354" t="e">
        <f t="shared" ref="Q46" si="38">+(O46*O46)/P46</f>
        <v>#DIV/0!</v>
      </c>
    </row>
    <row r="47" spans="1:17" ht="15.75" hidden="1" customHeight="1">
      <c r="A47" s="129"/>
      <c r="B47" s="146"/>
      <c r="C47" s="288"/>
      <c r="D47" s="56" t="s">
        <v>2</v>
      </c>
      <c r="E47" s="144"/>
      <c r="F47" s="22"/>
      <c r="G47" s="56" t="s">
        <v>40</v>
      </c>
      <c r="H47" s="26"/>
      <c r="I47" s="20"/>
      <c r="J47" s="20"/>
      <c r="K47" s="25"/>
      <c r="L47" s="20"/>
      <c r="M47" s="88"/>
      <c r="N47" s="88"/>
      <c r="O47" s="355"/>
      <c r="P47" s="353"/>
      <c r="Q47" s="354"/>
    </row>
    <row r="48" spans="1:17" ht="15.75" hidden="1" customHeight="1">
      <c r="A48" s="129"/>
      <c r="B48" s="146"/>
      <c r="C48" s="287" t="s">
        <v>111</v>
      </c>
      <c r="D48" s="56" t="s">
        <v>3</v>
      </c>
      <c r="E48" s="143"/>
      <c r="F48" s="22"/>
      <c r="G48" s="56" t="s">
        <v>3</v>
      </c>
      <c r="H48" s="26"/>
      <c r="I48" s="20"/>
      <c r="J48" s="20"/>
      <c r="K48" s="25"/>
      <c r="L48" s="20"/>
      <c r="M48" s="87"/>
      <c r="N48" s="87"/>
      <c r="O48" s="352" t="e">
        <f t="shared" ref="O48" si="39">+F49/F48</f>
        <v>#DIV/0!</v>
      </c>
      <c r="P48" s="353" t="e">
        <f t="shared" ref="P48" si="40">+H49/H48</f>
        <v>#DIV/0!</v>
      </c>
      <c r="Q48" s="354" t="e">
        <f t="shared" ref="Q48" si="41">+(O48*O48)/P48</f>
        <v>#DIV/0!</v>
      </c>
    </row>
    <row r="49" spans="1:18" ht="15.75" hidden="1" customHeight="1">
      <c r="A49" s="129"/>
      <c r="B49" s="146"/>
      <c r="C49" s="288"/>
      <c r="D49" s="56" t="s">
        <v>2</v>
      </c>
      <c r="E49" s="144"/>
      <c r="F49" s="22"/>
      <c r="G49" s="56" t="s">
        <v>40</v>
      </c>
      <c r="H49" s="26"/>
      <c r="I49" s="20"/>
      <c r="J49" s="20"/>
      <c r="K49" s="25"/>
      <c r="L49" s="20"/>
      <c r="M49" s="88"/>
      <c r="N49" s="88"/>
      <c r="O49" s="355"/>
      <c r="P49" s="353"/>
      <c r="Q49" s="354"/>
    </row>
    <row r="50" spans="1:18" ht="15.75" customHeight="1">
      <c r="A50" s="129"/>
      <c r="B50" s="146"/>
      <c r="C50" s="287" t="s">
        <v>112</v>
      </c>
      <c r="D50" s="56" t="s">
        <v>3</v>
      </c>
      <c r="E50" s="148" t="s">
        <v>316</v>
      </c>
      <c r="F50" s="22">
        <v>1</v>
      </c>
      <c r="G50" s="56" t="s">
        <v>3</v>
      </c>
      <c r="H50" s="97">
        <f>+I50+J50+K50+L50</f>
        <v>325000000</v>
      </c>
      <c r="I50" s="20"/>
      <c r="J50" s="20"/>
      <c r="K50" s="25"/>
      <c r="L50" s="98">
        <v>325000000</v>
      </c>
      <c r="M50" s="101">
        <v>45659</v>
      </c>
      <c r="N50" s="101">
        <v>46022</v>
      </c>
      <c r="O50" s="352">
        <f t="shared" ref="O50" si="42">+F51/F50</f>
        <v>0</v>
      </c>
      <c r="P50" s="353">
        <f t="shared" ref="P50" si="43">+H51/H50</f>
        <v>0</v>
      </c>
      <c r="Q50" s="354" t="e">
        <f t="shared" ref="Q50" si="44">+(O50*O50)/P50</f>
        <v>#DIV/0!</v>
      </c>
    </row>
    <row r="51" spans="1:18" ht="15.75" customHeight="1">
      <c r="A51" s="129"/>
      <c r="B51" s="147"/>
      <c r="C51" s="288"/>
      <c r="D51" s="56" t="s">
        <v>2</v>
      </c>
      <c r="E51" s="267"/>
      <c r="F51" s="22"/>
      <c r="G51" s="56" t="s">
        <v>40</v>
      </c>
      <c r="H51" s="26"/>
      <c r="I51" s="20"/>
      <c r="J51" s="20"/>
      <c r="K51" s="25"/>
      <c r="L51" s="20"/>
      <c r="M51" s="88"/>
      <c r="N51" s="88"/>
      <c r="O51" s="355"/>
      <c r="P51" s="353"/>
      <c r="Q51" s="354"/>
    </row>
    <row r="52" spans="1:18" ht="15.75" customHeight="1">
      <c r="A52" s="129"/>
      <c r="B52" s="195"/>
      <c r="C52" s="196" t="s">
        <v>7</v>
      </c>
      <c r="D52" s="56" t="s">
        <v>3</v>
      </c>
      <c r="E52" s="143"/>
      <c r="F52" s="22"/>
      <c r="G52" s="56" t="s">
        <v>3</v>
      </c>
      <c r="H52" s="24">
        <f t="shared" ref="H52:K52" si="45">+H34+H36+H50</f>
        <v>7404352000</v>
      </c>
      <c r="I52" s="24">
        <f t="shared" si="45"/>
        <v>404352000</v>
      </c>
      <c r="J52" s="24">
        <f t="shared" si="45"/>
        <v>0</v>
      </c>
      <c r="K52" s="24">
        <f t="shared" si="45"/>
        <v>0</v>
      </c>
      <c r="L52" s="24">
        <f>+L34+L36+L50</f>
        <v>7000000000</v>
      </c>
      <c r="M52" s="23"/>
      <c r="N52" s="19"/>
      <c r="O52" s="197"/>
      <c r="P52" s="197"/>
      <c r="Q52" s="195"/>
    </row>
    <row r="53" spans="1:18" ht="15.75" customHeight="1">
      <c r="A53" s="129"/>
      <c r="B53" s="195"/>
      <c r="C53" s="196"/>
      <c r="D53" s="56" t="s">
        <v>2</v>
      </c>
      <c r="E53" s="144"/>
      <c r="F53" s="22"/>
      <c r="G53" s="56" t="s">
        <v>40</v>
      </c>
      <c r="H53" s="93">
        <f>+H35+H29</f>
        <v>0</v>
      </c>
      <c r="I53" s="93">
        <f t="shared" ref="I53:L53" si="46">+I35+I29</f>
        <v>0</v>
      </c>
      <c r="J53" s="93">
        <f t="shared" si="46"/>
        <v>0</v>
      </c>
      <c r="K53" s="93">
        <f t="shared" si="46"/>
        <v>0</v>
      </c>
      <c r="L53" s="93">
        <f t="shared" si="46"/>
        <v>0</v>
      </c>
      <c r="M53" s="20"/>
      <c r="N53" s="19"/>
      <c r="O53" s="197"/>
      <c r="P53" s="197"/>
      <c r="Q53" s="195"/>
    </row>
    <row r="54" spans="1:18">
      <c r="A54" s="129"/>
      <c r="D54" s="18"/>
      <c r="H54" s="17"/>
      <c r="I54" s="14"/>
      <c r="J54" s="16"/>
      <c r="K54" s="16"/>
      <c r="L54" s="16"/>
      <c r="M54" s="15"/>
      <c r="N54" s="15"/>
      <c r="O54" s="14"/>
      <c r="P54" s="12"/>
      <c r="Q54" s="13"/>
      <c r="R54" s="12"/>
    </row>
    <row r="55" spans="1:18" ht="31.5">
      <c r="A55" s="129"/>
      <c r="B55" s="198" t="s">
        <v>42</v>
      </c>
      <c r="C55" s="198"/>
      <c r="D55" s="198" t="s">
        <v>6</v>
      </c>
      <c r="E55" s="198"/>
      <c r="F55" s="198"/>
      <c r="G55" s="198"/>
      <c r="H55" s="198"/>
      <c r="I55" s="198"/>
      <c r="J55" s="73" t="s">
        <v>44</v>
      </c>
      <c r="K55" s="198" t="s">
        <v>45</v>
      </c>
      <c r="L55" s="198"/>
      <c r="M55" s="200" t="s">
        <v>5</v>
      </c>
      <c r="N55" s="201"/>
      <c r="O55" s="201"/>
      <c r="P55" s="201"/>
      <c r="Q55" s="201"/>
    </row>
    <row r="56" spans="1:18" ht="26.25" customHeight="1">
      <c r="B56" s="184" t="s">
        <v>355</v>
      </c>
      <c r="C56" s="294"/>
      <c r="D56" s="256" t="s">
        <v>356</v>
      </c>
      <c r="E56" s="257"/>
      <c r="F56" s="257"/>
      <c r="G56" s="257"/>
      <c r="H56" s="257"/>
      <c r="I56" s="258"/>
      <c r="J56" s="299" t="s">
        <v>358</v>
      </c>
      <c r="K56" s="268" t="s">
        <v>3</v>
      </c>
      <c r="L56" s="302" t="s">
        <v>357</v>
      </c>
      <c r="M56" s="176" t="s">
        <v>50</v>
      </c>
      <c r="N56" s="176"/>
      <c r="O56" s="176"/>
      <c r="P56" s="176"/>
      <c r="Q56" s="176"/>
    </row>
    <row r="57" spans="1:18" ht="18" customHeight="1">
      <c r="B57" s="295"/>
      <c r="C57" s="296"/>
      <c r="D57" s="259"/>
      <c r="E57" s="260"/>
      <c r="F57" s="260"/>
      <c r="G57" s="260"/>
      <c r="H57" s="260"/>
      <c r="I57" s="261"/>
      <c r="J57" s="300"/>
      <c r="K57" s="269"/>
      <c r="L57" s="303"/>
      <c r="M57" s="176"/>
      <c r="N57" s="176"/>
      <c r="O57" s="176"/>
      <c r="P57" s="176"/>
      <c r="Q57" s="176"/>
    </row>
    <row r="58" spans="1:18" ht="18.75" customHeight="1">
      <c r="B58" s="295"/>
      <c r="C58" s="296"/>
      <c r="D58" s="259"/>
      <c r="E58" s="260"/>
      <c r="F58" s="260"/>
      <c r="G58" s="260"/>
      <c r="H58" s="260"/>
      <c r="I58" s="261"/>
      <c r="J58" s="300"/>
      <c r="K58" s="270"/>
      <c r="L58" s="304"/>
      <c r="M58" s="183" t="s">
        <v>4</v>
      </c>
      <c r="N58" s="183"/>
      <c r="O58" s="183"/>
      <c r="P58" s="183"/>
      <c r="Q58" s="183"/>
    </row>
    <row r="59" spans="1:18" ht="14.25" customHeight="1">
      <c r="B59" s="295"/>
      <c r="C59" s="296"/>
      <c r="D59" s="259"/>
      <c r="E59" s="260"/>
      <c r="F59" s="260"/>
      <c r="G59" s="260"/>
      <c r="H59" s="260"/>
      <c r="I59" s="261"/>
      <c r="J59" s="300"/>
      <c r="K59" s="268" t="s">
        <v>2</v>
      </c>
      <c r="L59" s="305"/>
      <c r="M59" s="183"/>
      <c r="N59" s="183"/>
      <c r="O59" s="183"/>
      <c r="P59" s="183"/>
      <c r="Q59" s="183"/>
    </row>
    <row r="60" spans="1:18" ht="15.75" customHeight="1">
      <c r="B60" s="295"/>
      <c r="C60" s="296"/>
      <c r="D60" s="259"/>
      <c r="E60" s="260"/>
      <c r="F60" s="260"/>
      <c r="G60" s="260"/>
      <c r="H60" s="260"/>
      <c r="I60" s="261"/>
      <c r="J60" s="300"/>
      <c r="K60" s="269"/>
      <c r="L60" s="306"/>
      <c r="M60" s="185" t="s">
        <v>360</v>
      </c>
      <c r="N60" s="185"/>
      <c r="O60" s="185"/>
      <c r="P60" s="185"/>
      <c r="Q60" s="185"/>
    </row>
    <row r="61" spans="1:18" ht="15.75" customHeight="1">
      <c r="B61" s="297"/>
      <c r="C61" s="298"/>
      <c r="D61" s="262"/>
      <c r="E61" s="263"/>
      <c r="F61" s="263"/>
      <c r="G61" s="263"/>
      <c r="H61" s="263"/>
      <c r="I61" s="264"/>
      <c r="J61" s="301"/>
      <c r="K61" s="270"/>
      <c r="L61" s="307"/>
      <c r="M61" s="185"/>
      <c r="N61" s="185"/>
      <c r="O61" s="185"/>
      <c r="P61" s="185"/>
      <c r="Q61" s="185"/>
    </row>
    <row r="62" spans="1:18" ht="15" customHeight="1">
      <c r="B62" s="177" t="s">
        <v>388</v>
      </c>
      <c r="C62" s="178"/>
      <c r="D62" s="178"/>
      <c r="E62" s="178"/>
      <c r="F62" s="178"/>
      <c r="G62" s="178"/>
      <c r="H62" s="178"/>
      <c r="I62" s="178"/>
      <c r="J62" s="178"/>
      <c r="K62" s="178"/>
      <c r="L62" s="179"/>
      <c r="M62" s="183" t="s">
        <v>0</v>
      </c>
      <c r="N62" s="183"/>
      <c r="O62" s="183"/>
      <c r="P62" s="183"/>
      <c r="Q62" s="183"/>
    </row>
    <row r="63" spans="1:18" ht="29.25" customHeight="1">
      <c r="B63" s="180"/>
      <c r="C63" s="181"/>
      <c r="D63" s="181"/>
      <c r="E63" s="181"/>
      <c r="F63" s="181"/>
      <c r="G63" s="181"/>
      <c r="H63" s="181"/>
      <c r="I63" s="181"/>
      <c r="J63" s="181"/>
      <c r="K63" s="181"/>
      <c r="L63" s="182"/>
      <c r="M63" s="183"/>
      <c r="N63" s="183"/>
      <c r="O63" s="183"/>
      <c r="P63" s="183"/>
      <c r="Q63" s="183"/>
    </row>
    <row r="64" spans="1:18">
      <c r="M64" s="11"/>
      <c r="N64" s="11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8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8:53" ht="15.75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75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75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75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8:53" ht="15.75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8:53" ht="15.75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8:53" ht="15.75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8:53" ht="15.75"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8:53" ht="15.75"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8:53" ht="15.75"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8:53" ht="15.75"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8:53" ht="15.75"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8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8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8:53" ht="15.75"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8:53" ht="15.75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18:53" ht="15.75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8:53" ht="15.75"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</sheetData>
  <mergeCells count="154">
    <mergeCell ref="B20:B33"/>
    <mergeCell ref="C32:C33"/>
    <mergeCell ref="C34:C35"/>
    <mergeCell ref="B34:B35"/>
    <mergeCell ref="C36:C37"/>
    <mergeCell ref="B36:B51"/>
    <mergeCell ref="B2:C5"/>
    <mergeCell ref="D2:K3"/>
    <mergeCell ref="L2:O2"/>
    <mergeCell ref="E40:E41"/>
    <mergeCell ref="E42:E43"/>
    <mergeCell ref="E44:E45"/>
    <mergeCell ref="E46:E47"/>
    <mergeCell ref="E48:E49"/>
    <mergeCell ref="E50:E51"/>
    <mergeCell ref="O32:O33"/>
    <mergeCell ref="O40:O41"/>
    <mergeCell ref="D14:E16"/>
    <mergeCell ref="J9:L16"/>
    <mergeCell ref="M11:Q16"/>
    <mergeCell ref="F15:I15"/>
    <mergeCell ref="F16:I16"/>
    <mergeCell ref="B14:B16"/>
    <mergeCell ref="P2:Q5"/>
    <mergeCell ref="L3:O3"/>
    <mergeCell ref="D4:K5"/>
    <mergeCell ref="L4:O4"/>
    <mergeCell ref="L5:O5"/>
    <mergeCell ref="B17:B19"/>
    <mergeCell ref="C17:C19"/>
    <mergeCell ref="D17:D19"/>
    <mergeCell ref="E17:E19"/>
    <mergeCell ref="F17:F19"/>
    <mergeCell ref="G17:G19"/>
    <mergeCell ref="D12:I12"/>
    <mergeCell ref="H17:H19"/>
    <mergeCell ref="I17:L18"/>
    <mergeCell ref="M17:N18"/>
    <mergeCell ref="O17:Q17"/>
    <mergeCell ref="T9:X9"/>
    <mergeCell ref="B10:C10"/>
    <mergeCell ref="D10:I10"/>
    <mergeCell ref="N10:P10"/>
    <mergeCell ref="B11:C11"/>
    <mergeCell ref="D11:I11"/>
    <mergeCell ref="U11:W11"/>
    <mergeCell ref="C6:Q6"/>
    <mergeCell ref="D7:Q7"/>
    <mergeCell ref="D8:Q8"/>
    <mergeCell ref="B9:C9"/>
    <mergeCell ref="D9:I9"/>
    <mergeCell ref="M9:Q9"/>
    <mergeCell ref="B13:C13"/>
    <mergeCell ref="D13:I13"/>
    <mergeCell ref="F14:I14"/>
    <mergeCell ref="B12:C12"/>
    <mergeCell ref="U17:V17"/>
    <mergeCell ref="O18:O19"/>
    <mergeCell ref="P18:P19"/>
    <mergeCell ref="Q18:Q19"/>
    <mergeCell ref="U18:V18"/>
    <mergeCell ref="U19:V19"/>
    <mergeCell ref="U20:V20"/>
    <mergeCell ref="C22:C23"/>
    <mergeCell ref="E22:E23"/>
    <mergeCell ref="O22:O23"/>
    <mergeCell ref="P22:P23"/>
    <mergeCell ref="Q22:Q23"/>
    <mergeCell ref="C20:C21"/>
    <mergeCell ref="E20:E21"/>
    <mergeCell ref="O20:O21"/>
    <mergeCell ref="P20:P21"/>
    <mergeCell ref="Q20:Q21"/>
    <mergeCell ref="P28:P29"/>
    <mergeCell ref="Q28:Q29"/>
    <mergeCell ref="C30:C31"/>
    <mergeCell ref="E30:E31"/>
    <mergeCell ref="O30:O31"/>
    <mergeCell ref="C24:C25"/>
    <mergeCell ref="E24:E25"/>
    <mergeCell ref="O24:O25"/>
    <mergeCell ref="P24:P25"/>
    <mergeCell ref="Q24:Q25"/>
    <mergeCell ref="C26:C27"/>
    <mergeCell ref="E26:E27"/>
    <mergeCell ref="O26:O27"/>
    <mergeCell ref="P26:P27"/>
    <mergeCell ref="Q26:Q27"/>
    <mergeCell ref="C28:C29"/>
    <mergeCell ref="E28:E29"/>
    <mergeCell ref="O28:O29"/>
    <mergeCell ref="B55:C55"/>
    <mergeCell ref="D55:I55"/>
    <mergeCell ref="K55:L55"/>
    <mergeCell ref="M55:Q55"/>
    <mergeCell ref="M56:Q57"/>
    <mergeCell ref="P30:P31"/>
    <mergeCell ref="Q30:Q31"/>
    <mergeCell ref="B52:B53"/>
    <mergeCell ref="C52:C53"/>
    <mergeCell ref="E52:E53"/>
    <mergeCell ref="O52:O53"/>
    <mergeCell ref="P52:P53"/>
    <mergeCell ref="Q52:Q53"/>
    <mergeCell ref="C38:C39"/>
    <mergeCell ref="C40:C41"/>
    <mergeCell ref="C42:C43"/>
    <mergeCell ref="C44:C45"/>
    <mergeCell ref="C46:C47"/>
    <mergeCell ref="C48:C49"/>
    <mergeCell ref="C50:C51"/>
    <mergeCell ref="E32:E33"/>
    <mergeCell ref="E34:E35"/>
    <mergeCell ref="E36:E37"/>
    <mergeCell ref="E38:E39"/>
    <mergeCell ref="B62:L63"/>
    <mergeCell ref="M62:Q63"/>
    <mergeCell ref="M58:Q59"/>
    <mergeCell ref="M60:Q61"/>
    <mergeCell ref="B56:C61"/>
    <mergeCell ref="D56:I61"/>
    <mergeCell ref="J56:J61"/>
    <mergeCell ref="K59:K61"/>
    <mergeCell ref="K56:K58"/>
    <mergeCell ref="L56:L58"/>
    <mergeCell ref="L59:L61"/>
    <mergeCell ref="P32:P33"/>
    <mergeCell ref="Q32:Q33"/>
    <mergeCell ref="O34:O35"/>
    <mergeCell ref="P34:P35"/>
    <mergeCell ref="Q34:Q35"/>
    <mergeCell ref="O36:O37"/>
    <mergeCell ref="P36:P37"/>
    <mergeCell ref="Q36:Q37"/>
    <mergeCell ref="O38:O39"/>
    <mergeCell ref="P38:P39"/>
    <mergeCell ref="Q38:Q39"/>
    <mergeCell ref="P40:P41"/>
    <mergeCell ref="Q40:Q41"/>
    <mergeCell ref="O42:O43"/>
    <mergeCell ref="P42:P43"/>
    <mergeCell ref="Q42:Q43"/>
    <mergeCell ref="O50:O51"/>
    <mergeCell ref="P50:P51"/>
    <mergeCell ref="Q50:Q51"/>
    <mergeCell ref="O44:O45"/>
    <mergeCell ref="P44:P45"/>
    <mergeCell ref="Q44:Q45"/>
    <mergeCell ref="O46:O47"/>
    <mergeCell ref="P46:P47"/>
    <mergeCell ref="Q46:Q47"/>
    <mergeCell ref="O48:O49"/>
    <mergeCell ref="P48:P49"/>
    <mergeCell ref="Q48:Q49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EB19-B5CC-40A8-9130-A70EF21BBA80}">
  <sheetPr>
    <tabColor rgb="FF66FFFF"/>
  </sheetPr>
  <dimension ref="A1:IQ138"/>
  <sheetViews>
    <sheetView topLeftCell="A15" zoomScale="70" zoomScaleNormal="70" workbookViewId="0">
      <selection activeCell="I101" sqref="I101"/>
    </sheetView>
  </sheetViews>
  <sheetFormatPr baseColWidth="10" defaultColWidth="12.5703125" defaultRowHeight="15"/>
  <cols>
    <col min="1" max="1" width="9.7109375" style="123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4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8" ht="22.5" customHeight="1"/>
    <row r="2" spans="1:28" s="39" customFormat="1" ht="37.5" customHeight="1">
      <c r="A2" s="123"/>
      <c r="B2" s="239"/>
      <c r="C2" s="239"/>
      <c r="D2" s="240" t="s">
        <v>28</v>
      </c>
      <c r="E2" s="241"/>
      <c r="F2" s="241"/>
      <c r="G2" s="241"/>
      <c r="H2" s="241"/>
      <c r="I2" s="241"/>
      <c r="J2" s="241"/>
      <c r="K2" s="242"/>
      <c r="L2" s="246" t="s">
        <v>32</v>
      </c>
      <c r="M2" s="247"/>
      <c r="N2" s="247"/>
      <c r="O2" s="248"/>
      <c r="P2" s="249"/>
      <c r="Q2" s="250"/>
      <c r="R2" s="53"/>
    </row>
    <row r="3" spans="1:28" s="39" customFormat="1" ht="37.5" customHeight="1">
      <c r="A3" s="123"/>
      <c r="B3" s="239"/>
      <c r="C3" s="239"/>
      <c r="D3" s="243"/>
      <c r="E3" s="244"/>
      <c r="F3" s="244"/>
      <c r="G3" s="244"/>
      <c r="H3" s="244"/>
      <c r="I3" s="244"/>
      <c r="J3" s="244"/>
      <c r="K3" s="245"/>
      <c r="L3" s="246" t="s">
        <v>29</v>
      </c>
      <c r="M3" s="247"/>
      <c r="N3" s="247"/>
      <c r="O3" s="248"/>
      <c r="P3" s="251"/>
      <c r="Q3" s="252"/>
      <c r="R3" s="53"/>
    </row>
    <row r="4" spans="1:28" s="39" customFormat="1" ht="33.75" customHeight="1">
      <c r="A4" s="123"/>
      <c r="B4" s="239"/>
      <c r="C4" s="239"/>
      <c r="D4" s="240" t="s">
        <v>27</v>
      </c>
      <c r="E4" s="241"/>
      <c r="F4" s="241"/>
      <c r="G4" s="241"/>
      <c r="H4" s="241"/>
      <c r="I4" s="241"/>
      <c r="J4" s="241"/>
      <c r="K4" s="242"/>
      <c r="L4" s="246" t="s">
        <v>30</v>
      </c>
      <c r="M4" s="247"/>
      <c r="N4" s="247"/>
      <c r="O4" s="248"/>
      <c r="P4" s="251"/>
      <c r="Q4" s="252"/>
      <c r="R4" s="53"/>
    </row>
    <row r="5" spans="1:28" s="39" customFormat="1" ht="38.25" customHeight="1">
      <c r="A5" s="123"/>
      <c r="B5" s="239"/>
      <c r="C5" s="239"/>
      <c r="D5" s="243"/>
      <c r="E5" s="244"/>
      <c r="F5" s="244"/>
      <c r="G5" s="244"/>
      <c r="H5" s="244"/>
      <c r="I5" s="244"/>
      <c r="J5" s="244"/>
      <c r="K5" s="245"/>
      <c r="L5" s="246" t="s">
        <v>31</v>
      </c>
      <c r="M5" s="247"/>
      <c r="N5" s="247"/>
      <c r="O5" s="248"/>
      <c r="P5" s="253"/>
      <c r="Q5" s="254"/>
      <c r="R5" s="53"/>
    </row>
    <row r="6" spans="1:28" s="39" customFormat="1" ht="23.25" customHeight="1">
      <c r="A6" s="123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53"/>
    </row>
    <row r="7" spans="1:28" s="39" customFormat="1" ht="31.5" customHeight="1">
      <c r="A7" s="123"/>
      <c r="B7" s="55" t="s">
        <v>38</v>
      </c>
      <c r="C7" s="55" t="s">
        <v>47</v>
      </c>
      <c r="D7" s="229" t="s">
        <v>48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53"/>
    </row>
    <row r="8" spans="1:28" s="62" customFormat="1" ht="36" customHeight="1">
      <c r="A8" s="124"/>
      <c r="B8" s="61" t="s">
        <v>26</v>
      </c>
      <c r="C8" s="63" t="s">
        <v>378</v>
      </c>
      <c r="D8" s="219" t="s">
        <v>379</v>
      </c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</row>
    <row r="9" spans="1:28" s="39" customFormat="1" ht="36" customHeight="1">
      <c r="A9" s="123"/>
      <c r="B9" s="219" t="s">
        <v>61</v>
      </c>
      <c r="C9" s="219"/>
      <c r="D9" s="220" t="s">
        <v>69</v>
      </c>
      <c r="E9" s="220"/>
      <c r="F9" s="220"/>
      <c r="G9" s="220"/>
      <c r="H9" s="220"/>
      <c r="I9" s="220"/>
      <c r="J9" s="230" t="s">
        <v>25</v>
      </c>
      <c r="K9" s="230"/>
      <c r="L9" s="230"/>
      <c r="M9" s="231" t="s">
        <v>24</v>
      </c>
      <c r="N9" s="231"/>
      <c r="O9" s="231"/>
      <c r="P9" s="231"/>
      <c r="Q9" s="231"/>
      <c r="R9" s="47"/>
      <c r="T9" s="218"/>
      <c r="U9" s="218"/>
      <c r="V9" s="218"/>
      <c r="W9" s="218"/>
      <c r="X9" s="218"/>
    </row>
    <row r="10" spans="1:28" s="39" customFormat="1" ht="36" customHeight="1">
      <c r="A10" s="123"/>
      <c r="B10" s="219" t="s">
        <v>62</v>
      </c>
      <c r="C10" s="219"/>
      <c r="D10" s="220" t="s">
        <v>70</v>
      </c>
      <c r="E10" s="220"/>
      <c r="F10" s="220"/>
      <c r="G10" s="220"/>
      <c r="H10" s="220"/>
      <c r="I10" s="220"/>
      <c r="J10" s="230"/>
      <c r="K10" s="230"/>
      <c r="L10" s="230"/>
      <c r="M10" s="52" t="s">
        <v>23</v>
      </c>
      <c r="N10" s="221" t="s">
        <v>22</v>
      </c>
      <c r="O10" s="221"/>
      <c r="P10" s="221"/>
      <c r="Q10" s="52" t="s">
        <v>21</v>
      </c>
      <c r="R10" s="47"/>
      <c r="T10" s="51"/>
      <c r="U10" s="51"/>
      <c r="V10" s="51"/>
      <c r="W10" s="51"/>
      <c r="X10" s="51"/>
    </row>
    <row r="11" spans="1:28" s="39" customFormat="1" ht="31.5" customHeight="1">
      <c r="A11" s="123"/>
      <c r="B11" s="222" t="s">
        <v>20</v>
      </c>
      <c r="C11" s="222"/>
      <c r="D11" s="223" t="s">
        <v>76</v>
      </c>
      <c r="E11" s="223"/>
      <c r="F11" s="223"/>
      <c r="G11" s="223"/>
      <c r="H11" s="223"/>
      <c r="I11" s="223"/>
      <c r="J11" s="230"/>
      <c r="K11" s="230"/>
      <c r="L11" s="230"/>
      <c r="M11" s="224"/>
      <c r="N11" s="224"/>
      <c r="O11" s="224"/>
      <c r="P11" s="224"/>
      <c r="Q11" s="224"/>
      <c r="R11" s="47"/>
      <c r="T11" s="50"/>
      <c r="U11" s="225"/>
      <c r="V11" s="225"/>
      <c r="W11" s="225"/>
      <c r="X11" s="50"/>
      <c r="Z11" s="49"/>
      <c r="AA11" s="49"/>
    </row>
    <row r="12" spans="1:28" s="39" customFormat="1" ht="42" customHeight="1">
      <c r="A12" s="123"/>
      <c r="B12" s="230" t="s">
        <v>64</v>
      </c>
      <c r="C12" s="230"/>
      <c r="D12" s="283" t="s">
        <v>113</v>
      </c>
      <c r="E12" s="283"/>
      <c r="F12" s="283"/>
      <c r="G12" s="283"/>
      <c r="H12" s="283"/>
      <c r="I12" s="283"/>
      <c r="J12" s="230"/>
      <c r="K12" s="230"/>
      <c r="L12" s="230"/>
      <c r="M12" s="224"/>
      <c r="N12" s="224"/>
      <c r="O12" s="224"/>
      <c r="P12" s="224"/>
      <c r="Q12" s="224"/>
      <c r="R12" s="47"/>
      <c r="T12" s="50"/>
      <c r="U12" s="50"/>
      <c r="V12" s="50"/>
      <c r="W12" s="50"/>
      <c r="X12" s="50"/>
      <c r="Z12" s="49"/>
      <c r="AA12" s="49"/>
    </row>
    <row r="13" spans="1:28" s="39" customFormat="1" ht="31.5" customHeight="1">
      <c r="A13" s="123"/>
      <c r="B13" s="232" t="s">
        <v>19</v>
      </c>
      <c r="C13" s="232"/>
      <c r="D13" s="233">
        <v>2020730010034</v>
      </c>
      <c r="E13" s="233"/>
      <c r="F13" s="233"/>
      <c r="G13" s="233"/>
      <c r="H13" s="233"/>
      <c r="I13" s="233"/>
      <c r="J13" s="230"/>
      <c r="K13" s="230"/>
      <c r="L13" s="230"/>
      <c r="M13" s="224"/>
      <c r="N13" s="224"/>
      <c r="O13" s="224"/>
      <c r="P13" s="224"/>
      <c r="Q13" s="224"/>
      <c r="R13" s="47"/>
      <c r="T13" s="50"/>
      <c r="U13" s="50"/>
      <c r="V13" s="50"/>
      <c r="W13" s="50"/>
      <c r="X13" s="50"/>
      <c r="Z13" s="49"/>
      <c r="AA13" s="49"/>
    </row>
    <row r="14" spans="1:28" s="39" customFormat="1" ht="106.5" customHeight="1">
      <c r="A14" s="123"/>
      <c r="B14" s="230" t="s">
        <v>64</v>
      </c>
      <c r="C14" s="230"/>
      <c r="D14" s="283" t="s">
        <v>390</v>
      </c>
      <c r="E14" s="283"/>
      <c r="F14" s="283"/>
      <c r="G14" s="283"/>
      <c r="H14" s="283"/>
      <c r="I14" s="283"/>
      <c r="J14" s="230"/>
      <c r="K14" s="230"/>
      <c r="L14" s="230"/>
      <c r="M14" s="224"/>
      <c r="N14" s="224"/>
      <c r="O14" s="224"/>
      <c r="P14" s="224"/>
      <c r="Q14" s="224"/>
      <c r="R14" s="47"/>
      <c r="T14" s="48"/>
      <c r="U14" s="45"/>
      <c r="V14" s="45"/>
      <c r="W14" s="45"/>
      <c r="X14" s="44"/>
      <c r="Z14" s="42"/>
      <c r="AA14" s="41"/>
      <c r="AB14" s="40"/>
    </row>
    <row r="15" spans="1:28" s="39" customFormat="1" ht="23.25" customHeight="1">
      <c r="A15" s="123"/>
      <c r="B15" s="232" t="s">
        <v>19</v>
      </c>
      <c r="C15" s="232"/>
      <c r="D15" s="233">
        <v>2024730010115</v>
      </c>
      <c r="E15" s="233"/>
      <c r="F15" s="233"/>
      <c r="G15" s="233"/>
      <c r="H15" s="233"/>
      <c r="I15" s="233"/>
      <c r="J15" s="230"/>
      <c r="K15" s="230"/>
      <c r="L15" s="230"/>
      <c r="M15" s="224"/>
      <c r="N15" s="224"/>
      <c r="O15" s="224"/>
      <c r="P15" s="224"/>
      <c r="Q15" s="224"/>
      <c r="R15" s="47"/>
      <c r="T15" s="48"/>
      <c r="U15" s="45"/>
      <c r="V15" s="45"/>
      <c r="W15" s="45"/>
      <c r="X15" s="44"/>
      <c r="Z15" s="42"/>
      <c r="AA15" s="41"/>
      <c r="AB15" s="40"/>
    </row>
    <row r="16" spans="1:28" s="39" customFormat="1" ht="28.5" customHeight="1">
      <c r="A16" s="123"/>
      <c r="B16" s="234" t="s">
        <v>68</v>
      </c>
      <c r="C16" s="64" t="s">
        <v>72</v>
      </c>
      <c r="D16" s="284" t="s">
        <v>67</v>
      </c>
      <c r="E16" s="284"/>
      <c r="F16" s="308" t="s">
        <v>52</v>
      </c>
      <c r="G16" s="308"/>
      <c r="H16" s="308"/>
      <c r="I16" s="308"/>
      <c r="J16" s="230"/>
      <c r="K16" s="230"/>
      <c r="L16" s="230"/>
      <c r="M16" s="224"/>
      <c r="N16" s="224"/>
      <c r="O16" s="224"/>
      <c r="P16" s="224"/>
      <c r="Q16" s="224"/>
      <c r="R16" s="47"/>
      <c r="T16" s="46"/>
      <c r="U16" s="45"/>
      <c r="V16" s="45"/>
      <c r="W16" s="45"/>
      <c r="X16" s="44"/>
      <c r="Y16" s="43"/>
      <c r="Z16" s="42"/>
      <c r="AA16" s="41"/>
      <c r="AB16" s="40"/>
    </row>
    <row r="17" spans="1:251" s="39" customFormat="1" ht="28.5" customHeight="1">
      <c r="A17" s="123"/>
      <c r="B17" s="234"/>
      <c r="C17" s="64" t="s">
        <v>55</v>
      </c>
      <c r="D17" s="284"/>
      <c r="E17" s="284"/>
      <c r="F17" s="308" t="s">
        <v>52</v>
      </c>
      <c r="G17" s="308"/>
      <c r="H17" s="308"/>
      <c r="I17" s="308"/>
      <c r="J17" s="230"/>
      <c r="K17" s="230"/>
      <c r="L17" s="230"/>
      <c r="M17" s="224"/>
      <c r="N17" s="224"/>
      <c r="O17" s="224"/>
      <c r="P17" s="224"/>
      <c r="Q17" s="224"/>
      <c r="R17" s="47"/>
      <c r="T17" s="46"/>
      <c r="U17" s="45"/>
      <c r="V17" s="45"/>
      <c r="W17" s="45"/>
      <c r="X17" s="44"/>
      <c r="Y17" s="43"/>
      <c r="Z17" s="42"/>
      <c r="AA17" s="41"/>
      <c r="AB17" s="40"/>
    </row>
    <row r="18" spans="1:251" s="39" customFormat="1" ht="28.5" customHeight="1">
      <c r="A18" s="123"/>
      <c r="B18" s="234"/>
      <c r="C18" s="64" t="s">
        <v>82</v>
      </c>
      <c r="D18" s="284"/>
      <c r="E18" s="284"/>
      <c r="F18" s="308" t="s">
        <v>73</v>
      </c>
      <c r="G18" s="308"/>
      <c r="H18" s="308"/>
      <c r="I18" s="308"/>
      <c r="J18" s="230"/>
      <c r="K18" s="230"/>
      <c r="L18" s="230"/>
      <c r="M18" s="224"/>
      <c r="N18" s="224"/>
      <c r="O18" s="224"/>
      <c r="P18" s="224"/>
      <c r="Q18" s="224"/>
      <c r="R18" s="47"/>
      <c r="T18" s="46"/>
      <c r="U18" s="45"/>
      <c r="V18" s="45"/>
      <c r="W18" s="45"/>
      <c r="X18" s="44"/>
      <c r="Y18" s="43"/>
      <c r="Z18" s="42"/>
      <c r="AA18" s="41"/>
      <c r="AB18" s="40"/>
    </row>
    <row r="19" spans="1:251" s="39" customFormat="1" ht="28.5" customHeight="1">
      <c r="A19" s="123"/>
      <c r="B19" s="234"/>
      <c r="C19" s="64" t="s">
        <v>75</v>
      </c>
      <c r="D19" s="284"/>
      <c r="E19" s="284"/>
      <c r="F19" s="308" t="s">
        <v>53</v>
      </c>
      <c r="G19" s="308"/>
      <c r="H19" s="308"/>
      <c r="I19" s="308"/>
      <c r="J19" s="230"/>
      <c r="K19" s="230"/>
      <c r="L19" s="230"/>
      <c r="M19" s="224"/>
      <c r="N19" s="224"/>
      <c r="O19" s="224"/>
      <c r="P19" s="224"/>
      <c r="Q19" s="224"/>
      <c r="R19" s="47"/>
      <c r="T19" s="46"/>
      <c r="U19" s="45"/>
      <c r="V19" s="45"/>
      <c r="W19" s="45"/>
      <c r="X19" s="44"/>
      <c r="Y19" s="43"/>
      <c r="Z19" s="42"/>
      <c r="AA19" s="41"/>
      <c r="AB19" s="40"/>
    </row>
    <row r="20" spans="1:251" s="39" customFormat="1" ht="28.5" customHeight="1">
      <c r="A20" s="123"/>
      <c r="B20" s="234"/>
      <c r="C20" s="64" t="s">
        <v>75</v>
      </c>
      <c r="D20" s="284"/>
      <c r="E20" s="284"/>
      <c r="F20" s="308" t="s">
        <v>53</v>
      </c>
      <c r="G20" s="308"/>
      <c r="H20" s="308"/>
      <c r="I20" s="308"/>
      <c r="J20" s="230"/>
      <c r="K20" s="230"/>
      <c r="L20" s="230"/>
      <c r="M20" s="224"/>
      <c r="N20" s="224"/>
      <c r="O20" s="224"/>
      <c r="P20" s="224"/>
      <c r="Q20" s="224"/>
      <c r="R20" s="47"/>
      <c r="T20" s="46"/>
      <c r="U20" s="45"/>
      <c r="V20" s="45"/>
      <c r="W20" s="45"/>
      <c r="X20" s="44"/>
      <c r="Y20" s="43"/>
      <c r="Z20" s="42"/>
      <c r="AA20" s="41"/>
      <c r="AB20" s="40"/>
    </row>
    <row r="21" spans="1:251" s="39" customFormat="1" ht="28.5" hidden="1" customHeight="1">
      <c r="A21" s="123"/>
      <c r="B21" s="234"/>
      <c r="C21" s="64"/>
      <c r="D21" s="284"/>
      <c r="E21" s="284"/>
      <c r="F21" s="308"/>
      <c r="G21" s="308"/>
      <c r="H21" s="308"/>
      <c r="I21" s="308"/>
      <c r="J21" s="230"/>
      <c r="K21" s="230"/>
      <c r="L21" s="230"/>
      <c r="M21" s="224"/>
      <c r="N21" s="224"/>
      <c r="O21" s="224"/>
      <c r="P21" s="224"/>
      <c r="Q21" s="224"/>
      <c r="R21" s="47"/>
      <c r="T21" s="46"/>
      <c r="U21" s="45"/>
      <c r="V21" s="45"/>
      <c r="W21" s="45"/>
      <c r="X21" s="44"/>
      <c r="Y21" s="43"/>
      <c r="Z21" s="42"/>
      <c r="AA21" s="41"/>
      <c r="AB21" s="40"/>
    </row>
    <row r="22" spans="1:251" s="39" customFormat="1" ht="28.5" hidden="1" customHeight="1">
      <c r="A22" s="123"/>
      <c r="B22" s="234"/>
      <c r="C22" s="64"/>
      <c r="D22" s="284"/>
      <c r="E22" s="284"/>
      <c r="F22" s="308"/>
      <c r="G22" s="308"/>
      <c r="H22" s="308"/>
      <c r="I22" s="308"/>
      <c r="J22" s="230"/>
      <c r="K22" s="230"/>
      <c r="L22" s="230"/>
      <c r="M22" s="224"/>
      <c r="N22" s="224"/>
      <c r="O22" s="224"/>
      <c r="P22" s="224"/>
      <c r="Q22" s="224"/>
      <c r="R22" s="47"/>
      <c r="T22" s="46"/>
      <c r="U22" s="45"/>
      <c r="V22" s="45"/>
      <c r="W22" s="45"/>
      <c r="X22" s="44"/>
      <c r="Y22" s="43"/>
      <c r="Z22" s="42"/>
      <c r="AA22" s="41"/>
      <c r="AB22" s="40"/>
    </row>
    <row r="23" spans="1:251" s="39" customFormat="1" ht="28.5" hidden="1" customHeight="1">
      <c r="A23" s="123"/>
      <c r="B23" s="234"/>
      <c r="C23" s="64"/>
      <c r="D23" s="284"/>
      <c r="E23" s="284"/>
      <c r="F23" s="308"/>
      <c r="G23" s="308"/>
      <c r="H23" s="308"/>
      <c r="I23" s="308"/>
      <c r="J23" s="230"/>
      <c r="K23" s="230"/>
      <c r="L23" s="230"/>
      <c r="M23" s="224"/>
      <c r="N23" s="224"/>
      <c r="O23" s="224"/>
      <c r="P23" s="224"/>
      <c r="Q23" s="224"/>
      <c r="R23" s="47"/>
      <c r="T23" s="46"/>
      <c r="U23" s="45"/>
      <c r="V23" s="45"/>
      <c r="W23" s="45"/>
      <c r="X23" s="44"/>
      <c r="Y23" s="43"/>
      <c r="Z23" s="42"/>
      <c r="AA23" s="41"/>
      <c r="AB23" s="40"/>
    </row>
    <row r="24" spans="1:251" s="39" customFormat="1" ht="28.5" hidden="1" customHeight="1">
      <c r="A24" s="123"/>
      <c r="B24" s="234"/>
      <c r="C24" s="64"/>
      <c r="D24" s="284"/>
      <c r="E24" s="284"/>
      <c r="F24" s="308"/>
      <c r="G24" s="308"/>
      <c r="H24" s="308"/>
      <c r="I24" s="308"/>
      <c r="J24" s="230"/>
      <c r="K24" s="230"/>
      <c r="L24" s="230"/>
      <c r="M24" s="224"/>
      <c r="N24" s="224"/>
      <c r="O24" s="224"/>
      <c r="P24" s="224"/>
      <c r="Q24" s="224"/>
      <c r="R24" s="47"/>
      <c r="T24" s="46"/>
      <c r="U24" s="45"/>
      <c r="V24" s="45"/>
      <c r="W24" s="45"/>
      <c r="X24" s="44"/>
      <c r="Y24" s="43"/>
      <c r="Z24" s="42"/>
      <c r="AA24" s="41"/>
      <c r="AB24" s="40"/>
    </row>
    <row r="25" spans="1:251" s="39" customFormat="1" ht="28.5" hidden="1" customHeight="1">
      <c r="A25" s="123"/>
      <c r="B25" s="234"/>
      <c r="C25" s="64"/>
      <c r="D25" s="284"/>
      <c r="E25" s="284"/>
      <c r="F25" s="308"/>
      <c r="G25" s="308"/>
      <c r="H25" s="308"/>
      <c r="I25" s="308"/>
      <c r="J25" s="230"/>
      <c r="K25" s="230"/>
      <c r="L25" s="230"/>
      <c r="M25" s="224"/>
      <c r="N25" s="224"/>
      <c r="O25" s="224"/>
      <c r="P25" s="224"/>
      <c r="Q25" s="224"/>
      <c r="R25" s="47"/>
      <c r="T25" s="46"/>
      <c r="U25" s="45"/>
      <c r="V25" s="45"/>
      <c r="W25" s="45"/>
      <c r="X25" s="44"/>
      <c r="Y25" s="43"/>
      <c r="Z25" s="42"/>
      <c r="AA25" s="41"/>
      <c r="AB25" s="40"/>
    </row>
    <row r="26" spans="1:251" ht="28.5" customHeight="1">
      <c r="B26" s="205" t="s">
        <v>36</v>
      </c>
      <c r="C26" s="208" t="s">
        <v>34</v>
      </c>
      <c r="D26" s="209" t="s">
        <v>39</v>
      </c>
      <c r="E26" s="209" t="s">
        <v>18</v>
      </c>
      <c r="F26" s="209" t="s">
        <v>46</v>
      </c>
      <c r="G26" s="210" t="s">
        <v>41</v>
      </c>
      <c r="H26" s="209" t="s">
        <v>37</v>
      </c>
      <c r="I26" s="211" t="s">
        <v>35</v>
      </c>
      <c r="J26" s="212"/>
      <c r="K26" s="212"/>
      <c r="L26" s="213"/>
      <c r="M26" s="209" t="s">
        <v>17</v>
      </c>
      <c r="N26" s="209"/>
      <c r="O26" s="217" t="s">
        <v>16</v>
      </c>
      <c r="P26" s="217"/>
      <c r="Q26" s="217"/>
      <c r="R26" s="3"/>
      <c r="S26" s="3"/>
      <c r="T26" s="10"/>
      <c r="U26" s="202"/>
      <c r="V26" s="202"/>
      <c r="W26" s="3"/>
      <c r="X26" s="9"/>
      <c r="Y26" s="3"/>
      <c r="Z26" s="16"/>
      <c r="AA26" s="6"/>
      <c r="AB26" s="30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</row>
    <row r="27" spans="1:251" ht="33.75" customHeight="1">
      <c r="B27" s="206"/>
      <c r="C27" s="208"/>
      <c r="D27" s="209"/>
      <c r="E27" s="209"/>
      <c r="F27" s="209"/>
      <c r="G27" s="209"/>
      <c r="H27" s="209"/>
      <c r="I27" s="214"/>
      <c r="J27" s="215"/>
      <c r="K27" s="215"/>
      <c r="L27" s="216"/>
      <c r="M27" s="209"/>
      <c r="N27" s="209"/>
      <c r="O27" s="209" t="s">
        <v>15</v>
      </c>
      <c r="P27" s="209" t="s">
        <v>14</v>
      </c>
      <c r="Q27" s="208" t="s">
        <v>13</v>
      </c>
      <c r="R27" s="3"/>
      <c r="S27" s="3"/>
      <c r="T27" s="8"/>
      <c r="U27" s="202"/>
      <c r="V27" s="202"/>
      <c r="W27" s="3"/>
      <c r="X27" s="7"/>
      <c r="Y27" s="3"/>
      <c r="Z27" s="16"/>
      <c r="AA27" s="6"/>
      <c r="AB27" s="30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</row>
    <row r="28" spans="1:251" ht="39.75" customHeight="1">
      <c r="B28" s="207"/>
      <c r="C28" s="208"/>
      <c r="D28" s="209"/>
      <c r="E28" s="209"/>
      <c r="F28" s="209"/>
      <c r="G28" s="209"/>
      <c r="H28" s="209"/>
      <c r="I28" s="58" t="s">
        <v>12</v>
      </c>
      <c r="J28" s="58" t="s">
        <v>11</v>
      </c>
      <c r="K28" s="79" t="s">
        <v>373</v>
      </c>
      <c r="L28" s="79" t="s">
        <v>372</v>
      </c>
      <c r="M28" s="38" t="s">
        <v>9</v>
      </c>
      <c r="N28" s="37" t="s">
        <v>8</v>
      </c>
      <c r="O28" s="209"/>
      <c r="P28" s="209"/>
      <c r="Q28" s="208"/>
      <c r="R28" s="3"/>
      <c r="S28" s="3"/>
      <c r="T28" s="5"/>
      <c r="U28" s="202"/>
      <c r="V28" s="202"/>
      <c r="X28" s="6"/>
      <c r="Z28" s="16"/>
      <c r="AA28" s="6"/>
      <c r="AB28" s="30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</row>
    <row r="29" spans="1:251" ht="15.75" hidden="1" customHeight="1">
      <c r="A29" s="137" t="s">
        <v>114</v>
      </c>
      <c r="B29" s="155" t="s">
        <v>318</v>
      </c>
      <c r="C29" s="203" t="s">
        <v>115</v>
      </c>
      <c r="D29" s="56" t="s">
        <v>3</v>
      </c>
      <c r="E29" s="148" t="s">
        <v>316</v>
      </c>
      <c r="F29" s="130">
        <v>1</v>
      </c>
      <c r="G29" s="56" t="s">
        <v>3</v>
      </c>
      <c r="H29" s="90">
        <f>+I29+J29+K29+L29</f>
        <v>0</v>
      </c>
      <c r="I29" s="90"/>
      <c r="J29" s="90"/>
      <c r="K29" s="90"/>
      <c r="L29" s="90"/>
      <c r="M29" s="87"/>
      <c r="N29" s="87"/>
      <c r="O29" s="352">
        <f t="shared" ref="O29" si="0">+F30/F29</f>
        <v>1</v>
      </c>
      <c r="P29" s="353" t="e">
        <f t="shared" ref="P29" si="1">+H30/H29</f>
        <v>#DIV/0!</v>
      </c>
      <c r="Q29" s="354">
        <v>0</v>
      </c>
      <c r="T29" s="5"/>
      <c r="U29" s="202"/>
      <c r="V29" s="202"/>
      <c r="X29" s="4"/>
      <c r="Z29" s="33"/>
      <c r="AA29" s="131"/>
      <c r="AB29" s="30"/>
    </row>
    <row r="30" spans="1:251" ht="15.75" hidden="1" customHeight="1">
      <c r="A30" s="137"/>
      <c r="B30" s="146"/>
      <c r="C30" s="204"/>
      <c r="D30" s="56" t="s">
        <v>2</v>
      </c>
      <c r="E30" s="267"/>
      <c r="F30" s="132">
        <v>1</v>
      </c>
      <c r="G30" s="56" t="s">
        <v>40</v>
      </c>
      <c r="H30" s="91">
        <f t="shared" ref="H30:H93" si="2">+I30+J30+K30+L30</f>
        <v>0</v>
      </c>
      <c r="I30" s="91"/>
      <c r="J30" s="91"/>
      <c r="K30" s="91"/>
      <c r="L30" s="91"/>
      <c r="M30" s="88"/>
      <c r="N30" s="88"/>
      <c r="O30" s="355"/>
      <c r="P30" s="353"/>
      <c r="Q30" s="354"/>
      <c r="T30" s="5"/>
      <c r="U30" s="54"/>
      <c r="V30" s="54"/>
      <c r="X30" s="4"/>
      <c r="Z30" s="33"/>
      <c r="AA30" s="131"/>
      <c r="AB30" s="30"/>
    </row>
    <row r="31" spans="1:251" ht="15.75" hidden="1" customHeight="1">
      <c r="A31" s="137"/>
      <c r="B31" s="146"/>
      <c r="C31" s="203" t="s">
        <v>116</v>
      </c>
      <c r="D31" s="56" t="s">
        <v>3</v>
      </c>
      <c r="E31" s="148" t="s">
        <v>316</v>
      </c>
      <c r="F31" s="130">
        <v>2</v>
      </c>
      <c r="G31" s="56" t="s">
        <v>3</v>
      </c>
      <c r="H31" s="90">
        <f t="shared" si="2"/>
        <v>0</v>
      </c>
      <c r="I31" s="90"/>
      <c r="J31" s="90"/>
      <c r="K31" s="90"/>
      <c r="L31" s="90"/>
      <c r="M31" s="87"/>
      <c r="N31" s="87"/>
      <c r="O31" s="352">
        <f t="shared" ref="O31" si="3">+F32/F31</f>
        <v>1</v>
      </c>
      <c r="P31" s="353" t="e">
        <f t="shared" ref="P31" si="4">+H32/H31</f>
        <v>#DIV/0!</v>
      </c>
      <c r="Q31" s="354">
        <v>0</v>
      </c>
      <c r="X31" s="32"/>
      <c r="Z31" s="33"/>
      <c r="AA31" s="131"/>
      <c r="AB31" s="30"/>
    </row>
    <row r="32" spans="1:251" ht="15.75" hidden="1" customHeight="1">
      <c r="A32" s="137"/>
      <c r="B32" s="146"/>
      <c r="C32" s="204"/>
      <c r="D32" s="56" t="s">
        <v>2</v>
      </c>
      <c r="E32" s="267"/>
      <c r="F32" s="132">
        <v>2</v>
      </c>
      <c r="G32" s="56" t="s">
        <v>40</v>
      </c>
      <c r="H32" s="91">
        <f t="shared" si="2"/>
        <v>0</v>
      </c>
      <c r="I32" s="91"/>
      <c r="J32" s="91"/>
      <c r="K32" s="91"/>
      <c r="L32" s="91"/>
      <c r="M32" s="88"/>
      <c r="N32" s="88"/>
      <c r="O32" s="355"/>
      <c r="P32" s="353"/>
      <c r="Q32" s="354"/>
      <c r="X32" s="32"/>
      <c r="Z32" s="33"/>
      <c r="AA32" s="131"/>
      <c r="AB32" s="30"/>
    </row>
    <row r="33" spans="1:28" ht="15.75" hidden="1" customHeight="1">
      <c r="A33" s="137"/>
      <c r="B33" s="146"/>
      <c r="C33" s="150" t="s">
        <v>117</v>
      </c>
      <c r="D33" s="56" t="s">
        <v>3</v>
      </c>
      <c r="E33" s="148"/>
      <c r="F33" s="130"/>
      <c r="G33" s="56" t="s">
        <v>3</v>
      </c>
      <c r="H33" s="90">
        <f t="shared" si="2"/>
        <v>0</v>
      </c>
      <c r="I33" s="90"/>
      <c r="J33" s="90"/>
      <c r="K33" s="90"/>
      <c r="L33" s="90"/>
      <c r="M33" s="36"/>
      <c r="N33" s="36"/>
      <c r="O33" s="352"/>
      <c r="P33" s="353"/>
      <c r="Q33" s="354"/>
      <c r="T33" s="5"/>
      <c r="U33" s="202"/>
      <c r="V33" s="202"/>
      <c r="X33" s="4"/>
      <c r="Z33" s="33"/>
      <c r="AA33" s="131"/>
      <c r="AB33" s="30"/>
    </row>
    <row r="34" spans="1:28" ht="15" hidden="1" customHeight="1">
      <c r="A34" s="137"/>
      <c r="B34" s="146"/>
      <c r="C34" s="151"/>
      <c r="D34" s="56" t="s">
        <v>2</v>
      </c>
      <c r="E34" s="267"/>
      <c r="F34" s="132"/>
      <c r="G34" s="56" t="s">
        <v>40</v>
      </c>
      <c r="H34" s="91">
        <f t="shared" si="2"/>
        <v>0</v>
      </c>
      <c r="I34" s="91"/>
      <c r="J34" s="91"/>
      <c r="K34" s="91"/>
      <c r="L34" s="91"/>
      <c r="M34" s="36"/>
      <c r="N34" s="36"/>
      <c r="O34" s="355"/>
      <c r="P34" s="353"/>
      <c r="Q34" s="354"/>
      <c r="T34" s="5"/>
      <c r="U34" s="54"/>
      <c r="V34" s="54"/>
      <c r="X34" s="4"/>
      <c r="Z34" s="33"/>
      <c r="AA34" s="131"/>
      <c r="AB34" s="30"/>
    </row>
    <row r="35" spans="1:28" ht="15.75" hidden="1" customHeight="1">
      <c r="A35" s="137"/>
      <c r="B35" s="146"/>
      <c r="C35" s="150" t="s">
        <v>118</v>
      </c>
      <c r="D35" s="56" t="s">
        <v>3</v>
      </c>
      <c r="E35" s="148"/>
      <c r="F35" s="130"/>
      <c r="G35" s="56" t="s">
        <v>3</v>
      </c>
      <c r="H35" s="90">
        <f t="shared" si="2"/>
        <v>0</v>
      </c>
      <c r="I35" s="90"/>
      <c r="J35" s="90"/>
      <c r="K35" s="90"/>
      <c r="L35" s="90"/>
      <c r="M35" s="28"/>
      <c r="N35" s="28"/>
      <c r="O35" s="352"/>
      <c r="P35" s="353"/>
      <c r="Q35" s="354"/>
      <c r="X35" s="32"/>
      <c r="Z35" s="33"/>
      <c r="AA35" s="131"/>
      <c r="AB35" s="30"/>
    </row>
    <row r="36" spans="1:28" ht="15.75" hidden="1" customHeight="1">
      <c r="A36" s="137"/>
      <c r="B36" s="146"/>
      <c r="C36" s="151"/>
      <c r="D36" s="56" t="s">
        <v>2</v>
      </c>
      <c r="E36" s="149"/>
      <c r="F36" s="132"/>
      <c r="G36" s="56" t="s">
        <v>40</v>
      </c>
      <c r="H36" s="91">
        <f t="shared" si="2"/>
        <v>0</v>
      </c>
      <c r="I36" s="91"/>
      <c r="J36" s="91"/>
      <c r="K36" s="91"/>
      <c r="L36" s="91"/>
      <c r="M36" s="35"/>
      <c r="N36" s="34"/>
      <c r="O36" s="355"/>
      <c r="P36" s="353"/>
      <c r="Q36" s="354"/>
      <c r="X36" s="32"/>
      <c r="Z36" s="33"/>
      <c r="AA36" s="131"/>
      <c r="AB36" s="30"/>
    </row>
    <row r="37" spans="1:28" ht="15.75" hidden="1" customHeight="1">
      <c r="A37" s="137"/>
      <c r="B37" s="146"/>
      <c r="C37" s="150" t="s">
        <v>119</v>
      </c>
      <c r="D37" s="56" t="s">
        <v>3</v>
      </c>
      <c r="E37" s="148"/>
      <c r="F37" s="130"/>
      <c r="G37" s="56" t="s">
        <v>3</v>
      </c>
      <c r="H37" s="90">
        <f t="shared" si="2"/>
        <v>0</v>
      </c>
      <c r="I37" s="90"/>
      <c r="J37" s="90"/>
      <c r="K37" s="90"/>
      <c r="L37" s="90"/>
      <c r="M37" s="36"/>
      <c r="N37" s="36"/>
      <c r="O37" s="352"/>
      <c r="P37" s="353"/>
      <c r="Q37" s="354"/>
      <c r="T37" s="5"/>
      <c r="U37" s="202"/>
      <c r="V37" s="202"/>
      <c r="X37" s="4"/>
      <c r="Z37" s="33"/>
      <c r="AA37" s="131"/>
      <c r="AB37" s="30"/>
    </row>
    <row r="38" spans="1:28" ht="15.75" hidden="1" customHeight="1">
      <c r="A38" s="137"/>
      <c r="B38" s="146"/>
      <c r="C38" s="151"/>
      <c r="D38" s="56" t="s">
        <v>2</v>
      </c>
      <c r="E38" s="267"/>
      <c r="F38" s="132"/>
      <c r="G38" s="56" t="s">
        <v>40</v>
      </c>
      <c r="H38" s="91">
        <f t="shared" si="2"/>
        <v>0</v>
      </c>
      <c r="I38" s="91"/>
      <c r="J38" s="91"/>
      <c r="K38" s="91"/>
      <c r="L38" s="91"/>
      <c r="M38" s="36"/>
      <c r="N38" s="36"/>
      <c r="O38" s="355"/>
      <c r="P38" s="353"/>
      <c r="Q38" s="354"/>
      <c r="T38" s="5"/>
      <c r="U38" s="54"/>
      <c r="V38" s="54"/>
      <c r="X38" s="4"/>
      <c r="Z38" s="33"/>
      <c r="AA38" s="131"/>
      <c r="AB38" s="30"/>
    </row>
    <row r="39" spans="1:28" ht="15.75" hidden="1" customHeight="1">
      <c r="A39" s="137"/>
      <c r="B39" s="146"/>
      <c r="C39" s="150" t="s">
        <v>151</v>
      </c>
      <c r="D39" s="56" t="s">
        <v>3</v>
      </c>
      <c r="E39" s="121"/>
      <c r="F39" s="130"/>
      <c r="G39" s="56" t="s">
        <v>3</v>
      </c>
      <c r="H39" s="90">
        <f t="shared" si="2"/>
        <v>0</v>
      </c>
      <c r="I39" s="90"/>
      <c r="J39" s="90"/>
      <c r="K39" s="90"/>
      <c r="L39" s="90"/>
      <c r="M39" s="28"/>
      <c r="N39" s="28"/>
      <c r="O39" s="352"/>
      <c r="P39" s="353"/>
      <c r="Q39" s="354"/>
      <c r="X39" s="32"/>
      <c r="Z39" s="33"/>
      <c r="AA39" s="131"/>
      <c r="AB39" s="30"/>
    </row>
    <row r="40" spans="1:28" ht="15.75" hidden="1" customHeight="1">
      <c r="A40" s="137"/>
      <c r="B40" s="146"/>
      <c r="C40" s="151"/>
      <c r="D40" s="56" t="s">
        <v>2</v>
      </c>
      <c r="E40" s="122"/>
      <c r="F40" s="132"/>
      <c r="G40" s="56" t="s">
        <v>40</v>
      </c>
      <c r="H40" s="91">
        <f t="shared" si="2"/>
        <v>0</v>
      </c>
      <c r="I40" s="91"/>
      <c r="J40" s="91"/>
      <c r="K40" s="91"/>
      <c r="L40" s="91"/>
      <c r="M40" s="35"/>
      <c r="N40" s="34"/>
      <c r="O40" s="355"/>
      <c r="P40" s="353"/>
      <c r="Q40" s="354"/>
      <c r="X40" s="32"/>
      <c r="Z40" s="33"/>
      <c r="AA40" s="131"/>
      <c r="AB40" s="30"/>
    </row>
    <row r="41" spans="1:28" ht="15.75" hidden="1" customHeight="1">
      <c r="A41" s="137"/>
      <c r="B41" s="146"/>
      <c r="C41" s="150" t="s">
        <v>120</v>
      </c>
      <c r="D41" s="56" t="s">
        <v>3</v>
      </c>
      <c r="E41" s="121"/>
      <c r="F41" s="130"/>
      <c r="G41" s="56" t="s">
        <v>3</v>
      </c>
      <c r="H41" s="90">
        <f t="shared" si="2"/>
        <v>0</v>
      </c>
      <c r="I41" s="90"/>
      <c r="J41" s="90"/>
      <c r="K41" s="90"/>
      <c r="L41" s="90"/>
      <c r="M41" s="36"/>
      <c r="N41" s="36"/>
      <c r="O41" s="352"/>
      <c r="P41" s="353"/>
      <c r="Q41" s="354"/>
      <c r="T41" s="5"/>
      <c r="U41" s="202"/>
      <c r="V41" s="202"/>
      <c r="X41" s="4"/>
      <c r="Z41" s="33"/>
      <c r="AA41" s="131"/>
      <c r="AB41" s="30"/>
    </row>
    <row r="42" spans="1:28" ht="15.75" hidden="1" customHeight="1">
      <c r="A42" s="137"/>
      <c r="B42" s="146"/>
      <c r="C42" s="151"/>
      <c r="D42" s="56" t="s">
        <v>2</v>
      </c>
      <c r="E42" s="122"/>
      <c r="F42" s="132"/>
      <c r="G42" s="56" t="s">
        <v>40</v>
      </c>
      <c r="H42" s="91">
        <f t="shared" si="2"/>
        <v>0</v>
      </c>
      <c r="I42" s="91"/>
      <c r="J42" s="91"/>
      <c r="K42" s="91"/>
      <c r="L42" s="91"/>
      <c r="M42" s="36"/>
      <c r="N42" s="36"/>
      <c r="O42" s="355"/>
      <c r="P42" s="353"/>
      <c r="Q42" s="354"/>
      <c r="T42" s="5"/>
      <c r="U42" s="54"/>
      <c r="V42" s="54"/>
      <c r="X42" s="4"/>
      <c r="Z42" s="33"/>
      <c r="AA42" s="131"/>
      <c r="AB42" s="30"/>
    </row>
    <row r="43" spans="1:28" ht="15.75" hidden="1" customHeight="1">
      <c r="A43" s="137"/>
      <c r="B43" s="146"/>
      <c r="C43" s="150" t="s">
        <v>121</v>
      </c>
      <c r="D43" s="56" t="s">
        <v>3</v>
      </c>
      <c r="E43" s="121"/>
      <c r="F43" s="130"/>
      <c r="G43" s="56" t="s">
        <v>3</v>
      </c>
      <c r="H43" s="90">
        <f t="shared" si="2"/>
        <v>0</v>
      </c>
      <c r="I43" s="90"/>
      <c r="J43" s="90"/>
      <c r="K43" s="90"/>
      <c r="L43" s="90"/>
      <c r="M43" s="28"/>
      <c r="N43" s="28"/>
      <c r="O43" s="352"/>
      <c r="P43" s="353"/>
      <c r="Q43" s="354"/>
      <c r="X43" s="32"/>
      <c r="Z43" s="33"/>
      <c r="AA43" s="131"/>
      <c r="AB43" s="30"/>
    </row>
    <row r="44" spans="1:28" ht="15.75" hidden="1" customHeight="1">
      <c r="A44" s="137"/>
      <c r="B44" s="146"/>
      <c r="C44" s="151"/>
      <c r="D44" s="56" t="s">
        <v>2</v>
      </c>
      <c r="E44" s="122"/>
      <c r="F44" s="132"/>
      <c r="G44" s="56" t="s">
        <v>40</v>
      </c>
      <c r="H44" s="91">
        <f t="shared" si="2"/>
        <v>0</v>
      </c>
      <c r="I44" s="91"/>
      <c r="J44" s="91"/>
      <c r="K44" s="91"/>
      <c r="L44" s="91"/>
      <c r="M44" s="35"/>
      <c r="N44" s="34"/>
      <c r="O44" s="355"/>
      <c r="P44" s="353"/>
      <c r="Q44" s="354"/>
      <c r="X44" s="32"/>
      <c r="Z44" s="33"/>
      <c r="AA44" s="131"/>
      <c r="AB44" s="30"/>
    </row>
    <row r="45" spans="1:28" ht="15.75" hidden="1" customHeight="1">
      <c r="A45" s="137"/>
      <c r="B45" s="146"/>
      <c r="C45" s="150" t="s">
        <v>122</v>
      </c>
      <c r="D45" s="56" t="s">
        <v>3</v>
      </c>
      <c r="E45" s="121"/>
      <c r="F45" s="130"/>
      <c r="G45" s="56" t="s">
        <v>3</v>
      </c>
      <c r="H45" s="90">
        <f t="shared" si="2"/>
        <v>0</v>
      </c>
      <c r="I45" s="90"/>
      <c r="J45" s="90"/>
      <c r="K45" s="90"/>
      <c r="L45" s="90"/>
      <c r="M45" s="36"/>
      <c r="N45" s="36"/>
      <c r="O45" s="352"/>
      <c r="P45" s="353"/>
      <c r="Q45" s="354"/>
      <c r="T45" s="5"/>
      <c r="U45" s="202"/>
      <c r="V45" s="202"/>
      <c r="X45" s="4"/>
      <c r="Z45" s="33"/>
      <c r="AA45" s="131"/>
      <c r="AB45" s="30"/>
    </row>
    <row r="46" spans="1:28" ht="15.75" hidden="1" customHeight="1">
      <c r="A46" s="137"/>
      <c r="B46" s="147"/>
      <c r="C46" s="151"/>
      <c r="D46" s="56" t="s">
        <v>2</v>
      </c>
      <c r="E46" s="122"/>
      <c r="F46" s="132"/>
      <c r="G46" s="56" t="s">
        <v>40</v>
      </c>
      <c r="H46" s="91">
        <f t="shared" si="2"/>
        <v>0</v>
      </c>
      <c r="I46" s="91"/>
      <c r="J46" s="91"/>
      <c r="K46" s="91"/>
      <c r="L46" s="91"/>
      <c r="M46" s="36"/>
      <c r="N46" s="36"/>
      <c r="O46" s="355"/>
      <c r="P46" s="353"/>
      <c r="Q46" s="354"/>
      <c r="T46" s="5"/>
      <c r="U46" s="54"/>
      <c r="V46" s="54"/>
      <c r="X46" s="4"/>
      <c r="Z46" s="33"/>
      <c r="AA46" s="131"/>
      <c r="AB46" s="30"/>
    </row>
    <row r="47" spans="1:28" ht="15.75" hidden="1" customHeight="1">
      <c r="A47" s="137" t="s">
        <v>123</v>
      </c>
      <c r="B47" s="155" t="s">
        <v>317</v>
      </c>
      <c r="C47" s="150" t="s">
        <v>124</v>
      </c>
      <c r="D47" s="56" t="s">
        <v>3</v>
      </c>
      <c r="E47" s="148" t="s">
        <v>316</v>
      </c>
      <c r="F47" s="130"/>
      <c r="G47" s="56" t="s">
        <v>3</v>
      </c>
      <c r="H47" s="90">
        <f t="shared" si="2"/>
        <v>0</v>
      </c>
      <c r="I47" s="90"/>
      <c r="J47" s="90"/>
      <c r="K47" s="90"/>
      <c r="L47" s="90"/>
      <c r="M47" s="28"/>
      <c r="N47" s="28"/>
      <c r="O47" s="197"/>
      <c r="P47" s="197"/>
      <c r="Q47" s="195"/>
      <c r="X47" s="32"/>
      <c r="Z47" s="33"/>
      <c r="AA47" s="131"/>
      <c r="AB47" s="30"/>
    </row>
    <row r="48" spans="1:28" ht="15.75" hidden="1" customHeight="1">
      <c r="A48" s="137"/>
      <c r="B48" s="146"/>
      <c r="C48" s="151"/>
      <c r="D48" s="56" t="s">
        <v>2</v>
      </c>
      <c r="E48" s="267"/>
      <c r="F48" s="132"/>
      <c r="G48" s="56" t="s">
        <v>40</v>
      </c>
      <c r="H48" s="91">
        <f t="shared" si="2"/>
        <v>0</v>
      </c>
      <c r="I48" s="91"/>
      <c r="J48" s="91"/>
      <c r="K48" s="91"/>
      <c r="L48" s="91"/>
      <c r="M48" s="35"/>
      <c r="N48" s="34"/>
      <c r="O48" s="197"/>
      <c r="P48" s="197"/>
      <c r="Q48" s="195"/>
      <c r="X48" s="32"/>
      <c r="Z48" s="33"/>
      <c r="AA48" s="131"/>
      <c r="AB48" s="30"/>
    </row>
    <row r="49" spans="1:28" ht="15.75" hidden="1" customHeight="1">
      <c r="A49" s="137"/>
      <c r="B49" s="146"/>
      <c r="C49" s="150" t="s">
        <v>125</v>
      </c>
      <c r="D49" s="56" t="s">
        <v>3</v>
      </c>
      <c r="E49" s="121"/>
      <c r="F49" s="130"/>
      <c r="G49" s="56" t="s">
        <v>3</v>
      </c>
      <c r="H49" s="90">
        <f t="shared" si="2"/>
        <v>0</v>
      </c>
      <c r="I49" s="90"/>
      <c r="J49" s="90"/>
      <c r="K49" s="90"/>
      <c r="L49" s="90"/>
      <c r="M49" s="36"/>
      <c r="N49" s="36"/>
      <c r="O49" s="352"/>
      <c r="P49" s="353"/>
      <c r="Q49" s="354"/>
      <c r="T49" s="5"/>
      <c r="U49" s="202"/>
      <c r="V49" s="202"/>
      <c r="X49" s="4"/>
      <c r="Z49" s="33"/>
      <c r="AA49" s="131"/>
      <c r="AB49" s="30"/>
    </row>
    <row r="50" spans="1:28" ht="15.75" hidden="1" customHeight="1">
      <c r="A50" s="137"/>
      <c r="B50" s="146"/>
      <c r="C50" s="151"/>
      <c r="D50" s="56" t="s">
        <v>2</v>
      </c>
      <c r="E50" s="122"/>
      <c r="F50" s="132"/>
      <c r="G50" s="56" t="s">
        <v>40</v>
      </c>
      <c r="H50" s="91">
        <f t="shared" si="2"/>
        <v>0</v>
      </c>
      <c r="I50" s="91"/>
      <c r="J50" s="91"/>
      <c r="K50" s="91"/>
      <c r="L50" s="91"/>
      <c r="M50" s="36"/>
      <c r="N50" s="36"/>
      <c r="O50" s="355"/>
      <c r="P50" s="353"/>
      <c r="Q50" s="354"/>
      <c r="T50" s="5"/>
      <c r="U50" s="54"/>
      <c r="V50" s="54"/>
      <c r="X50" s="4"/>
      <c r="Z50" s="33"/>
      <c r="AA50" s="131"/>
      <c r="AB50" s="30"/>
    </row>
    <row r="51" spans="1:28" ht="15.75" hidden="1" customHeight="1">
      <c r="A51" s="137"/>
      <c r="B51" s="146"/>
      <c r="C51" s="150" t="s">
        <v>126</v>
      </c>
      <c r="D51" s="56" t="s">
        <v>3</v>
      </c>
      <c r="E51" s="121"/>
      <c r="F51" s="130"/>
      <c r="G51" s="56" t="s">
        <v>3</v>
      </c>
      <c r="H51" s="90">
        <f t="shared" si="2"/>
        <v>0</v>
      </c>
      <c r="I51" s="90"/>
      <c r="J51" s="90"/>
      <c r="K51" s="90"/>
      <c r="L51" s="90"/>
      <c r="M51" s="28"/>
      <c r="N51" s="28"/>
      <c r="O51" s="352"/>
      <c r="P51" s="353"/>
      <c r="Q51" s="354"/>
      <c r="X51" s="32"/>
      <c r="Z51" s="33"/>
      <c r="AA51" s="131"/>
      <c r="AB51" s="30"/>
    </row>
    <row r="52" spans="1:28" ht="15.75" hidden="1" customHeight="1">
      <c r="A52" s="137"/>
      <c r="B52" s="146"/>
      <c r="C52" s="151"/>
      <c r="D52" s="56" t="s">
        <v>2</v>
      </c>
      <c r="E52" s="122"/>
      <c r="F52" s="132"/>
      <c r="G52" s="56" t="s">
        <v>40</v>
      </c>
      <c r="H52" s="91">
        <f t="shared" si="2"/>
        <v>0</v>
      </c>
      <c r="I52" s="91"/>
      <c r="J52" s="91"/>
      <c r="K52" s="91"/>
      <c r="L52" s="91"/>
      <c r="M52" s="35"/>
      <c r="N52" s="34"/>
      <c r="O52" s="355"/>
      <c r="P52" s="353"/>
      <c r="Q52" s="354"/>
      <c r="X52" s="32"/>
      <c r="Z52" s="33"/>
      <c r="AA52" s="131"/>
      <c r="AB52" s="30"/>
    </row>
    <row r="53" spans="1:28" ht="15.75" hidden="1" customHeight="1">
      <c r="A53" s="137"/>
      <c r="B53" s="146"/>
      <c r="C53" s="150" t="s">
        <v>127</v>
      </c>
      <c r="D53" s="56" t="s">
        <v>3</v>
      </c>
      <c r="E53" s="121"/>
      <c r="F53" s="130"/>
      <c r="G53" s="56" t="s">
        <v>3</v>
      </c>
      <c r="H53" s="90">
        <f t="shared" si="2"/>
        <v>0</v>
      </c>
      <c r="I53" s="90"/>
      <c r="J53" s="90"/>
      <c r="K53" s="90"/>
      <c r="L53" s="90"/>
      <c r="M53" s="36"/>
      <c r="N53" s="36"/>
      <c r="O53" s="352"/>
      <c r="P53" s="353"/>
      <c r="Q53" s="354"/>
      <c r="T53" s="5"/>
      <c r="U53" s="202"/>
      <c r="V53" s="202"/>
      <c r="X53" s="4"/>
      <c r="Z53" s="33"/>
      <c r="AA53" s="131"/>
      <c r="AB53" s="30"/>
    </row>
    <row r="54" spans="1:28" ht="15.75" hidden="1" customHeight="1">
      <c r="A54" s="137"/>
      <c r="B54" s="146"/>
      <c r="C54" s="151"/>
      <c r="D54" s="56" t="s">
        <v>2</v>
      </c>
      <c r="E54" s="122"/>
      <c r="F54" s="132"/>
      <c r="G54" s="56" t="s">
        <v>40</v>
      </c>
      <c r="H54" s="91">
        <f t="shared" si="2"/>
        <v>0</v>
      </c>
      <c r="I54" s="91"/>
      <c r="J54" s="91"/>
      <c r="K54" s="91"/>
      <c r="L54" s="91"/>
      <c r="M54" s="36"/>
      <c r="N54" s="36"/>
      <c r="O54" s="355"/>
      <c r="P54" s="353"/>
      <c r="Q54" s="354"/>
      <c r="T54" s="5"/>
      <c r="U54" s="54"/>
      <c r="V54" s="54"/>
      <c r="X54" s="4"/>
      <c r="Z54" s="33"/>
      <c r="AA54" s="131"/>
      <c r="AB54" s="30"/>
    </row>
    <row r="55" spans="1:28" ht="15.75" hidden="1" customHeight="1">
      <c r="A55" s="137"/>
      <c r="B55" s="146"/>
      <c r="C55" s="150" t="s">
        <v>128</v>
      </c>
      <c r="D55" s="56" t="s">
        <v>3</v>
      </c>
      <c r="E55" s="121"/>
      <c r="F55" s="130"/>
      <c r="G55" s="56" t="s">
        <v>3</v>
      </c>
      <c r="H55" s="90">
        <f t="shared" si="2"/>
        <v>0</v>
      </c>
      <c r="I55" s="90"/>
      <c r="J55" s="90"/>
      <c r="K55" s="90"/>
      <c r="L55" s="90"/>
      <c r="M55" s="28"/>
      <c r="N55" s="28"/>
      <c r="O55" s="352"/>
      <c r="P55" s="353"/>
      <c r="Q55" s="354"/>
      <c r="X55" s="32"/>
      <c r="Z55" s="33"/>
      <c r="AA55" s="131"/>
      <c r="AB55" s="30"/>
    </row>
    <row r="56" spans="1:28" ht="15.75" hidden="1" customHeight="1">
      <c r="A56" s="137"/>
      <c r="B56" s="146"/>
      <c r="C56" s="151"/>
      <c r="D56" s="56" t="s">
        <v>2</v>
      </c>
      <c r="E56" s="122"/>
      <c r="F56" s="132"/>
      <c r="G56" s="56" t="s">
        <v>40</v>
      </c>
      <c r="H56" s="91">
        <f t="shared" si="2"/>
        <v>0</v>
      </c>
      <c r="I56" s="91"/>
      <c r="J56" s="91"/>
      <c r="K56" s="91"/>
      <c r="L56" s="91"/>
      <c r="M56" s="35"/>
      <c r="N56" s="34"/>
      <c r="O56" s="355"/>
      <c r="P56" s="353"/>
      <c r="Q56" s="354"/>
      <c r="X56" s="32"/>
      <c r="Z56" s="33"/>
      <c r="AA56" s="131"/>
      <c r="AB56" s="30"/>
    </row>
    <row r="57" spans="1:28" ht="15.75" hidden="1" customHeight="1">
      <c r="A57" s="137"/>
      <c r="B57" s="146"/>
      <c r="C57" s="150" t="s">
        <v>150</v>
      </c>
      <c r="D57" s="56" t="s">
        <v>3</v>
      </c>
      <c r="E57" s="121"/>
      <c r="F57" s="130"/>
      <c r="G57" s="56" t="s">
        <v>3</v>
      </c>
      <c r="H57" s="90">
        <f t="shared" si="2"/>
        <v>0</v>
      </c>
      <c r="I57" s="90"/>
      <c r="J57" s="90"/>
      <c r="K57" s="90"/>
      <c r="L57" s="90"/>
      <c r="M57" s="36"/>
      <c r="N57" s="36"/>
      <c r="O57" s="352"/>
      <c r="P57" s="353"/>
      <c r="Q57" s="354"/>
      <c r="T57" s="5"/>
      <c r="U57" s="202"/>
      <c r="V57" s="202"/>
      <c r="X57" s="4"/>
      <c r="Z57" s="33"/>
      <c r="AA57" s="131"/>
      <c r="AB57" s="30"/>
    </row>
    <row r="58" spans="1:28" ht="15.75" hidden="1" customHeight="1">
      <c r="A58" s="137"/>
      <c r="B58" s="146"/>
      <c r="C58" s="151"/>
      <c r="D58" s="56" t="s">
        <v>2</v>
      </c>
      <c r="E58" s="122"/>
      <c r="F58" s="132"/>
      <c r="G58" s="56" t="s">
        <v>40</v>
      </c>
      <c r="H58" s="91">
        <f t="shared" si="2"/>
        <v>0</v>
      </c>
      <c r="I58" s="91"/>
      <c r="J58" s="91"/>
      <c r="K58" s="91"/>
      <c r="L58" s="91"/>
      <c r="M58" s="36"/>
      <c r="N58" s="36"/>
      <c r="O58" s="355"/>
      <c r="P58" s="353"/>
      <c r="Q58" s="354"/>
      <c r="T58" s="5"/>
      <c r="U58" s="54"/>
      <c r="V58" s="54"/>
      <c r="X58" s="4"/>
      <c r="Z58" s="33"/>
      <c r="AA58" s="131"/>
      <c r="AB58" s="30"/>
    </row>
    <row r="59" spans="1:28" ht="15.75" hidden="1" customHeight="1">
      <c r="A59" s="137"/>
      <c r="B59" s="146"/>
      <c r="C59" s="150" t="s">
        <v>129</v>
      </c>
      <c r="D59" s="56" t="s">
        <v>3</v>
      </c>
      <c r="E59" s="121"/>
      <c r="F59" s="130"/>
      <c r="G59" s="56" t="s">
        <v>3</v>
      </c>
      <c r="H59" s="90">
        <f t="shared" si="2"/>
        <v>0</v>
      </c>
      <c r="I59" s="90"/>
      <c r="J59" s="90"/>
      <c r="K59" s="90"/>
      <c r="L59" s="90"/>
      <c r="M59" s="28"/>
      <c r="N59" s="28"/>
      <c r="O59" s="352"/>
      <c r="P59" s="353"/>
      <c r="Q59" s="354"/>
      <c r="X59" s="32"/>
      <c r="Z59" s="33"/>
      <c r="AA59" s="131"/>
      <c r="AB59" s="30"/>
    </row>
    <row r="60" spans="1:28" ht="15.75" hidden="1" customHeight="1">
      <c r="A60" s="137"/>
      <c r="B60" s="146"/>
      <c r="C60" s="151"/>
      <c r="D60" s="56" t="s">
        <v>2</v>
      </c>
      <c r="E60" s="122"/>
      <c r="F60" s="132"/>
      <c r="G60" s="56" t="s">
        <v>40</v>
      </c>
      <c r="H60" s="91">
        <f t="shared" si="2"/>
        <v>0</v>
      </c>
      <c r="I60" s="91"/>
      <c r="J60" s="91"/>
      <c r="K60" s="91"/>
      <c r="L60" s="91"/>
      <c r="M60" s="35"/>
      <c r="N60" s="34"/>
      <c r="O60" s="355"/>
      <c r="P60" s="353"/>
      <c r="Q60" s="354"/>
      <c r="X60" s="32"/>
      <c r="Z60" s="33"/>
      <c r="AA60" s="131"/>
      <c r="AB60" s="30"/>
    </row>
    <row r="61" spans="1:28" ht="15.75" hidden="1" customHeight="1">
      <c r="A61" s="137"/>
      <c r="B61" s="146"/>
      <c r="C61" s="150" t="s">
        <v>130</v>
      </c>
      <c r="D61" s="56" t="s">
        <v>3</v>
      </c>
      <c r="E61" s="121"/>
      <c r="F61" s="130"/>
      <c r="G61" s="56" t="s">
        <v>3</v>
      </c>
      <c r="H61" s="90">
        <f t="shared" si="2"/>
        <v>0</v>
      </c>
      <c r="I61" s="90"/>
      <c r="J61" s="90"/>
      <c r="K61" s="90"/>
      <c r="L61" s="90"/>
      <c r="M61" s="36"/>
      <c r="N61" s="36"/>
      <c r="O61" s="352"/>
      <c r="P61" s="353"/>
      <c r="Q61" s="354"/>
      <c r="T61" s="5"/>
      <c r="U61" s="202"/>
      <c r="V61" s="202"/>
      <c r="X61" s="4"/>
      <c r="Z61" s="33"/>
      <c r="AA61" s="131"/>
      <c r="AB61" s="30"/>
    </row>
    <row r="62" spans="1:28" ht="15.75" hidden="1" customHeight="1">
      <c r="A62" s="137"/>
      <c r="B62" s="146"/>
      <c r="C62" s="151"/>
      <c r="D62" s="56" t="s">
        <v>2</v>
      </c>
      <c r="E62" s="122"/>
      <c r="F62" s="132"/>
      <c r="G62" s="56" t="s">
        <v>40</v>
      </c>
      <c r="H62" s="91">
        <f t="shared" si="2"/>
        <v>0</v>
      </c>
      <c r="I62" s="91"/>
      <c r="J62" s="91"/>
      <c r="K62" s="91"/>
      <c r="L62" s="91"/>
      <c r="M62" s="36"/>
      <c r="N62" s="36"/>
      <c r="O62" s="355"/>
      <c r="P62" s="353"/>
      <c r="Q62" s="354"/>
      <c r="T62" s="5"/>
      <c r="U62" s="54"/>
      <c r="V62" s="54"/>
      <c r="X62" s="4"/>
      <c r="Z62" s="33"/>
      <c r="AA62" s="131"/>
      <c r="AB62" s="30"/>
    </row>
    <row r="63" spans="1:28" ht="15.75" hidden="1" customHeight="1">
      <c r="A63" s="137"/>
      <c r="B63" s="146"/>
      <c r="C63" s="150" t="s">
        <v>131</v>
      </c>
      <c r="D63" s="56" t="s">
        <v>3</v>
      </c>
      <c r="E63" s="121"/>
      <c r="F63" s="130"/>
      <c r="G63" s="56" t="s">
        <v>3</v>
      </c>
      <c r="H63" s="90">
        <f t="shared" si="2"/>
        <v>0</v>
      </c>
      <c r="I63" s="90"/>
      <c r="J63" s="90"/>
      <c r="K63" s="90"/>
      <c r="L63" s="90"/>
      <c r="M63" s="28"/>
      <c r="N63" s="28"/>
      <c r="O63" s="352"/>
      <c r="P63" s="353"/>
      <c r="Q63" s="354"/>
      <c r="X63" s="32"/>
      <c r="Z63" s="33"/>
      <c r="AA63" s="131"/>
      <c r="AB63" s="30"/>
    </row>
    <row r="64" spans="1:28" ht="15.75" hidden="1" customHeight="1">
      <c r="A64" s="137"/>
      <c r="B64" s="147"/>
      <c r="C64" s="151"/>
      <c r="D64" s="56" t="s">
        <v>2</v>
      </c>
      <c r="E64" s="122"/>
      <c r="F64" s="132"/>
      <c r="G64" s="56" t="s">
        <v>40</v>
      </c>
      <c r="H64" s="91">
        <f t="shared" si="2"/>
        <v>0</v>
      </c>
      <c r="I64" s="91"/>
      <c r="J64" s="91"/>
      <c r="K64" s="91"/>
      <c r="L64" s="91"/>
      <c r="M64" s="35"/>
      <c r="N64" s="34"/>
      <c r="O64" s="355"/>
      <c r="P64" s="353"/>
      <c r="Q64" s="354"/>
      <c r="X64" s="32"/>
      <c r="Z64" s="33"/>
      <c r="AA64" s="131"/>
      <c r="AB64" s="30"/>
    </row>
    <row r="65" spans="1:28" ht="15.75" hidden="1" customHeight="1">
      <c r="A65" s="137" t="s">
        <v>132</v>
      </c>
      <c r="B65" s="155" t="s">
        <v>319</v>
      </c>
      <c r="C65" s="203" t="s">
        <v>133</v>
      </c>
      <c r="D65" s="56" t="s">
        <v>3</v>
      </c>
      <c r="E65" s="148" t="s">
        <v>316</v>
      </c>
      <c r="F65" s="130">
        <v>1</v>
      </c>
      <c r="G65" s="56" t="s">
        <v>3</v>
      </c>
      <c r="H65" s="90">
        <f t="shared" si="2"/>
        <v>0</v>
      </c>
      <c r="I65" s="90"/>
      <c r="J65" s="90"/>
      <c r="K65" s="90"/>
      <c r="L65" s="90"/>
      <c r="M65" s="87"/>
      <c r="N65" s="87"/>
      <c r="O65" s="352">
        <f t="shared" ref="O65:O93" si="5">+F66/F65</f>
        <v>0</v>
      </c>
      <c r="P65" s="353" t="e">
        <f t="shared" ref="P65:P93" si="6">+H66/H65</f>
        <v>#DIV/0!</v>
      </c>
      <c r="Q65" s="354">
        <v>0</v>
      </c>
      <c r="X65" s="32"/>
    </row>
    <row r="66" spans="1:28" ht="15.75" hidden="1" customHeight="1">
      <c r="A66" s="137"/>
      <c r="B66" s="146"/>
      <c r="C66" s="204"/>
      <c r="D66" s="56" t="s">
        <v>2</v>
      </c>
      <c r="E66" s="267"/>
      <c r="F66" s="132"/>
      <c r="G66" s="56" t="s">
        <v>40</v>
      </c>
      <c r="H66" s="91">
        <f t="shared" si="2"/>
        <v>0</v>
      </c>
      <c r="I66" s="91"/>
      <c r="J66" s="91"/>
      <c r="K66" s="91"/>
      <c r="L66" s="91"/>
      <c r="M66" s="88"/>
      <c r="N66" s="88"/>
      <c r="O66" s="355"/>
      <c r="P66" s="353"/>
      <c r="Q66" s="354"/>
      <c r="AB66" s="30"/>
    </row>
    <row r="67" spans="1:28" ht="15.75" customHeight="1">
      <c r="A67" s="137"/>
      <c r="B67" s="146"/>
      <c r="C67" s="203" t="s">
        <v>134</v>
      </c>
      <c r="D67" s="56" t="s">
        <v>3</v>
      </c>
      <c r="E67" s="148" t="s">
        <v>316</v>
      </c>
      <c r="F67" s="130">
        <v>1</v>
      </c>
      <c r="G67" s="56" t="s">
        <v>3</v>
      </c>
      <c r="H67" s="90">
        <f t="shared" si="2"/>
        <v>100000000</v>
      </c>
      <c r="I67" s="90">
        <v>100000000</v>
      </c>
      <c r="J67" s="90"/>
      <c r="K67" s="90"/>
      <c r="L67" s="90"/>
      <c r="M67" s="87"/>
      <c r="N67" s="87"/>
      <c r="O67" s="352">
        <f>+F68/F67</f>
        <v>0</v>
      </c>
      <c r="P67" s="353">
        <f t="shared" si="6"/>
        <v>0</v>
      </c>
      <c r="Q67" s="354">
        <v>0</v>
      </c>
    </row>
    <row r="68" spans="1:28" ht="15.75" customHeight="1">
      <c r="A68" s="137"/>
      <c r="B68" s="146"/>
      <c r="C68" s="204"/>
      <c r="D68" s="56" t="s">
        <v>2</v>
      </c>
      <c r="E68" s="267"/>
      <c r="F68" s="132"/>
      <c r="G68" s="56" t="s">
        <v>40</v>
      </c>
      <c r="H68" s="91">
        <f t="shared" si="2"/>
        <v>0</v>
      </c>
      <c r="I68" s="91"/>
      <c r="J68" s="91"/>
      <c r="K68" s="91"/>
      <c r="L68" s="91"/>
      <c r="M68" s="88"/>
      <c r="N68" s="88"/>
      <c r="O68" s="355"/>
      <c r="P68" s="353"/>
      <c r="Q68" s="354"/>
    </row>
    <row r="69" spans="1:28" ht="15.75" hidden="1" customHeight="1">
      <c r="A69" s="137"/>
      <c r="B69" s="146"/>
      <c r="C69" s="150" t="s">
        <v>135</v>
      </c>
      <c r="D69" s="56" t="s">
        <v>3</v>
      </c>
      <c r="E69" s="148" t="s">
        <v>316</v>
      </c>
      <c r="F69" s="130"/>
      <c r="G69" s="56" t="s">
        <v>3</v>
      </c>
      <c r="H69" s="90">
        <f t="shared" si="2"/>
        <v>0</v>
      </c>
      <c r="I69" s="90"/>
      <c r="J69" s="90"/>
      <c r="K69" s="90"/>
      <c r="L69" s="90"/>
      <c r="M69" s="87"/>
      <c r="N69" s="87"/>
      <c r="O69" s="352" t="e">
        <f t="shared" si="5"/>
        <v>#DIV/0!</v>
      </c>
      <c r="P69" s="353" t="e">
        <f t="shared" si="6"/>
        <v>#DIV/0!</v>
      </c>
      <c r="Q69" s="354">
        <v>0</v>
      </c>
    </row>
    <row r="70" spans="1:28" ht="15.75" hidden="1" customHeight="1">
      <c r="A70" s="137"/>
      <c r="B70" s="146"/>
      <c r="C70" s="151"/>
      <c r="D70" s="56" t="s">
        <v>2</v>
      </c>
      <c r="E70" s="267"/>
      <c r="F70" s="132"/>
      <c r="G70" s="56" t="s">
        <v>40</v>
      </c>
      <c r="H70" s="91">
        <f t="shared" si="2"/>
        <v>0</v>
      </c>
      <c r="I70" s="91"/>
      <c r="J70" s="91"/>
      <c r="K70" s="91"/>
      <c r="L70" s="91"/>
      <c r="M70" s="88"/>
      <c r="N70" s="88"/>
      <c r="O70" s="355"/>
      <c r="P70" s="353"/>
      <c r="Q70" s="354"/>
    </row>
    <row r="71" spans="1:28" ht="15.75" hidden="1" customHeight="1">
      <c r="A71" s="137"/>
      <c r="B71" s="146"/>
      <c r="C71" s="150" t="s">
        <v>136</v>
      </c>
      <c r="D71" s="56" t="s">
        <v>3</v>
      </c>
      <c r="E71" s="148" t="s">
        <v>316</v>
      </c>
      <c r="F71" s="130"/>
      <c r="G71" s="56" t="s">
        <v>3</v>
      </c>
      <c r="H71" s="90">
        <f t="shared" si="2"/>
        <v>0</v>
      </c>
      <c r="I71" s="90"/>
      <c r="J71" s="90"/>
      <c r="K71" s="90"/>
      <c r="L71" s="90"/>
      <c r="M71" s="87"/>
      <c r="N71" s="87"/>
      <c r="O71" s="352" t="e">
        <f t="shared" si="5"/>
        <v>#DIV/0!</v>
      </c>
      <c r="P71" s="353" t="e">
        <f t="shared" si="6"/>
        <v>#DIV/0!</v>
      </c>
      <c r="Q71" s="354">
        <v>0</v>
      </c>
    </row>
    <row r="72" spans="1:28" ht="15.75" hidden="1" customHeight="1">
      <c r="A72" s="137"/>
      <c r="B72" s="146"/>
      <c r="C72" s="151"/>
      <c r="D72" s="56" t="s">
        <v>2</v>
      </c>
      <c r="E72" s="267"/>
      <c r="F72" s="132"/>
      <c r="G72" s="56" t="s">
        <v>40</v>
      </c>
      <c r="H72" s="91">
        <f t="shared" si="2"/>
        <v>0</v>
      </c>
      <c r="I72" s="91"/>
      <c r="J72" s="91"/>
      <c r="K72" s="91"/>
      <c r="L72" s="91"/>
      <c r="M72" s="88"/>
      <c r="N72" s="88"/>
      <c r="O72" s="355"/>
      <c r="P72" s="353"/>
      <c r="Q72" s="354"/>
    </row>
    <row r="73" spans="1:28" ht="15.75" hidden="1" customHeight="1">
      <c r="A73" s="137"/>
      <c r="B73" s="146"/>
      <c r="C73" s="150" t="s">
        <v>137</v>
      </c>
      <c r="D73" s="56" t="s">
        <v>3</v>
      </c>
      <c r="E73" s="148" t="s">
        <v>316</v>
      </c>
      <c r="F73" s="130"/>
      <c r="G73" s="56" t="s">
        <v>3</v>
      </c>
      <c r="H73" s="90">
        <f t="shared" si="2"/>
        <v>0</v>
      </c>
      <c r="I73" s="90"/>
      <c r="J73" s="90"/>
      <c r="K73" s="90"/>
      <c r="L73" s="90"/>
      <c r="M73" s="87"/>
      <c r="N73" s="87"/>
      <c r="O73" s="352" t="e">
        <f t="shared" si="5"/>
        <v>#DIV/0!</v>
      </c>
      <c r="P73" s="353" t="e">
        <f t="shared" si="6"/>
        <v>#DIV/0!</v>
      </c>
      <c r="Q73" s="354">
        <v>0</v>
      </c>
    </row>
    <row r="74" spans="1:28" ht="15.75" hidden="1" customHeight="1">
      <c r="A74" s="137"/>
      <c r="B74" s="146"/>
      <c r="C74" s="151"/>
      <c r="D74" s="56" t="s">
        <v>2</v>
      </c>
      <c r="E74" s="267"/>
      <c r="F74" s="132"/>
      <c r="G74" s="56" t="s">
        <v>40</v>
      </c>
      <c r="H74" s="91">
        <f t="shared" si="2"/>
        <v>0</v>
      </c>
      <c r="I74" s="91"/>
      <c r="J74" s="91"/>
      <c r="K74" s="91"/>
      <c r="L74" s="91"/>
      <c r="M74" s="88"/>
      <c r="N74" s="88"/>
      <c r="O74" s="355"/>
      <c r="P74" s="353"/>
      <c r="Q74" s="354"/>
    </row>
    <row r="75" spans="1:28" ht="15.75" customHeight="1">
      <c r="A75" s="137"/>
      <c r="B75" s="146"/>
      <c r="C75" s="203" t="s">
        <v>152</v>
      </c>
      <c r="D75" s="56" t="s">
        <v>3</v>
      </c>
      <c r="E75" s="148" t="s">
        <v>316</v>
      </c>
      <c r="F75" s="130">
        <v>1</v>
      </c>
      <c r="G75" s="56" t="s">
        <v>3</v>
      </c>
      <c r="H75" s="90">
        <f t="shared" si="2"/>
        <v>70000000</v>
      </c>
      <c r="I75" s="90">
        <v>70000000</v>
      </c>
      <c r="J75" s="90"/>
      <c r="K75" s="90"/>
      <c r="L75" s="90"/>
      <c r="M75" s="87"/>
      <c r="N75" s="87"/>
      <c r="O75" s="352">
        <f t="shared" si="5"/>
        <v>0</v>
      </c>
      <c r="P75" s="353">
        <f t="shared" si="6"/>
        <v>0</v>
      </c>
      <c r="Q75" s="354">
        <v>0</v>
      </c>
    </row>
    <row r="76" spans="1:28" ht="15.75" customHeight="1">
      <c r="A76" s="137"/>
      <c r="B76" s="146"/>
      <c r="C76" s="204"/>
      <c r="D76" s="56" t="s">
        <v>2</v>
      </c>
      <c r="E76" s="267"/>
      <c r="F76" s="132"/>
      <c r="G76" s="56" t="s">
        <v>40</v>
      </c>
      <c r="H76" s="91">
        <f t="shared" si="2"/>
        <v>0</v>
      </c>
      <c r="I76" s="91"/>
      <c r="J76" s="91"/>
      <c r="K76" s="91"/>
      <c r="L76" s="91"/>
      <c r="M76" s="88"/>
      <c r="N76" s="88"/>
      <c r="O76" s="355"/>
      <c r="P76" s="353"/>
      <c r="Q76" s="354"/>
    </row>
    <row r="77" spans="1:28" ht="15.75" hidden="1" customHeight="1">
      <c r="A77" s="137"/>
      <c r="B77" s="146"/>
      <c r="C77" s="150" t="s">
        <v>138</v>
      </c>
      <c r="D77" s="56" t="s">
        <v>3</v>
      </c>
      <c r="E77" s="148" t="s">
        <v>316</v>
      </c>
      <c r="F77" s="130"/>
      <c r="G77" s="56" t="s">
        <v>3</v>
      </c>
      <c r="H77" s="90">
        <f t="shared" si="2"/>
        <v>0</v>
      </c>
      <c r="I77" s="90"/>
      <c r="J77" s="90"/>
      <c r="K77" s="90"/>
      <c r="L77" s="90"/>
      <c r="M77" s="87"/>
      <c r="N77" s="87"/>
      <c r="O77" s="352" t="e">
        <f t="shared" si="5"/>
        <v>#DIV/0!</v>
      </c>
      <c r="P77" s="353" t="e">
        <f t="shared" si="6"/>
        <v>#DIV/0!</v>
      </c>
      <c r="Q77" s="354">
        <v>0</v>
      </c>
    </row>
    <row r="78" spans="1:28" ht="15.75" hidden="1" customHeight="1">
      <c r="A78" s="137"/>
      <c r="B78" s="146"/>
      <c r="C78" s="151"/>
      <c r="D78" s="56" t="s">
        <v>2</v>
      </c>
      <c r="E78" s="267"/>
      <c r="F78" s="132"/>
      <c r="G78" s="56" t="s">
        <v>40</v>
      </c>
      <c r="H78" s="91">
        <f t="shared" si="2"/>
        <v>0</v>
      </c>
      <c r="I78" s="91"/>
      <c r="J78" s="91"/>
      <c r="K78" s="91"/>
      <c r="L78" s="91"/>
      <c r="M78" s="88"/>
      <c r="N78" s="88"/>
      <c r="O78" s="355"/>
      <c r="P78" s="353"/>
      <c r="Q78" s="354"/>
    </row>
    <row r="79" spans="1:28" ht="15.75" hidden="1" customHeight="1">
      <c r="A79" s="137"/>
      <c r="B79" s="146"/>
      <c r="C79" s="150" t="s">
        <v>139</v>
      </c>
      <c r="D79" s="56" t="s">
        <v>3</v>
      </c>
      <c r="E79" s="148" t="s">
        <v>316</v>
      </c>
      <c r="F79" s="130"/>
      <c r="G79" s="56" t="s">
        <v>3</v>
      </c>
      <c r="H79" s="90">
        <f t="shared" si="2"/>
        <v>0</v>
      </c>
      <c r="I79" s="90"/>
      <c r="J79" s="90"/>
      <c r="K79" s="90"/>
      <c r="L79" s="90"/>
      <c r="M79" s="87"/>
      <c r="N79" s="87"/>
      <c r="O79" s="352" t="e">
        <f t="shared" si="5"/>
        <v>#DIV/0!</v>
      </c>
      <c r="P79" s="353" t="e">
        <f t="shared" si="6"/>
        <v>#DIV/0!</v>
      </c>
      <c r="Q79" s="354">
        <v>0</v>
      </c>
    </row>
    <row r="80" spans="1:28" ht="15.75" hidden="1" customHeight="1">
      <c r="A80" s="137"/>
      <c r="B80" s="146"/>
      <c r="C80" s="151"/>
      <c r="D80" s="56" t="s">
        <v>2</v>
      </c>
      <c r="E80" s="267"/>
      <c r="F80" s="132"/>
      <c r="G80" s="56" t="s">
        <v>40</v>
      </c>
      <c r="H80" s="91">
        <f t="shared" si="2"/>
        <v>0</v>
      </c>
      <c r="I80" s="91"/>
      <c r="J80" s="91"/>
      <c r="K80" s="91"/>
      <c r="L80" s="91"/>
      <c r="M80" s="88"/>
      <c r="N80" s="88"/>
      <c r="O80" s="355"/>
      <c r="P80" s="353"/>
      <c r="Q80" s="354"/>
    </row>
    <row r="81" spans="1:17" ht="15.75" hidden="1" customHeight="1">
      <c r="A81" s="137"/>
      <c r="B81" s="146"/>
      <c r="C81" s="150" t="s">
        <v>140</v>
      </c>
      <c r="D81" s="56" t="s">
        <v>3</v>
      </c>
      <c r="E81" s="148" t="s">
        <v>316</v>
      </c>
      <c r="F81" s="130"/>
      <c r="G81" s="56" t="s">
        <v>3</v>
      </c>
      <c r="H81" s="90">
        <f t="shared" si="2"/>
        <v>0</v>
      </c>
      <c r="I81" s="90"/>
      <c r="J81" s="90"/>
      <c r="K81" s="90"/>
      <c r="L81" s="90"/>
      <c r="M81" s="87"/>
      <c r="N81" s="87"/>
      <c r="O81" s="352" t="e">
        <f t="shared" si="5"/>
        <v>#DIV/0!</v>
      </c>
      <c r="P81" s="353" t="e">
        <f t="shared" si="6"/>
        <v>#DIV/0!</v>
      </c>
      <c r="Q81" s="354">
        <v>0</v>
      </c>
    </row>
    <row r="82" spans="1:17" ht="15.75" hidden="1" customHeight="1">
      <c r="A82" s="137"/>
      <c r="B82" s="147"/>
      <c r="C82" s="151"/>
      <c r="D82" s="56" t="s">
        <v>2</v>
      </c>
      <c r="E82" s="267"/>
      <c r="F82" s="132"/>
      <c r="G82" s="56" t="s">
        <v>40</v>
      </c>
      <c r="H82" s="91">
        <f t="shared" si="2"/>
        <v>0</v>
      </c>
      <c r="I82" s="91"/>
      <c r="J82" s="91"/>
      <c r="K82" s="91"/>
      <c r="L82" s="91"/>
      <c r="M82" s="88"/>
      <c r="N82" s="88"/>
      <c r="O82" s="355"/>
      <c r="P82" s="353"/>
      <c r="Q82" s="354"/>
    </row>
    <row r="83" spans="1:17" ht="15.75" customHeight="1">
      <c r="A83" s="137" t="s">
        <v>141</v>
      </c>
      <c r="B83" s="155" t="s">
        <v>320</v>
      </c>
      <c r="C83" s="203" t="s">
        <v>142</v>
      </c>
      <c r="D83" s="56" t="s">
        <v>3</v>
      </c>
      <c r="E83" s="148" t="s">
        <v>316</v>
      </c>
      <c r="F83" s="130">
        <v>2</v>
      </c>
      <c r="G83" s="56" t="s">
        <v>3</v>
      </c>
      <c r="H83" s="90">
        <f t="shared" si="2"/>
        <v>5980000000</v>
      </c>
      <c r="I83" s="90"/>
      <c r="J83" s="90"/>
      <c r="K83" s="90"/>
      <c r="L83" s="90">
        <v>5980000000</v>
      </c>
      <c r="M83" s="87"/>
      <c r="N83" s="87"/>
      <c r="O83" s="352">
        <f t="shared" si="5"/>
        <v>0</v>
      </c>
      <c r="P83" s="353">
        <f t="shared" si="6"/>
        <v>0</v>
      </c>
      <c r="Q83" s="354">
        <v>0</v>
      </c>
    </row>
    <row r="84" spans="1:17" ht="15.75" customHeight="1">
      <c r="A84" s="137"/>
      <c r="B84" s="146"/>
      <c r="C84" s="204"/>
      <c r="D84" s="56" t="s">
        <v>2</v>
      </c>
      <c r="E84" s="267"/>
      <c r="F84" s="132"/>
      <c r="G84" s="56" t="s">
        <v>40</v>
      </c>
      <c r="H84" s="91">
        <f t="shared" si="2"/>
        <v>0</v>
      </c>
      <c r="I84" s="91"/>
      <c r="J84" s="91"/>
      <c r="K84" s="91"/>
      <c r="L84" s="91"/>
      <c r="M84" s="88"/>
      <c r="N84" s="88"/>
      <c r="O84" s="355"/>
      <c r="P84" s="353"/>
      <c r="Q84" s="354"/>
    </row>
    <row r="85" spans="1:17" ht="15.75" customHeight="1">
      <c r="A85" s="137"/>
      <c r="B85" s="146"/>
      <c r="C85" s="203" t="s">
        <v>143</v>
      </c>
      <c r="D85" s="56" t="s">
        <v>3</v>
      </c>
      <c r="E85" s="148" t="s">
        <v>316</v>
      </c>
      <c r="F85" s="130">
        <v>2</v>
      </c>
      <c r="G85" s="56" t="s">
        <v>3</v>
      </c>
      <c r="H85" s="90">
        <f t="shared" si="2"/>
        <v>520000000</v>
      </c>
      <c r="I85" s="90"/>
      <c r="J85" s="90"/>
      <c r="K85" s="90"/>
      <c r="L85" s="90">
        <v>520000000</v>
      </c>
      <c r="M85" s="87"/>
      <c r="N85" s="87"/>
      <c r="O85" s="352">
        <f t="shared" si="5"/>
        <v>0</v>
      </c>
      <c r="P85" s="353">
        <f t="shared" si="6"/>
        <v>0</v>
      </c>
      <c r="Q85" s="354">
        <v>0</v>
      </c>
    </row>
    <row r="86" spans="1:17" ht="15.75" customHeight="1">
      <c r="A86" s="137"/>
      <c r="B86" s="146"/>
      <c r="C86" s="204"/>
      <c r="D86" s="56" t="s">
        <v>2</v>
      </c>
      <c r="E86" s="267"/>
      <c r="F86" s="132"/>
      <c r="G86" s="56" t="s">
        <v>40</v>
      </c>
      <c r="H86" s="91">
        <f t="shared" si="2"/>
        <v>0</v>
      </c>
      <c r="I86" s="90">
        <v>0</v>
      </c>
      <c r="J86" s="91">
        <v>0</v>
      </c>
      <c r="K86" s="91"/>
      <c r="L86" s="91"/>
      <c r="M86" s="88"/>
      <c r="N86" s="88"/>
      <c r="O86" s="355"/>
      <c r="P86" s="353"/>
      <c r="Q86" s="354"/>
    </row>
    <row r="87" spans="1:17" ht="15.75" hidden="1" customHeight="1">
      <c r="A87" s="137"/>
      <c r="B87" s="146"/>
      <c r="C87" s="150" t="s">
        <v>144</v>
      </c>
      <c r="D87" s="56" t="s">
        <v>3</v>
      </c>
      <c r="E87" s="148" t="s">
        <v>316</v>
      </c>
      <c r="F87" s="130"/>
      <c r="G87" s="56" t="s">
        <v>3</v>
      </c>
      <c r="H87" s="90">
        <f t="shared" si="2"/>
        <v>0</v>
      </c>
      <c r="I87" s="90"/>
      <c r="J87" s="90"/>
      <c r="K87" s="90"/>
      <c r="L87" s="90"/>
      <c r="M87" s="87">
        <v>45293</v>
      </c>
      <c r="N87" s="87">
        <v>45657</v>
      </c>
      <c r="O87" s="197" t="e">
        <f t="shared" si="5"/>
        <v>#DIV/0!</v>
      </c>
      <c r="P87" s="197" t="e">
        <f t="shared" si="6"/>
        <v>#DIV/0!</v>
      </c>
      <c r="Q87" s="195">
        <v>0</v>
      </c>
    </row>
    <row r="88" spans="1:17" ht="15.75" hidden="1" customHeight="1">
      <c r="A88" s="137"/>
      <c r="B88" s="146"/>
      <c r="C88" s="151"/>
      <c r="D88" s="56" t="s">
        <v>2</v>
      </c>
      <c r="E88" s="267"/>
      <c r="F88" s="132"/>
      <c r="G88" s="56" t="s">
        <v>40</v>
      </c>
      <c r="H88" s="91">
        <f t="shared" si="2"/>
        <v>0</v>
      </c>
      <c r="I88" s="91"/>
      <c r="J88" s="91"/>
      <c r="K88" s="91"/>
      <c r="L88" s="91"/>
      <c r="M88" s="88">
        <v>45293</v>
      </c>
      <c r="N88" s="88">
        <v>45657</v>
      </c>
      <c r="O88" s="197"/>
      <c r="P88" s="197"/>
      <c r="Q88" s="195"/>
    </row>
    <row r="89" spans="1:17" ht="15.75" hidden="1" customHeight="1">
      <c r="A89" s="137"/>
      <c r="B89" s="146"/>
      <c r="C89" s="150" t="s">
        <v>145</v>
      </c>
      <c r="D89" s="56" t="s">
        <v>3</v>
      </c>
      <c r="E89" s="148" t="s">
        <v>316</v>
      </c>
      <c r="F89" s="130"/>
      <c r="G89" s="56" t="s">
        <v>3</v>
      </c>
      <c r="H89" s="90">
        <f t="shared" si="2"/>
        <v>0</v>
      </c>
      <c r="I89" s="90"/>
      <c r="J89" s="90"/>
      <c r="K89" s="90"/>
      <c r="L89" s="90"/>
      <c r="M89" s="87">
        <v>45293</v>
      </c>
      <c r="N89" s="87">
        <v>45657</v>
      </c>
      <c r="O89" s="352" t="e">
        <f t="shared" si="5"/>
        <v>#DIV/0!</v>
      </c>
      <c r="P89" s="353" t="e">
        <f t="shared" si="6"/>
        <v>#DIV/0!</v>
      </c>
      <c r="Q89" s="354">
        <v>0</v>
      </c>
    </row>
    <row r="90" spans="1:17" ht="15.75" hidden="1" customHeight="1">
      <c r="A90" s="137"/>
      <c r="B90" s="146"/>
      <c r="C90" s="151"/>
      <c r="D90" s="56" t="s">
        <v>2</v>
      </c>
      <c r="E90" s="267"/>
      <c r="F90" s="132"/>
      <c r="G90" s="56" t="s">
        <v>40</v>
      </c>
      <c r="H90" s="91">
        <f t="shared" si="2"/>
        <v>0</v>
      </c>
      <c r="I90" s="91"/>
      <c r="J90" s="91"/>
      <c r="K90" s="91"/>
      <c r="L90" s="91"/>
      <c r="M90" s="88">
        <v>45293</v>
      </c>
      <c r="N90" s="88">
        <v>45657</v>
      </c>
      <c r="O90" s="355"/>
      <c r="P90" s="353"/>
      <c r="Q90" s="354"/>
    </row>
    <row r="91" spans="1:17" ht="15.75" hidden="1" customHeight="1">
      <c r="A91" s="137"/>
      <c r="B91" s="146"/>
      <c r="C91" s="150" t="s">
        <v>146</v>
      </c>
      <c r="D91" s="56" t="s">
        <v>3</v>
      </c>
      <c r="E91" s="148" t="s">
        <v>316</v>
      </c>
      <c r="F91" s="130"/>
      <c r="G91" s="56" t="s">
        <v>3</v>
      </c>
      <c r="H91" s="90">
        <f t="shared" si="2"/>
        <v>0</v>
      </c>
      <c r="I91" s="90"/>
      <c r="J91" s="90"/>
      <c r="K91" s="90"/>
      <c r="L91" s="90"/>
      <c r="M91" s="87">
        <v>45293</v>
      </c>
      <c r="N91" s="87">
        <v>45657</v>
      </c>
      <c r="O91" s="352" t="e">
        <f t="shared" si="5"/>
        <v>#DIV/0!</v>
      </c>
      <c r="P91" s="353" t="e">
        <f t="shared" si="6"/>
        <v>#DIV/0!</v>
      </c>
      <c r="Q91" s="354">
        <v>0</v>
      </c>
    </row>
    <row r="92" spans="1:17" ht="15.75" hidden="1" customHeight="1">
      <c r="A92" s="137"/>
      <c r="B92" s="146"/>
      <c r="C92" s="151"/>
      <c r="D92" s="56" t="s">
        <v>2</v>
      </c>
      <c r="E92" s="267"/>
      <c r="F92" s="132"/>
      <c r="G92" s="56" t="s">
        <v>40</v>
      </c>
      <c r="H92" s="91">
        <f t="shared" si="2"/>
        <v>0</v>
      </c>
      <c r="I92" s="91"/>
      <c r="J92" s="91"/>
      <c r="K92" s="91"/>
      <c r="L92" s="91"/>
      <c r="M92" s="88">
        <v>45293</v>
      </c>
      <c r="N92" s="88">
        <v>45657</v>
      </c>
      <c r="O92" s="355"/>
      <c r="P92" s="353"/>
      <c r="Q92" s="354"/>
    </row>
    <row r="93" spans="1:17" ht="15.75" customHeight="1">
      <c r="A93" s="137"/>
      <c r="B93" s="146"/>
      <c r="C93" s="203" t="s">
        <v>153</v>
      </c>
      <c r="D93" s="56" t="s">
        <v>3</v>
      </c>
      <c r="E93" s="148" t="s">
        <v>316</v>
      </c>
      <c r="F93" s="130">
        <v>4</v>
      </c>
      <c r="G93" s="56" t="s">
        <v>3</v>
      </c>
      <c r="H93" s="90">
        <f t="shared" si="2"/>
        <v>133000000</v>
      </c>
      <c r="I93" s="90">
        <v>133000000</v>
      </c>
      <c r="J93" s="90"/>
      <c r="K93" s="90"/>
      <c r="L93" s="90"/>
      <c r="M93" s="87"/>
      <c r="N93" s="87"/>
      <c r="O93" s="352">
        <f t="shared" si="5"/>
        <v>0</v>
      </c>
      <c r="P93" s="353">
        <f t="shared" si="6"/>
        <v>0</v>
      </c>
      <c r="Q93" s="354">
        <v>0</v>
      </c>
    </row>
    <row r="94" spans="1:17" ht="15.75" customHeight="1">
      <c r="A94" s="137"/>
      <c r="B94" s="146"/>
      <c r="C94" s="204"/>
      <c r="D94" s="56" t="s">
        <v>2</v>
      </c>
      <c r="E94" s="267"/>
      <c r="F94" s="132"/>
      <c r="G94" s="56" t="s">
        <v>40</v>
      </c>
      <c r="H94" s="91">
        <f t="shared" ref="H94" si="7">+I94+J94+K94+L94</f>
        <v>0</v>
      </c>
      <c r="I94" s="91"/>
      <c r="J94" s="91"/>
      <c r="K94" s="91"/>
      <c r="L94" s="91"/>
      <c r="M94" s="88"/>
      <c r="N94" s="88"/>
      <c r="O94" s="355"/>
      <c r="P94" s="353"/>
      <c r="Q94" s="354"/>
    </row>
    <row r="95" spans="1:17" ht="15.75" hidden="1" customHeight="1">
      <c r="A95" s="137"/>
      <c r="B95" s="146"/>
      <c r="C95" s="150" t="s">
        <v>147</v>
      </c>
      <c r="D95" s="56" t="s">
        <v>3</v>
      </c>
      <c r="E95" s="121"/>
      <c r="F95" s="133"/>
      <c r="G95" s="56" t="s">
        <v>3</v>
      </c>
      <c r="H95" s="134"/>
      <c r="I95" s="23"/>
      <c r="J95" s="23"/>
      <c r="K95" s="135"/>
      <c r="L95" s="23"/>
      <c r="M95" s="72"/>
      <c r="N95" s="34"/>
      <c r="O95" s="352"/>
      <c r="P95" s="353"/>
      <c r="Q95" s="354"/>
    </row>
    <row r="96" spans="1:17" ht="15.75" hidden="1" customHeight="1">
      <c r="A96" s="137"/>
      <c r="B96" s="146"/>
      <c r="C96" s="151"/>
      <c r="D96" s="56" t="s">
        <v>2</v>
      </c>
      <c r="E96" s="122"/>
      <c r="F96" s="133"/>
      <c r="G96" s="56" t="s">
        <v>40</v>
      </c>
      <c r="H96" s="134"/>
      <c r="I96" s="23"/>
      <c r="J96" s="23"/>
      <c r="K96" s="135"/>
      <c r="L96" s="23"/>
      <c r="M96" s="72"/>
      <c r="N96" s="34"/>
      <c r="O96" s="355"/>
      <c r="P96" s="353"/>
      <c r="Q96" s="354"/>
    </row>
    <row r="97" spans="1:18" ht="15.75" hidden="1" customHeight="1">
      <c r="A97" s="137"/>
      <c r="B97" s="146"/>
      <c r="C97" s="150" t="s">
        <v>148</v>
      </c>
      <c r="D97" s="56" t="s">
        <v>3</v>
      </c>
      <c r="E97" s="121"/>
      <c r="F97" s="133"/>
      <c r="G97" s="56" t="s">
        <v>3</v>
      </c>
      <c r="H97" s="134"/>
      <c r="I97" s="23"/>
      <c r="J97" s="23"/>
      <c r="K97" s="135"/>
      <c r="L97" s="23"/>
      <c r="M97" s="72"/>
      <c r="N97" s="34"/>
      <c r="O97" s="352"/>
      <c r="P97" s="353"/>
      <c r="Q97" s="354"/>
    </row>
    <row r="98" spans="1:18" ht="15.75" hidden="1" customHeight="1">
      <c r="A98" s="137"/>
      <c r="B98" s="146"/>
      <c r="C98" s="151"/>
      <c r="D98" s="56" t="s">
        <v>2</v>
      </c>
      <c r="E98" s="122"/>
      <c r="F98" s="133"/>
      <c r="G98" s="56" t="s">
        <v>40</v>
      </c>
      <c r="H98" s="134"/>
      <c r="I98" s="23"/>
      <c r="J98" s="23"/>
      <c r="K98" s="135"/>
      <c r="L98" s="23"/>
      <c r="M98" s="72"/>
      <c r="N98" s="34"/>
      <c r="O98" s="355"/>
      <c r="P98" s="353"/>
      <c r="Q98" s="354"/>
    </row>
    <row r="99" spans="1:18" ht="15.75" hidden="1" customHeight="1">
      <c r="A99" s="137"/>
      <c r="B99" s="146"/>
      <c r="C99" s="150" t="s">
        <v>149</v>
      </c>
      <c r="D99" s="56" t="s">
        <v>3</v>
      </c>
      <c r="E99" s="121"/>
      <c r="F99" s="133"/>
      <c r="G99" s="56" t="s">
        <v>3</v>
      </c>
      <c r="H99" s="134"/>
      <c r="I99" s="23"/>
      <c r="J99" s="23"/>
      <c r="K99" s="135"/>
      <c r="L99" s="136"/>
      <c r="M99" s="27"/>
      <c r="N99" s="27"/>
      <c r="O99" s="352"/>
      <c r="P99" s="353"/>
      <c r="Q99" s="354"/>
    </row>
    <row r="100" spans="1:18" ht="15.75" hidden="1" customHeight="1">
      <c r="A100" s="137"/>
      <c r="B100" s="147"/>
      <c r="C100" s="151"/>
      <c r="D100" s="56" t="s">
        <v>2</v>
      </c>
      <c r="E100" s="122"/>
      <c r="F100" s="133"/>
      <c r="G100" s="56" t="s">
        <v>40</v>
      </c>
      <c r="H100" s="134"/>
      <c r="I100" s="20"/>
      <c r="J100" s="20"/>
      <c r="K100" s="135"/>
      <c r="L100" s="23"/>
      <c r="M100" s="20"/>
      <c r="N100" s="19"/>
      <c r="O100" s="355"/>
      <c r="P100" s="353"/>
      <c r="Q100" s="354"/>
    </row>
    <row r="101" spans="1:18" ht="15.75" customHeight="1">
      <c r="B101" s="195"/>
      <c r="C101" s="196" t="s">
        <v>7</v>
      </c>
      <c r="D101" s="56" t="s">
        <v>3</v>
      </c>
      <c r="E101" s="148"/>
      <c r="F101" s="133"/>
      <c r="G101" s="56" t="s">
        <v>3</v>
      </c>
      <c r="H101" s="90">
        <f>+H29+H31+H65+H67+H75+H83+H85+H93</f>
        <v>6803000000</v>
      </c>
      <c r="I101" s="90">
        <f>+I67+I75+I83+I85+I93</f>
        <v>303000000</v>
      </c>
      <c r="J101" s="90">
        <f t="shared" ref="I101:L101" si="8">+J29+J31+J65+J67+J75+J83+J85+J93</f>
        <v>0</v>
      </c>
      <c r="K101" s="90">
        <f t="shared" si="8"/>
        <v>0</v>
      </c>
      <c r="L101" s="90">
        <f t="shared" si="8"/>
        <v>6500000000</v>
      </c>
      <c r="M101" s="23"/>
      <c r="N101" s="19"/>
      <c r="O101" s="352"/>
      <c r="P101" s="353"/>
      <c r="Q101" s="354"/>
    </row>
    <row r="102" spans="1:18" ht="15.75" customHeight="1">
      <c r="B102" s="195"/>
      <c r="C102" s="196"/>
      <c r="D102" s="56" t="s">
        <v>2</v>
      </c>
      <c r="E102" s="149"/>
      <c r="F102" s="133"/>
      <c r="G102" s="56" t="s">
        <v>40</v>
      </c>
      <c r="H102" s="91">
        <f>+H30+H32+H66+H68+H76+H84+H86+H94</f>
        <v>0</v>
      </c>
      <c r="I102" s="91">
        <f t="shared" ref="I102:L102" si="9">+I30+I32+I66+I68+I76+I84+I86+I94</f>
        <v>0</v>
      </c>
      <c r="J102" s="91">
        <f t="shared" si="9"/>
        <v>0</v>
      </c>
      <c r="K102" s="91">
        <f t="shared" si="9"/>
        <v>0</v>
      </c>
      <c r="L102" s="91">
        <f t="shared" si="9"/>
        <v>0</v>
      </c>
      <c r="M102" s="20"/>
      <c r="N102" s="19"/>
      <c r="O102" s="355"/>
      <c r="P102" s="353"/>
      <c r="Q102" s="354"/>
    </row>
    <row r="103" spans="1:18">
      <c r="D103" s="18"/>
      <c r="H103" s="17"/>
      <c r="I103" s="14"/>
      <c r="J103" s="16"/>
      <c r="K103" s="16"/>
      <c r="L103" s="16"/>
      <c r="M103" s="15"/>
      <c r="N103" s="15"/>
      <c r="O103" s="14"/>
      <c r="P103" s="12"/>
      <c r="Q103" s="13"/>
      <c r="R103" s="12"/>
    </row>
    <row r="104" spans="1:18" ht="31.5">
      <c r="B104" s="198" t="s">
        <v>42</v>
      </c>
      <c r="C104" s="198"/>
      <c r="D104" s="198" t="s">
        <v>6</v>
      </c>
      <c r="E104" s="198"/>
      <c r="F104" s="198"/>
      <c r="G104" s="198"/>
      <c r="H104" s="198"/>
      <c r="I104" s="198"/>
      <c r="J104" s="77" t="s">
        <v>44</v>
      </c>
      <c r="K104" s="198" t="s">
        <v>45</v>
      </c>
      <c r="L104" s="198"/>
      <c r="M104" s="200" t="s">
        <v>5</v>
      </c>
      <c r="N104" s="201"/>
      <c r="O104" s="201"/>
      <c r="P104" s="201"/>
      <c r="Q104" s="201"/>
    </row>
    <row r="105" spans="1:18" ht="26.25" customHeight="1">
      <c r="B105" s="184" t="s">
        <v>368</v>
      </c>
      <c r="C105" s="294"/>
      <c r="D105" s="315" t="s">
        <v>369</v>
      </c>
      <c r="E105" s="316"/>
      <c r="F105" s="316"/>
      <c r="G105" s="316"/>
      <c r="H105" s="316"/>
      <c r="I105" s="317"/>
      <c r="J105" s="148" t="s">
        <v>33</v>
      </c>
      <c r="K105" s="268" t="s">
        <v>3</v>
      </c>
      <c r="L105" s="324">
        <v>260</v>
      </c>
      <c r="M105" s="176" t="s">
        <v>50</v>
      </c>
      <c r="N105" s="176"/>
      <c r="O105" s="176"/>
      <c r="P105" s="176"/>
      <c r="Q105" s="176"/>
    </row>
    <row r="106" spans="1:18" ht="18" customHeight="1">
      <c r="B106" s="295"/>
      <c r="C106" s="296"/>
      <c r="D106" s="318"/>
      <c r="E106" s="319"/>
      <c r="F106" s="319"/>
      <c r="G106" s="319"/>
      <c r="H106" s="319"/>
      <c r="I106" s="320"/>
      <c r="J106" s="267"/>
      <c r="K106" s="269"/>
      <c r="L106" s="325"/>
      <c r="M106" s="176"/>
      <c r="N106" s="176"/>
      <c r="O106" s="176"/>
      <c r="P106" s="176"/>
      <c r="Q106" s="176"/>
    </row>
    <row r="107" spans="1:18" ht="18.75" customHeight="1">
      <c r="B107" s="295"/>
      <c r="C107" s="296"/>
      <c r="D107" s="318"/>
      <c r="E107" s="319"/>
      <c r="F107" s="319"/>
      <c r="G107" s="319"/>
      <c r="H107" s="319"/>
      <c r="I107" s="320"/>
      <c r="J107" s="267"/>
      <c r="K107" s="270"/>
      <c r="L107" s="326"/>
      <c r="M107" s="183" t="s">
        <v>4</v>
      </c>
      <c r="N107" s="183"/>
      <c r="O107" s="183"/>
      <c r="P107" s="183"/>
      <c r="Q107" s="183"/>
    </row>
    <row r="108" spans="1:18" ht="14.25" customHeight="1">
      <c r="B108" s="295"/>
      <c r="C108" s="296"/>
      <c r="D108" s="318"/>
      <c r="E108" s="319"/>
      <c r="F108" s="319"/>
      <c r="G108" s="319"/>
      <c r="H108" s="319"/>
      <c r="I108" s="320"/>
      <c r="J108" s="267"/>
      <c r="K108" s="268" t="s">
        <v>2</v>
      </c>
      <c r="L108" s="327"/>
      <c r="M108" s="183"/>
      <c r="N108" s="183"/>
      <c r="O108" s="183"/>
      <c r="P108" s="183"/>
      <c r="Q108" s="183"/>
    </row>
    <row r="109" spans="1:18">
      <c r="B109" s="295"/>
      <c r="C109" s="296"/>
      <c r="D109" s="318"/>
      <c r="E109" s="319"/>
      <c r="F109" s="319"/>
      <c r="G109" s="319"/>
      <c r="H109" s="319"/>
      <c r="I109" s="320"/>
      <c r="J109" s="267"/>
      <c r="K109" s="269"/>
      <c r="L109" s="328"/>
      <c r="M109" s="185" t="s">
        <v>360</v>
      </c>
      <c r="N109" s="185"/>
      <c r="O109" s="185"/>
      <c r="P109" s="185"/>
      <c r="Q109" s="185"/>
    </row>
    <row r="110" spans="1:18">
      <c r="B110" s="297"/>
      <c r="C110" s="298"/>
      <c r="D110" s="321"/>
      <c r="E110" s="322"/>
      <c r="F110" s="322"/>
      <c r="G110" s="322"/>
      <c r="H110" s="322"/>
      <c r="I110" s="323"/>
      <c r="J110" s="149"/>
      <c r="K110" s="270"/>
      <c r="L110" s="329"/>
      <c r="M110" s="185"/>
      <c r="N110" s="185"/>
      <c r="O110" s="185"/>
      <c r="P110" s="185"/>
      <c r="Q110" s="185"/>
    </row>
    <row r="111" spans="1:18" ht="15" customHeight="1">
      <c r="B111" s="177" t="s">
        <v>1</v>
      </c>
      <c r="C111" s="178"/>
      <c r="D111" s="178"/>
      <c r="E111" s="178"/>
      <c r="F111" s="178"/>
      <c r="G111" s="178"/>
      <c r="H111" s="178"/>
      <c r="I111" s="178"/>
      <c r="J111" s="178"/>
      <c r="K111" s="178"/>
      <c r="L111" s="179"/>
      <c r="M111" s="183" t="s">
        <v>0</v>
      </c>
      <c r="N111" s="183"/>
      <c r="O111" s="183"/>
      <c r="P111" s="183"/>
      <c r="Q111" s="183"/>
    </row>
    <row r="112" spans="1:18" ht="29.25" customHeight="1">
      <c r="B112" s="180"/>
      <c r="C112" s="181"/>
      <c r="D112" s="181"/>
      <c r="E112" s="181"/>
      <c r="F112" s="181"/>
      <c r="G112" s="181"/>
      <c r="H112" s="181"/>
      <c r="I112" s="181"/>
      <c r="J112" s="181"/>
      <c r="K112" s="181"/>
      <c r="L112" s="182"/>
      <c r="M112" s="183"/>
      <c r="N112" s="183"/>
      <c r="O112" s="183"/>
      <c r="P112" s="183"/>
      <c r="Q112" s="183"/>
    </row>
    <row r="113" spans="8:53">
      <c r="M113" s="11"/>
      <c r="N113" s="11"/>
    </row>
    <row r="114" spans="8:53" ht="15.75">
      <c r="H114" s="89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</row>
    <row r="115" spans="8:53" ht="15.75"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</row>
    <row r="116" spans="8:53" ht="15.75"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8:53" ht="15.75"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8:53" ht="15.75"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8:53" ht="15.75"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</row>
    <row r="120" spans="8:53" ht="15.75"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8:53" ht="15.75"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</row>
    <row r="122" spans="8:53" ht="15.75"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8:53" ht="15.75"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</row>
    <row r="124" spans="8:53" ht="15.75"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</row>
    <row r="125" spans="8:53" ht="15.75"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</row>
    <row r="126" spans="8:53" ht="15.75"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</row>
    <row r="127" spans="8:53" ht="15.75"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8:53" ht="15.75"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8:53" ht="15.75"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</row>
    <row r="130" spans="18:53" ht="15.75"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8:53" ht="15.75"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8:53" ht="15.75"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</row>
    <row r="133" spans="18:53" ht="15.75"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8:53" ht="15.75"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</row>
    <row r="135" spans="18:53" ht="15.75"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</row>
    <row r="136" spans="18:53" ht="15.75"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</row>
    <row r="137" spans="18:53" ht="15.75"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</row>
    <row r="138" spans="18:53" ht="15.75"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</row>
  </sheetData>
  <mergeCells count="263">
    <mergeCell ref="O95:O96"/>
    <mergeCell ref="P95:P96"/>
    <mergeCell ref="Q95:Q96"/>
    <mergeCell ref="O97:O98"/>
    <mergeCell ref="P97:P98"/>
    <mergeCell ref="Q97:Q98"/>
    <mergeCell ref="O91:O92"/>
    <mergeCell ref="P91:P92"/>
    <mergeCell ref="Q91:Q92"/>
    <mergeCell ref="O93:O94"/>
    <mergeCell ref="P93:P94"/>
    <mergeCell ref="Q93:Q94"/>
    <mergeCell ref="E67:E68"/>
    <mergeCell ref="E69:E70"/>
    <mergeCell ref="E71:E72"/>
    <mergeCell ref="E73:E74"/>
    <mergeCell ref="E75:E76"/>
    <mergeCell ref="E77:E78"/>
    <mergeCell ref="E79:E80"/>
    <mergeCell ref="E81:E82"/>
    <mergeCell ref="E85:E86"/>
    <mergeCell ref="E87:E88"/>
    <mergeCell ref="E89:E90"/>
    <mergeCell ref="E91:E92"/>
    <mergeCell ref="E93:E94"/>
    <mergeCell ref="O85:O86"/>
    <mergeCell ref="P85:P86"/>
    <mergeCell ref="Q85:Q86"/>
    <mergeCell ref="O87:O88"/>
    <mergeCell ref="P87:P88"/>
    <mergeCell ref="Q73:Q74"/>
    <mergeCell ref="O75:O76"/>
    <mergeCell ref="P75:P76"/>
    <mergeCell ref="Q75:Q76"/>
    <mergeCell ref="O77:O78"/>
    <mergeCell ref="P77:P78"/>
    <mergeCell ref="Q77:Q78"/>
    <mergeCell ref="Q87:Q88"/>
    <mergeCell ref="O89:O90"/>
    <mergeCell ref="P89:P90"/>
    <mergeCell ref="Q89:Q90"/>
    <mergeCell ref="O79:O80"/>
    <mergeCell ref="P79:P80"/>
    <mergeCell ref="Q79:Q80"/>
    <mergeCell ref="O81:O82"/>
    <mergeCell ref="P81:P82"/>
    <mergeCell ref="Q81:Q82"/>
    <mergeCell ref="O83:O84"/>
    <mergeCell ref="P83:P84"/>
    <mergeCell ref="Q83:Q84"/>
    <mergeCell ref="C67:C68"/>
    <mergeCell ref="C63:C64"/>
    <mergeCell ref="O63:O64"/>
    <mergeCell ref="P63:P64"/>
    <mergeCell ref="E83:E84"/>
    <mergeCell ref="C81:C82"/>
    <mergeCell ref="C97:C98"/>
    <mergeCell ref="B65:B82"/>
    <mergeCell ref="A65:A82"/>
    <mergeCell ref="C83:C84"/>
    <mergeCell ref="C85:C86"/>
    <mergeCell ref="C87:C88"/>
    <mergeCell ref="C89:C90"/>
    <mergeCell ref="C91:C92"/>
    <mergeCell ref="C93:C94"/>
    <mergeCell ref="C95:C96"/>
    <mergeCell ref="B83:B100"/>
    <mergeCell ref="A83:A100"/>
    <mergeCell ref="C73:C74"/>
    <mergeCell ref="C75:C76"/>
    <mergeCell ref="C77:C78"/>
    <mergeCell ref="C79:C80"/>
    <mergeCell ref="O73:O74"/>
    <mergeCell ref="P73:P74"/>
    <mergeCell ref="Q63:Q64"/>
    <mergeCell ref="A29:A46"/>
    <mergeCell ref="A47:A64"/>
    <mergeCell ref="B47:B64"/>
    <mergeCell ref="C69:C70"/>
    <mergeCell ref="C71:C72"/>
    <mergeCell ref="B29:B46"/>
    <mergeCell ref="C41:C42"/>
    <mergeCell ref="C37:C38"/>
    <mergeCell ref="O69:O70"/>
    <mergeCell ref="P69:P70"/>
    <mergeCell ref="Q69:Q70"/>
    <mergeCell ref="O71:O72"/>
    <mergeCell ref="P71:P72"/>
    <mergeCell ref="Q71:Q72"/>
    <mergeCell ref="O57:O58"/>
    <mergeCell ref="P57:P58"/>
    <mergeCell ref="Q57:Q58"/>
    <mergeCell ref="C51:C52"/>
    <mergeCell ref="O51:O52"/>
    <mergeCell ref="P51:P52"/>
    <mergeCell ref="Q51:Q52"/>
    <mergeCell ref="O53:O54"/>
    <mergeCell ref="P53:P54"/>
    <mergeCell ref="U57:V57"/>
    <mergeCell ref="C59:C60"/>
    <mergeCell ref="O59:O60"/>
    <mergeCell ref="P59:P60"/>
    <mergeCell ref="Q59:Q60"/>
    <mergeCell ref="O61:O62"/>
    <mergeCell ref="P61:P62"/>
    <mergeCell ref="Q61:Q62"/>
    <mergeCell ref="U61:V61"/>
    <mergeCell ref="C61:C62"/>
    <mergeCell ref="C57:C58"/>
    <mergeCell ref="Q53:Q54"/>
    <mergeCell ref="U53:V53"/>
    <mergeCell ref="C55:C56"/>
    <mergeCell ref="O55:O56"/>
    <mergeCell ref="P55:P56"/>
    <mergeCell ref="Q55:Q56"/>
    <mergeCell ref="C47:C48"/>
    <mergeCell ref="E47:E48"/>
    <mergeCell ref="O47:O48"/>
    <mergeCell ref="P47:P48"/>
    <mergeCell ref="Q47:Q48"/>
    <mergeCell ref="O49:O50"/>
    <mergeCell ref="P49:P50"/>
    <mergeCell ref="Q49:Q50"/>
    <mergeCell ref="U49:V49"/>
    <mergeCell ref="C53:C54"/>
    <mergeCell ref="C49:C50"/>
    <mergeCell ref="O41:O42"/>
    <mergeCell ref="P41:P42"/>
    <mergeCell ref="Q41:Q42"/>
    <mergeCell ref="U41:V41"/>
    <mergeCell ref="C43:C44"/>
    <mergeCell ref="O43:O44"/>
    <mergeCell ref="P43:P44"/>
    <mergeCell ref="Q43:Q44"/>
    <mergeCell ref="O45:O46"/>
    <mergeCell ref="P45:P46"/>
    <mergeCell ref="Q45:Q46"/>
    <mergeCell ref="U45:V45"/>
    <mergeCell ref="C45:C46"/>
    <mergeCell ref="C35:C36"/>
    <mergeCell ref="E35:E36"/>
    <mergeCell ref="O35:O36"/>
    <mergeCell ref="E37:E38"/>
    <mergeCell ref="O37:O38"/>
    <mergeCell ref="P37:P38"/>
    <mergeCell ref="Q37:Q38"/>
    <mergeCell ref="U37:V37"/>
    <mergeCell ref="C39:C40"/>
    <mergeCell ref="O39:O40"/>
    <mergeCell ref="P39:P40"/>
    <mergeCell ref="Q39:Q40"/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C6:Q6"/>
    <mergeCell ref="D7:Q7"/>
    <mergeCell ref="D8:Q8"/>
    <mergeCell ref="B9:C9"/>
    <mergeCell ref="D9:I9"/>
    <mergeCell ref="J9:L25"/>
    <mergeCell ref="M9:Q9"/>
    <mergeCell ref="B15:C15"/>
    <mergeCell ref="D15:I15"/>
    <mergeCell ref="B16:B25"/>
    <mergeCell ref="D16:E25"/>
    <mergeCell ref="F16:I16"/>
    <mergeCell ref="F17:I17"/>
    <mergeCell ref="F18:I18"/>
    <mergeCell ref="F19:I19"/>
    <mergeCell ref="U26:V26"/>
    <mergeCell ref="O27:O28"/>
    <mergeCell ref="P27:P28"/>
    <mergeCell ref="Q27:Q28"/>
    <mergeCell ref="U27:V27"/>
    <mergeCell ref="U28:V28"/>
    <mergeCell ref="F20:I20"/>
    <mergeCell ref="F21:I21"/>
    <mergeCell ref="F22:I22"/>
    <mergeCell ref="F23:I23"/>
    <mergeCell ref="F24:I24"/>
    <mergeCell ref="F25:I25"/>
    <mergeCell ref="F26:F28"/>
    <mergeCell ref="G26:G28"/>
    <mergeCell ref="H26:H28"/>
    <mergeCell ref="I26:L27"/>
    <mergeCell ref="U11:W11"/>
    <mergeCell ref="O67:O68"/>
    <mergeCell ref="P67:P68"/>
    <mergeCell ref="U29:V29"/>
    <mergeCell ref="C31:C32"/>
    <mergeCell ref="E31:E32"/>
    <mergeCell ref="O31:O32"/>
    <mergeCell ref="P31:P32"/>
    <mergeCell ref="Q31:Q32"/>
    <mergeCell ref="Q33:Q34"/>
    <mergeCell ref="U33:V33"/>
    <mergeCell ref="Q35:Q36"/>
    <mergeCell ref="C65:C66"/>
    <mergeCell ref="E65:E66"/>
    <mergeCell ref="O65:O66"/>
    <mergeCell ref="P65:P66"/>
    <mergeCell ref="Q65:Q66"/>
    <mergeCell ref="Q29:Q30"/>
    <mergeCell ref="B14:C14"/>
    <mergeCell ref="D14:I14"/>
    <mergeCell ref="B12:C12"/>
    <mergeCell ref="D12:I12"/>
    <mergeCell ref="B13:C13"/>
    <mergeCell ref="D13:I13"/>
    <mergeCell ref="O101:O102"/>
    <mergeCell ref="P101:P102"/>
    <mergeCell ref="Q101:Q102"/>
    <mergeCell ref="B10:C10"/>
    <mergeCell ref="D10:I10"/>
    <mergeCell ref="N10:P10"/>
    <mergeCell ref="B11:C11"/>
    <mergeCell ref="D11:I11"/>
    <mergeCell ref="M11:Q25"/>
    <mergeCell ref="M26:N27"/>
    <mergeCell ref="O26:Q26"/>
    <mergeCell ref="P35:P36"/>
    <mergeCell ref="C29:C30"/>
    <mergeCell ref="E29:E30"/>
    <mergeCell ref="O29:O30"/>
    <mergeCell ref="P29:P30"/>
    <mergeCell ref="B26:B28"/>
    <mergeCell ref="C26:C28"/>
    <mergeCell ref="D26:D28"/>
    <mergeCell ref="E26:E28"/>
    <mergeCell ref="C33:C34"/>
    <mergeCell ref="E33:E34"/>
    <mergeCell ref="O33:O34"/>
    <mergeCell ref="P33:P34"/>
    <mergeCell ref="B111:L112"/>
    <mergeCell ref="M111:Q112"/>
    <mergeCell ref="Q67:Q68"/>
    <mergeCell ref="C99:C100"/>
    <mergeCell ref="O99:O100"/>
    <mergeCell ref="P99:P100"/>
    <mergeCell ref="Q99:Q100"/>
    <mergeCell ref="B105:C110"/>
    <mergeCell ref="D105:I110"/>
    <mergeCell ref="J105:J110"/>
    <mergeCell ref="K105:K107"/>
    <mergeCell ref="L105:L107"/>
    <mergeCell ref="K108:K110"/>
    <mergeCell ref="L108:L110"/>
    <mergeCell ref="M107:Q108"/>
    <mergeCell ref="M109:Q110"/>
    <mergeCell ref="B104:C104"/>
    <mergeCell ref="D104:I104"/>
    <mergeCell ref="K104:L104"/>
    <mergeCell ref="M104:Q104"/>
    <mergeCell ref="M105:Q106"/>
    <mergeCell ref="B101:B102"/>
    <mergeCell ref="C101:C102"/>
    <mergeCell ref="E101:E102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FC2D-0ED8-418E-A642-40655E41B360}">
  <sheetPr>
    <tabColor rgb="FF66FFFF"/>
  </sheetPr>
  <dimension ref="A1:IQ96"/>
  <sheetViews>
    <sheetView topLeftCell="A7" zoomScale="70" zoomScaleNormal="70" workbookViewId="0">
      <selection activeCell="O23" sqref="O23:Q36"/>
    </sheetView>
  </sheetViews>
  <sheetFormatPr baseColWidth="10" defaultColWidth="12.5703125" defaultRowHeight="15"/>
  <cols>
    <col min="1" max="1" width="9.7109375" style="125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51" ht="22.5" customHeight="1"/>
    <row r="2" spans="1:251" s="39" customFormat="1" ht="37.5" customHeight="1">
      <c r="A2" s="126"/>
      <c r="B2" s="239"/>
      <c r="C2" s="239"/>
      <c r="D2" s="240" t="s">
        <v>28</v>
      </c>
      <c r="E2" s="241"/>
      <c r="F2" s="241"/>
      <c r="G2" s="241"/>
      <c r="H2" s="241"/>
      <c r="I2" s="241"/>
      <c r="J2" s="241"/>
      <c r="K2" s="242"/>
      <c r="L2" s="246" t="s">
        <v>32</v>
      </c>
      <c r="M2" s="247"/>
      <c r="N2" s="247"/>
      <c r="O2" s="248"/>
      <c r="P2" s="249"/>
      <c r="Q2" s="250"/>
      <c r="R2" s="53"/>
    </row>
    <row r="3" spans="1:251" s="39" customFormat="1" ht="37.5" customHeight="1">
      <c r="A3" s="126"/>
      <c r="B3" s="239"/>
      <c r="C3" s="239"/>
      <c r="D3" s="243"/>
      <c r="E3" s="244"/>
      <c r="F3" s="244"/>
      <c r="G3" s="244"/>
      <c r="H3" s="244"/>
      <c r="I3" s="244"/>
      <c r="J3" s="244"/>
      <c r="K3" s="245"/>
      <c r="L3" s="246" t="s">
        <v>29</v>
      </c>
      <c r="M3" s="247"/>
      <c r="N3" s="247"/>
      <c r="O3" s="248"/>
      <c r="P3" s="251"/>
      <c r="Q3" s="252"/>
      <c r="R3" s="53"/>
    </row>
    <row r="4" spans="1:251" s="39" customFormat="1" ht="33.75" customHeight="1">
      <c r="A4" s="126"/>
      <c r="B4" s="239"/>
      <c r="C4" s="239"/>
      <c r="D4" s="240" t="s">
        <v>27</v>
      </c>
      <c r="E4" s="241"/>
      <c r="F4" s="241"/>
      <c r="G4" s="241"/>
      <c r="H4" s="241"/>
      <c r="I4" s="241"/>
      <c r="J4" s="241"/>
      <c r="K4" s="242"/>
      <c r="L4" s="246" t="s">
        <v>30</v>
      </c>
      <c r="M4" s="247"/>
      <c r="N4" s="247"/>
      <c r="O4" s="248"/>
      <c r="P4" s="251"/>
      <c r="Q4" s="252"/>
      <c r="R4" s="53"/>
    </row>
    <row r="5" spans="1:251" s="39" customFormat="1" ht="38.25" customHeight="1">
      <c r="A5" s="126"/>
      <c r="B5" s="239"/>
      <c r="C5" s="239"/>
      <c r="D5" s="243"/>
      <c r="E5" s="244"/>
      <c r="F5" s="244"/>
      <c r="G5" s="244"/>
      <c r="H5" s="244"/>
      <c r="I5" s="244"/>
      <c r="J5" s="244"/>
      <c r="K5" s="245"/>
      <c r="L5" s="246" t="s">
        <v>31</v>
      </c>
      <c r="M5" s="247"/>
      <c r="N5" s="247"/>
      <c r="O5" s="248"/>
      <c r="P5" s="253"/>
      <c r="Q5" s="254"/>
      <c r="R5" s="53"/>
    </row>
    <row r="6" spans="1:251" s="39" customFormat="1" ht="23.25" customHeight="1">
      <c r="A6" s="126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53"/>
    </row>
    <row r="7" spans="1:251" s="39" customFormat="1" ht="31.5" customHeight="1">
      <c r="A7" s="126"/>
      <c r="B7" s="55" t="s">
        <v>38</v>
      </c>
      <c r="C7" s="55" t="s">
        <v>47</v>
      </c>
      <c r="D7" s="229" t="s">
        <v>48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53"/>
    </row>
    <row r="8" spans="1:251" s="62" customFormat="1" ht="36" customHeight="1">
      <c r="A8" s="127"/>
      <c r="B8" s="61" t="s">
        <v>26</v>
      </c>
      <c r="C8" s="63" t="s">
        <v>378</v>
      </c>
      <c r="D8" s="219" t="s">
        <v>379</v>
      </c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</row>
    <row r="9" spans="1:251" s="39" customFormat="1" ht="36" customHeight="1">
      <c r="A9" s="126"/>
      <c r="B9" s="219" t="s">
        <v>61</v>
      </c>
      <c r="C9" s="219"/>
      <c r="D9" s="220" t="s">
        <v>77</v>
      </c>
      <c r="E9" s="220"/>
      <c r="F9" s="220"/>
      <c r="G9" s="220"/>
      <c r="H9" s="220"/>
      <c r="I9" s="220"/>
      <c r="J9" s="394" t="s">
        <v>25</v>
      </c>
      <c r="K9" s="376"/>
      <c r="L9" s="377"/>
      <c r="M9" s="231" t="s">
        <v>24</v>
      </c>
      <c r="N9" s="231"/>
      <c r="O9" s="231"/>
      <c r="P9" s="231"/>
      <c r="Q9" s="231"/>
      <c r="R9" s="47"/>
      <c r="T9" s="218"/>
      <c r="U9" s="218"/>
      <c r="V9" s="218"/>
      <c r="W9" s="218"/>
      <c r="X9" s="218"/>
    </row>
    <row r="10" spans="1:251" s="39" customFormat="1" ht="36" customHeight="1">
      <c r="A10" s="126"/>
      <c r="B10" s="219" t="s">
        <v>62</v>
      </c>
      <c r="C10" s="219"/>
      <c r="D10" s="220" t="s">
        <v>78</v>
      </c>
      <c r="E10" s="220"/>
      <c r="F10" s="220"/>
      <c r="G10" s="220"/>
      <c r="H10" s="220"/>
      <c r="I10" s="220"/>
      <c r="J10" s="395"/>
      <c r="K10" s="378"/>
      <c r="L10" s="379"/>
      <c r="M10" s="52" t="s">
        <v>23</v>
      </c>
      <c r="N10" s="221" t="s">
        <v>22</v>
      </c>
      <c r="O10" s="221"/>
      <c r="P10" s="221"/>
      <c r="Q10" s="52" t="s">
        <v>21</v>
      </c>
      <c r="R10" s="47"/>
      <c r="T10" s="51"/>
      <c r="U10" s="51"/>
      <c r="V10" s="51"/>
      <c r="W10" s="51"/>
      <c r="X10" s="51"/>
    </row>
    <row r="11" spans="1:251" s="39" customFormat="1" ht="31.5" customHeight="1">
      <c r="A11" s="126"/>
      <c r="B11" s="222" t="s">
        <v>20</v>
      </c>
      <c r="C11" s="222"/>
      <c r="D11" s="223" t="s">
        <v>71</v>
      </c>
      <c r="E11" s="223"/>
      <c r="F11" s="223"/>
      <c r="G11" s="223"/>
      <c r="H11" s="223"/>
      <c r="I11" s="223"/>
      <c r="J11" s="395"/>
      <c r="K11" s="378"/>
      <c r="L11" s="379"/>
      <c r="M11" s="382"/>
      <c r="N11" s="383"/>
      <c r="O11" s="383"/>
      <c r="P11" s="383"/>
      <c r="Q11" s="384"/>
      <c r="R11" s="47"/>
      <c r="T11" s="50"/>
      <c r="U11" s="225"/>
      <c r="V11" s="225"/>
      <c r="W11" s="225"/>
      <c r="X11" s="50"/>
      <c r="Z11" s="49"/>
      <c r="AA11" s="49"/>
    </row>
    <row r="12" spans="1:251" s="39" customFormat="1" ht="43.5" customHeight="1">
      <c r="A12" s="126"/>
      <c r="B12" s="230" t="s">
        <v>64</v>
      </c>
      <c r="C12" s="230"/>
      <c r="D12" s="235" t="s">
        <v>155</v>
      </c>
      <c r="E12" s="235"/>
      <c r="F12" s="235"/>
      <c r="G12" s="235"/>
      <c r="H12" s="235"/>
      <c r="I12" s="235"/>
      <c r="J12" s="395"/>
      <c r="K12" s="378"/>
      <c r="L12" s="379"/>
      <c r="M12" s="385"/>
      <c r="N12" s="386"/>
      <c r="O12" s="386"/>
      <c r="P12" s="386"/>
      <c r="Q12" s="387"/>
      <c r="R12" s="47"/>
      <c r="T12" s="48"/>
      <c r="U12" s="45"/>
      <c r="V12" s="45"/>
      <c r="W12" s="45"/>
      <c r="X12" s="44"/>
      <c r="Z12" s="42"/>
      <c r="AA12" s="41"/>
      <c r="AB12" s="40"/>
    </row>
    <row r="13" spans="1:251" s="39" customFormat="1" ht="23.25" customHeight="1">
      <c r="A13" s="126"/>
      <c r="B13" s="232" t="s">
        <v>19</v>
      </c>
      <c r="C13" s="232"/>
      <c r="D13" s="233">
        <v>2024730010095</v>
      </c>
      <c r="E13" s="233"/>
      <c r="F13" s="233"/>
      <c r="G13" s="233"/>
      <c r="H13" s="233"/>
      <c r="I13" s="233"/>
      <c r="J13" s="395"/>
      <c r="K13" s="378"/>
      <c r="L13" s="379"/>
      <c r="M13" s="385"/>
      <c r="N13" s="386"/>
      <c r="O13" s="386"/>
      <c r="P13" s="386"/>
      <c r="Q13" s="387"/>
      <c r="R13" s="47"/>
      <c r="T13" s="48"/>
      <c r="U13" s="45"/>
      <c r="V13" s="45"/>
      <c r="W13" s="45"/>
      <c r="X13" s="44"/>
      <c r="Z13" s="42"/>
      <c r="AA13" s="41"/>
      <c r="AB13" s="40"/>
    </row>
    <row r="14" spans="1:251" s="39" customFormat="1" ht="28.5" customHeight="1">
      <c r="A14" s="126"/>
      <c r="B14" s="391" t="s">
        <v>68</v>
      </c>
      <c r="C14" s="64" t="s">
        <v>72</v>
      </c>
      <c r="D14" s="370" t="s">
        <v>67</v>
      </c>
      <c r="E14" s="371"/>
      <c r="F14" s="308" t="s">
        <v>52</v>
      </c>
      <c r="G14" s="308"/>
      <c r="H14" s="308"/>
      <c r="I14" s="308"/>
      <c r="J14" s="395"/>
      <c r="K14" s="378"/>
      <c r="L14" s="379"/>
      <c r="M14" s="385"/>
      <c r="N14" s="386"/>
      <c r="O14" s="386"/>
      <c r="P14" s="386"/>
      <c r="Q14" s="387"/>
      <c r="R14" s="47"/>
      <c r="T14" s="46"/>
      <c r="U14" s="45"/>
      <c r="V14" s="45"/>
      <c r="W14" s="45"/>
      <c r="X14" s="44"/>
      <c r="Y14" s="43"/>
      <c r="Z14" s="42"/>
      <c r="AA14" s="41"/>
      <c r="AB14" s="40"/>
    </row>
    <row r="15" spans="1:251" s="39" customFormat="1" ht="28.5" customHeight="1">
      <c r="A15" s="126"/>
      <c r="B15" s="393"/>
      <c r="C15" s="64" t="s">
        <v>82</v>
      </c>
      <c r="D15" s="374"/>
      <c r="E15" s="375"/>
      <c r="F15" s="308" t="s">
        <v>73</v>
      </c>
      <c r="G15" s="308"/>
      <c r="H15" s="308"/>
      <c r="I15" s="308"/>
      <c r="J15" s="396"/>
      <c r="K15" s="380"/>
      <c r="L15" s="381"/>
      <c r="M15" s="388"/>
      <c r="N15" s="389"/>
      <c r="O15" s="389"/>
      <c r="P15" s="389"/>
      <c r="Q15" s="390"/>
      <c r="R15" s="47"/>
      <c r="T15" s="46"/>
      <c r="U15" s="45"/>
      <c r="V15" s="45"/>
      <c r="W15" s="45"/>
      <c r="X15" s="44"/>
      <c r="Y15" s="43"/>
      <c r="Z15" s="42"/>
      <c r="AA15" s="41"/>
      <c r="AB15" s="40"/>
    </row>
    <row r="16" spans="1:251" ht="28.5" customHeight="1">
      <c r="B16" s="205" t="s">
        <v>36</v>
      </c>
      <c r="C16" s="208" t="s">
        <v>34</v>
      </c>
      <c r="D16" s="209" t="s">
        <v>39</v>
      </c>
      <c r="E16" s="209" t="s">
        <v>18</v>
      </c>
      <c r="F16" s="209" t="s">
        <v>46</v>
      </c>
      <c r="G16" s="210" t="s">
        <v>41</v>
      </c>
      <c r="H16" s="209" t="s">
        <v>37</v>
      </c>
      <c r="I16" s="211" t="s">
        <v>35</v>
      </c>
      <c r="J16" s="212"/>
      <c r="K16" s="212"/>
      <c r="L16" s="213"/>
      <c r="M16" s="209" t="s">
        <v>17</v>
      </c>
      <c r="N16" s="209"/>
      <c r="O16" s="217" t="s">
        <v>16</v>
      </c>
      <c r="P16" s="217"/>
      <c r="Q16" s="217"/>
      <c r="R16" s="3"/>
      <c r="S16" s="3"/>
      <c r="T16" s="10"/>
      <c r="U16" s="202"/>
      <c r="V16" s="202"/>
      <c r="W16" s="3"/>
      <c r="X16" s="9"/>
      <c r="Y16" s="3"/>
      <c r="Z16" s="16"/>
      <c r="AA16" s="6"/>
      <c r="AB16" s="30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1:251" ht="33.75" customHeight="1">
      <c r="B17" s="206"/>
      <c r="C17" s="208"/>
      <c r="D17" s="209"/>
      <c r="E17" s="209"/>
      <c r="F17" s="209"/>
      <c r="G17" s="209"/>
      <c r="H17" s="209"/>
      <c r="I17" s="214"/>
      <c r="J17" s="215"/>
      <c r="K17" s="215"/>
      <c r="L17" s="216"/>
      <c r="M17" s="209"/>
      <c r="N17" s="209"/>
      <c r="O17" s="209" t="s">
        <v>15</v>
      </c>
      <c r="P17" s="209" t="s">
        <v>14</v>
      </c>
      <c r="Q17" s="208" t="s">
        <v>13</v>
      </c>
      <c r="R17" s="3"/>
      <c r="S17" s="3"/>
      <c r="T17" s="8"/>
      <c r="U17" s="202"/>
      <c r="V17" s="202"/>
      <c r="W17" s="3"/>
      <c r="X17" s="7"/>
      <c r="Y17" s="3"/>
      <c r="Z17" s="16"/>
      <c r="AA17" s="6"/>
      <c r="AB17" s="30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1:251" ht="39.75" customHeight="1">
      <c r="B18" s="207"/>
      <c r="C18" s="208"/>
      <c r="D18" s="209"/>
      <c r="E18" s="209"/>
      <c r="F18" s="209"/>
      <c r="G18" s="209"/>
      <c r="H18" s="209"/>
      <c r="I18" s="58" t="s">
        <v>12</v>
      </c>
      <c r="J18" s="58" t="s">
        <v>11</v>
      </c>
      <c r="K18" s="58" t="s">
        <v>10</v>
      </c>
      <c r="L18" s="79" t="s">
        <v>372</v>
      </c>
      <c r="M18" s="38" t="s">
        <v>9</v>
      </c>
      <c r="N18" s="37" t="s">
        <v>8</v>
      </c>
      <c r="O18" s="209"/>
      <c r="P18" s="209"/>
      <c r="Q18" s="208"/>
      <c r="R18" s="3"/>
      <c r="S18" s="3"/>
      <c r="T18" s="5"/>
      <c r="U18" s="202"/>
      <c r="V18" s="202"/>
      <c r="X18" s="6"/>
      <c r="Z18" s="16"/>
      <c r="AA18" s="6"/>
      <c r="AB18" s="30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1:251" ht="15.2" hidden="1" customHeight="1">
      <c r="A19" s="137" t="s">
        <v>156</v>
      </c>
      <c r="B19" s="155" t="s">
        <v>339</v>
      </c>
      <c r="C19" s="150" t="s">
        <v>157</v>
      </c>
      <c r="D19" s="56" t="s">
        <v>3</v>
      </c>
      <c r="E19" s="143" t="s">
        <v>173</v>
      </c>
      <c r="F19" s="59"/>
      <c r="G19" s="56" t="s">
        <v>3</v>
      </c>
      <c r="H19" s="60">
        <v>20000000</v>
      </c>
      <c r="I19" s="26"/>
      <c r="J19" s="23"/>
      <c r="K19" s="25"/>
      <c r="L19" s="23"/>
      <c r="M19" s="36"/>
      <c r="N19" s="36"/>
      <c r="O19" s="139" t="e">
        <f>+F20/F19</f>
        <v>#DIV/0!</v>
      </c>
      <c r="P19" s="139">
        <f>+H20/H19</f>
        <v>0.5</v>
      </c>
      <c r="Q19" s="140" t="e">
        <f>+(O19*O19)/P19</f>
        <v>#DIV/0!</v>
      </c>
      <c r="T19" s="5"/>
      <c r="U19" s="202"/>
      <c r="V19" s="202"/>
      <c r="X19" s="4"/>
      <c r="Z19" s="33"/>
      <c r="AA19" s="6"/>
      <c r="AB19" s="30"/>
    </row>
    <row r="20" spans="1:251" ht="15.2" hidden="1" customHeight="1">
      <c r="A20" s="137"/>
      <c r="B20" s="146"/>
      <c r="C20" s="151"/>
      <c r="D20" s="56" t="s">
        <v>2</v>
      </c>
      <c r="E20" s="330"/>
      <c r="F20" s="59"/>
      <c r="G20" s="56" t="s">
        <v>40</v>
      </c>
      <c r="H20" s="60">
        <v>10000000</v>
      </c>
      <c r="I20" s="26"/>
      <c r="J20" s="23"/>
      <c r="K20" s="25"/>
      <c r="L20" s="23"/>
      <c r="M20" s="36"/>
      <c r="N20" s="36"/>
      <c r="O20" s="139"/>
      <c r="P20" s="139"/>
      <c r="Q20" s="140"/>
      <c r="T20" s="5"/>
      <c r="U20" s="54"/>
      <c r="V20" s="54"/>
      <c r="X20" s="4"/>
      <c r="Z20" s="33"/>
      <c r="AA20" s="6"/>
      <c r="AB20" s="30"/>
    </row>
    <row r="21" spans="1:251" ht="15.2" hidden="1" customHeight="1">
      <c r="A21" s="137"/>
      <c r="B21" s="146"/>
      <c r="C21" s="150" t="s">
        <v>158</v>
      </c>
      <c r="D21" s="56" t="s">
        <v>3</v>
      </c>
      <c r="E21" s="143"/>
      <c r="F21" s="29"/>
      <c r="G21" s="56" t="s">
        <v>3</v>
      </c>
      <c r="H21" s="26"/>
      <c r="I21" s="26"/>
      <c r="J21" s="20"/>
      <c r="K21" s="25"/>
      <c r="L21" s="20"/>
      <c r="M21" s="28"/>
      <c r="N21" s="28"/>
      <c r="O21" s="311"/>
      <c r="P21" s="311"/>
      <c r="Q21" s="313"/>
      <c r="X21" s="32"/>
      <c r="Z21" s="33"/>
      <c r="AA21" s="6"/>
      <c r="AB21" s="30"/>
    </row>
    <row r="22" spans="1:251" ht="15.2" hidden="1" customHeight="1">
      <c r="A22" s="137"/>
      <c r="B22" s="146"/>
      <c r="C22" s="151"/>
      <c r="D22" s="56" t="s">
        <v>2</v>
      </c>
      <c r="E22" s="330"/>
      <c r="F22" s="31"/>
      <c r="G22" s="56" t="s">
        <v>40</v>
      </c>
      <c r="H22" s="21"/>
      <c r="I22" s="21"/>
      <c r="J22" s="20"/>
      <c r="K22" s="25"/>
      <c r="L22" s="20"/>
      <c r="M22" s="35"/>
      <c r="N22" s="34"/>
      <c r="O22" s="312"/>
      <c r="P22" s="312"/>
      <c r="Q22" s="314"/>
      <c r="X22" s="32"/>
      <c r="Z22" s="33"/>
      <c r="AA22" s="6"/>
      <c r="AB22" s="30"/>
    </row>
    <row r="23" spans="1:251" ht="15.2" customHeight="1">
      <c r="A23" s="137"/>
      <c r="B23" s="146"/>
      <c r="C23" s="203" t="s">
        <v>159</v>
      </c>
      <c r="D23" s="56" t="s">
        <v>3</v>
      </c>
      <c r="E23" s="148" t="s">
        <v>316</v>
      </c>
      <c r="F23" s="22">
        <v>1</v>
      </c>
      <c r="G23" s="56" t="s">
        <v>3</v>
      </c>
      <c r="H23" s="80">
        <f>+I23+J23+K23+L23</f>
        <v>7220485086</v>
      </c>
      <c r="I23" s="80"/>
      <c r="J23" s="80"/>
      <c r="K23" s="80"/>
      <c r="L23" s="80">
        <f>7006977136+'[1]Ejecucion Presupuestal -  30092'!$R$46</f>
        <v>7220485086</v>
      </c>
      <c r="M23" s="101">
        <v>45659</v>
      </c>
      <c r="N23" s="101">
        <v>46022</v>
      </c>
      <c r="O23" s="352">
        <f t="shared" ref="O23:O49" si="0">+F24/F23</f>
        <v>0</v>
      </c>
      <c r="P23" s="353">
        <f t="shared" ref="P23:P49" si="1">+H24/H23</f>
        <v>0</v>
      </c>
      <c r="Q23" s="354">
        <v>0</v>
      </c>
      <c r="X23" s="32"/>
      <c r="Z23" s="33"/>
      <c r="AA23" s="6"/>
      <c r="AB23" s="30"/>
    </row>
    <row r="24" spans="1:251" ht="15.2" customHeight="1">
      <c r="A24" s="137"/>
      <c r="B24" s="146"/>
      <c r="C24" s="204"/>
      <c r="D24" s="56" t="s">
        <v>2</v>
      </c>
      <c r="E24" s="267"/>
      <c r="F24" s="22">
        <v>0</v>
      </c>
      <c r="G24" s="56" t="s">
        <v>40</v>
      </c>
      <c r="H24" s="84">
        <f t="shared" ref="H24:H52" si="2">+I24+J24+K24+L24</f>
        <v>0</v>
      </c>
      <c r="I24" s="84"/>
      <c r="J24" s="84"/>
      <c r="K24" s="84"/>
      <c r="L24" s="84">
        <v>0</v>
      </c>
      <c r="M24" s="88"/>
      <c r="N24" s="88"/>
      <c r="O24" s="355"/>
      <c r="P24" s="353"/>
      <c r="Q24" s="354"/>
      <c r="X24" s="32"/>
      <c r="Z24" s="33"/>
      <c r="AA24" s="6"/>
      <c r="AB24" s="30"/>
    </row>
    <row r="25" spans="1:251" ht="15.2" hidden="1" customHeight="1">
      <c r="A25" s="137"/>
      <c r="B25" s="146"/>
      <c r="C25" s="150" t="s">
        <v>160</v>
      </c>
      <c r="D25" s="56" t="s">
        <v>3</v>
      </c>
      <c r="E25" s="143"/>
      <c r="F25" s="31"/>
      <c r="G25" s="56" t="s">
        <v>3</v>
      </c>
      <c r="H25" s="80">
        <f t="shared" si="2"/>
        <v>0</v>
      </c>
      <c r="I25" s="80"/>
      <c r="J25" s="80"/>
      <c r="K25" s="80"/>
      <c r="L25" s="80"/>
      <c r="M25" s="87">
        <v>45293</v>
      </c>
      <c r="N25" s="87">
        <v>45657</v>
      </c>
      <c r="O25" s="352" t="e">
        <f t="shared" si="0"/>
        <v>#DIV/0!</v>
      </c>
      <c r="P25" s="353" t="e">
        <f t="shared" si="1"/>
        <v>#DIV/0!</v>
      </c>
      <c r="Q25" s="354">
        <v>0</v>
      </c>
      <c r="X25" s="32"/>
      <c r="Z25" s="33"/>
      <c r="AA25" s="6"/>
      <c r="AB25" s="30"/>
    </row>
    <row r="26" spans="1:251" ht="15.2" hidden="1" customHeight="1">
      <c r="A26" s="137"/>
      <c r="B26" s="146"/>
      <c r="C26" s="151"/>
      <c r="D26" s="56" t="s">
        <v>2</v>
      </c>
      <c r="E26" s="330"/>
      <c r="F26" s="31"/>
      <c r="G26" s="56" t="s">
        <v>40</v>
      </c>
      <c r="H26" s="84">
        <f t="shared" si="2"/>
        <v>0</v>
      </c>
      <c r="I26" s="84"/>
      <c r="J26" s="84"/>
      <c r="K26" s="84"/>
      <c r="L26" s="84"/>
      <c r="M26" s="87">
        <v>45293</v>
      </c>
      <c r="N26" s="87">
        <v>45657</v>
      </c>
      <c r="O26" s="355"/>
      <c r="P26" s="353"/>
      <c r="Q26" s="354"/>
      <c r="X26" s="32"/>
      <c r="Z26" s="33"/>
      <c r="AA26" s="6"/>
      <c r="AB26" s="30"/>
    </row>
    <row r="27" spans="1:251" ht="15.2" hidden="1" customHeight="1">
      <c r="A27" s="137"/>
      <c r="B27" s="146"/>
      <c r="C27" s="150" t="s">
        <v>161</v>
      </c>
      <c r="D27" s="56" t="s">
        <v>3</v>
      </c>
      <c r="E27" s="143"/>
      <c r="F27" s="31"/>
      <c r="G27" s="56" t="s">
        <v>3</v>
      </c>
      <c r="H27" s="80">
        <f t="shared" si="2"/>
        <v>0</v>
      </c>
      <c r="I27" s="80"/>
      <c r="J27" s="80"/>
      <c r="K27" s="80"/>
      <c r="L27" s="80"/>
      <c r="M27" s="87">
        <v>45293</v>
      </c>
      <c r="N27" s="87">
        <v>45657</v>
      </c>
      <c r="O27" s="352" t="e">
        <f t="shared" si="0"/>
        <v>#DIV/0!</v>
      </c>
      <c r="P27" s="353" t="e">
        <f t="shared" si="1"/>
        <v>#DIV/0!</v>
      </c>
      <c r="Q27" s="354">
        <v>0</v>
      </c>
      <c r="X27" s="32"/>
      <c r="Z27" s="33"/>
      <c r="AA27" s="6"/>
      <c r="AB27" s="30"/>
    </row>
    <row r="28" spans="1:251" ht="15.2" hidden="1" customHeight="1">
      <c r="A28" s="137"/>
      <c r="B28" s="146"/>
      <c r="C28" s="151"/>
      <c r="D28" s="56" t="s">
        <v>2</v>
      </c>
      <c r="E28" s="330"/>
      <c r="F28" s="31"/>
      <c r="G28" s="56" t="s">
        <v>40</v>
      </c>
      <c r="H28" s="84">
        <f t="shared" si="2"/>
        <v>0</v>
      </c>
      <c r="I28" s="84"/>
      <c r="J28" s="84"/>
      <c r="K28" s="84"/>
      <c r="L28" s="84"/>
      <c r="M28" s="87">
        <v>45293</v>
      </c>
      <c r="N28" s="87">
        <v>45657</v>
      </c>
      <c r="O28" s="355"/>
      <c r="P28" s="353"/>
      <c r="Q28" s="354"/>
      <c r="X28" s="32"/>
      <c r="Z28" s="33"/>
      <c r="AA28" s="6"/>
      <c r="AB28" s="30"/>
    </row>
    <row r="29" spans="1:251" ht="15.2" hidden="1" customHeight="1">
      <c r="A29" s="137"/>
      <c r="B29" s="146"/>
      <c r="C29" s="150" t="s">
        <v>162</v>
      </c>
      <c r="D29" s="56" t="s">
        <v>3</v>
      </c>
      <c r="E29" s="143"/>
      <c r="F29" s="31"/>
      <c r="G29" s="56" t="s">
        <v>3</v>
      </c>
      <c r="H29" s="80">
        <f t="shared" si="2"/>
        <v>0</v>
      </c>
      <c r="I29" s="80"/>
      <c r="J29" s="80"/>
      <c r="K29" s="80"/>
      <c r="L29" s="80"/>
      <c r="M29" s="87">
        <v>45293</v>
      </c>
      <c r="N29" s="87">
        <v>45657</v>
      </c>
      <c r="O29" s="352" t="e">
        <f t="shared" si="0"/>
        <v>#DIV/0!</v>
      </c>
      <c r="P29" s="353" t="e">
        <f t="shared" si="1"/>
        <v>#DIV/0!</v>
      </c>
      <c r="Q29" s="354">
        <v>0</v>
      </c>
      <c r="X29" s="32"/>
      <c r="Z29" s="33"/>
      <c r="AA29" s="6"/>
      <c r="AB29" s="30"/>
    </row>
    <row r="30" spans="1:251" ht="15.2" hidden="1" customHeight="1">
      <c r="A30" s="137"/>
      <c r="B30" s="146"/>
      <c r="C30" s="151"/>
      <c r="D30" s="56" t="s">
        <v>2</v>
      </c>
      <c r="E30" s="330"/>
      <c r="F30" s="31"/>
      <c r="G30" s="56" t="s">
        <v>40</v>
      </c>
      <c r="H30" s="84">
        <f t="shared" si="2"/>
        <v>0</v>
      </c>
      <c r="I30" s="84"/>
      <c r="J30" s="84"/>
      <c r="K30" s="84"/>
      <c r="L30" s="84"/>
      <c r="M30" s="87">
        <v>45293</v>
      </c>
      <c r="N30" s="87">
        <v>45657</v>
      </c>
      <c r="O30" s="355"/>
      <c r="P30" s="353"/>
      <c r="Q30" s="354"/>
      <c r="X30" s="32"/>
      <c r="Z30" s="33"/>
      <c r="AA30" s="6"/>
      <c r="AB30" s="30"/>
    </row>
    <row r="31" spans="1:251" ht="15.2" hidden="1" customHeight="1">
      <c r="A31" s="137"/>
      <c r="B31" s="146"/>
      <c r="C31" s="150" t="s">
        <v>163</v>
      </c>
      <c r="D31" s="56" t="s">
        <v>3</v>
      </c>
      <c r="E31" s="143"/>
      <c r="F31" s="29"/>
      <c r="G31" s="56" t="s">
        <v>3</v>
      </c>
      <c r="H31" s="80">
        <f t="shared" si="2"/>
        <v>0</v>
      </c>
      <c r="I31" s="80"/>
      <c r="J31" s="80"/>
      <c r="K31" s="80"/>
      <c r="L31" s="80"/>
      <c r="M31" s="87">
        <v>45293</v>
      </c>
      <c r="N31" s="87">
        <v>45657</v>
      </c>
      <c r="O31" s="352" t="e">
        <f t="shared" si="0"/>
        <v>#DIV/0!</v>
      </c>
      <c r="P31" s="353" t="e">
        <f t="shared" si="1"/>
        <v>#DIV/0!</v>
      </c>
      <c r="Q31" s="354">
        <v>0</v>
      </c>
      <c r="X31" s="32"/>
    </row>
    <row r="32" spans="1:251" ht="15.2" hidden="1" customHeight="1">
      <c r="A32" s="137"/>
      <c r="B32" s="146"/>
      <c r="C32" s="151"/>
      <c r="D32" s="56" t="s">
        <v>2</v>
      </c>
      <c r="E32" s="330"/>
      <c r="F32" s="31"/>
      <c r="G32" s="56" t="s">
        <v>40</v>
      </c>
      <c r="H32" s="84">
        <f t="shared" si="2"/>
        <v>0</v>
      </c>
      <c r="I32" s="84"/>
      <c r="J32" s="84"/>
      <c r="K32" s="84"/>
      <c r="L32" s="84"/>
      <c r="M32" s="87">
        <v>45293</v>
      </c>
      <c r="N32" s="87">
        <v>45657</v>
      </c>
      <c r="O32" s="355"/>
      <c r="P32" s="353"/>
      <c r="Q32" s="354"/>
      <c r="AB32" s="30"/>
    </row>
    <row r="33" spans="1:17" ht="15.2" hidden="1" customHeight="1">
      <c r="A33" s="137"/>
      <c r="B33" s="146"/>
      <c r="C33" s="150" t="s">
        <v>164</v>
      </c>
      <c r="D33" s="56" t="s">
        <v>3</v>
      </c>
      <c r="E33" s="143"/>
      <c r="F33" s="29"/>
      <c r="G33" s="56" t="s">
        <v>3</v>
      </c>
      <c r="H33" s="80">
        <f t="shared" si="2"/>
        <v>0</v>
      </c>
      <c r="I33" s="80"/>
      <c r="J33" s="80"/>
      <c r="K33" s="80"/>
      <c r="L33" s="80"/>
      <c r="M33" s="87">
        <v>45293</v>
      </c>
      <c r="N33" s="87">
        <v>45657</v>
      </c>
      <c r="O33" s="352" t="e">
        <f t="shared" si="0"/>
        <v>#DIV/0!</v>
      </c>
      <c r="P33" s="353" t="e">
        <f t="shared" si="1"/>
        <v>#DIV/0!</v>
      </c>
      <c r="Q33" s="354">
        <v>0</v>
      </c>
    </row>
    <row r="34" spans="1:17" ht="15.2" hidden="1" customHeight="1">
      <c r="A34" s="137"/>
      <c r="B34" s="146"/>
      <c r="C34" s="151"/>
      <c r="D34" s="56" t="s">
        <v>2</v>
      </c>
      <c r="E34" s="330"/>
      <c r="F34" s="22"/>
      <c r="G34" s="56" t="s">
        <v>40</v>
      </c>
      <c r="H34" s="84">
        <f t="shared" si="2"/>
        <v>0</v>
      </c>
      <c r="I34" s="84"/>
      <c r="J34" s="84"/>
      <c r="K34" s="84"/>
      <c r="L34" s="84"/>
      <c r="M34" s="87">
        <v>45293</v>
      </c>
      <c r="N34" s="87">
        <v>45657</v>
      </c>
      <c r="O34" s="355"/>
      <c r="P34" s="353"/>
      <c r="Q34" s="354"/>
    </row>
    <row r="35" spans="1:17" ht="15.2" customHeight="1">
      <c r="A35" s="137"/>
      <c r="B35" s="146"/>
      <c r="C35" s="203" t="s">
        <v>165</v>
      </c>
      <c r="D35" s="56" t="s">
        <v>3</v>
      </c>
      <c r="E35" s="143"/>
      <c r="F35" s="22">
        <v>1</v>
      </c>
      <c r="G35" s="56" t="s">
        <v>3</v>
      </c>
      <c r="H35" s="80">
        <f t="shared" si="2"/>
        <v>461742015</v>
      </c>
      <c r="I35" s="80"/>
      <c r="J35" s="80"/>
      <c r="K35" s="80"/>
      <c r="L35" s="80">
        <v>461742015</v>
      </c>
      <c r="M35" s="101">
        <v>45659</v>
      </c>
      <c r="N35" s="101">
        <v>46022</v>
      </c>
      <c r="O35" s="352">
        <f t="shared" si="0"/>
        <v>0</v>
      </c>
      <c r="P35" s="353">
        <f t="shared" si="1"/>
        <v>0</v>
      </c>
      <c r="Q35" s="354">
        <v>0</v>
      </c>
    </row>
    <row r="36" spans="1:17" ht="15.2" customHeight="1">
      <c r="A36" s="137"/>
      <c r="B36" s="146"/>
      <c r="C36" s="204"/>
      <c r="D36" s="56" t="s">
        <v>2</v>
      </c>
      <c r="E36" s="330"/>
      <c r="F36" s="22">
        <v>0</v>
      </c>
      <c r="G36" s="56" t="s">
        <v>40</v>
      </c>
      <c r="H36" s="84">
        <f t="shared" si="2"/>
        <v>0</v>
      </c>
      <c r="I36" s="84"/>
      <c r="J36" s="84"/>
      <c r="K36" s="84"/>
      <c r="L36" s="84">
        <v>0</v>
      </c>
      <c r="M36" s="88"/>
      <c r="N36" s="88"/>
      <c r="O36" s="355"/>
      <c r="P36" s="353"/>
      <c r="Q36" s="354"/>
    </row>
    <row r="37" spans="1:17" ht="15.2" hidden="1" customHeight="1">
      <c r="A37" s="137"/>
      <c r="B37" s="146"/>
      <c r="C37" s="150" t="s">
        <v>166</v>
      </c>
      <c r="D37" s="56" t="s">
        <v>3</v>
      </c>
      <c r="E37" s="143"/>
      <c r="F37" s="22"/>
      <c r="G37" s="56" t="s">
        <v>3</v>
      </c>
      <c r="H37" s="80">
        <f t="shared" si="2"/>
        <v>0</v>
      </c>
      <c r="I37" s="80"/>
      <c r="J37" s="80"/>
      <c r="K37" s="80"/>
      <c r="L37" s="80"/>
      <c r="M37" s="72"/>
      <c r="N37" s="34"/>
      <c r="O37" s="139" t="e">
        <f t="shared" si="0"/>
        <v>#DIV/0!</v>
      </c>
      <c r="P37" s="139" t="e">
        <f t="shared" si="1"/>
        <v>#DIV/0!</v>
      </c>
      <c r="Q37" s="140">
        <v>0</v>
      </c>
    </row>
    <row r="38" spans="1:17" ht="15.2" hidden="1" customHeight="1">
      <c r="A38" s="137"/>
      <c r="B38" s="146"/>
      <c r="C38" s="151"/>
      <c r="D38" s="56" t="s">
        <v>2</v>
      </c>
      <c r="E38" s="330"/>
      <c r="F38" s="22"/>
      <c r="G38" s="56" t="s">
        <v>40</v>
      </c>
      <c r="H38" s="84">
        <f t="shared" si="2"/>
        <v>0</v>
      </c>
      <c r="I38" s="84"/>
      <c r="J38" s="84"/>
      <c r="K38" s="84"/>
      <c r="L38" s="84"/>
      <c r="M38" s="72"/>
      <c r="N38" s="34"/>
      <c r="O38" s="139"/>
      <c r="P38" s="139"/>
      <c r="Q38" s="140"/>
    </row>
    <row r="39" spans="1:17" ht="15.2" hidden="1" customHeight="1">
      <c r="A39" s="137"/>
      <c r="B39" s="146"/>
      <c r="C39" s="150" t="s">
        <v>167</v>
      </c>
      <c r="D39" s="56" t="s">
        <v>3</v>
      </c>
      <c r="E39" s="143"/>
      <c r="F39" s="22"/>
      <c r="G39" s="56" t="s">
        <v>3</v>
      </c>
      <c r="H39" s="80">
        <f t="shared" si="2"/>
        <v>0</v>
      </c>
      <c r="I39" s="80"/>
      <c r="J39" s="80"/>
      <c r="K39" s="80"/>
      <c r="L39" s="80"/>
      <c r="M39" s="27"/>
      <c r="N39" s="27"/>
      <c r="O39" s="139" t="e">
        <f t="shared" si="0"/>
        <v>#DIV/0!</v>
      </c>
      <c r="P39" s="139" t="e">
        <f t="shared" si="1"/>
        <v>#DIV/0!</v>
      </c>
      <c r="Q39" s="140">
        <v>0</v>
      </c>
    </row>
    <row r="40" spans="1:17" ht="15.2" hidden="1" customHeight="1">
      <c r="A40" s="137"/>
      <c r="B40" s="146"/>
      <c r="C40" s="151"/>
      <c r="D40" s="56" t="s">
        <v>2</v>
      </c>
      <c r="E40" s="330"/>
      <c r="F40" s="22"/>
      <c r="G40" s="56" t="s">
        <v>40</v>
      </c>
      <c r="H40" s="84">
        <f t="shared" si="2"/>
        <v>0</v>
      </c>
      <c r="I40" s="84"/>
      <c r="J40" s="84"/>
      <c r="K40" s="84"/>
      <c r="L40" s="84"/>
      <c r="M40" s="20"/>
      <c r="N40" s="19"/>
      <c r="O40" s="139"/>
      <c r="P40" s="139"/>
      <c r="Q40" s="140"/>
    </row>
    <row r="41" spans="1:17" ht="15.2" hidden="1" customHeight="1">
      <c r="A41" s="137"/>
      <c r="B41" s="146"/>
      <c r="C41" s="150" t="s">
        <v>168</v>
      </c>
      <c r="D41" s="56" t="s">
        <v>3</v>
      </c>
      <c r="E41" s="143"/>
      <c r="F41" s="22"/>
      <c r="G41" s="56" t="s">
        <v>3</v>
      </c>
      <c r="H41" s="80">
        <f t="shared" si="2"/>
        <v>0</v>
      </c>
      <c r="I41" s="80"/>
      <c r="J41" s="80"/>
      <c r="K41" s="80"/>
      <c r="L41" s="80"/>
      <c r="M41" s="20"/>
      <c r="N41" s="19"/>
      <c r="O41" s="139" t="e">
        <f t="shared" si="0"/>
        <v>#DIV/0!</v>
      </c>
      <c r="P41" s="139" t="e">
        <f t="shared" si="1"/>
        <v>#DIV/0!</v>
      </c>
      <c r="Q41" s="140">
        <v>0</v>
      </c>
    </row>
    <row r="42" spans="1:17" ht="15.2" hidden="1" customHeight="1">
      <c r="A42" s="137"/>
      <c r="B42" s="146"/>
      <c r="C42" s="151"/>
      <c r="D42" s="56" t="s">
        <v>2</v>
      </c>
      <c r="E42" s="330"/>
      <c r="F42" s="22"/>
      <c r="G42" s="56" t="s">
        <v>40</v>
      </c>
      <c r="H42" s="84">
        <f t="shared" si="2"/>
        <v>0</v>
      </c>
      <c r="I42" s="84"/>
      <c r="J42" s="84"/>
      <c r="K42" s="84"/>
      <c r="L42" s="84"/>
      <c r="M42" s="20"/>
      <c r="N42" s="19"/>
      <c r="O42" s="139"/>
      <c r="P42" s="139"/>
      <c r="Q42" s="140"/>
    </row>
    <row r="43" spans="1:17" ht="15.2" hidden="1" customHeight="1">
      <c r="A43" s="137"/>
      <c r="B43" s="146"/>
      <c r="C43" s="150" t="s">
        <v>169</v>
      </c>
      <c r="D43" s="56" t="s">
        <v>3</v>
      </c>
      <c r="E43" s="143"/>
      <c r="F43" s="22"/>
      <c r="G43" s="56" t="s">
        <v>3</v>
      </c>
      <c r="H43" s="80">
        <f t="shared" si="2"/>
        <v>0</v>
      </c>
      <c r="I43" s="80"/>
      <c r="J43" s="80"/>
      <c r="K43" s="80"/>
      <c r="L43" s="80"/>
      <c r="M43" s="20"/>
      <c r="N43" s="19"/>
      <c r="O43" s="139" t="e">
        <f t="shared" si="0"/>
        <v>#DIV/0!</v>
      </c>
      <c r="P43" s="139" t="e">
        <f t="shared" si="1"/>
        <v>#DIV/0!</v>
      </c>
      <c r="Q43" s="140">
        <v>0</v>
      </c>
    </row>
    <row r="44" spans="1:17" ht="15.2" hidden="1" customHeight="1">
      <c r="A44" s="137"/>
      <c r="B44" s="146"/>
      <c r="C44" s="151"/>
      <c r="D44" s="56" t="s">
        <v>2</v>
      </c>
      <c r="E44" s="330"/>
      <c r="F44" s="22"/>
      <c r="G44" s="56" t="s">
        <v>40</v>
      </c>
      <c r="H44" s="84">
        <f t="shared" si="2"/>
        <v>0</v>
      </c>
      <c r="I44" s="84"/>
      <c r="J44" s="84"/>
      <c r="K44" s="84"/>
      <c r="L44" s="84"/>
      <c r="M44" s="20"/>
      <c r="N44" s="19"/>
      <c r="O44" s="139"/>
      <c r="P44" s="139"/>
      <c r="Q44" s="140"/>
    </row>
    <row r="45" spans="1:17" ht="15.2" hidden="1" customHeight="1">
      <c r="A45" s="137"/>
      <c r="B45" s="146"/>
      <c r="C45" s="150" t="s">
        <v>170</v>
      </c>
      <c r="D45" s="56" t="s">
        <v>3</v>
      </c>
      <c r="E45" s="143"/>
      <c r="F45" s="22"/>
      <c r="G45" s="56" t="s">
        <v>3</v>
      </c>
      <c r="H45" s="80">
        <f t="shared" si="2"/>
        <v>0</v>
      </c>
      <c r="I45" s="80"/>
      <c r="J45" s="80"/>
      <c r="K45" s="80"/>
      <c r="L45" s="80"/>
      <c r="M45" s="20"/>
      <c r="N45" s="19"/>
      <c r="O45" s="139" t="e">
        <f t="shared" si="0"/>
        <v>#DIV/0!</v>
      </c>
      <c r="P45" s="139" t="e">
        <f t="shared" si="1"/>
        <v>#DIV/0!</v>
      </c>
      <c r="Q45" s="140">
        <v>0</v>
      </c>
    </row>
    <row r="46" spans="1:17" ht="15.2" hidden="1" customHeight="1">
      <c r="A46" s="137"/>
      <c r="B46" s="146"/>
      <c r="C46" s="151"/>
      <c r="D46" s="56" t="s">
        <v>2</v>
      </c>
      <c r="E46" s="330"/>
      <c r="F46" s="22"/>
      <c r="G46" s="56" t="s">
        <v>40</v>
      </c>
      <c r="H46" s="84">
        <f t="shared" si="2"/>
        <v>0</v>
      </c>
      <c r="I46" s="84"/>
      <c r="J46" s="84"/>
      <c r="K46" s="84"/>
      <c r="L46" s="84"/>
      <c r="M46" s="20"/>
      <c r="N46" s="19"/>
      <c r="O46" s="139"/>
      <c r="P46" s="139"/>
      <c r="Q46" s="140"/>
    </row>
    <row r="47" spans="1:17" ht="15.2" hidden="1" customHeight="1">
      <c r="A47" s="137"/>
      <c r="B47" s="146"/>
      <c r="C47" s="150" t="s">
        <v>171</v>
      </c>
      <c r="D47" s="56" t="s">
        <v>3</v>
      </c>
      <c r="E47" s="143"/>
      <c r="F47" s="22"/>
      <c r="G47" s="56" t="s">
        <v>3</v>
      </c>
      <c r="H47" s="80">
        <f t="shared" si="2"/>
        <v>0</v>
      </c>
      <c r="I47" s="80"/>
      <c r="J47" s="80"/>
      <c r="K47" s="80"/>
      <c r="L47" s="80"/>
      <c r="M47" s="20"/>
      <c r="N47" s="19"/>
      <c r="O47" s="139" t="e">
        <f t="shared" si="0"/>
        <v>#DIV/0!</v>
      </c>
      <c r="P47" s="139" t="e">
        <f t="shared" si="1"/>
        <v>#DIV/0!</v>
      </c>
      <c r="Q47" s="140">
        <v>0</v>
      </c>
    </row>
    <row r="48" spans="1:17" ht="15.2" hidden="1" customHeight="1">
      <c r="A48" s="137"/>
      <c r="B48" s="146"/>
      <c r="C48" s="151"/>
      <c r="D48" s="56" t="s">
        <v>2</v>
      </c>
      <c r="E48" s="330"/>
      <c r="F48" s="22"/>
      <c r="G48" s="56" t="s">
        <v>40</v>
      </c>
      <c r="H48" s="84">
        <f t="shared" si="2"/>
        <v>0</v>
      </c>
      <c r="I48" s="84"/>
      <c r="J48" s="84"/>
      <c r="K48" s="84"/>
      <c r="L48" s="84"/>
      <c r="M48" s="20"/>
      <c r="N48" s="19"/>
      <c r="O48" s="139"/>
      <c r="P48" s="139"/>
      <c r="Q48" s="140"/>
    </row>
    <row r="49" spans="1:53" ht="15.2" hidden="1" customHeight="1">
      <c r="A49" s="137"/>
      <c r="B49" s="146"/>
      <c r="C49" s="150" t="s">
        <v>172</v>
      </c>
      <c r="D49" s="56" t="s">
        <v>3</v>
      </c>
      <c r="E49" s="143"/>
      <c r="F49" s="22"/>
      <c r="G49" s="56" t="s">
        <v>3</v>
      </c>
      <c r="H49" s="80">
        <f t="shared" si="2"/>
        <v>0</v>
      </c>
      <c r="I49" s="80"/>
      <c r="J49" s="80"/>
      <c r="K49" s="80"/>
      <c r="L49" s="80"/>
      <c r="M49" s="20"/>
      <c r="N49" s="19"/>
      <c r="O49" s="139" t="e">
        <f t="shared" si="0"/>
        <v>#DIV/0!</v>
      </c>
      <c r="P49" s="139" t="e">
        <f t="shared" si="1"/>
        <v>#DIV/0!</v>
      </c>
      <c r="Q49" s="140">
        <v>0</v>
      </c>
    </row>
    <row r="50" spans="1:53" ht="15.2" hidden="1" customHeight="1">
      <c r="A50" s="137"/>
      <c r="B50" s="147"/>
      <c r="C50" s="151"/>
      <c r="D50" s="56" t="s">
        <v>2</v>
      </c>
      <c r="E50" s="330"/>
      <c r="F50" s="22"/>
      <c r="G50" s="56" t="s">
        <v>40</v>
      </c>
      <c r="H50" s="84">
        <f t="shared" si="2"/>
        <v>0</v>
      </c>
      <c r="I50" s="84"/>
      <c r="J50" s="84"/>
      <c r="K50" s="84"/>
      <c r="L50" s="84"/>
      <c r="M50" s="20"/>
      <c r="N50" s="19"/>
      <c r="O50" s="139"/>
      <c r="P50" s="139"/>
      <c r="Q50" s="140"/>
    </row>
    <row r="51" spans="1:53" ht="15.2" customHeight="1">
      <c r="B51" s="195"/>
      <c r="C51" s="196" t="s">
        <v>7</v>
      </c>
      <c r="D51" s="56" t="s">
        <v>3</v>
      </c>
      <c r="E51" s="143"/>
      <c r="F51" s="22"/>
      <c r="G51" s="56" t="s">
        <v>3</v>
      </c>
      <c r="H51" s="80">
        <f t="shared" si="2"/>
        <v>7682227101</v>
      </c>
      <c r="I51" s="80"/>
      <c r="J51" s="80"/>
      <c r="K51" s="80"/>
      <c r="L51" s="80">
        <f>+L23+L35</f>
        <v>7682227101</v>
      </c>
      <c r="M51" s="23"/>
      <c r="N51" s="19"/>
      <c r="O51" s="139"/>
      <c r="P51" s="139"/>
      <c r="Q51" s="140"/>
    </row>
    <row r="52" spans="1:53" ht="15.2" customHeight="1">
      <c r="B52" s="195"/>
      <c r="C52" s="196"/>
      <c r="D52" s="56" t="s">
        <v>2</v>
      </c>
      <c r="E52" s="144"/>
      <c r="F52" s="22"/>
      <c r="G52" s="56" t="s">
        <v>40</v>
      </c>
      <c r="H52" s="84">
        <f t="shared" si="2"/>
        <v>0</v>
      </c>
      <c r="I52" s="84"/>
      <c r="J52" s="84"/>
      <c r="K52" s="84"/>
      <c r="L52" s="84">
        <f>+L24+L36</f>
        <v>0</v>
      </c>
      <c r="M52" s="20"/>
      <c r="N52" s="19"/>
      <c r="O52" s="139"/>
      <c r="P52" s="139"/>
      <c r="Q52" s="140"/>
    </row>
    <row r="53" spans="1:53">
      <c r="D53" s="18"/>
      <c r="H53" s="17"/>
      <c r="I53" s="14"/>
      <c r="J53" s="16"/>
      <c r="K53" s="16"/>
      <c r="L53" s="16"/>
      <c r="M53" s="15"/>
      <c r="N53" s="15"/>
      <c r="O53" s="14"/>
      <c r="P53" s="12"/>
      <c r="Q53" s="13"/>
      <c r="R53" s="12"/>
    </row>
    <row r="54" spans="1:53" ht="31.5">
      <c r="B54" s="198" t="s">
        <v>42</v>
      </c>
      <c r="C54" s="198"/>
      <c r="D54" s="198" t="s">
        <v>6</v>
      </c>
      <c r="E54" s="198"/>
      <c r="F54" s="198"/>
      <c r="G54" s="198"/>
      <c r="H54" s="198"/>
      <c r="I54" s="198"/>
      <c r="J54" s="77" t="s">
        <v>44</v>
      </c>
      <c r="K54" s="198" t="s">
        <v>45</v>
      </c>
      <c r="L54" s="198"/>
      <c r="M54" s="200" t="s">
        <v>5</v>
      </c>
      <c r="N54" s="201"/>
      <c r="O54" s="201"/>
      <c r="P54" s="201"/>
      <c r="Q54" s="201"/>
    </row>
    <row r="55" spans="1:53" ht="26.25" customHeight="1">
      <c r="B55" s="184" t="s">
        <v>368</v>
      </c>
      <c r="C55" s="294"/>
      <c r="D55" s="315" t="s">
        <v>369</v>
      </c>
      <c r="E55" s="316"/>
      <c r="F55" s="316"/>
      <c r="G55" s="316"/>
      <c r="H55" s="316"/>
      <c r="I55" s="317"/>
      <c r="J55" s="148" t="s">
        <v>33</v>
      </c>
      <c r="K55" s="268" t="s">
        <v>3</v>
      </c>
      <c r="L55" s="324">
        <v>260</v>
      </c>
      <c r="M55" s="176" t="s">
        <v>50</v>
      </c>
      <c r="N55" s="176"/>
      <c r="O55" s="176"/>
      <c r="P55" s="176"/>
      <c r="Q55" s="176"/>
    </row>
    <row r="56" spans="1:53" ht="18" customHeight="1">
      <c r="B56" s="295"/>
      <c r="C56" s="296"/>
      <c r="D56" s="318"/>
      <c r="E56" s="319"/>
      <c r="F56" s="319"/>
      <c r="G56" s="319"/>
      <c r="H56" s="319"/>
      <c r="I56" s="320"/>
      <c r="J56" s="267"/>
      <c r="K56" s="269"/>
      <c r="L56" s="325"/>
      <c r="M56" s="176"/>
      <c r="N56" s="176"/>
      <c r="O56" s="176"/>
      <c r="P56" s="176"/>
      <c r="Q56" s="176"/>
    </row>
    <row r="57" spans="1:53" ht="18.75" customHeight="1">
      <c r="B57" s="295"/>
      <c r="C57" s="296"/>
      <c r="D57" s="318"/>
      <c r="E57" s="319"/>
      <c r="F57" s="319"/>
      <c r="G57" s="319"/>
      <c r="H57" s="319"/>
      <c r="I57" s="320"/>
      <c r="J57" s="267"/>
      <c r="K57" s="270"/>
      <c r="L57" s="326"/>
      <c r="M57" s="183" t="s">
        <v>4</v>
      </c>
      <c r="N57" s="183"/>
      <c r="O57" s="183"/>
      <c r="P57" s="183"/>
      <c r="Q57" s="183"/>
    </row>
    <row r="58" spans="1:53" ht="14.25" customHeight="1">
      <c r="B58" s="295"/>
      <c r="C58" s="296"/>
      <c r="D58" s="318"/>
      <c r="E58" s="319"/>
      <c r="F58" s="319"/>
      <c r="G58" s="319"/>
      <c r="H58" s="319"/>
      <c r="I58" s="320"/>
      <c r="J58" s="267"/>
      <c r="K58" s="268" t="s">
        <v>2</v>
      </c>
      <c r="L58" s="327"/>
      <c r="M58" s="183"/>
      <c r="N58" s="183"/>
      <c r="O58" s="183"/>
      <c r="P58" s="183"/>
      <c r="Q58" s="183"/>
    </row>
    <row r="59" spans="1:53" ht="15.75" customHeight="1">
      <c r="B59" s="295"/>
      <c r="C59" s="296"/>
      <c r="D59" s="318"/>
      <c r="E59" s="319"/>
      <c r="F59" s="319"/>
      <c r="G59" s="319"/>
      <c r="H59" s="319"/>
      <c r="I59" s="320"/>
      <c r="J59" s="267"/>
      <c r="K59" s="269"/>
      <c r="L59" s="328"/>
      <c r="M59" s="185" t="s">
        <v>360</v>
      </c>
      <c r="N59" s="185"/>
      <c r="O59" s="185"/>
      <c r="P59" s="185"/>
      <c r="Q59" s="185"/>
    </row>
    <row r="60" spans="1:53" ht="15.75" customHeight="1">
      <c r="B60" s="297"/>
      <c r="C60" s="298"/>
      <c r="D60" s="321"/>
      <c r="E60" s="322"/>
      <c r="F60" s="322"/>
      <c r="G60" s="322"/>
      <c r="H60" s="322"/>
      <c r="I60" s="323"/>
      <c r="J60" s="149"/>
      <c r="K60" s="270"/>
      <c r="L60" s="329"/>
      <c r="M60" s="185"/>
      <c r="N60" s="185"/>
      <c r="O60" s="185"/>
      <c r="P60" s="185"/>
      <c r="Q60" s="185"/>
    </row>
    <row r="61" spans="1:53" ht="15" customHeight="1">
      <c r="B61" s="177" t="s">
        <v>1</v>
      </c>
      <c r="C61" s="178"/>
      <c r="D61" s="178"/>
      <c r="E61" s="178"/>
      <c r="F61" s="178"/>
      <c r="G61" s="178"/>
      <c r="H61" s="178"/>
      <c r="I61" s="178"/>
      <c r="J61" s="178"/>
      <c r="K61" s="178"/>
      <c r="L61" s="179"/>
      <c r="M61" s="183" t="s">
        <v>0</v>
      </c>
      <c r="N61" s="183"/>
      <c r="O61" s="183"/>
      <c r="P61" s="183"/>
      <c r="Q61" s="183"/>
    </row>
    <row r="62" spans="1:53" ht="29.25" customHeight="1">
      <c r="B62" s="180"/>
      <c r="C62" s="181"/>
      <c r="D62" s="181"/>
      <c r="E62" s="181"/>
      <c r="F62" s="181"/>
      <c r="G62" s="181"/>
      <c r="H62" s="181"/>
      <c r="I62" s="181"/>
      <c r="J62" s="181"/>
      <c r="K62" s="181"/>
      <c r="L62" s="182"/>
      <c r="M62" s="183"/>
      <c r="N62" s="183"/>
      <c r="O62" s="183"/>
      <c r="P62" s="183"/>
      <c r="Q62" s="183"/>
    </row>
    <row r="63" spans="1:53">
      <c r="M63" s="11"/>
      <c r="N63" s="11"/>
    </row>
    <row r="64" spans="1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8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8:53" ht="15.75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75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75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75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8:53" ht="15.75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8:53" ht="15.75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8:53" ht="15.75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8:53" ht="15.75"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8:53" ht="15.75"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8:53" ht="15.75"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8:53" ht="15.75"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8:53" ht="15.75"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8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8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8:53" ht="15.75"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8:53" ht="15.75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18:53" ht="15.75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</sheetData>
  <mergeCells count="152">
    <mergeCell ref="O41:O42"/>
    <mergeCell ref="P41:P42"/>
    <mergeCell ref="Q41:Q42"/>
    <mergeCell ref="O49:O50"/>
    <mergeCell ref="P49:P50"/>
    <mergeCell ref="Q49:Q50"/>
    <mergeCell ref="O43:O44"/>
    <mergeCell ref="P43:P44"/>
    <mergeCell ref="Q43:Q44"/>
    <mergeCell ref="O45:O46"/>
    <mergeCell ref="P45:P46"/>
    <mergeCell ref="Q45:Q46"/>
    <mergeCell ref="O47:O48"/>
    <mergeCell ref="P47:P48"/>
    <mergeCell ref="Q47:Q48"/>
    <mergeCell ref="Q23:Q24"/>
    <mergeCell ref="O25:O26"/>
    <mergeCell ref="P25:P26"/>
    <mergeCell ref="Q25:Q26"/>
    <mergeCell ref="O27:O28"/>
    <mergeCell ref="P27:P28"/>
    <mergeCell ref="Q27:Q28"/>
    <mergeCell ref="O29:O30"/>
    <mergeCell ref="P29:P30"/>
    <mergeCell ref="Q29:Q30"/>
    <mergeCell ref="O23:O24"/>
    <mergeCell ref="P23:P24"/>
    <mergeCell ref="T9:X9"/>
    <mergeCell ref="B10:C10"/>
    <mergeCell ref="D10:I10"/>
    <mergeCell ref="N10:P10"/>
    <mergeCell ref="B11:C11"/>
    <mergeCell ref="D11:I11"/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M9:Q9"/>
    <mergeCell ref="B13:C13"/>
    <mergeCell ref="D13:I13"/>
    <mergeCell ref="F14:I14"/>
    <mergeCell ref="U11:W11"/>
    <mergeCell ref="B12:C12"/>
    <mergeCell ref="D12:I12"/>
    <mergeCell ref="B14:B15"/>
    <mergeCell ref="D14:E15"/>
    <mergeCell ref="F15:I15"/>
    <mergeCell ref="J9:L15"/>
    <mergeCell ref="M11:Q15"/>
    <mergeCell ref="U19:V19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B16:B18"/>
    <mergeCell ref="C16:C18"/>
    <mergeCell ref="D16:D18"/>
    <mergeCell ref="E16:E18"/>
    <mergeCell ref="F16:F18"/>
    <mergeCell ref="G16:G18"/>
    <mergeCell ref="U16:V16"/>
    <mergeCell ref="H16:H18"/>
    <mergeCell ref="I16:L17"/>
    <mergeCell ref="M16:N17"/>
    <mergeCell ref="O16:Q16"/>
    <mergeCell ref="O17:O18"/>
    <mergeCell ref="P17:P18"/>
    <mergeCell ref="Q17:Q18"/>
    <mergeCell ref="U17:V17"/>
    <mergeCell ref="U18:V18"/>
    <mergeCell ref="Q33:Q34"/>
    <mergeCell ref="C39:C40"/>
    <mergeCell ref="E39:E40"/>
    <mergeCell ref="O39:O40"/>
    <mergeCell ref="P39:P40"/>
    <mergeCell ref="Q39:Q40"/>
    <mergeCell ref="C31:C32"/>
    <mergeCell ref="E31:E32"/>
    <mergeCell ref="O31:O32"/>
    <mergeCell ref="P31:P32"/>
    <mergeCell ref="Q31:Q32"/>
    <mergeCell ref="C33:C34"/>
    <mergeCell ref="E33:E34"/>
    <mergeCell ref="O33:O34"/>
    <mergeCell ref="P33:P34"/>
    <mergeCell ref="O35:O36"/>
    <mergeCell ref="P35:P36"/>
    <mergeCell ref="Q35:Q36"/>
    <mergeCell ref="O37:O38"/>
    <mergeCell ref="P37:P38"/>
    <mergeCell ref="Q37:Q38"/>
    <mergeCell ref="B54:C54"/>
    <mergeCell ref="D54:I54"/>
    <mergeCell ref="K54:L54"/>
    <mergeCell ref="M54:Q54"/>
    <mergeCell ref="M55:Q56"/>
    <mergeCell ref="B51:B52"/>
    <mergeCell ref="C51:C52"/>
    <mergeCell ref="E51:E52"/>
    <mergeCell ref="O51:O52"/>
    <mergeCell ref="P51:P52"/>
    <mergeCell ref="Q51:Q52"/>
    <mergeCell ref="B61:L62"/>
    <mergeCell ref="M61:Q62"/>
    <mergeCell ref="M57:Q58"/>
    <mergeCell ref="M59:Q60"/>
    <mergeCell ref="B55:C60"/>
    <mergeCell ref="D55:I60"/>
    <mergeCell ref="J55:J60"/>
    <mergeCell ref="K55:K57"/>
    <mergeCell ref="L55:L57"/>
    <mergeCell ref="L58:L60"/>
    <mergeCell ref="K58:K60"/>
    <mergeCell ref="C47:C48"/>
    <mergeCell ref="C49:C50"/>
    <mergeCell ref="B19:B50"/>
    <mergeCell ref="A19:A50"/>
    <mergeCell ref="E23:E24"/>
    <mergeCell ref="E25:E26"/>
    <mergeCell ref="E27:E28"/>
    <mergeCell ref="E29:E30"/>
    <mergeCell ref="E35:E36"/>
    <mergeCell ref="E37:E38"/>
    <mergeCell ref="E41:E42"/>
    <mergeCell ref="E43:E44"/>
    <mergeCell ref="E45:E46"/>
    <mergeCell ref="E47:E48"/>
    <mergeCell ref="E49:E50"/>
    <mergeCell ref="C23:C24"/>
    <mergeCell ref="C25:C26"/>
    <mergeCell ref="C27:C28"/>
    <mergeCell ref="C29:C30"/>
    <mergeCell ref="C35:C36"/>
    <mergeCell ref="C37:C38"/>
    <mergeCell ref="C41:C42"/>
    <mergeCell ref="C43:C44"/>
    <mergeCell ref="C45:C46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A90C-E680-4A51-8087-14FCBA7DC99B}">
  <sheetPr>
    <tabColor rgb="FF66FFFF"/>
  </sheetPr>
  <dimension ref="A1:IQ124"/>
  <sheetViews>
    <sheetView topLeftCell="A7" zoomScale="70" zoomScaleNormal="70" workbookViewId="0">
      <selection activeCell="O49" sqref="O49:Q78"/>
    </sheetView>
  </sheetViews>
  <sheetFormatPr baseColWidth="10" defaultColWidth="12.5703125" defaultRowHeight="15"/>
  <cols>
    <col min="1" max="1" width="9.7109375" style="123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8" ht="22.5" customHeight="1"/>
    <row r="2" spans="1:28" s="39" customFormat="1" ht="37.5" customHeight="1">
      <c r="A2" s="123"/>
      <c r="B2" s="239"/>
      <c r="C2" s="239"/>
      <c r="D2" s="240" t="s">
        <v>28</v>
      </c>
      <c r="E2" s="241"/>
      <c r="F2" s="241"/>
      <c r="G2" s="241"/>
      <c r="H2" s="241"/>
      <c r="I2" s="241"/>
      <c r="J2" s="241"/>
      <c r="K2" s="242"/>
      <c r="L2" s="246" t="s">
        <v>32</v>
      </c>
      <c r="M2" s="247"/>
      <c r="N2" s="247"/>
      <c r="O2" s="248"/>
      <c r="P2" s="249"/>
      <c r="Q2" s="250"/>
      <c r="R2" s="53"/>
    </row>
    <row r="3" spans="1:28" s="39" customFormat="1" ht="37.5" customHeight="1">
      <c r="A3" s="123"/>
      <c r="B3" s="239"/>
      <c r="C3" s="239"/>
      <c r="D3" s="243"/>
      <c r="E3" s="244"/>
      <c r="F3" s="244"/>
      <c r="G3" s="244"/>
      <c r="H3" s="244"/>
      <c r="I3" s="244"/>
      <c r="J3" s="244"/>
      <c r="K3" s="245"/>
      <c r="L3" s="246" t="s">
        <v>29</v>
      </c>
      <c r="M3" s="247"/>
      <c r="N3" s="247"/>
      <c r="O3" s="248"/>
      <c r="P3" s="251"/>
      <c r="Q3" s="252"/>
      <c r="R3" s="53"/>
    </row>
    <row r="4" spans="1:28" s="39" customFormat="1" ht="33.75" customHeight="1">
      <c r="A4" s="123"/>
      <c r="B4" s="239"/>
      <c r="C4" s="239"/>
      <c r="D4" s="240" t="s">
        <v>27</v>
      </c>
      <c r="E4" s="241"/>
      <c r="F4" s="241"/>
      <c r="G4" s="241"/>
      <c r="H4" s="241"/>
      <c r="I4" s="241"/>
      <c r="J4" s="241"/>
      <c r="K4" s="242"/>
      <c r="L4" s="246" t="s">
        <v>30</v>
      </c>
      <c r="M4" s="247"/>
      <c r="N4" s="247"/>
      <c r="O4" s="248"/>
      <c r="P4" s="251"/>
      <c r="Q4" s="252"/>
      <c r="R4" s="53"/>
    </row>
    <row r="5" spans="1:28" s="39" customFormat="1" ht="38.25" customHeight="1">
      <c r="A5" s="123"/>
      <c r="B5" s="239"/>
      <c r="C5" s="239"/>
      <c r="D5" s="243"/>
      <c r="E5" s="244"/>
      <c r="F5" s="244"/>
      <c r="G5" s="244"/>
      <c r="H5" s="244"/>
      <c r="I5" s="244"/>
      <c r="J5" s="244"/>
      <c r="K5" s="245"/>
      <c r="L5" s="246" t="s">
        <v>31</v>
      </c>
      <c r="M5" s="247"/>
      <c r="N5" s="247"/>
      <c r="O5" s="248"/>
      <c r="P5" s="253"/>
      <c r="Q5" s="254"/>
      <c r="R5" s="53"/>
    </row>
    <row r="6" spans="1:28" s="39" customFormat="1" ht="23.25" customHeight="1">
      <c r="A6" s="123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53"/>
    </row>
    <row r="7" spans="1:28" s="39" customFormat="1" ht="31.5" customHeight="1">
      <c r="A7" s="123"/>
      <c r="B7" s="55" t="s">
        <v>38</v>
      </c>
      <c r="C7" s="55" t="s">
        <v>47</v>
      </c>
      <c r="D7" s="229" t="s">
        <v>48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53"/>
    </row>
    <row r="8" spans="1:28" s="62" customFormat="1" ht="36" customHeight="1">
      <c r="A8" s="124"/>
      <c r="B8" s="61" t="s">
        <v>26</v>
      </c>
      <c r="C8" s="63" t="s">
        <v>378</v>
      </c>
      <c r="D8" s="219" t="s">
        <v>379</v>
      </c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</row>
    <row r="9" spans="1:28" s="39" customFormat="1" ht="36" customHeight="1">
      <c r="A9" s="123"/>
      <c r="B9" s="219" t="s">
        <v>61</v>
      </c>
      <c r="C9" s="219"/>
      <c r="D9" s="220" t="s">
        <v>69</v>
      </c>
      <c r="E9" s="220"/>
      <c r="F9" s="220"/>
      <c r="G9" s="220"/>
      <c r="H9" s="220"/>
      <c r="I9" s="220"/>
      <c r="J9" s="230" t="s">
        <v>25</v>
      </c>
      <c r="K9" s="230"/>
      <c r="L9" s="230"/>
      <c r="M9" s="231" t="s">
        <v>24</v>
      </c>
      <c r="N9" s="231"/>
      <c r="O9" s="231"/>
      <c r="P9" s="231"/>
      <c r="Q9" s="231"/>
      <c r="R9" s="47"/>
      <c r="T9" s="218"/>
      <c r="U9" s="218"/>
      <c r="V9" s="218"/>
      <c r="W9" s="218"/>
      <c r="X9" s="218"/>
    </row>
    <row r="10" spans="1:28" s="39" customFormat="1" ht="36" customHeight="1">
      <c r="A10" s="123"/>
      <c r="B10" s="219" t="s">
        <v>62</v>
      </c>
      <c r="C10" s="219"/>
      <c r="D10" s="220" t="s">
        <v>70</v>
      </c>
      <c r="E10" s="220"/>
      <c r="F10" s="220"/>
      <c r="G10" s="220"/>
      <c r="H10" s="220"/>
      <c r="I10" s="220"/>
      <c r="J10" s="230"/>
      <c r="K10" s="230"/>
      <c r="L10" s="230"/>
      <c r="M10" s="52" t="s">
        <v>23</v>
      </c>
      <c r="N10" s="221" t="s">
        <v>22</v>
      </c>
      <c r="O10" s="221"/>
      <c r="P10" s="221"/>
      <c r="Q10" s="52" t="s">
        <v>21</v>
      </c>
      <c r="R10" s="47"/>
      <c r="T10" s="51"/>
      <c r="U10" s="51"/>
      <c r="V10" s="51"/>
      <c r="W10" s="51"/>
      <c r="X10" s="51"/>
    </row>
    <row r="11" spans="1:28" s="39" customFormat="1" ht="31.5" customHeight="1">
      <c r="A11" s="123"/>
      <c r="B11" s="222" t="s">
        <v>20</v>
      </c>
      <c r="C11" s="222"/>
      <c r="D11" s="223" t="s">
        <v>76</v>
      </c>
      <c r="E11" s="223"/>
      <c r="F11" s="223"/>
      <c r="G11" s="223"/>
      <c r="H11" s="223"/>
      <c r="I11" s="223"/>
      <c r="J11" s="230"/>
      <c r="K11" s="230"/>
      <c r="L11" s="230"/>
      <c r="M11" s="224"/>
      <c r="N11" s="224"/>
      <c r="O11" s="224"/>
      <c r="P11" s="224"/>
      <c r="Q11" s="224"/>
      <c r="R11" s="47"/>
      <c r="T11" s="50"/>
      <c r="U11" s="225"/>
      <c r="V11" s="225"/>
      <c r="W11" s="225"/>
      <c r="X11" s="50"/>
      <c r="Z11" s="49"/>
      <c r="AA11" s="49"/>
    </row>
    <row r="12" spans="1:28" s="39" customFormat="1" ht="39.75" customHeight="1">
      <c r="A12" s="123"/>
      <c r="B12" s="230" t="s">
        <v>64</v>
      </c>
      <c r="C12" s="230"/>
      <c r="D12" s="235" t="s">
        <v>154</v>
      </c>
      <c r="E12" s="235"/>
      <c r="F12" s="235"/>
      <c r="G12" s="235"/>
      <c r="H12" s="235"/>
      <c r="I12" s="235"/>
      <c r="J12" s="230"/>
      <c r="K12" s="230"/>
      <c r="L12" s="230"/>
      <c r="M12" s="224"/>
      <c r="N12" s="224"/>
      <c r="O12" s="224"/>
      <c r="P12" s="224"/>
      <c r="Q12" s="224"/>
      <c r="R12" s="47"/>
      <c r="T12" s="50"/>
      <c r="U12" s="50"/>
      <c r="V12" s="50"/>
      <c r="W12" s="50"/>
      <c r="X12" s="50"/>
      <c r="Z12" s="49"/>
      <c r="AA12" s="49"/>
    </row>
    <row r="13" spans="1:28" s="39" customFormat="1" ht="31.5" customHeight="1">
      <c r="A13" s="123"/>
      <c r="B13" s="232" t="s">
        <v>19</v>
      </c>
      <c r="C13" s="232"/>
      <c r="D13" s="233">
        <v>2022730010025</v>
      </c>
      <c r="E13" s="233"/>
      <c r="F13" s="233"/>
      <c r="G13" s="233"/>
      <c r="H13" s="233"/>
      <c r="I13" s="233"/>
      <c r="J13" s="230"/>
      <c r="K13" s="230"/>
      <c r="L13" s="230"/>
      <c r="M13" s="224"/>
      <c r="N13" s="224"/>
      <c r="O13" s="224"/>
      <c r="P13" s="224"/>
      <c r="Q13" s="224"/>
      <c r="R13" s="47"/>
      <c r="T13" s="50"/>
      <c r="U13" s="50"/>
      <c r="V13" s="50"/>
      <c r="W13" s="50"/>
      <c r="X13" s="50"/>
      <c r="Z13" s="49"/>
      <c r="AA13" s="49"/>
    </row>
    <row r="14" spans="1:28" s="39" customFormat="1" ht="48" hidden="1" customHeight="1">
      <c r="A14" s="123"/>
      <c r="B14" s="230" t="s">
        <v>64</v>
      </c>
      <c r="C14" s="230"/>
      <c r="D14" s="235" t="s">
        <v>86</v>
      </c>
      <c r="E14" s="235"/>
      <c r="F14" s="235"/>
      <c r="G14" s="235"/>
      <c r="H14" s="235"/>
      <c r="I14" s="235"/>
      <c r="J14" s="230"/>
      <c r="K14" s="230"/>
      <c r="L14" s="230"/>
      <c r="M14" s="224"/>
      <c r="N14" s="224"/>
      <c r="O14" s="224"/>
      <c r="P14" s="224"/>
      <c r="Q14" s="224"/>
      <c r="R14" s="47"/>
      <c r="T14" s="48"/>
      <c r="U14" s="45"/>
      <c r="V14" s="45"/>
      <c r="W14" s="45"/>
      <c r="X14" s="44"/>
      <c r="Z14" s="42"/>
      <c r="AA14" s="41"/>
      <c r="AB14" s="40"/>
    </row>
    <row r="15" spans="1:28" s="39" customFormat="1" ht="23.25" hidden="1" customHeight="1">
      <c r="A15" s="123"/>
      <c r="B15" s="232" t="s">
        <v>19</v>
      </c>
      <c r="C15" s="232"/>
      <c r="D15" s="233">
        <v>2024730010091</v>
      </c>
      <c r="E15" s="233"/>
      <c r="F15" s="233"/>
      <c r="G15" s="233"/>
      <c r="H15" s="233"/>
      <c r="I15" s="233"/>
      <c r="J15" s="230"/>
      <c r="K15" s="230"/>
      <c r="L15" s="230"/>
      <c r="M15" s="224"/>
      <c r="N15" s="224"/>
      <c r="O15" s="224"/>
      <c r="P15" s="224"/>
      <c r="Q15" s="224"/>
      <c r="R15" s="47"/>
      <c r="T15" s="48"/>
      <c r="U15" s="45"/>
      <c r="V15" s="45"/>
      <c r="W15" s="45"/>
      <c r="X15" s="44"/>
      <c r="Z15" s="42"/>
      <c r="AA15" s="41"/>
      <c r="AB15" s="40"/>
    </row>
    <row r="16" spans="1:28" s="39" customFormat="1" ht="28.5" customHeight="1">
      <c r="A16" s="123"/>
      <c r="B16" s="234" t="s">
        <v>68</v>
      </c>
      <c r="C16" s="64" t="s">
        <v>56</v>
      </c>
      <c r="D16" s="284" t="s">
        <v>67</v>
      </c>
      <c r="E16" s="284"/>
      <c r="F16" s="308" t="s">
        <v>52</v>
      </c>
      <c r="G16" s="308"/>
      <c r="H16" s="308"/>
      <c r="I16" s="308"/>
      <c r="J16" s="230"/>
      <c r="K16" s="230"/>
      <c r="L16" s="230"/>
      <c r="M16" s="224"/>
      <c r="N16" s="224"/>
      <c r="O16" s="224"/>
      <c r="P16" s="224"/>
      <c r="Q16" s="224"/>
      <c r="R16" s="47"/>
      <c r="T16" s="46"/>
      <c r="U16" s="45"/>
      <c r="V16" s="45"/>
      <c r="W16" s="45"/>
      <c r="X16" s="44"/>
      <c r="Y16" s="43"/>
      <c r="Z16" s="42"/>
      <c r="AA16" s="41"/>
      <c r="AB16" s="40"/>
    </row>
    <row r="17" spans="1:251" s="39" customFormat="1" ht="28.5" customHeight="1">
      <c r="A17" s="123"/>
      <c r="B17" s="234"/>
      <c r="C17" s="64" t="s">
        <v>74</v>
      </c>
      <c r="D17" s="284"/>
      <c r="E17" s="284"/>
      <c r="F17" s="308" t="s">
        <v>73</v>
      </c>
      <c r="G17" s="308"/>
      <c r="H17" s="308"/>
      <c r="I17" s="308"/>
      <c r="J17" s="230"/>
      <c r="K17" s="230"/>
      <c r="L17" s="230"/>
      <c r="M17" s="224"/>
      <c r="N17" s="224"/>
      <c r="O17" s="224"/>
      <c r="P17" s="224"/>
      <c r="Q17" s="224"/>
      <c r="R17" s="47"/>
      <c r="T17" s="46"/>
      <c r="U17" s="45"/>
      <c r="V17" s="45"/>
      <c r="W17" s="45"/>
      <c r="X17" s="44"/>
      <c r="Y17" s="43"/>
      <c r="Z17" s="42"/>
      <c r="AA17" s="41"/>
      <c r="AB17" s="40"/>
    </row>
    <row r="18" spans="1:251" s="39" customFormat="1" ht="28.5" hidden="1" customHeight="1">
      <c r="A18" s="123"/>
      <c r="B18" s="234"/>
      <c r="C18" s="64"/>
      <c r="D18" s="284"/>
      <c r="E18" s="284"/>
      <c r="F18" s="308"/>
      <c r="G18" s="308"/>
      <c r="H18" s="308"/>
      <c r="I18" s="308"/>
      <c r="J18" s="230"/>
      <c r="K18" s="230"/>
      <c r="L18" s="230"/>
      <c r="M18" s="224"/>
      <c r="N18" s="224"/>
      <c r="O18" s="224"/>
      <c r="P18" s="224"/>
      <c r="Q18" s="224"/>
      <c r="R18" s="47"/>
      <c r="T18" s="46"/>
      <c r="U18" s="45"/>
      <c r="V18" s="45"/>
      <c r="W18" s="45"/>
      <c r="X18" s="44"/>
      <c r="Y18" s="43"/>
      <c r="Z18" s="42"/>
      <c r="AA18" s="41"/>
      <c r="AB18" s="40"/>
    </row>
    <row r="19" spans="1:251" s="39" customFormat="1" ht="28.5" hidden="1" customHeight="1">
      <c r="A19" s="123"/>
      <c r="B19" s="234"/>
      <c r="C19" s="64"/>
      <c r="D19" s="284"/>
      <c r="E19" s="284"/>
      <c r="F19" s="308"/>
      <c r="G19" s="308"/>
      <c r="H19" s="308"/>
      <c r="I19" s="308"/>
      <c r="J19" s="230"/>
      <c r="K19" s="230"/>
      <c r="L19" s="230"/>
      <c r="M19" s="224"/>
      <c r="N19" s="224"/>
      <c r="O19" s="224"/>
      <c r="P19" s="224"/>
      <c r="Q19" s="224"/>
      <c r="R19" s="47"/>
      <c r="T19" s="46"/>
      <c r="U19" s="45"/>
      <c r="V19" s="45"/>
      <c r="W19" s="45"/>
      <c r="X19" s="44"/>
      <c r="Y19" s="43"/>
      <c r="Z19" s="42"/>
      <c r="AA19" s="41"/>
      <c r="AB19" s="40"/>
    </row>
    <row r="20" spans="1:251" ht="28.5" customHeight="1">
      <c r="B20" s="205" t="s">
        <v>36</v>
      </c>
      <c r="C20" s="208" t="s">
        <v>34</v>
      </c>
      <c r="D20" s="209" t="s">
        <v>39</v>
      </c>
      <c r="E20" s="209" t="s">
        <v>18</v>
      </c>
      <c r="F20" s="209" t="s">
        <v>46</v>
      </c>
      <c r="G20" s="210" t="s">
        <v>41</v>
      </c>
      <c r="H20" s="209" t="s">
        <v>37</v>
      </c>
      <c r="I20" s="211" t="s">
        <v>35</v>
      </c>
      <c r="J20" s="212"/>
      <c r="K20" s="212"/>
      <c r="L20" s="213"/>
      <c r="M20" s="209" t="s">
        <v>17</v>
      </c>
      <c r="N20" s="209"/>
      <c r="O20" s="217" t="s">
        <v>16</v>
      </c>
      <c r="P20" s="217"/>
      <c r="Q20" s="217"/>
      <c r="R20" s="3"/>
      <c r="S20" s="3"/>
      <c r="T20" s="10"/>
      <c r="U20" s="202"/>
      <c r="V20" s="202"/>
      <c r="W20" s="3"/>
      <c r="X20" s="9"/>
      <c r="Y20" s="3"/>
      <c r="Z20" s="16"/>
      <c r="AA20" s="6"/>
      <c r="AB20" s="30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</row>
    <row r="21" spans="1:251" ht="33.75" customHeight="1">
      <c r="B21" s="206"/>
      <c r="C21" s="208"/>
      <c r="D21" s="209"/>
      <c r="E21" s="209"/>
      <c r="F21" s="209"/>
      <c r="G21" s="209"/>
      <c r="H21" s="209"/>
      <c r="I21" s="214"/>
      <c r="J21" s="215"/>
      <c r="K21" s="215"/>
      <c r="L21" s="216"/>
      <c r="M21" s="209"/>
      <c r="N21" s="209"/>
      <c r="O21" s="209" t="s">
        <v>15</v>
      </c>
      <c r="P21" s="209" t="s">
        <v>14</v>
      </c>
      <c r="Q21" s="208" t="s">
        <v>13</v>
      </c>
      <c r="R21" s="3"/>
      <c r="S21" s="3"/>
      <c r="T21" s="8"/>
      <c r="U21" s="202"/>
      <c r="V21" s="202"/>
      <c r="W21" s="3"/>
      <c r="X21" s="7"/>
      <c r="Y21" s="3"/>
      <c r="Z21" s="16"/>
      <c r="AA21" s="6"/>
      <c r="AB21" s="30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</row>
    <row r="22" spans="1:251" ht="39.75" customHeight="1">
      <c r="B22" s="207"/>
      <c r="C22" s="208"/>
      <c r="D22" s="209"/>
      <c r="E22" s="209"/>
      <c r="F22" s="209"/>
      <c r="G22" s="209"/>
      <c r="H22" s="209"/>
      <c r="I22" s="58" t="s">
        <v>12</v>
      </c>
      <c r="J22" s="58" t="s">
        <v>11</v>
      </c>
      <c r="K22" s="58" t="s">
        <v>10</v>
      </c>
      <c r="L22" s="79" t="s">
        <v>372</v>
      </c>
      <c r="M22" s="38" t="s">
        <v>9</v>
      </c>
      <c r="N22" s="37" t="s">
        <v>8</v>
      </c>
      <c r="O22" s="209"/>
      <c r="P22" s="209"/>
      <c r="Q22" s="208"/>
      <c r="R22" s="3"/>
      <c r="S22" s="3"/>
      <c r="T22" s="5"/>
      <c r="U22" s="202"/>
      <c r="V22" s="202"/>
      <c r="X22" s="6"/>
      <c r="Z22" s="16"/>
      <c r="AA22" s="6"/>
      <c r="AB22" s="30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</row>
    <row r="23" spans="1:251" ht="15.75" hidden="1" customHeight="1">
      <c r="A23" s="334" t="s">
        <v>174</v>
      </c>
      <c r="B23" s="331" t="s">
        <v>338</v>
      </c>
      <c r="C23" s="150" t="s">
        <v>175</v>
      </c>
      <c r="D23" s="56" t="s">
        <v>3</v>
      </c>
      <c r="E23" s="148" t="s">
        <v>316</v>
      </c>
      <c r="F23" s="59">
        <v>10</v>
      </c>
      <c r="G23" s="56" t="s">
        <v>3</v>
      </c>
      <c r="H23" s="60">
        <v>20000000</v>
      </c>
      <c r="I23" s="26"/>
      <c r="J23" s="23"/>
      <c r="K23" s="25"/>
      <c r="L23" s="23"/>
      <c r="M23" s="36"/>
      <c r="N23" s="36"/>
      <c r="O23" s="139">
        <f>+F24/F23</f>
        <v>0.5</v>
      </c>
      <c r="P23" s="139">
        <f>+H24/H23</f>
        <v>0.5</v>
      </c>
      <c r="Q23" s="140">
        <f>+(O23*O23)/P23</f>
        <v>0.5</v>
      </c>
      <c r="T23" s="5"/>
      <c r="U23" s="202"/>
      <c r="V23" s="202"/>
      <c r="X23" s="4"/>
      <c r="Z23" s="33"/>
      <c r="AA23" s="6"/>
      <c r="AB23" s="30"/>
    </row>
    <row r="24" spans="1:251" ht="15.75" hidden="1" customHeight="1">
      <c r="A24" s="334"/>
      <c r="B24" s="332"/>
      <c r="C24" s="151"/>
      <c r="D24" s="56" t="s">
        <v>2</v>
      </c>
      <c r="E24" s="267"/>
      <c r="F24" s="59">
        <v>5</v>
      </c>
      <c r="G24" s="56" t="s">
        <v>40</v>
      </c>
      <c r="H24" s="60">
        <v>10000000</v>
      </c>
      <c r="I24" s="26"/>
      <c r="J24" s="23"/>
      <c r="K24" s="25"/>
      <c r="L24" s="23"/>
      <c r="M24" s="36"/>
      <c r="N24" s="36"/>
      <c r="O24" s="139"/>
      <c r="P24" s="139"/>
      <c r="Q24" s="140"/>
      <c r="T24" s="5"/>
      <c r="U24" s="54"/>
      <c r="V24" s="54"/>
      <c r="X24" s="4"/>
      <c r="Z24" s="33"/>
      <c r="AA24" s="6"/>
      <c r="AB24" s="30"/>
    </row>
    <row r="25" spans="1:251" ht="15.75" hidden="1" customHeight="1">
      <c r="A25" s="334"/>
      <c r="B25" s="332"/>
      <c r="C25" s="150" t="s">
        <v>176</v>
      </c>
      <c r="D25" s="56" t="s">
        <v>3</v>
      </c>
      <c r="E25" s="143"/>
      <c r="F25" s="29"/>
      <c r="G25" s="56" t="s">
        <v>3</v>
      </c>
      <c r="H25" s="26"/>
      <c r="I25" s="26"/>
      <c r="J25" s="20"/>
      <c r="K25" s="25"/>
      <c r="L25" s="20"/>
      <c r="M25" s="28"/>
      <c r="N25" s="28"/>
      <c r="O25" s="311"/>
      <c r="P25" s="311"/>
      <c r="Q25" s="313"/>
      <c r="X25" s="32"/>
      <c r="Z25" s="33"/>
      <c r="AA25" s="6"/>
      <c r="AB25" s="30"/>
    </row>
    <row r="26" spans="1:251" ht="15.75" hidden="1" customHeight="1">
      <c r="A26" s="334"/>
      <c r="B26" s="332"/>
      <c r="C26" s="151"/>
      <c r="D26" s="56" t="s">
        <v>2</v>
      </c>
      <c r="E26" s="330"/>
      <c r="F26" s="31"/>
      <c r="G26" s="56" t="s">
        <v>40</v>
      </c>
      <c r="H26" s="21"/>
      <c r="I26" s="21"/>
      <c r="J26" s="20"/>
      <c r="K26" s="25"/>
      <c r="L26" s="20"/>
      <c r="M26" s="35"/>
      <c r="N26" s="34"/>
      <c r="O26" s="312"/>
      <c r="P26" s="312"/>
      <c r="Q26" s="314"/>
      <c r="X26" s="32"/>
      <c r="Z26" s="33"/>
      <c r="AA26" s="6"/>
      <c r="AB26" s="30"/>
    </row>
    <row r="27" spans="1:251" ht="15.75" hidden="1" customHeight="1">
      <c r="A27" s="334"/>
      <c r="B27" s="332"/>
      <c r="C27" s="150" t="s">
        <v>186</v>
      </c>
      <c r="D27" s="56" t="s">
        <v>3</v>
      </c>
      <c r="E27" s="143"/>
      <c r="F27" s="31"/>
      <c r="G27" s="56" t="s">
        <v>3</v>
      </c>
      <c r="H27" s="21"/>
      <c r="I27" s="21"/>
      <c r="J27" s="20"/>
      <c r="K27" s="25"/>
      <c r="L27" s="20"/>
      <c r="M27" s="35"/>
      <c r="N27" s="34"/>
      <c r="O27" s="66"/>
      <c r="P27" s="66"/>
      <c r="Q27" s="67"/>
      <c r="X27" s="32"/>
      <c r="Z27" s="33"/>
      <c r="AA27" s="6"/>
      <c r="AB27" s="30"/>
    </row>
    <row r="28" spans="1:251" ht="15.75" hidden="1" customHeight="1">
      <c r="A28" s="334"/>
      <c r="B28" s="332"/>
      <c r="C28" s="151"/>
      <c r="D28" s="56" t="s">
        <v>2</v>
      </c>
      <c r="E28" s="330"/>
      <c r="F28" s="31"/>
      <c r="G28" s="56" t="s">
        <v>40</v>
      </c>
      <c r="H28" s="21"/>
      <c r="I28" s="21"/>
      <c r="J28" s="20"/>
      <c r="K28" s="25"/>
      <c r="L28" s="20"/>
      <c r="M28" s="35"/>
      <c r="N28" s="34"/>
      <c r="O28" s="66"/>
      <c r="P28" s="66"/>
      <c r="Q28" s="67"/>
      <c r="X28" s="32"/>
      <c r="Z28" s="33"/>
      <c r="AA28" s="6"/>
      <c r="AB28" s="30"/>
    </row>
    <row r="29" spans="1:251" ht="15.75" hidden="1" customHeight="1">
      <c r="A29" s="334"/>
      <c r="B29" s="332"/>
      <c r="C29" s="150" t="s">
        <v>177</v>
      </c>
      <c r="D29" s="56" t="s">
        <v>3</v>
      </c>
      <c r="E29" s="143"/>
      <c r="F29" s="31"/>
      <c r="G29" s="56" t="s">
        <v>3</v>
      </c>
      <c r="H29" s="21"/>
      <c r="I29" s="21"/>
      <c r="J29" s="20"/>
      <c r="K29" s="25"/>
      <c r="L29" s="20"/>
      <c r="M29" s="35"/>
      <c r="N29" s="34"/>
      <c r="O29" s="66"/>
      <c r="P29" s="66"/>
      <c r="Q29" s="67"/>
      <c r="X29" s="32"/>
      <c r="Z29" s="33"/>
      <c r="AA29" s="6"/>
      <c r="AB29" s="30"/>
    </row>
    <row r="30" spans="1:251" ht="15.75" hidden="1" customHeight="1">
      <c r="A30" s="334"/>
      <c r="B30" s="332"/>
      <c r="C30" s="151"/>
      <c r="D30" s="56" t="s">
        <v>2</v>
      </c>
      <c r="E30" s="330"/>
      <c r="F30" s="31"/>
      <c r="G30" s="56" t="s">
        <v>40</v>
      </c>
      <c r="H30" s="21"/>
      <c r="I30" s="21"/>
      <c r="J30" s="20"/>
      <c r="K30" s="25"/>
      <c r="L30" s="20"/>
      <c r="M30" s="35"/>
      <c r="N30" s="34"/>
      <c r="O30" s="66"/>
      <c r="P30" s="66"/>
      <c r="Q30" s="67"/>
      <c r="X30" s="32"/>
      <c r="Z30" s="33"/>
      <c r="AA30" s="6"/>
      <c r="AB30" s="30"/>
    </row>
    <row r="31" spans="1:251" ht="15.75" hidden="1" customHeight="1">
      <c r="A31" s="334"/>
      <c r="B31" s="332"/>
      <c r="C31" s="150" t="s">
        <v>178</v>
      </c>
      <c r="D31" s="56" t="s">
        <v>3</v>
      </c>
      <c r="E31" s="143"/>
      <c r="F31" s="31"/>
      <c r="G31" s="56" t="s">
        <v>3</v>
      </c>
      <c r="H31" s="21"/>
      <c r="I31" s="21"/>
      <c r="J31" s="20"/>
      <c r="K31" s="25"/>
      <c r="L31" s="20"/>
      <c r="M31" s="35"/>
      <c r="N31" s="34"/>
      <c r="O31" s="66"/>
      <c r="P31" s="66"/>
      <c r="Q31" s="67"/>
      <c r="X31" s="32"/>
      <c r="Z31" s="33"/>
      <c r="AA31" s="6"/>
      <c r="AB31" s="30"/>
    </row>
    <row r="32" spans="1:251" ht="15.75" hidden="1" customHeight="1">
      <c r="A32" s="334"/>
      <c r="B32" s="332"/>
      <c r="C32" s="151"/>
      <c r="D32" s="56" t="s">
        <v>2</v>
      </c>
      <c r="E32" s="330"/>
      <c r="F32" s="31"/>
      <c r="G32" s="56" t="s">
        <v>40</v>
      </c>
      <c r="H32" s="21"/>
      <c r="I32" s="21"/>
      <c r="J32" s="20"/>
      <c r="K32" s="25"/>
      <c r="L32" s="20"/>
      <c r="M32" s="35"/>
      <c r="N32" s="34"/>
      <c r="O32" s="66"/>
      <c r="P32" s="66"/>
      <c r="Q32" s="67"/>
      <c r="X32" s="32"/>
      <c r="Z32" s="33"/>
      <c r="AA32" s="6"/>
      <c r="AB32" s="30"/>
    </row>
    <row r="33" spans="1:28" ht="15.75" hidden="1" customHeight="1">
      <c r="A33" s="334"/>
      <c r="B33" s="332"/>
      <c r="C33" s="150" t="s">
        <v>179</v>
      </c>
      <c r="D33" s="56" t="s">
        <v>3</v>
      </c>
      <c r="E33" s="143"/>
      <c r="F33" s="31"/>
      <c r="G33" s="56" t="s">
        <v>3</v>
      </c>
      <c r="H33" s="21"/>
      <c r="I33" s="21"/>
      <c r="J33" s="20"/>
      <c r="K33" s="25"/>
      <c r="L33" s="20"/>
      <c r="M33" s="35"/>
      <c r="N33" s="34"/>
      <c r="O33" s="66"/>
      <c r="P33" s="66"/>
      <c r="Q33" s="67"/>
      <c r="X33" s="32"/>
      <c r="Z33" s="33"/>
      <c r="AA33" s="6"/>
      <c r="AB33" s="30"/>
    </row>
    <row r="34" spans="1:28" ht="15.75" hidden="1" customHeight="1">
      <c r="A34" s="334"/>
      <c r="B34" s="332"/>
      <c r="C34" s="151"/>
      <c r="D34" s="56" t="s">
        <v>2</v>
      </c>
      <c r="E34" s="330"/>
      <c r="F34" s="31"/>
      <c r="G34" s="56" t="s">
        <v>40</v>
      </c>
      <c r="H34" s="21"/>
      <c r="I34" s="21"/>
      <c r="J34" s="20"/>
      <c r="K34" s="25"/>
      <c r="L34" s="20"/>
      <c r="M34" s="35"/>
      <c r="N34" s="34"/>
      <c r="O34" s="66"/>
      <c r="P34" s="66"/>
      <c r="Q34" s="67"/>
      <c r="X34" s="32"/>
      <c r="Z34" s="33"/>
      <c r="AA34" s="6"/>
      <c r="AB34" s="30"/>
    </row>
    <row r="35" spans="1:28" ht="15.75" hidden="1" customHeight="1">
      <c r="A35" s="334"/>
      <c r="B35" s="332"/>
      <c r="C35" s="150" t="s">
        <v>180</v>
      </c>
      <c r="D35" s="56" t="s">
        <v>3</v>
      </c>
      <c r="E35" s="143"/>
      <c r="F35" s="31"/>
      <c r="G35" s="56" t="s">
        <v>3</v>
      </c>
      <c r="H35" s="21"/>
      <c r="I35" s="21"/>
      <c r="J35" s="20"/>
      <c r="K35" s="25"/>
      <c r="L35" s="20"/>
      <c r="M35" s="35"/>
      <c r="N35" s="34"/>
      <c r="O35" s="66"/>
      <c r="P35" s="66"/>
      <c r="Q35" s="67"/>
      <c r="X35" s="32"/>
      <c r="Z35" s="33"/>
      <c r="AA35" s="6"/>
      <c r="AB35" s="30"/>
    </row>
    <row r="36" spans="1:28" ht="15.75" hidden="1" customHeight="1">
      <c r="A36" s="334"/>
      <c r="B36" s="332"/>
      <c r="C36" s="151"/>
      <c r="D36" s="56" t="s">
        <v>2</v>
      </c>
      <c r="E36" s="330"/>
      <c r="F36" s="31"/>
      <c r="G36" s="56" t="s">
        <v>40</v>
      </c>
      <c r="H36" s="21"/>
      <c r="I36" s="21"/>
      <c r="J36" s="20"/>
      <c r="K36" s="25"/>
      <c r="L36" s="20"/>
      <c r="M36" s="35"/>
      <c r="N36" s="34"/>
      <c r="O36" s="66"/>
      <c r="P36" s="66"/>
      <c r="Q36" s="67"/>
      <c r="X36" s="32"/>
      <c r="Z36" s="33"/>
      <c r="AA36" s="6"/>
      <c r="AB36" s="30"/>
    </row>
    <row r="37" spans="1:28" ht="15.75" hidden="1" customHeight="1">
      <c r="A37" s="334"/>
      <c r="B37" s="332"/>
      <c r="C37" s="150" t="s">
        <v>181</v>
      </c>
      <c r="D37" s="56" t="s">
        <v>3</v>
      </c>
      <c r="E37" s="143"/>
      <c r="F37" s="31"/>
      <c r="G37" s="56" t="s">
        <v>3</v>
      </c>
      <c r="H37" s="21"/>
      <c r="I37" s="21"/>
      <c r="J37" s="20"/>
      <c r="K37" s="25"/>
      <c r="L37" s="20"/>
      <c r="M37" s="35"/>
      <c r="N37" s="34"/>
      <c r="O37" s="66"/>
      <c r="P37" s="66"/>
      <c r="Q37" s="67"/>
      <c r="X37" s="32"/>
      <c r="Z37" s="33"/>
      <c r="AA37" s="6"/>
      <c r="AB37" s="30"/>
    </row>
    <row r="38" spans="1:28" ht="15.75" hidden="1" customHeight="1">
      <c r="A38" s="334"/>
      <c r="B38" s="332"/>
      <c r="C38" s="151"/>
      <c r="D38" s="56" t="s">
        <v>2</v>
      </c>
      <c r="E38" s="330"/>
      <c r="F38" s="31"/>
      <c r="G38" s="56" t="s">
        <v>3</v>
      </c>
      <c r="H38" s="21"/>
      <c r="I38" s="21"/>
      <c r="J38" s="20"/>
      <c r="K38" s="25"/>
      <c r="L38" s="20"/>
      <c r="M38" s="35"/>
      <c r="N38" s="34"/>
      <c r="O38" s="66"/>
      <c r="P38" s="66"/>
      <c r="Q38" s="67"/>
      <c r="X38" s="32"/>
      <c r="Z38" s="33"/>
      <c r="AA38" s="6"/>
      <c r="AB38" s="30"/>
    </row>
    <row r="39" spans="1:28" ht="15.75" hidden="1" customHeight="1">
      <c r="A39" s="334"/>
      <c r="B39" s="332"/>
      <c r="C39" s="150" t="s">
        <v>182</v>
      </c>
      <c r="D39" s="56" t="s">
        <v>3</v>
      </c>
      <c r="E39" s="143"/>
      <c r="F39" s="31"/>
      <c r="G39" s="56" t="s">
        <v>40</v>
      </c>
      <c r="H39" s="21"/>
      <c r="I39" s="21"/>
      <c r="J39" s="20"/>
      <c r="K39" s="25"/>
      <c r="L39" s="20"/>
      <c r="M39" s="35"/>
      <c r="N39" s="34"/>
      <c r="O39" s="66"/>
      <c r="P39" s="66"/>
      <c r="Q39" s="67"/>
      <c r="X39" s="32"/>
      <c r="Z39" s="33"/>
      <c r="AA39" s="6"/>
      <c r="AB39" s="30"/>
    </row>
    <row r="40" spans="1:28" ht="15.75" hidden="1" customHeight="1">
      <c r="A40" s="334"/>
      <c r="B40" s="332"/>
      <c r="C40" s="151"/>
      <c r="D40" s="56" t="s">
        <v>2</v>
      </c>
      <c r="E40" s="330"/>
      <c r="F40" s="31"/>
      <c r="G40" s="56" t="s">
        <v>40</v>
      </c>
      <c r="H40" s="21"/>
      <c r="I40" s="21"/>
      <c r="J40" s="20"/>
      <c r="K40" s="25"/>
      <c r="L40" s="20"/>
      <c r="M40" s="35"/>
      <c r="N40" s="34"/>
      <c r="O40" s="66"/>
      <c r="P40" s="66"/>
      <c r="Q40" s="67"/>
      <c r="X40" s="32"/>
      <c r="Z40" s="33"/>
      <c r="AA40" s="6"/>
      <c r="AB40" s="30"/>
    </row>
    <row r="41" spans="1:28" ht="15.75" hidden="1" customHeight="1">
      <c r="A41" s="334"/>
      <c r="B41" s="332"/>
      <c r="C41" s="150" t="s">
        <v>183</v>
      </c>
      <c r="D41" s="56" t="s">
        <v>3</v>
      </c>
      <c r="E41" s="143"/>
      <c r="F41" s="31"/>
      <c r="G41" s="56" t="s">
        <v>3</v>
      </c>
      <c r="H41" s="21"/>
      <c r="I41" s="21"/>
      <c r="J41" s="20"/>
      <c r="K41" s="25"/>
      <c r="L41" s="20"/>
      <c r="M41" s="35"/>
      <c r="N41" s="34"/>
      <c r="O41" s="66"/>
      <c r="P41" s="66"/>
      <c r="Q41" s="67"/>
      <c r="X41" s="32"/>
      <c r="Z41" s="33"/>
      <c r="AA41" s="6"/>
      <c r="AB41" s="30"/>
    </row>
    <row r="42" spans="1:28" ht="15.75" hidden="1" customHeight="1">
      <c r="A42" s="334"/>
      <c r="B42" s="332"/>
      <c r="C42" s="151"/>
      <c r="D42" s="56" t="s">
        <v>2</v>
      </c>
      <c r="E42" s="330"/>
      <c r="F42" s="31"/>
      <c r="G42" s="56" t="s">
        <v>40</v>
      </c>
      <c r="H42" s="21"/>
      <c r="I42" s="21"/>
      <c r="J42" s="20"/>
      <c r="K42" s="25"/>
      <c r="L42" s="20"/>
      <c r="M42" s="35"/>
      <c r="N42" s="34"/>
      <c r="O42" s="66"/>
      <c r="P42" s="66"/>
      <c r="Q42" s="67"/>
      <c r="X42" s="32"/>
      <c r="Z42" s="33"/>
      <c r="AA42" s="6"/>
      <c r="AB42" s="30"/>
    </row>
    <row r="43" spans="1:28" ht="15.75" hidden="1" customHeight="1">
      <c r="A43" s="334"/>
      <c r="B43" s="332"/>
      <c r="C43" s="150" t="s">
        <v>184</v>
      </c>
      <c r="D43" s="56" t="s">
        <v>3</v>
      </c>
      <c r="E43" s="143"/>
      <c r="F43" s="31"/>
      <c r="G43" s="56" t="s">
        <v>3</v>
      </c>
      <c r="H43" s="21"/>
      <c r="I43" s="21"/>
      <c r="J43" s="20"/>
      <c r="K43" s="25"/>
      <c r="L43" s="20"/>
      <c r="M43" s="35"/>
      <c r="N43" s="34"/>
      <c r="O43" s="66"/>
      <c r="P43" s="66"/>
      <c r="Q43" s="67"/>
      <c r="X43" s="32"/>
      <c r="Z43" s="33"/>
      <c r="AA43" s="6"/>
      <c r="AB43" s="30"/>
    </row>
    <row r="44" spans="1:28" ht="15.75" hidden="1" customHeight="1">
      <c r="A44" s="334"/>
      <c r="B44" s="332"/>
      <c r="C44" s="151"/>
      <c r="D44" s="56" t="s">
        <v>2</v>
      </c>
      <c r="E44" s="330"/>
      <c r="F44" s="31"/>
      <c r="G44" s="56" t="s">
        <v>40</v>
      </c>
      <c r="H44" s="21"/>
      <c r="I44" s="21"/>
      <c r="J44" s="20"/>
      <c r="K44" s="25"/>
      <c r="L44" s="20"/>
      <c r="M44" s="35"/>
      <c r="N44" s="34"/>
      <c r="O44" s="66"/>
      <c r="P44" s="66"/>
      <c r="Q44" s="67"/>
      <c r="X44" s="32"/>
      <c r="Z44" s="33"/>
      <c r="AA44" s="6"/>
      <c r="AB44" s="30"/>
    </row>
    <row r="45" spans="1:28" ht="15.75" hidden="1" customHeight="1">
      <c r="A45" s="334"/>
      <c r="B45" s="332"/>
      <c r="C45" s="150" t="s">
        <v>185</v>
      </c>
      <c r="D45" s="56" t="s">
        <v>3</v>
      </c>
      <c r="E45" s="143"/>
      <c r="F45" s="31"/>
      <c r="G45" s="56" t="s">
        <v>3</v>
      </c>
      <c r="H45" s="21"/>
      <c r="I45" s="21"/>
      <c r="J45" s="20"/>
      <c r="K45" s="25"/>
      <c r="L45" s="20"/>
      <c r="M45" s="35"/>
      <c r="N45" s="34"/>
      <c r="O45" s="66"/>
      <c r="P45" s="66"/>
      <c r="Q45" s="67"/>
      <c r="X45" s="32"/>
      <c r="Z45" s="33"/>
      <c r="AA45" s="6"/>
      <c r="AB45" s="30"/>
    </row>
    <row r="46" spans="1:28" ht="15.75" hidden="1" customHeight="1">
      <c r="A46" s="334"/>
      <c r="B46" s="332"/>
      <c r="C46" s="151"/>
      <c r="D46" s="56" t="s">
        <v>2</v>
      </c>
      <c r="E46" s="330"/>
      <c r="F46" s="31"/>
      <c r="G46" s="56" t="s">
        <v>40</v>
      </c>
      <c r="H46" s="21"/>
      <c r="I46" s="21"/>
      <c r="J46" s="20"/>
      <c r="K46" s="25"/>
      <c r="L46" s="20"/>
      <c r="M46" s="35"/>
      <c r="N46" s="34"/>
      <c r="O46" s="66"/>
      <c r="P46" s="66"/>
      <c r="Q46" s="67"/>
      <c r="X46" s="32"/>
      <c r="Z46" s="33"/>
      <c r="AA46" s="6"/>
      <c r="AB46" s="30"/>
    </row>
    <row r="47" spans="1:28" ht="15.75" hidden="1" customHeight="1">
      <c r="A47" s="334"/>
      <c r="B47" s="332"/>
      <c r="C47" s="150" t="s">
        <v>187</v>
      </c>
      <c r="D47" s="56" t="s">
        <v>3</v>
      </c>
      <c r="E47" s="143"/>
      <c r="F47" s="31"/>
      <c r="G47" s="56" t="s">
        <v>3</v>
      </c>
      <c r="H47" s="21"/>
      <c r="I47" s="21"/>
      <c r="J47" s="20"/>
      <c r="K47" s="25"/>
      <c r="L47" s="20"/>
      <c r="M47" s="35"/>
      <c r="N47" s="34"/>
      <c r="O47" s="66"/>
      <c r="P47" s="66"/>
      <c r="Q47" s="67"/>
      <c r="X47" s="32"/>
      <c r="Z47" s="33"/>
      <c r="AA47" s="6"/>
      <c r="AB47" s="30"/>
    </row>
    <row r="48" spans="1:28" ht="15.75" hidden="1" customHeight="1">
      <c r="A48" s="334"/>
      <c r="B48" s="332"/>
      <c r="C48" s="151"/>
      <c r="D48" s="56" t="s">
        <v>2</v>
      </c>
      <c r="E48" s="330"/>
      <c r="F48" s="31"/>
      <c r="G48" s="56" t="s">
        <v>40</v>
      </c>
      <c r="H48" s="21"/>
      <c r="I48" s="21"/>
      <c r="J48" s="20"/>
      <c r="K48" s="25"/>
      <c r="L48" s="20"/>
      <c r="M48" s="35"/>
      <c r="N48" s="34"/>
      <c r="O48" s="66"/>
      <c r="P48" s="66"/>
      <c r="Q48" s="67"/>
      <c r="X48" s="32"/>
      <c r="Z48" s="33"/>
      <c r="AA48" s="6"/>
      <c r="AB48" s="30"/>
    </row>
    <row r="49" spans="1:28" ht="15.75" customHeight="1">
      <c r="A49" s="334"/>
      <c r="B49" s="332"/>
      <c r="C49" s="203" t="s">
        <v>188</v>
      </c>
      <c r="D49" s="56" t="s">
        <v>3</v>
      </c>
      <c r="E49" s="148" t="s">
        <v>316</v>
      </c>
      <c r="F49" s="75">
        <v>1</v>
      </c>
      <c r="G49" s="56" t="s">
        <v>3</v>
      </c>
      <c r="H49" s="80">
        <f>+I49+J49+K49+L49</f>
        <v>5532281792</v>
      </c>
      <c r="I49" s="80"/>
      <c r="J49" s="80">
        <v>5532281792</v>
      </c>
      <c r="K49" s="80"/>
      <c r="L49" s="80"/>
      <c r="M49" s="101">
        <v>45659</v>
      </c>
      <c r="N49" s="101">
        <v>46022</v>
      </c>
      <c r="O49" s="352">
        <f t="shared" ref="O49" si="0">+F50/F49</f>
        <v>0</v>
      </c>
      <c r="P49" s="353">
        <f t="shared" ref="P49" si="1">+H50/H49</f>
        <v>0</v>
      </c>
      <c r="Q49" s="354">
        <v>0</v>
      </c>
      <c r="X49" s="32"/>
      <c r="Z49" s="33"/>
      <c r="AA49" s="6"/>
      <c r="AB49" s="30"/>
    </row>
    <row r="50" spans="1:28" ht="15.75" customHeight="1">
      <c r="A50" s="334"/>
      <c r="B50" s="332"/>
      <c r="C50" s="204"/>
      <c r="D50" s="56" t="s">
        <v>2</v>
      </c>
      <c r="E50" s="149"/>
      <c r="F50" s="86"/>
      <c r="G50" s="56" t="s">
        <v>40</v>
      </c>
      <c r="H50" s="84">
        <f t="shared" ref="H50:H78" si="2">+I50+J50+K50+L50</f>
        <v>0</v>
      </c>
      <c r="I50" s="84"/>
      <c r="J50" s="84"/>
      <c r="K50" s="84"/>
      <c r="L50" s="84"/>
      <c r="M50" s="88"/>
      <c r="N50" s="88"/>
      <c r="O50" s="355"/>
      <c r="P50" s="353"/>
      <c r="Q50" s="354"/>
      <c r="X50" s="32"/>
      <c r="Z50" s="33"/>
      <c r="AA50" s="6"/>
      <c r="AB50" s="30"/>
    </row>
    <row r="51" spans="1:28" ht="15.75" hidden="1" customHeight="1">
      <c r="A51" s="334"/>
      <c r="B51" s="332"/>
      <c r="C51" s="150" t="s">
        <v>189</v>
      </c>
      <c r="D51" s="56" t="s">
        <v>3</v>
      </c>
      <c r="E51" s="75">
        <v>1</v>
      </c>
      <c r="F51" s="75">
        <v>1</v>
      </c>
      <c r="G51" s="56" t="s">
        <v>3</v>
      </c>
      <c r="H51" s="21">
        <f t="shared" si="2"/>
        <v>0</v>
      </c>
      <c r="I51" s="21"/>
      <c r="J51" s="20"/>
      <c r="K51" s="25"/>
      <c r="L51" s="21"/>
      <c r="M51" s="35"/>
      <c r="N51" s="34"/>
      <c r="O51" s="352"/>
      <c r="P51" s="353"/>
      <c r="Q51" s="354"/>
      <c r="X51" s="32"/>
      <c r="Z51" s="33"/>
      <c r="AA51" s="6"/>
      <c r="AB51" s="30"/>
    </row>
    <row r="52" spans="1:28" ht="15.75" hidden="1" customHeight="1">
      <c r="A52" s="334"/>
      <c r="B52" s="332"/>
      <c r="C52" s="151"/>
      <c r="D52" s="56" t="s">
        <v>2</v>
      </c>
      <c r="E52" s="86">
        <v>0</v>
      </c>
      <c r="F52" s="86">
        <v>0</v>
      </c>
      <c r="G52" s="56" t="s">
        <v>40</v>
      </c>
      <c r="H52" s="21">
        <f t="shared" si="2"/>
        <v>0</v>
      </c>
      <c r="I52" s="21"/>
      <c r="J52" s="20"/>
      <c r="K52" s="25"/>
      <c r="L52" s="21"/>
      <c r="M52" s="35"/>
      <c r="N52" s="34"/>
      <c r="O52" s="355"/>
      <c r="P52" s="353"/>
      <c r="Q52" s="354"/>
      <c r="X52" s="32"/>
      <c r="Z52" s="33"/>
      <c r="AA52" s="6"/>
      <c r="AB52" s="30"/>
    </row>
    <row r="53" spans="1:28" ht="15.75" hidden="1" customHeight="1">
      <c r="A53" s="334"/>
      <c r="B53" s="332"/>
      <c r="C53" s="150" t="s">
        <v>190</v>
      </c>
      <c r="D53" s="56" t="s">
        <v>3</v>
      </c>
      <c r="E53" s="75">
        <v>1</v>
      </c>
      <c r="F53" s="75">
        <v>1</v>
      </c>
      <c r="G53" s="56" t="s">
        <v>3</v>
      </c>
      <c r="H53" s="21">
        <f t="shared" si="2"/>
        <v>0</v>
      </c>
      <c r="I53" s="21"/>
      <c r="J53" s="20"/>
      <c r="K53" s="25"/>
      <c r="L53" s="21"/>
      <c r="M53" s="35"/>
      <c r="N53" s="34"/>
      <c r="O53" s="352"/>
      <c r="P53" s="353"/>
      <c r="Q53" s="354"/>
      <c r="X53" s="32"/>
      <c r="Z53" s="33"/>
      <c r="AA53" s="6"/>
      <c r="AB53" s="30"/>
    </row>
    <row r="54" spans="1:28" ht="15.75" hidden="1" customHeight="1">
      <c r="A54" s="334"/>
      <c r="B54" s="332"/>
      <c r="C54" s="151"/>
      <c r="D54" s="56" t="s">
        <v>2</v>
      </c>
      <c r="E54" s="86">
        <v>0</v>
      </c>
      <c r="F54" s="86">
        <v>0</v>
      </c>
      <c r="G54" s="56" t="s">
        <v>40</v>
      </c>
      <c r="H54" s="21">
        <f t="shared" si="2"/>
        <v>0</v>
      </c>
      <c r="I54" s="21"/>
      <c r="J54" s="20"/>
      <c r="K54" s="25"/>
      <c r="L54" s="21"/>
      <c r="M54" s="35"/>
      <c r="N54" s="34"/>
      <c r="O54" s="355"/>
      <c r="P54" s="353"/>
      <c r="Q54" s="354"/>
      <c r="X54" s="32"/>
      <c r="Z54" s="33"/>
      <c r="AA54" s="6"/>
      <c r="AB54" s="30"/>
    </row>
    <row r="55" spans="1:28" ht="15.75" hidden="1" customHeight="1">
      <c r="A55" s="334"/>
      <c r="B55" s="332"/>
      <c r="C55" s="150" t="s">
        <v>191</v>
      </c>
      <c r="D55" s="56" t="s">
        <v>3</v>
      </c>
      <c r="E55" s="75">
        <v>1</v>
      </c>
      <c r="F55" s="75">
        <v>1</v>
      </c>
      <c r="G55" s="56" t="s">
        <v>3</v>
      </c>
      <c r="H55" s="21">
        <f t="shared" si="2"/>
        <v>0</v>
      </c>
      <c r="I55" s="21"/>
      <c r="J55" s="20"/>
      <c r="K55" s="25"/>
      <c r="L55" s="21"/>
      <c r="M55" s="35"/>
      <c r="N55" s="34"/>
      <c r="O55" s="352"/>
      <c r="P55" s="353"/>
      <c r="Q55" s="354"/>
      <c r="X55" s="32"/>
      <c r="Z55" s="33"/>
      <c r="AA55" s="6"/>
      <c r="AB55" s="30"/>
    </row>
    <row r="56" spans="1:28" ht="15.75" hidden="1" customHeight="1">
      <c r="A56" s="334"/>
      <c r="B56" s="332"/>
      <c r="C56" s="151"/>
      <c r="D56" s="56" t="s">
        <v>2</v>
      </c>
      <c r="E56" s="86">
        <v>0</v>
      </c>
      <c r="F56" s="86">
        <v>0</v>
      </c>
      <c r="G56" s="56" t="s">
        <v>40</v>
      </c>
      <c r="H56" s="21">
        <f t="shared" si="2"/>
        <v>0</v>
      </c>
      <c r="I56" s="21"/>
      <c r="J56" s="20"/>
      <c r="K56" s="25"/>
      <c r="L56" s="21"/>
      <c r="M56" s="35"/>
      <c r="N56" s="34"/>
      <c r="O56" s="355"/>
      <c r="P56" s="353"/>
      <c r="Q56" s="354"/>
      <c r="X56" s="32"/>
      <c r="Z56" s="33"/>
      <c r="AA56" s="6"/>
      <c r="AB56" s="30"/>
    </row>
    <row r="57" spans="1:28" ht="15.75" hidden="1" customHeight="1">
      <c r="A57" s="334"/>
      <c r="B57" s="332"/>
      <c r="C57" s="150" t="s">
        <v>192</v>
      </c>
      <c r="D57" s="56" t="s">
        <v>3</v>
      </c>
      <c r="E57" s="75">
        <v>1</v>
      </c>
      <c r="F57" s="75">
        <v>1</v>
      </c>
      <c r="G57" s="56" t="s">
        <v>3</v>
      </c>
      <c r="H57" s="21">
        <f t="shared" si="2"/>
        <v>0</v>
      </c>
      <c r="I57" s="21"/>
      <c r="J57" s="20"/>
      <c r="K57" s="25"/>
      <c r="L57" s="21"/>
      <c r="M57" s="35"/>
      <c r="N57" s="34"/>
      <c r="O57" s="352"/>
      <c r="P57" s="353"/>
      <c r="Q57" s="354"/>
      <c r="X57" s="32"/>
      <c r="Z57" s="33"/>
      <c r="AA57" s="6"/>
      <c r="AB57" s="30"/>
    </row>
    <row r="58" spans="1:28" ht="15.75" hidden="1" customHeight="1">
      <c r="A58" s="334"/>
      <c r="B58" s="332"/>
      <c r="C58" s="151"/>
      <c r="D58" s="56" t="s">
        <v>2</v>
      </c>
      <c r="E58" s="86">
        <v>0</v>
      </c>
      <c r="F58" s="86">
        <v>0</v>
      </c>
      <c r="G58" s="56" t="s">
        <v>40</v>
      </c>
      <c r="H58" s="21">
        <f t="shared" si="2"/>
        <v>0</v>
      </c>
      <c r="I58" s="21"/>
      <c r="J58" s="20"/>
      <c r="K58" s="25"/>
      <c r="L58" s="21"/>
      <c r="M58" s="35"/>
      <c r="N58" s="34"/>
      <c r="O58" s="355"/>
      <c r="P58" s="353"/>
      <c r="Q58" s="354"/>
      <c r="X58" s="32"/>
      <c r="Z58" s="33"/>
      <c r="AA58" s="6"/>
      <c r="AB58" s="30"/>
    </row>
    <row r="59" spans="1:28" ht="15.75" hidden="1" customHeight="1">
      <c r="A59" s="334"/>
      <c r="B59" s="332"/>
      <c r="C59" s="150" t="s">
        <v>193</v>
      </c>
      <c r="D59" s="56" t="s">
        <v>3</v>
      </c>
      <c r="E59" s="75">
        <v>1</v>
      </c>
      <c r="F59" s="75">
        <v>1</v>
      </c>
      <c r="G59" s="56" t="s">
        <v>3</v>
      </c>
      <c r="H59" s="21">
        <f t="shared" si="2"/>
        <v>0</v>
      </c>
      <c r="I59" s="21"/>
      <c r="J59" s="20"/>
      <c r="K59" s="25"/>
      <c r="L59" s="21"/>
      <c r="M59" s="35"/>
      <c r="N59" s="34"/>
      <c r="O59" s="352"/>
      <c r="P59" s="353"/>
      <c r="Q59" s="354"/>
      <c r="X59" s="32"/>
      <c r="Z59" s="33"/>
      <c r="AA59" s="6"/>
      <c r="AB59" s="30"/>
    </row>
    <row r="60" spans="1:28" ht="15.75" hidden="1" customHeight="1">
      <c r="A60" s="334"/>
      <c r="B60" s="332"/>
      <c r="C60" s="151"/>
      <c r="D60" s="56" t="s">
        <v>2</v>
      </c>
      <c r="E60" s="86">
        <v>0</v>
      </c>
      <c r="F60" s="86">
        <v>0</v>
      </c>
      <c r="G60" s="56" t="s">
        <v>40</v>
      </c>
      <c r="H60" s="21">
        <f t="shared" si="2"/>
        <v>0</v>
      </c>
      <c r="I60" s="21"/>
      <c r="J60" s="20"/>
      <c r="K60" s="25"/>
      <c r="L60" s="21"/>
      <c r="M60" s="35"/>
      <c r="N60" s="34"/>
      <c r="O60" s="355"/>
      <c r="P60" s="353"/>
      <c r="Q60" s="354"/>
      <c r="X60" s="32"/>
      <c r="Z60" s="33"/>
      <c r="AA60" s="6"/>
      <c r="AB60" s="30"/>
    </row>
    <row r="61" spans="1:28" ht="15.75" hidden="1" customHeight="1">
      <c r="A61" s="334"/>
      <c r="B61" s="332"/>
      <c r="C61" s="150" t="s">
        <v>194</v>
      </c>
      <c r="D61" s="56" t="s">
        <v>3</v>
      </c>
      <c r="E61" s="75">
        <v>1</v>
      </c>
      <c r="F61" s="75">
        <v>1</v>
      </c>
      <c r="G61" s="56" t="s">
        <v>3</v>
      </c>
      <c r="H61" s="21">
        <f t="shared" si="2"/>
        <v>0</v>
      </c>
      <c r="I61" s="21"/>
      <c r="J61" s="20"/>
      <c r="K61" s="25"/>
      <c r="L61" s="21"/>
      <c r="M61" s="35"/>
      <c r="N61" s="34"/>
      <c r="O61" s="352"/>
      <c r="P61" s="353"/>
      <c r="Q61" s="354"/>
      <c r="X61" s="32"/>
      <c r="Z61" s="33"/>
      <c r="AA61" s="6"/>
      <c r="AB61" s="30"/>
    </row>
    <row r="62" spans="1:28" ht="15.75" hidden="1" customHeight="1">
      <c r="A62" s="334"/>
      <c r="B62" s="332"/>
      <c r="C62" s="151"/>
      <c r="D62" s="56" t="s">
        <v>2</v>
      </c>
      <c r="E62" s="86">
        <v>0</v>
      </c>
      <c r="F62" s="86">
        <v>0</v>
      </c>
      <c r="G62" s="56" t="s">
        <v>40</v>
      </c>
      <c r="H62" s="21">
        <f t="shared" si="2"/>
        <v>0</v>
      </c>
      <c r="I62" s="21"/>
      <c r="J62" s="20"/>
      <c r="K62" s="25"/>
      <c r="L62" s="21"/>
      <c r="M62" s="35"/>
      <c r="N62" s="34"/>
      <c r="O62" s="355"/>
      <c r="P62" s="353"/>
      <c r="Q62" s="354"/>
      <c r="X62" s="32"/>
      <c r="Z62" s="33"/>
      <c r="AA62" s="6"/>
      <c r="AB62" s="30"/>
    </row>
    <row r="63" spans="1:28" ht="15.75" hidden="1" customHeight="1">
      <c r="A63" s="334"/>
      <c r="B63" s="332"/>
      <c r="C63" s="150" t="s">
        <v>195</v>
      </c>
      <c r="D63" s="56" t="s">
        <v>3</v>
      </c>
      <c r="E63" s="75">
        <v>1</v>
      </c>
      <c r="F63" s="75">
        <v>1</v>
      </c>
      <c r="G63" s="56" t="s">
        <v>3</v>
      </c>
      <c r="H63" s="21">
        <f t="shared" si="2"/>
        <v>0</v>
      </c>
      <c r="I63" s="21"/>
      <c r="J63" s="20"/>
      <c r="K63" s="25"/>
      <c r="L63" s="26"/>
      <c r="M63" s="28"/>
      <c r="N63" s="28"/>
      <c r="O63" s="352"/>
      <c r="P63" s="353"/>
      <c r="Q63" s="354"/>
      <c r="X63" s="32"/>
    </row>
    <row r="64" spans="1:28" ht="15.75" hidden="1" customHeight="1">
      <c r="A64" s="334"/>
      <c r="B64" s="332"/>
      <c r="C64" s="151"/>
      <c r="D64" s="56" t="s">
        <v>2</v>
      </c>
      <c r="E64" s="86">
        <v>0</v>
      </c>
      <c r="F64" s="86">
        <v>0</v>
      </c>
      <c r="G64" s="56" t="s">
        <v>40</v>
      </c>
      <c r="H64" s="21">
        <f t="shared" si="2"/>
        <v>0</v>
      </c>
      <c r="I64" s="21"/>
      <c r="J64" s="20"/>
      <c r="K64" s="25"/>
      <c r="L64" s="21"/>
      <c r="M64" s="23"/>
      <c r="N64" s="19"/>
      <c r="O64" s="355"/>
      <c r="P64" s="353"/>
      <c r="Q64" s="354"/>
      <c r="AB64" s="30"/>
    </row>
    <row r="65" spans="1:28" ht="15.75" hidden="1" customHeight="1">
      <c r="A65" s="334"/>
      <c r="B65" s="332"/>
      <c r="C65" s="150" t="s">
        <v>196</v>
      </c>
      <c r="D65" s="56" t="s">
        <v>3</v>
      </c>
      <c r="E65" s="75">
        <v>1</v>
      </c>
      <c r="F65" s="75">
        <v>1</v>
      </c>
      <c r="G65" s="56" t="s">
        <v>3</v>
      </c>
      <c r="H65" s="21">
        <f t="shared" si="2"/>
        <v>0</v>
      </c>
      <c r="I65" s="21"/>
      <c r="J65" s="20"/>
      <c r="K65" s="25"/>
      <c r="L65" s="21"/>
      <c r="M65" s="72"/>
      <c r="N65" s="34"/>
      <c r="O65" s="352"/>
      <c r="P65" s="353"/>
      <c r="Q65" s="354"/>
      <c r="AB65" s="30"/>
    </row>
    <row r="66" spans="1:28" ht="15.75" hidden="1" customHeight="1">
      <c r="A66" s="334"/>
      <c r="B66" s="332"/>
      <c r="C66" s="151"/>
      <c r="D66" s="56" t="s">
        <v>2</v>
      </c>
      <c r="E66" s="86">
        <v>0</v>
      </c>
      <c r="F66" s="86">
        <v>0</v>
      </c>
      <c r="G66" s="56" t="s">
        <v>40</v>
      </c>
      <c r="H66" s="21">
        <f t="shared" si="2"/>
        <v>0</v>
      </c>
      <c r="I66" s="21"/>
      <c r="J66" s="20"/>
      <c r="K66" s="25"/>
      <c r="L66" s="21"/>
      <c r="M66" s="72"/>
      <c r="N66" s="34"/>
      <c r="O66" s="355"/>
      <c r="P66" s="353"/>
      <c r="Q66" s="354"/>
      <c r="AB66" s="30"/>
    </row>
    <row r="67" spans="1:28" ht="15.75" hidden="1" customHeight="1">
      <c r="A67" s="334"/>
      <c r="B67" s="332"/>
      <c r="C67" s="150" t="s">
        <v>197</v>
      </c>
      <c r="D67" s="56" t="s">
        <v>3</v>
      </c>
      <c r="E67" s="75">
        <v>1</v>
      </c>
      <c r="F67" s="75">
        <v>1</v>
      </c>
      <c r="G67" s="56" t="s">
        <v>3</v>
      </c>
      <c r="H67" s="21">
        <f t="shared" si="2"/>
        <v>0</v>
      </c>
      <c r="I67" s="21"/>
      <c r="J67" s="20"/>
      <c r="K67" s="25"/>
      <c r="L67" s="21"/>
      <c r="M67" s="72"/>
      <c r="N67" s="34"/>
      <c r="O67" s="352"/>
      <c r="P67" s="353"/>
      <c r="Q67" s="354"/>
      <c r="AB67" s="30"/>
    </row>
    <row r="68" spans="1:28" ht="15.75" hidden="1" customHeight="1">
      <c r="A68" s="334"/>
      <c r="B68" s="332"/>
      <c r="C68" s="151"/>
      <c r="D68" s="56" t="s">
        <v>2</v>
      </c>
      <c r="E68" s="86">
        <v>0</v>
      </c>
      <c r="F68" s="86">
        <v>0</v>
      </c>
      <c r="G68" s="56" t="s">
        <v>40</v>
      </c>
      <c r="H68" s="21">
        <f t="shared" si="2"/>
        <v>0</v>
      </c>
      <c r="I68" s="21"/>
      <c r="J68" s="20"/>
      <c r="K68" s="25"/>
      <c r="L68" s="21"/>
      <c r="M68" s="72"/>
      <c r="N68" s="34"/>
      <c r="O68" s="355"/>
      <c r="P68" s="353"/>
      <c r="Q68" s="354"/>
      <c r="AB68" s="30"/>
    </row>
    <row r="69" spans="1:28" ht="15.75" hidden="1" customHeight="1">
      <c r="A69" s="334"/>
      <c r="B69" s="332"/>
      <c r="C69" s="150" t="s">
        <v>198</v>
      </c>
      <c r="D69" s="56" t="s">
        <v>3</v>
      </c>
      <c r="E69" s="75">
        <v>1</v>
      </c>
      <c r="F69" s="75">
        <v>1</v>
      </c>
      <c r="G69" s="56" t="s">
        <v>3</v>
      </c>
      <c r="H69" s="21">
        <f t="shared" si="2"/>
        <v>0</v>
      </c>
      <c r="I69" s="21"/>
      <c r="J69" s="20"/>
      <c r="K69" s="25"/>
      <c r="L69" s="21"/>
      <c r="M69" s="72"/>
      <c r="N69" s="34"/>
      <c r="O69" s="352"/>
      <c r="P69" s="353"/>
      <c r="Q69" s="354"/>
      <c r="AB69" s="30"/>
    </row>
    <row r="70" spans="1:28" ht="15.75" hidden="1" customHeight="1">
      <c r="A70" s="334"/>
      <c r="B70" s="332"/>
      <c r="C70" s="151"/>
      <c r="D70" s="56" t="s">
        <v>2</v>
      </c>
      <c r="E70" s="86">
        <v>0</v>
      </c>
      <c r="F70" s="86">
        <v>0</v>
      </c>
      <c r="G70" s="56" t="s">
        <v>40</v>
      </c>
      <c r="H70" s="21">
        <f t="shared" si="2"/>
        <v>0</v>
      </c>
      <c r="I70" s="21"/>
      <c r="J70" s="20"/>
      <c r="K70" s="25"/>
      <c r="L70" s="21"/>
      <c r="M70" s="72"/>
      <c r="N70" s="34"/>
      <c r="O70" s="355"/>
      <c r="P70" s="353"/>
      <c r="Q70" s="354"/>
      <c r="AB70" s="30"/>
    </row>
    <row r="71" spans="1:28" ht="15.75" hidden="1" customHeight="1">
      <c r="A71" s="334"/>
      <c r="B71" s="332"/>
      <c r="C71" s="150" t="s">
        <v>199</v>
      </c>
      <c r="D71" s="56" t="s">
        <v>3</v>
      </c>
      <c r="E71" s="75">
        <v>1</v>
      </c>
      <c r="F71" s="75">
        <v>1</v>
      </c>
      <c r="G71" s="56" t="s">
        <v>3</v>
      </c>
      <c r="H71" s="21">
        <f t="shared" si="2"/>
        <v>0</v>
      </c>
      <c r="I71" s="21"/>
      <c r="J71" s="20"/>
      <c r="K71" s="25"/>
      <c r="L71" s="21"/>
      <c r="M71" s="72"/>
      <c r="N71" s="34"/>
      <c r="O71" s="352"/>
      <c r="P71" s="353"/>
      <c r="Q71" s="354"/>
      <c r="AB71" s="30"/>
    </row>
    <row r="72" spans="1:28" ht="15.75" hidden="1" customHeight="1">
      <c r="A72" s="334"/>
      <c r="B72" s="332"/>
      <c r="C72" s="151"/>
      <c r="D72" s="56" t="s">
        <v>2</v>
      </c>
      <c r="E72" s="86">
        <v>0</v>
      </c>
      <c r="F72" s="86">
        <v>0</v>
      </c>
      <c r="G72" s="56" t="s">
        <v>40</v>
      </c>
      <c r="H72" s="21">
        <f t="shared" si="2"/>
        <v>0</v>
      </c>
      <c r="I72" s="21"/>
      <c r="J72" s="20"/>
      <c r="K72" s="25"/>
      <c r="L72" s="21"/>
      <c r="M72" s="72"/>
      <c r="N72" s="34"/>
      <c r="O72" s="355"/>
      <c r="P72" s="353"/>
      <c r="Q72" s="354"/>
      <c r="AB72" s="30"/>
    </row>
    <row r="73" spans="1:28" ht="15.75" hidden="1" customHeight="1">
      <c r="A73" s="334"/>
      <c r="B73" s="332"/>
      <c r="C73" s="150" t="s">
        <v>200</v>
      </c>
      <c r="D73" s="56" t="s">
        <v>3</v>
      </c>
      <c r="E73" s="75">
        <v>1</v>
      </c>
      <c r="F73" s="75">
        <v>1</v>
      </c>
      <c r="G73" s="56" t="s">
        <v>3</v>
      </c>
      <c r="H73" s="21">
        <f t="shared" si="2"/>
        <v>0</v>
      </c>
      <c r="I73" s="21"/>
      <c r="J73" s="20"/>
      <c r="K73" s="25"/>
      <c r="L73" s="21"/>
      <c r="M73" s="72"/>
      <c r="N73" s="34"/>
      <c r="O73" s="352"/>
      <c r="P73" s="353"/>
      <c r="Q73" s="354"/>
      <c r="AB73" s="30"/>
    </row>
    <row r="74" spans="1:28" ht="15.75" hidden="1" customHeight="1">
      <c r="A74" s="334"/>
      <c r="B74" s="332"/>
      <c r="C74" s="151"/>
      <c r="D74" s="56" t="s">
        <v>2</v>
      </c>
      <c r="E74" s="86">
        <v>0</v>
      </c>
      <c r="F74" s="86">
        <v>0</v>
      </c>
      <c r="G74" s="56" t="s">
        <v>40</v>
      </c>
      <c r="H74" s="21">
        <f t="shared" si="2"/>
        <v>0</v>
      </c>
      <c r="I74" s="21"/>
      <c r="J74" s="20"/>
      <c r="K74" s="25"/>
      <c r="L74" s="21"/>
      <c r="M74" s="72"/>
      <c r="N74" s="34"/>
      <c r="O74" s="355"/>
      <c r="P74" s="353"/>
      <c r="Q74" s="354"/>
      <c r="AB74" s="30"/>
    </row>
    <row r="75" spans="1:28" ht="15.75" hidden="1" customHeight="1">
      <c r="A75" s="334"/>
      <c r="B75" s="332"/>
      <c r="C75" s="150" t="s">
        <v>201</v>
      </c>
      <c r="D75" s="56" t="s">
        <v>3</v>
      </c>
      <c r="E75" s="75">
        <v>1</v>
      </c>
      <c r="F75" s="75">
        <v>1</v>
      </c>
      <c r="G75" s="56" t="s">
        <v>3</v>
      </c>
      <c r="H75" s="21">
        <f t="shared" si="2"/>
        <v>0</v>
      </c>
      <c r="I75" s="21"/>
      <c r="J75" s="20"/>
      <c r="K75" s="25"/>
      <c r="L75" s="21"/>
      <c r="M75" s="72"/>
      <c r="N75" s="34"/>
      <c r="O75" s="352"/>
      <c r="P75" s="353"/>
      <c r="Q75" s="354"/>
      <c r="AB75" s="30"/>
    </row>
    <row r="76" spans="1:28" ht="15.75" hidden="1" customHeight="1">
      <c r="A76" s="334"/>
      <c r="B76" s="332"/>
      <c r="C76" s="151"/>
      <c r="D76" s="56" t="s">
        <v>2</v>
      </c>
      <c r="E76" s="86">
        <v>0</v>
      </c>
      <c r="F76" s="86">
        <v>0</v>
      </c>
      <c r="G76" s="56" t="s">
        <v>40</v>
      </c>
      <c r="H76" s="21">
        <f t="shared" si="2"/>
        <v>0</v>
      </c>
      <c r="I76" s="21"/>
      <c r="J76" s="20"/>
      <c r="K76" s="25"/>
      <c r="L76" s="21"/>
      <c r="M76" s="72"/>
      <c r="N76" s="34"/>
      <c r="O76" s="355"/>
      <c r="P76" s="353"/>
      <c r="Q76" s="354"/>
      <c r="AB76" s="30"/>
    </row>
    <row r="77" spans="1:28" ht="15.75" customHeight="1">
      <c r="A77" s="334"/>
      <c r="B77" s="332"/>
      <c r="C77" s="203" t="s">
        <v>202</v>
      </c>
      <c r="D77" s="56" t="s">
        <v>3</v>
      </c>
      <c r="E77" s="148" t="s">
        <v>316</v>
      </c>
      <c r="F77" s="75">
        <v>1</v>
      </c>
      <c r="G77" s="56" t="s">
        <v>3</v>
      </c>
      <c r="H77" s="80">
        <f t="shared" si="2"/>
        <v>361641357</v>
      </c>
      <c r="I77" s="80">
        <v>361641357</v>
      </c>
      <c r="J77" s="80"/>
      <c r="K77" s="80"/>
      <c r="L77" s="80"/>
      <c r="M77" s="101">
        <v>45659</v>
      </c>
      <c r="N77" s="101">
        <v>46022</v>
      </c>
      <c r="O77" s="352">
        <f t="shared" ref="O77" si="3">+F78/F77</f>
        <v>0</v>
      </c>
      <c r="P77" s="353">
        <f t="shared" ref="P77" si="4">+H78/H77</f>
        <v>0</v>
      </c>
      <c r="Q77" s="354">
        <v>0</v>
      </c>
      <c r="AB77" s="30"/>
    </row>
    <row r="78" spans="1:28" ht="15.75" customHeight="1">
      <c r="A78" s="334"/>
      <c r="B78" s="333"/>
      <c r="C78" s="204"/>
      <c r="D78" s="56" t="s">
        <v>2</v>
      </c>
      <c r="E78" s="149">
        <v>0</v>
      </c>
      <c r="F78" s="86"/>
      <c r="G78" s="56" t="s">
        <v>40</v>
      </c>
      <c r="H78" s="84">
        <f t="shared" si="2"/>
        <v>0</v>
      </c>
      <c r="I78" s="84">
        <v>0</v>
      </c>
      <c r="J78" s="84"/>
      <c r="K78" s="84"/>
      <c r="L78" s="84"/>
      <c r="M78" s="88"/>
      <c r="N78" s="88"/>
      <c r="O78" s="355"/>
      <c r="P78" s="353"/>
      <c r="Q78" s="354"/>
      <c r="AB78" s="30"/>
    </row>
    <row r="79" spans="1:28" ht="15.75" customHeight="1">
      <c r="B79" s="195"/>
      <c r="C79" s="196" t="s">
        <v>7</v>
      </c>
      <c r="D79" s="56" t="s">
        <v>3</v>
      </c>
      <c r="E79" s="148"/>
      <c r="F79" s="75"/>
      <c r="G79" s="56" t="s">
        <v>3</v>
      </c>
      <c r="H79" s="80">
        <f>+H49+H77</f>
        <v>5893923149</v>
      </c>
      <c r="I79" s="80">
        <f t="shared" ref="I79:L79" si="5">+I49+I77</f>
        <v>361641357</v>
      </c>
      <c r="J79" s="80">
        <f t="shared" si="5"/>
        <v>5532281792</v>
      </c>
      <c r="K79" s="80">
        <f t="shared" si="5"/>
        <v>0</v>
      </c>
      <c r="L79" s="80">
        <f t="shared" si="5"/>
        <v>0</v>
      </c>
      <c r="M79" s="23"/>
      <c r="N79" s="19"/>
      <c r="O79" s="311"/>
      <c r="P79" s="311"/>
      <c r="Q79" s="313"/>
    </row>
    <row r="80" spans="1:28" ht="15.75" customHeight="1">
      <c r="B80" s="195"/>
      <c r="C80" s="196"/>
      <c r="D80" s="56" t="s">
        <v>2</v>
      </c>
      <c r="E80" s="149"/>
      <c r="F80" s="22"/>
      <c r="G80" s="56" t="s">
        <v>40</v>
      </c>
      <c r="H80" s="84">
        <f>+H50+H78</f>
        <v>0</v>
      </c>
      <c r="I80" s="84">
        <f t="shared" ref="I80:L80" si="6">+I50+I78</f>
        <v>0</v>
      </c>
      <c r="J80" s="84">
        <f t="shared" si="6"/>
        <v>0</v>
      </c>
      <c r="K80" s="84">
        <f t="shared" si="6"/>
        <v>0</v>
      </c>
      <c r="L80" s="84">
        <f t="shared" si="6"/>
        <v>0</v>
      </c>
      <c r="M80" s="20"/>
      <c r="N80" s="19"/>
      <c r="O80" s="312"/>
      <c r="P80" s="312"/>
      <c r="Q80" s="314"/>
    </row>
    <row r="81" spans="2:53">
      <c r="D81" s="18"/>
      <c r="H81" s="17"/>
      <c r="I81" s="14"/>
      <c r="J81" s="16"/>
      <c r="K81" s="16"/>
      <c r="L81" s="16"/>
      <c r="M81" s="15"/>
      <c r="N81" s="15"/>
      <c r="O81" s="14"/>
      <c r="P81" s="12"/>
      <c r="Q81" s="13"/>
      <c r="R81" s="12"/>
    </row>
    <row r="82" spans="2:53" ht="31.5">
      <c r="B82" s="335" t="s">
        <v>42</v>
      </c>
      <c r="C82" s="335"/>
      <c r="D82" s="199" t="s">
        <v>6</v>
      </c>
      <c r="E82" s="199"/>
      <c r="F82" s="199"/>
      <c r="G82" s="199"/>
      <c r="H82" s="199"/>
      <c r="I82" s="199"/>
      <c r="J82" s="73" t="s">
        <v>44</v>
      </c>
      <c r="K82" s="199" t="s">
        <v>45</v>
      </c>
      <c r="L82" s="199"/>
      <c r="M82" s="200" t="s">
        <v>5</v>
      </c>
      <c r="N82" s="201"/>
      <c r="O82" s="201"/>
      <c r="P82" s="201"/>
      <c r="Q82" s="201"/>
    </row>
    <row r="83" spans="2:53" ht="26.25" customHeight="1">
      <c r="B83" s="184" t="s">
        <v>368</v>
      </c>
      <c r="C83" s="294"/>
      <c r="D83" s="315" t="s">
        <v>369</v>
      </c>
      <c r="E83" s="316"/>
      <c r="F83" s="316"/>
      <c r="G83" s="316"/>
      <c r="H83" s="316"/>
      <c r="I83" s="317"/>
      <c r="J83" s="148" t="s">
        <v>33</v>
      </c>
      <c r="K83" s="268" t="s">
        <v>3</v>
      </c>
      <c r="L83" s="324">
        <v>260</v>
      </c>
      <c r="M83" s="176" t="s">
        <v>50</v>
      </c>
      <c r="N83" s="176"/>
      <c r="O83" s="176"/>
      <c r="P83" s="176"/>
      <c r="Q83" s="176"/>
    </row>
    <row r="84" spans="2:53" ht="18" customHeight="1">
      <c r="B84" s="295"/>
      <c r="C84" s="296"/>
      <c r="D84" s="318"/>
      <c r="E84" s="319"/>
      <c r="F84" s="319"/>
      <c r="G84" s="319"/>
      <c r="H84" s="319"/>
      <c r="I84" s="320"/>
      <c r="J84" s="267"/>
      <c r="K84" s="269"/>
      <c r="L84" s="325"/>
      <c r="M84" s="176"/>
      <c r="N84" s="176"/>
      <c r="O84" s="176"/>
      <c r="P84" s="176"/>
      <c r="Q84" s="176"/>
    </row>
    <row r="85" spans="2:53" ht="18.75" customHeight="1">
      <c r="B85" s="295"/>
      <c r="C85" s="296"/>
      <c r="D85" s="318"/>
      <c r="E85" s="319"/>
      <c r="F85" s="319"/>
      <c r="G85" s="319"/>
      <c r="H85" s="319"/>
      <c r="I85" s="320"/>
      <c r="J85" s="267"/>
      <c r="K85" s="270"/>
      <c r="L85" s="326"/>
      <c r="M85" s="183" t="s">
        <v>4</v>
      </c>
      <c r="N85" s="183"/>
      <c r="O85" s="183"/>
      <c r="P85" s="183"/>
      <c r="Q85" s="183"/>
    </row>
    <row r="86" spans="2:53" ht="14.25" customHeight="1">
      <c r="B86" s="295"/>
      <c r="C86" s="296"/>
      <c r="D86" s="318"/>
      <c r="E86" s="319"/>
      <c r="F86" s="319"/>
      <c r="G86" s="319"/>
      <c r="H86" s="319"/>
      <c r="I86" s="320"/>
      <c r="J86" s="267"/>
      <c r="K86" s="268" t="s">
        <v>2</v>
      </c>
      <c r="L86" s="327"/>
      <c r="M86" s="183"/>
      <c r="N86" s="183"/>
      <c r="O86" s="183"/>
      <c r="P86" s="183"/>
      <c r="Q86" s="183"/>
    </row>
    <row r="87" spans="2:53">
      <c r="B87" s="295"/>
      <c r="C87" s="296"/>
      <c r="D87" s="318"/>
      <c r="E87" s="319"/>
      <c r="F87" s="319"/>
      <c r="G87" s="319"/>
      <c r="H87" s="319"/>
      <c r="I87" s="320"/>
      <c r="J87" s="267"/>
      <c r="K87" s="269"/>
      <c r="L87" s="328"/>
      <c r="M87" s="185" t="s">
        <v>360</v>
      </c>
      <c r="N87" s="185"/>
      <c r="O87" s="185"/>
      <c r="P87" s="185"/>
      <c r="Q87" s="185"/>
    </row>
    <row r="88" spans="2:53">
      <c r="B88" s="297"/>
      <c r="C88" s="298"/>
      <c r="D88" s="321"/>
      <c r="E88" s="322"/>
      <c r="F88" s="322"/>
      <c r="G88" s="322"/>
      <c r="H88" s="322"/>
      <c r="I88" s="323"/>
      <c r="J88" s="149"/>
      <c r="K88" s="270"/>
      <c r="L88" s="329"/>
      <c r="M88" s="185"/>
      <c r="N88" s="185"/>
      <c r="O88" s="185"/>
      <c r="P88" s="185"/>
      <c r="Q88" s="185"/>
    </row>
    <row r="89" spans="2:53" ht="15" customHeight="1">
      <c r="B89" s="177" t="s">
        <v>389</v>
      </c>
      <c r="C89" s="178"/>
      <c r="D89" s="178"/>
      <c r="E89" s="178"/>
      <c r="F89" s="178"/>
      <c r="G89" s="178"/>
      <c r="H89" s="178"/>
      <c r="I89" s="178"/>
      <c r="J89" s="178"/>
      <c r="K89" s="178"/>
      <c r="L89" s="179"/>
      <c r="M89" s="183" t="s">
        <v>0</v>
      </c>
      <c r="N89" s="183"/>
      <c r="O89" s="183"/>
      <c r="P89" s="183"/>
      <c r="Q89" s="183"/>
    </row>
    <row r="90" spans="2:53" ht="29.25" customHeight="1">
      <c r="B90" s="180"/>
      <c r="C90" s="181"/>
      <c r="D90" s="181"/>
      <c r="E90" s="181"/>
      <c r="F90" s="181"/>
      <c r="G90" s="181"/>
      <c r="H90" s="181"/>
      <c r="I90" s="181"/>
      <c r="J90" s="181"/>
      <c r="K90" s="181"/>
      <c r="L90" s="182"/>
      <c r="M90" s="183"/>
      <c r="N90" s="183"/>
      <c r="O90" s="183"/>
      <c r="P90" s="183"/>
      <c r="Q90" s="183"/>
    </row>
    <row r="91" spans="2:53">
      <c r="M91" s="11"/>
      <c r="N91" s="11"/>
    </row>
    <row r="92" spans="2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2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2:53" ht="15.75"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2:53" ht="15.75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2:53" ht="15.75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8:53" ht="15.75"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  <row r="98" spans="18:53" ht="15.75"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</row>
    <row r="99" spans="18:53" ht="15.75"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</row>
    <row r="100" spans="18:53" ht="15.75"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</row>
    <row r="101" spans="18:53" ht="15.75"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</row>
    <row r="102" spans="18:53" ht="15.75"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</row>
    <row r="103" spans="18:53" ht="15.75"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</row>
    <row r="104" spans="18:53" ht="15.75"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</row>
    <row r="105" spans="18:53" ht="15.75"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</row>
    <row r="106" spans="18:53" ht="15.75"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</row>
    <row r="107" spans="18:53" ht="15.75"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</row>
    <row r="108" spans="18:53" ht="15.75"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</row>
    <row r="109" spans="18:53" ht="15.75"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</row>
    <row r="110" spans="18:53" ht="15.75"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</row>
    <row r="111" spans="18:53" ht="15.75"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</row>
    <row r="112" spans="18:53" ht="15.75"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</row>
    <row r="113" spans="18:53" ht="15.75"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</row>
    <row r="114" spans="18:53" ht="15.75"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</row>
    <row r="115" spans="18:53" ht="15.75"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</row>
    <row r="116" spans="18:53" ht="15.75"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8:53" ht="15.75"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8:53" ht="15.75"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18:53" ht="15.75"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</row>
    <row r="120" spans="18:53" ht="15.75"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18:53" ht="15.75"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</row>
    <row r="122" spans="18:53" ht="15.75"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18:53" ht="15.75"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</row>
    <row r="124" spans="18:53" ht="15.75"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</row>
  </sheetData>
  <mergeCells count="172">
    <mergeCell ref="O71:O72"/>
    <mergeCell ref="P71:P72"/>
    <mergeCell ref="Q71:Q72"/>
    <mergeCell ref="O73:O74"/>
    <mergeCell ref="P73:P74"/>
    <mergeCell ref="Q73:Q74"/>
    <mergeCell ref="O75:O76"/>
    <mergeCell ref="P75:P76"/>
    <mergeCell ref="Q75:Q76"/>
    <mergeCell ref="O65:O66"/>
    <mergeCell ref="P65:P66"/>
    <mergeCell ref="Q65:Q66"/>
    <mergeCell ref="O67:O68"/>
    <mergeCell ref="P67:P68"/>
    <mergeCell ref="Q67:Q68"/>
    <mergeCell ref="O69:O70"/>
    <mergeCell ref="P69:P70"/>
    <mergeCell ref="Q69:Q70"/>
    <mergeCell ref="O57:O58"/>
    <mergeCell ref="P57:P58"/>
    <mergeCell ref="Q57:Q58"/>
    <mergeCell ref="O59:O60"/>
    <mergeCell ref="P59:P60"/>
    <mergeCell ref="Q59:Q60"/>
    <mergeCell ref="O61:O62"/>
    <mergeCell ref="P61:P62"/>
    <mergeCell ref="Q61:Q62"/>
    <mergeCell ref="O51:O52"/>
    <mergeCell ref="P51:P52"/>
    <mergeCell ref="Q51:Q52"/>
    <mergeCell ref="O53:O54"/>
    <mergeCell ref="P53:P54"/>
    <mergeCell ref="Q53:Q54"/>
    <mergeCell ref="O55:O56"/>
    <mergeCell ref="P55:P56"/>
    <mergeCell ref="Q55:Q56"/>
    <mergeCell ref="O77:O78"/>
    <mergeCell ref="P77:P78"/>
    <mergeCell ref="Q49:Q50"/>
    <mergeCell ref="Q77:Q78"/>
    <mergeCell ref="O49:O50"/>
    <mergeCell ref="P49:P50"/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J9:L19"/>
    <mergeCell ref="M9:Q9"/>
    <mergeCell ref="B15:C15"/>
    <mergeCell ref="D15:I15"/>
    <mergeCell ref="B16:B19"/>
    <mergeCell ref="D16:E19"/>
    <mergeCell ref="F16:I16"/>
    <mergeCell ref="F18:I18"/>
    <mergeCell ref="F19:I19"/>
    <mergeCell ref="B12:C12"/>
    <mergeCell ref="D12:I12"/>
    <mergeCell ref="B13:C13"/>
    <mergeCell ref="D13:I13"/>
    <mergeCell ref="T9:X9"/>
    <mergeCell ref="B10:C10"/>
    <mergeCell ref="D10:I10"/>
    <mergeCell ref="N10:P10"/>
    <mergeCell ref="B11:C11"/>
    <mergeCell ref="D11:I11"/>
    <mergeCell ref="M11:Q19"/>
    <mergeCell ref="U11:W11"/>
    <mergeCell ref="B14:C14"/>
    <mergeCell ref="D14:I14"/>
    <mergeCell ref="U20:V20"/>
    <mergeCell ref="O21:O22"/>
    <mergeCell ref="P21:P22"/>
    <mergeCell ref="Q21:Q22"/>
    <mergeCell ref="U21:V21"/>
    <mergeCell ref="U22:V22"/>
    <mergeCell ref="B20:B22"/>
    <mergeCell ref="C20:C22"/>
    <mergeCell ref="D20:D22"/>
    <mergeCell ref="E20:E22"/>
    <mergeCell ref="F20:F22"/>
    <mergeCell ref="G20:G22"/>
    <mergeCell ref="H20:H22"/>
    <mergeCell ref="I20:L21"/>
    <mergeCell ref="U23:V23"/>
    <mergeCell ref="C25:C26"/>
    <mergeCell ref="E25:E26"/>
    <mergeCell ref="O25:O26"/>
    <mergeCell ref="P25:P26"/>
    <mergeCell ref="Q25:Q26"/>
    <mergeCell ref="C23:C24"/>
    <mergeCell ref="E23:E24"/>
    <mergeCell ref="O23:O24"/>
    <mergeCell ref="P23:P24"/>
    <mergeCell ref="Q23:Q24"/>
    <mergeCell ref="B89:L90"/>
    <mergeCell ref="M89:Q90"/>
    <mergeCell ref="F17:I17"/>
    <mergeCell ref="M85:Q86"/>
    <mergeCell ref="M87:Q88"/>
    <mergeCell ref="B82:C82"/>
    <mergeCell ref="D82:I82"/>
    <mergeCell ref="K82:L82"/>
    <mergeCell ref="M82:Q82"/>
    <mergeCell ref="M83:Q84"/>
    <mergeCell ref="B79:B80"/>
    <mergeCell ref="C79:C80"/>
    <mergeCell ref="E79:E80"/>
    <mergeCell ref="O79:O80"/>
    <mergeCell ref="P79:P80"/>
    <mergeCell ref="Q79:Q80"/>
    <mergeCell ref="C63:C64"/>
    <mergeCell ref="O63:O64"/>
    <mergeCell ref="P63:P64"/>
    <mergeCell ref="Q63:Q64"/>
    <mergeCell ref="C65:C66"/>
    <mergeCell ref="M20:N21"/>
    <mergeCell ref="O20:Q20"/>
    <mergeCell ref="C61:C62"/>
    <mergeCell ref="A23:A78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67:C68"/>
    <mergeCell ref="C69:C70"/>
    <mergeCell ref="C71:C72"/>
    <mergeCell ref="C27:C28"/>
    <mergeCell ref="C29:C30"/>
    <mergeCell ref="C31:C32"/>
    <mergeCell ref="C33:C34"/>
    <mergeCell ref="C35:C36"/>
    <mergeCell ref="C37:C38"/>
    <mergeCell ref="C39:C40"/>
    <mergeCell ref="C41:C42"/>
    <mergeCell ref="L83:L85"/>
    <mergeCell ref="K86:K88"/>
    <mergeCell ref="L86:L88"/>
    <mergeCell ref="E77:E78"/>
    <mergeCell ref="B83:C88"/>
    <mergeCell ref="D83:I88"/>
    <mergeCell ref="J83:J88"/>
    <mergeCell ref="K83:K85"/>
    <mergeCell ref="B23:B78"/>
    <mergeCell ref="C73:C74"/>
    <mergeCell ref="C75:C76"/>
    <mergeCell ref="C77:C78"/>
    <mergeCell ref="C45:C46"/>
    <mergeCell ref="C47:C48"/>
    <mergeCell ref="C49:C50"/>
    <mergeCell ref="C51:C52"/>
    <mergeCell ref="C53:C54"/>
    <mergeCell ref="C55:C56"/>
    <mergeCell ref="C57:C58"/>
    <mergeCell ref="C59:C60"/>
    <mergeCell ref="C43:C44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C065-5E72-4BC1-A5FF-06F70F532339}">
  <sheetPr>
    <tabColor rgb="FF66FFFF"/>
  </sheetPr>
  <dimension ref="A1:IQ103"/>
  <sheetViews>
    <sheetView topLeftCell="A4" zoomScale="70" zoomScaleNormal="70" workbookViewId="0">
      <selection activeCell="O40" sqref="O40:Q59"/>
    </sheetView>
  </sheetViews>
  <sheetFormatPr baseColWidth="10" defaultColWidth="12.5703125" defaultRowHeight="15"/>
  <cols>
    <col min="1" max="1" width="9.7109375" style="123" customWidth="1"/>
    <col min="2" max="2" width="45.5703125" style="1" customWidth="1"/>
    <col min="3" max="3" width="53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28" ht="22.5" customHeight="1"/>
    <row r="2" spans="1:28" s="39" customFormat="1" ht="37.5" customHeight="1">
      <c r="A2" s="123"/>
      <c r="B2" s="239"/>
      <c r="C2" s="239"/>
      <c r="D2" s="240" t="s">
        <v>28</v>
      </c>
      <c r="E2" s="241"/>
      <c r="F2" s="241"/>
      <c r="G2" s="241"/>
      <c r="H2" s="241"/>
      <c r="I2" s="241"/>
      <c r="J2" s="241"/>
      <c r="K2" s="242"/>
      <c r="L2" s="246" t="s">
        <v>32</v>
      </c>
      <c r="M2" s="247"/>
      <c r="N2" s="247"/>
      <c r="O2" s="248"/>
      <c r="P2" s="249"/>
      <c r="Q2" s="250"/>
      <c r="R2" s="53"/>
    </row>
    <row r="3" spans="1:28" s="39" customFormat="1" ht="37.5" customHeight="1">
      <c r="A3" s="123"/>
      <c r="B3" s="239"/>
      <c r="C3" s="239"/>
      <c r="D3" s="243"/>
      <c r="E3" s="244"/>
      <c r="F3" s="244"/>
      <c r="G3" s="244"/>
      <c r="H3" s="244"/>
      <c r="I3" s="244"/>
      <c r="J3" s="244"/>
      <c r="K3" s="245"/>
      <c r="L3" s="246" t="s">
        <v>29</v>
      </c>
      <c r="M3" s="247"/>
      <c r="N3" s="247"/>
      <c r="O3" s="248"/>
      <c r="P3" s="251"/>
      <c r="Q3" s="252"/>
      <c r="R3" s="53"/>
    </row>
    <row r="4" spans="1:28" s="39" customFormat="1" ht="33.75" customHeight="1">
      <c r="A4" s="123"/>
      <c r="B4" s="239"/>
      <c r="C4" s="239"/>
      <c r="D4" s="240" t="s">
        <v>27</v>
      </c>
      <c r="E4" s="241"/>
      <c r="F4" s="241"/>
      <c r="G4" s="241"/>
      <c r="H4" s="241"/>
      <c r="I4" s="241"/>
      <c r="J4" s="241"/>
      <c r="K4" s="242"/>
      <c r="L4" s="246" t="s">
        <v>30</v>
      </c>
      <c r="M4" s="247"/>
      <c r="N4" s="247"/>
      <c r="O4" s="248"/>
      <c r="P4" s="251"/>
      <c r="Q4" s="252"/>
      <c r="R4" s="53"/>
    </row>
    <row r="5" spans="1:28" s="39" customFormat="1" ht="38.25" customHeight="1">
      <c r="A5" s="123"/>
      <c r="B5" s="239"/>
      <c r="C5" s="239"/>
      <c r="D5" s="243"/>
      <c r="E5" s="244"/>
      <c r="F5" s="244"/>
      <c r="G5" s="244"/>
      <c r="H5" s="244"/>
      <c r="I5" s="244"/>
      <c r="J5" s="244"/>
      <c r="K5" s="245"/>
      <c r="L5" s="246" t="s">
        <v>31</v>
      </c>
      <c r="M5" s="247"/>
      <c r="N5" s="247"/>
      <c r="O5" s="248"/>
      <c r="P5" s="253"/>
      <c r="Q5" s="254"/>
      <c r="R5" s="53"/>
    </row>
    <row r="6" spans="1:28" s="39" customFormat="1" ht="23.25" customHeight="1">
      <c r="A6" s="123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53"/>
    </row>
    <row r="7" spans="1:28" s="39" customFormat="1" ht="31.5" customHeight="1">
      <c r="A7" s="123"/>
      <c r="B7" s="55" t="s">
        <v>38</v>
      </c>
      <c r="C7" s="55" t="s">
        <v>47</v>
      </c>
      <c r="D7" s="229" t="s">
        <v>48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53"/>
    </row>
    <row r="8" spans="1:28" s="62" customFormat="1" ht="36" customHeight="1">
      <c r="A8" s="124"/>
      <c r="B8" s="61" t="s">
        <v>26</v>
      </c>
      <c r="C8" s="63" t="s">
        <v>378</v>
      </c>
      <c r="D8" s="219" t="s">
        <v>379</v>
      </c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</row>
    <row r="9" spans="1:28" s="39" customFormat="1" ht="36" customHeight="1">
      <c r="A9" s="123"/>
      <c r="B9" s="219" t="s">
        <v>61</v>
      </c>
      <c r="C9" s="219"/>
      <c r="D9" s="220" t="s">
        <v>77</v>
      </c>
      <c r="E9" s="220"/>
      <c r="F9" s="220"/>
      <c r="G9" s="220"/>
      <c r="H9" s="220"/>
      <c r="I9" s="220"/>
      <c r="J9" s="230" t="s">
        <v>25</v>
      </c>
      <c r="K9" s="230"/>
      <c r="L9" s="230"/>
      <c r="M9" s="231" t="s">
        <v>24</v>
      </c>
      <c r="N9" s="231"/>
      <c r="O9" s="231"/>
      <c r="P9" s="231"/>
      <c r="Q9" s="231"/>
      <c r="R9" s="47"/>
      <c r="T9" s="218"/>
      <c r="U9" s="218"/>
      <c r="V9" s="218"/>
      <c r="W9" s="218"/>
      <c r="X9" s="218"/>
    </row>
    <row r="10" spans="1:28" s="39" customFormat="1" ht="36" customHeight="1">
      <c r="A10" s="123"/>
      <c r="B10" s="219" t="s">
        <v>62</v>
      </c>
      <c r="C10" s="219"/>
      <c r="D10" s="220" t="s">
        <v>78</v>
      </c>
      <c r="E10" s="220"/>
      <c r="F10" s="220"/>
      <c r="G10" s="220"/>
      <c r="H10" s="220"/>
      <c r="I10" s="220"/>
      <c r="J10" s="230"/>
      <c r="K10" s="230"/>
      <c r="L10" s="230"/>
      <c r="M10" s="52" t="s">
        <v>23</v>
      </c>
      <c r="N10" s="221" t="s">
        <v>22</v>
      </c>
      <c r="O10" s="221"/>
      <c r="P10" s="221"/>
      <c r="Q10" s="52" t="s">
        <v>21</v>
      </c>
      <c r="R10" s="47"/>
      <c r="T10" s="51"/>
      <c r="U10" s="51"/>
      <c r="V10" s="51"/>
      <c r="W10" s="51"/>
      <c r="X10" s="51"/>
    </row>
    <row r="11" spans="1:28" s="39" customFormat="1" ht="48" customHeight="1">
      <c r="A11" s="123"/>
      <c r="B11" s="222" t="s">
        <v>20</v>
      </c>
      <c r="C11" s="222"/>
      <c r="D11" s="223" t="s">
        <v>79</v>
      </c>
      <c r="E11" s="223"/>
      <c r="F11" s="223"/>
      <c r="G11" s="223"/>
      <c r="H11" s="223"/>
      <c r="I11" s="223"/>
      <c r="J11" s="230"/>
      <c r="K11" s="230"/>
      <c r="L11" s="230"/>
      <c r="M11" s="224"/>
      <c r="N11" s="224"/>
      <c r="O11" s="224"/>
      <c r="P11" s="224"/>
      <c r="Q11" s="224"/>
      <c r="R11" s="47"/>
      <c r="T11" s="50"/>
      <c r="U11" s="225"/>
      <c r="V11" s="225"/>
      <c r="W11" s="225"/>
      <c r="X11" s="50"/>
      <c r="Z11" s="49"/>
      <c r="AA11" s="49"/>
    </row>
    <row r="12" spans="1:28" s="39" customFormat="1" ht="41.25" customHeight="1">
      <c r="A12" s="123"/>
      <c r="B12" s="230" t="s">
        <v>64</v>
      </c>
      <c r="C12" s="230"/>
      <c r="D12" s="235" t="s">
        <v>80</v>
      </c>
      <c r="E12" s="235"/>
      <c r="F12" s="235"/>
      <c r="G12" s="235"/>
      <c r="H12" s="235"/>
      <c r="I12" s="235"/>
      <c r="J12" s="230"/>
      <c r="K12" s="230"/>
      <c r="L12" s="230"/>
      <c r="M12" s="224"/>
      <c r="N12" s="224"/>
      <c r="O12" s="224"/>
      <c r="P12" s="224"/>
      <c r="Q12" s="224"/>
      <c r="R12" s="47"/>
      <c r="T12" s="50"/>
      <c r="U12" s="50"/>
      <c r="V12" s="50"/>
      <c r="W12" s="50"/>
      <c r="X12" s="50"/>
      <c r="Z12" s="49"/>
      <c r="AA12" s="49"/>
    </row>
    <row r="13" spans="1:28" s="39" customFormat="1" ht="31.5" customHeight="1">
      <c r="A13" s="123"/>
      <c r="B13" s="232" t="s">
        <v>65</v>
      </c>
      <c r="C13" s="232"/>
      <c r="D13" s="233">
        <v>2024730010096</v>
      </c>
      <c r="E13" s="233"/>
      <c r="F13" s="233"/>
      <c r="G13" s="233"/>
      <c r="H13" s="233"/>
      <c r="I13" s="233"/>
      <c r="J13" s="230"/>
      <c r="K13" s="230"/>
      <c r="L13" s="230"/>
      <c r="M13" s="224"/>
      <c r="N13" s="224"/>
      <c r="O13" s="224"/>
      <c r="P13" s="224"/>
      <c r="Q13" s="224"/>
      <c r="R13" s="47"/>
      <c r="T13" s="50"/>
      <c r="U13" s="50"/>
      <c r="V13" s="50"/>
      <c r="W13" s="50"/>
      <c r="X13" s="50"/>
      <c r="Z13" s="49"/>
      <c r="AA13" s="49"/>
    </row>
    <row r="14" spans="1:28" s="39" customFormat="1" ht="28.5" customHeight="1">
      <c r="A14" s="123"/>
      <c r="B14" s="234" t="s">
        <v>68</v>
      </c>
      <c r="C14" s="64" t="s">
        <v>56</v>
      </c>
      <c r="D14" s="284" t="s">
        <v>67</v>
      </c>
      <c r="E14" s="284"/>
      <c r="F14" s="71" t="s">
        <v>52</v>
      </c>
      <c r="G14" s="65"/>
      <c r="H14" s="65"/>
      <c r="I14" s="65"/>
      <c r="J14" s="230"/>
      <c r="K14" s="230"/>
      <c r="L14" s="230"/>
      <c r="M14" s="224"/>
      <c r="N14" s="224"/>
      <c r="O14" s="224"/>
      <c r="P14" s="224"/>
      <c r="Q14" s="224"/>
      <c r="R14" s="47"/>
      <c r="T14" s="46"/>
      <c r="U14" s="45"/>
      <c r="V14" s="45"/>
      <c r="W14" s="45"/>
      <c r="X14" s="44"/>
      <c r="Y14" s="43"/>
      <c r="Z14" s="42"/>
      <c r="AA14" s="41"/>
      <c r="AB14" s="40"/>
    </row>
    <row r="15" spans="1:28" s="39" customFormat="1" ht="28.5" customHeight="1">
      <c r="A15" s="123"/>
      <c r="B15" s="234"/>
      <c r="C15" s="64" t="s">
        <v>75</v>
      </c>
      <c r="D15" s="284"/>
      <c r="E15" s="284"/>
      <c r="F15" s="71" t="s">
        <v>53</v>
      </c>
      <c r="G15" s="65"/>
      <c r="H15" s="65"/>
      <c r="I15" s="65"/>
      <c r="J15" s="230"/>
      <c r="K15" s="230"/>
      <c r="L15" s="230"/>
      <c r="M15" s="224"/>
      <c r="N15" s="224"/>
      <c r="O15" s="224"/>
      <c r="P15" s="224"/>
      <c r="Q15" s="224"/>
      <c r="R15" s="47"/>
      <c r="T15" s="46"/>
      <c r="U15" s="45"/>
      <c r="V15" s="45"/>
      <c r="W15" s="45"/>
      <c r="X15" s="44"/>
      <c r="Y15" s="43"/>
      <c r="Z15" s="42"/>
      <c r="AA15" s="41"/>
      <c r="AB15" s="40"/>
    </row>
    <row r="16" spans="1:28" s="39" customFormat="1" ht="28.5" hidden="1" customHeight="1">
      <c r="A16" s="123"/>
      <c r="B16" s="234"/>
      <c r="C16" s="64"/>
      <c r="D16" s="284"/>
      <c r="E16" s="284"/>
      <c r="F16" s="71"/>
      <c r="G16" s="65"/>
      <c r="H16" s="65"/>
      <c r="I16" s="65"/>
      <c r="J16" s="230"/>
      <c r="K16" s="230"/>
      <c r="L16" s="230"/>
      <c r="M16" s="224"/>
      <c r="N16" s="224"/>
      <c r="O16" s="224"/>
      <c r="P16" s="224"/>
      <c r="Q16" s="224"/>
      <c r="R16" s="47"/>
      <c r="T16" s="46"/>
      <c r="U16" s="45"/>
      <c r="V16" s="45"/>
      <c r="W16" s="45"/>
      <c r="X16" s="44"/>
      <c r="Y16" s="43"/>
      <c r="Z16" s="42"/>
      <c r="AA16" s="41"/>
      <c r="AB16" s="40"/>
    </row>
    <row r="17" spans="1:251" s="39" customFormat="1" ht="28.5" hidden="1" customHeight="1">
      <c r="A17" s="123"/>
      <c r="B17" s="234"/>
      <c r="C17" s="64"/>
      <c r="D17" s="284"/>
      <c r="E17" s="284"/>
      <c r="F17" s="71"/>
      <c r="G17" s="65"/>
      <c r="H17" s="65"/>
      <c r="I17" s="65"/>
      <c r="J17" s="230"/>
      <c r="K17" s="230"/>
      <c r="L17" s="230"/>
      <c r="M17" s="224"/>
      <c r="N17" s="224"/>
      <c r="O17" s="224"/>
      <c r="P17" s="224"/>
      <c r="Q17" s="224"/>
      <c r="R17" s="47"/>
      <c r="T17" s="46"/>
      <c r="U17" s="45"/>
      <c r="V17" s="45"/>
      <c r="W17" s="45"/>
      <c r="X17" s="44"/>
      <c r="Y17" s="43"/>
      <c r="Z17" s="42"/>
      <c r="AA17" s="41"/>
      <c r="AB17" s="40"/>
    </row>
    <row r="18" spans="1:251" s="39" customFormat="1" ht="28.5" hidden="1" customHeight="1">
      <c r="A18" s="123"/>
      <c r="B18" s="234"/>
      <c r="C18" s="64"/>
      <c r="D18" s="284"/>
      <c r="E18" s="284"/>
      <c r="F18" s="71"/>
      <c r="G18" s="65"/>
      <c r="H18" s="65"/>
      <c r="I18" s="65"/>
      <c r="J18" s="230"/>
      <c r="K18" s="230"/>
      <c r="L18" s="230"/>
      <c r="M18" s="224"/>
      <c r="N18" s="224"/>
      <c r="O18" s="224"/>
      <c r="P18" s="224"/>
      <c r="Q18" s="224"/>
      <c r="R18" s="47"/>
      <c r="T18" s="46"/>
      <c r="U18" s="45"/>
      <c r="V18" s="45"/>
      <c r="W18" s="45"/>
      <c r="X18" s="44"/>
      <c r="Y18" s="43"/>
      <c r="Z18" s="42"/>
      <c r="AA18" s="41"/>
      <c r="AB18" s="40"/>
    </row>
    <row r="19" spans="1:251" ht="28.5" customHeight="1">
      <c r="B19" s="205" t="s">
        <v>36</v>
      </c>
      <c r="C19" s="208" t="s">
        <v>34</v>
      </c>
      <c r="D19" s="209" t="s">
        <v>39</v>
      </c>
      <c r="E19" s="209" t="s">
        <v>18</v>
      </c>
      <c r="F19" s="209" t="s">
        <v>46</v>
      </c>
      <c r="G19" s="210" t="s">
        <v>41</v>
      </c>
      <c r="H19" s="209" t="s">
        <v>37</v>
      </c>
      <c r="I19" s="211" t="s">
        <v>35</v>
      </c>
      <c r="J19" s="212"/>
      <c r="K19" s="212"/>
      <c r="L19" s="213"/>
      <c r="M19" s="209" t="s">
        <v>17</v>
      </c>
      <c r="N19" s="209"/>
      <c r="O19" s="217" t="s">
        <v>16</v>
      </c>
      <c r="P19" s="217"/>
      <c r="Q19" s="217"/>
      <c r="R19" s="3"/>
      <c r="S19" s="3"/>
      <c r="T19" s="10"/>
      <c r="U19" s="202"/>
      <c r="V19" s="202"/>
      <c r="W19" s="3"/>
      <c r="X19" s="9"/>
      <c r="Y19" s="3"/>
      <c r="Z19" s="16"/>
      <c r="AA19" s="6"/>
      <c r="AB19" s="30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</row>
    <row r="20" spans="1:251" ht="33.75" customHeight="1">
      <c r="B20" s="206"/>
      <c r="C20" s="208"/>
      <c r="D20" s="209"/>
      <c r="E20" s="209"/>
      <c r="F20" s="209"/>
      <c r="G20" s="209"/>
      <c r="H20" s="209"/>
      <c r="I20" s="214"/>
      <c r="J20" s="215"/>
      <c r="K20" s="215"/>
      <c r="L20" s="216"/>
      <c r="M20" s="209"/>
      <c r="N20" s="209"/>
      <c r="O20" s="209" t="s">
        <v>15</v>
      </c>
      <c r="P20" s="209" t="s">
        <v>14</v>
      </c>
      <c r="Q20" s="208" t="s">
        <v>13</v>
      </c>
      <c r="R20" s="3"/>
      <c r="S20" s="3"/>
      <c r="T20" s="8"/>
      <c r="U20" s="202"/>
      <c r="V20" s="202"/>
      <c r="W20" s="3"/>
      <c r="X20" s="7"/>
      <c r="Y20" s="3"/>
      <c r="Z20" s="16"/>
      <c r="AA20" s="6"/>
      <c r="AB20" s="30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</row>
    <row r="21" spans="1:251" ht="39.75" customHeight="1">
      <c r="B21" s="207"/>
      <c r="C21" s="208"/>
      <c r="D21" s="209"/>
      <c r="E21" s="209"/>
      <c r="F21" s="209"/>
      <c r="G21" s="209"/>
      <c r="H21" s="209"/>
      <c r="I21" s="58" t="s">
        <v>12</v>
      </c>
      <c r="J21" s="58" t="s">
        <v>11</v>
      </c>
      <c r="K21" s="58" t="s">
        <v>10</v>
      </c>
      <c r="L21" s="79" t="s">
        <v>372</v>
      </c>
      <c r="M21" s="38" t="s">
        <v>9</v>
      </c>
      <c r="N21" s="37" t="s">
        <v>8</v>
      </c>
      <c r="O21" s="209"/>
      <c r="P21" s="209"/>
      <c r="Q21" s="208"/>
      <c r="R21" s="3"/>
      <c r="S21" s="3"/>
      <c r="T21" s="5"/>
      <c r="U21" s="202"/>
      <c r="V21" s="202"/>
      <c r="X21" s="6"/>
      <c r="Z21" s="16"/>
      <c r="AA21" s="6"/>
      <c r="AB21" s="30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</row>
    <row r="22" spans="1:251" ht="15.2" hidden="1" customHeight="1">
      <c r="A22" s="137" t="s">
        <v>203</v>
      </c>
      <c r="B22" s="155" t="s">
        <v>340</v>
      </c>
      <c r="C22" s="150" t="s">
        <v>204</v>
      </c>
      <c r="D22" s="56" t="s">
        <v>3</v>
      </c>
      <c r="E22" s="148" t="s">
        <v>316</v>
      </c>
      <c r="F22" s="59"/>
      <c r="G22" s="56" t="s">
        <v>3</v>
      </c>
      <c r="H22" s="60"/>
      <c r="I22" s="26"/>
      <c r="J22" s="23"/>
      <c r="K22" s="25"/>
      <c r="L22" s="23"/>
      <c r="M22" s="36"/>
      <c r="N22" s="36"/>
      <c r="O22" s="139" t="e">
        <f>+F23/F22</f>
        <v>#DIV/0!</v>
      </c>
      <c r="P22" s="139" t="e">
        <f>+H23/H22</f>
        <v>#DIV/0!</v>
      </c>
      <c r="Q22" s="140" t="e">
        <f>+(O22*O22)/P22</f>
        <v>#DIV/0!</v>
      </c>
      <c r="T22" s="5"/>
      <c r="U22" s="202"/>
      <c r="V22" s="202"/>
      <c r="X22" s="4"/>
      <c r="Z22" s="33"/>
      <c r="AA22" s="6"/>
      <c r="AB22" s="30"/>
    </row>
    <row r="23" spans="1:251" ht="15.2" hidden="1" customHeight="1">
      <c r="A23" s="137"/>
      <c r="B23" s="146"/>
      <c r="C23" s="151"/>
      <c r="D23" s="56" t="s">
        <v>2</v>
      </c>
      <c r="E23" s="267"/>
      <c r="F23" s="59"/>
      <c r="G23" s="56" t="s">
        <v>40</v>
      </c>
      <c r="H23" s="60"/>
      <c r="I23" s="26"/>
      <c r="J23" s="23"/>
      <c r="K23" s="25"/>
      <c r="L23" s="23"/>
      <c r="M23" s="36"/>
      <c r="N23" s="36"/>
      <c r="O23" s="139"/>
      <c r="P23" s="139"/>
      <c r="Q23" s="140"/>
      <c r="T23" s="5"/>
      <c r="U23" s="54"/>
      <c r="V23" s="54"/>
      <c r="X23" s="4"/>
      <c r="Z23" s="33"/>
      <c r="AA23" s="6"/>
      <c r="AB23" s="30"/>
    </row>
    <row r="24" spans="1:251" ht="15.2" hidden="1" customHeight="1">
      <c r="A24" s="137"/>
      <c r="B24" s="146"/>
      <c r="C24" s="150" t="s">
        <v>205</v>
      </c>
      <c r="D24" s="56" t="s">
        <v>3</v>
      </c>
      <c r="E24" s="143"/>
      <c r="F24" s="29"/>
      <c r="G24" s="56" t="s">
        <v>3</v>
      </c>
      <c r="H24" s="26"/>
      <c r="I24" s="26"/>
      <c r="J24" s="20"/>
      <c r="K24" s="25"/>
      <c r="L24" s="20"/>
      <c r="M24" s="28"/>
      <c r="N24" s="28"/>
      <c r="O24" s="139" t="e">
        <f t="shared" ref="O24" si="0">+F25/F24</f>
        <v>#DIV/0!</v>
      </c>
      <c r="P24" s="139" t="e">
        <f t="shared" ref="P24" si="1">+H25/H24</f>
        <v>#DIV/0!</v>
      </c>
      <c r="Q24" s="140" t="e">
        <f t="shared" ref="Q24" si="2">+(O24*O24)/P24</f>
        <v>#DIV/0!</v>
      </c>
      <c r="X24" s="32"/>
      <c r="Z24" s="33"/>
      <c r="AA24" s="6"/>
      <c r="AB24" s="30"/>
    </row>
    <row r="25" spans="1:251" ht="15.2" hidden="1" customHeight="1">
      <c r="A25" s="137"/>
      <c r="B25" s="146"/>
      <c r="C25" s="151"/>
      <c r="D25" s="56" t="s">
        <v>2</v>
      </c>
      <c r="E25" s="144"/>
      <c r="F25" s="31"/>
      <c r="G25" s="56" t="s">
        <v>40</v>
      </c>
      <c r="H25" s="21"/>
      <c r="I25" s="21"/>
      <c r="J25" s="20"/>
      <c r="K25" s="25"/>
      <c r="L25" s="20"/>
      <c r="M25" s="35"/>
      <c r="N25" s="34"/>
      <c r="O25" s="139"/>
      <c r="P25" s="139"/>
      <c r="Q25" s="140"/>
      <c r="X25" s="32"/>
      <c r="Z25" s="33"/>
      <c r="AA25" s="6"/>
      <c r="AB25" s="30"/>
    </row>
    <row r="26" spans="1:251" ht="15.2" hidden="1" customHeight="1">
      <c r="A26" s="137"/>
      <c r="B26" s="146"/>
      <c r="C26" s="150" t="s">
        <v>206</v>
      </c>
      <c r="D26" s="56" t="s">
        <v>3</v>
      </c>
      <c r="E26" s="143"/>
      <c r="F26" s="22"/>
      <c r="G26" s="56" t="s">
        <v>3</v>
      </c>
      <c r="H26" s="21"/>
      <c r="I26" s="21"/>
      <c r="J26" s="20"/>
      <c r="K26" s="25"/>
      <c r="L26" s="20"/>
      <c r="M26" s="35"/>
      <c r="N26" s="34"/>
      <c r="O26" s="139" t="e">
        <f t="shared" ref="O26" si="3">+F27/F26</f>
        <v>#DIV/0!</v>
      </c>
      <c r="P26" s="139" t="e">
        <f t="shared" ref="P26" si="4">+H27/H26</f>
        <v>#DIV/0!</v>
      </c>
      <c r="Q26" s="140" t="e">
        <f t="shared" ref="Q26" si="5">+(O26*O26)/P26</f>
        <v>#DIV/0!</v>
      </c>
      <c r="X26" s="32"/>
      <c r="Z26" s="33"/>
      <c r="AA26" s="6"/>
      <c r="AB26" s="30"/>
    </row>
    <row r="27" spans="1:251" ht="15.2" hidden="1" customHeight="1">
      <c r="A27" s="137"/>
      <c r="B27" s="146"/>
      <c r="C27" s="151"/>
      <c r="D27" s="56" t="s">
        <v>2</v>
      </c>
      <c r="E27" s="144"/>
      <c r="F27" s="22"/>
      <c r="G27" s="56" t="s">
        <v>40</v>
      </c>
      <c r="H27" s="21"/>
      <c r="I27" s="21"/>
      <c r="J27" s="20"/>
      <c r="K27" s="25"/>
      <c r="L27" s="20"/>
      <c r="M27" s="35"/>
      <c r="N27" s="34"/>
      <c r="O27" s="139"/>
      <c r="P27" s="139"/>
      <c r="Q27" s="140"/>
      <c r="X27" s="32"/>
      <c r="Z27" s="33"/>
      <c r="AA27" s="6"/>
      <c r="AB27" s="30"/>
    </row>
    <row r="28" spans="1:251" ht="15.2" hidden="1" customHeight="1">
      <c r="A28" s="137"/>
      <c r="B28" s="146"/>
      <c r="C28" s="150" t="s">
        <v>207</v>
      </c>
      <c r="D28" s="56" t="s">
        <v>3</v>
      </c>
      <c r="E28" s="143"/>
      <c r="F28" s="22"/>
      <c r="G28" s="56" t="s">
        <v>3</v>
      </c>
      <c r="H28" s="21"/>
      <c r="I28" s="21"/>
      <c r="J28" s="20"/>
      <c r="K28" s="25"/>
      <c r="L28" s="20"/>
      <c r="M28" s="35"/>
      <c r="N28" s="34"/>
      <c r="O28" s="139" t="e">
        <f t="shared" ref="O28" si="6">+F29/F28</f>
        <v>#DIV/0!</v>
      </c>
      <c r="P28" s="139" t="e">
        <f t="shared" ref="P28" si="7">+H29/H28</f>
        <v>#DIV/0!</v>
      </c>
      <c r="Q28" s="140" t="e">
        <f t="shared" ref="Q28" si="8">+(O28*O28)/P28</f>
        <v>#DIV/0!</v>
      </c>
      <c r="X28" s="32"/>
      <c r="Z28" s="33"/>
      <c r="AA28" s="6"/>
      <c r="AB28" s="30"/>
    </row>
    <row r="29" spans="1:251" ht="15.2" hidden="1" customHeight="1">
      <c r="A29" s="137"/>
      <c r="B29" s="146"/>
      <c r="C29" s="151"/>
      <c r="D29" s="56" t="s">
        <v>2</v>
      </c>
      <c r="E29" s="144"/>
      <c r="F29" s="22"/>
      <c r="G29" s="56" t="s">
        <v>40</v>
      </c>
      <c r="H29" s="21"/>
      <c r="I29" s="21"/>
      <c r="J29" s="20"/>
      <c r="K29" s="25"/>
      <c r="L29" s="20"/>
      <c r="M29" s="35"/>
      <c r="N29" s="34"/>
      <c r="O29" s="139"/>
      <c r="P29" s="139"/>
      <c r="Q29" s="140"/>
      <c r="X29" s="32"/>
      <c r="Z29" s="33"/>
      <c r="AA29" s="6"/>
      <c r="AB29" s="30"/>
    </row>
    <row r="30" spans="1:251" ht="15.2" hidden="1" customHeight="1">
      <c r="A30" s="137"/>
      <c r="B30" s="146"/>
      <c r="C30" s="338" t="s">
        <v>208</v>
      </c>
      <c r="D30" s="56" t="s">
        <v>3</v>
      </c>
      <c r="E30" s="143"/>
      <c r="F30" s="22"/>
      <c r="G30" s="56" t="s">
        <v>3</v>
      </c>
      <c r="H30" s="21"/>
      <c r="I30" s="21"/>
      <c r="J30" s="20"/>
      <c r="K30" s="25"/>
      <c r="L30" s="20"/>
      <c r="M30" s="35"/>
      <c r="N30" s="34"/>
      <c r="O30" s="139" t="e">
        <f t="shared" ref="O30" si="9">+F31/F30</f>
        <v>#DIV/0!</v>
      </c>
      <c r="P30" s="139" t="e">
        <f t="shared" ref="P30" si="10">+H31/H30</f>
        <v>#DIV/0!</v>
      </c>
      <c r="Q30" s="140" t="e">
        <f t="shared" ref="Q30" si="11">+(O30*O30)/P30</f>
        <v>#DIV/0!</v>
      </c>
      <c r="X30" s="32"/>
      <c r="Z30" s="33"/>
      <c r="AA30" s="6"/>
      <c r="AB30" s="30"/>
    </row>
    <row r="31" spans="1:251" ht="15.2" hidden="1" customHeight="1">
      <c r="A31" s="137"/>
      <c r="B31" s="146"/>
      <c r="C31" s="339"/>
      <c r="D31" s="56" t="s">
        <v>2</v>
      </c>
      <c r="E31" s="144"/>
      <c r="F31" s="22"/>
      <c r="G31" s="56" t="s">
        <v>40</v>
      </c>
      <c r="H31" s="21"/>
      <c r="I31" s="21"/>
      <c r="J31" s="20"/>
      <c r="K31" s="25"/>
      <c r="L31" s="20"/>
      <c r="M31" s="35"/>
      <c r="N31" s="34"/>
      <c r="O31" s="139"/>
      <c r="P31" s="139"/>
      <c r="Q31" s="140"/>
      <c r="X31" s="32"/>
      <c r="Z31" s="33"/>
      <c r="AA31" s="6"/>
      <c r="AB31" s="30"/>
    </row>
    <row r="32" spans="1:251" ht="15.2" hidden="1" customHeight="1">
      <c r="A32" s="137"/>
      <c r="B32" s="146"/>
      <c r="C32" s="150" t="s">
        <v>209</v>
      </c>
      <c r="D32" s="56" t="s">
        <v>3</v>
      </c>
      <c r="E32" s="143"/>
      <c r="F32" s="22"/>
      <c r="G32" s="56" t="s">
        <v>3</v>
      </c>
      <c r="H32" s="21"/>
      <c r="I32" s="21"/>
      <c r="J32" s="20"/>
      <c r="K32" s="25"/>
      <c r="L32" s="20"/>
      <c r="M32" s="35"/>
      <c r="N32" s="34"/>
      <c r="O32" s="139" t="e">
        <f t="shared" ref="O32" si="12">+F33/F32</f>
        <v>#DIV/0!</v>
      </c>
      <c r="P32" s="139" t="e">
        <f t="shared" ref="P32" si="13">+H33/H32</f>
        <v>#DIV/0!</v>
      </c>
      <c r="Q32" s="140" t="e">
        <f t="shared" ref="Q32" si="14">+(O32*O32)/P32</f>
        <v>#DIV/0!</v>
      </c>
      <c r="X32" s="32"/>
      <c r="Z32" s="33"/>
      <c r="AA32" s="6"/>
      <c r="AB32" s="30"/>
    </row>
    <row r="33" spans="1:28" ht="15.2" hidden="1" customHeight="1">
      <c r="A33" s="137"/>
      <c r="B33" s="146"/>
      <c r="C33" s="151"/>
      <c r="D33" s="56" t="s">
        <v>2</v>
      </c>
      <c r="E33" s="144"/>
      <c r="F33" s="22"/>
      <c r="G33" s="56" t="s">
        <v>40</v>
      </c>
      <c r="H33" s="21"/>
      <c r="I33" s="21"/>
      <c r="J33" s="20"/>
      <c r="K33" s="25"/>
      <c r="L33" s="20"/>
      <c r="M33" s="35"/>
      <c r="N33" s="34"/>
      <c r="O33" s="139"/>
      <c r="P33" s="139"/>
      <c r="Q33" s="140"/>
      <c r="X33" s="32"/>
      <c r="Z33" s="33"/>
      <c r="AA33" s="6"/>
      <c r="AB33" s="30"/>
    </row>
    <row r="34" spans="1:28" ht="15.2" hidden="1" customHeight="1">
      <c r="A34" s="137"/>
      <c r="B34" s="146"/>
      <c r="C34" s="150" t="s">
        <v>210</v>
      </c>
      <c r="D34" s="56" t="s">
        <v>3</v>
      </c>
      <c r="E34" s="143"/>
      <c r="F34" s="22"/>
      <c r="G34" s="56" t="s">
        <v>3</v>
      </c>
      <c r="H34" s="21"/>
      <c r="I34" s="21"/>
      <c r="J34" s="20"/>
      <c r="K34" s="25"/>
      <c r="L34" s="20"/>
      <c r="M34" s="35"/>
      <c r="N34" s="34"/>
      <c r="O34" s="139" t="e">
        <f t="shared" ref="O34" si="15">+F35/F34</f>
        <v>#DIV/0!</v>
      </c>
      <c r="P34" s="139" t="e">
        <f t="shared" ref="P34" si="16">+H35/H34</f>
        <v>#DIV/0!</v>
      </c>
      <c r="Q34" s="140" t="e">
        <f t="shared" ref="Q34" si="17">+(O34*O34)/P34</f>
        <v>#DIV/0!</v>
      </c>
      <c r="X34" s="32"/>
      <c r="Z34" s="33"/>
      <c r="AA34" s="6"/>
      <c r="AB34" s="30"/>
    </row>
    <row r="35" spans="1:28" ht="15.2" hidden="1" customHeight="1">
      <c r="A35" s="137"/>
      <c r="B35" s="146"/>
      <c r="C35" s="151"/>
      <c r="D35" s="56" t="s">
        <v>2</v>
      </c>
      <c r="E35" s="144"/>
      <c r="F35" s="22"/>
      <c r="G35" s="56" t="s">
        <v>40</v>
      </c>
      <c r="H35" s="21"/>
      <c r="I35" s="21"/>
      <c r="J35" s="20"/>
      <c r="K35" s="25"/>
      <c r="L35" s="20"/>
      <c r="M35" s="35"/>
      <c r="N35" s="34"/>
      <c r="O35" s="139"/>
      <c r="P35" s="139"/>
      <c r="Q35" s="140"/>
      <c r="X35" s="32"/>
      <c r="Z35" s="33"/>
      <c r="AA35" s="6"/>
      <c r="AB35" s="30"/>
    </row>
    <row r="36" spans="1:28" ht="15.2" hidden="1" customHeight="1">
      <c r="A36" s="137"/>
      <c r="B36" s="146"/>
      <c r="C36" s="150" t="s">
        <v>211</v>
      </c>
      <c r="D36" s="56" t="s">
        <v>3</v>
      </c>
      <c r="E36" s="143"/>
      <c r="F36" s="22"/>
      <c r="G36" s="56" t="s">
        <v>3</v>
      </c>
      <c r="H36" s="21"/>
      <c r="I36" s="21"/>
      <c r="J36" s="20"/>
      <c r="K36" s="25"/>
      <c r="L36" s="20"/>
      <c r="M36" s="35"/>
      <c r="N36" s="34"/>
      <c r="O36" s="139" t="e">
        <f t="shared" ref="O36" si="18">+F37/F36</f>
        <v>#DIV/0!</v>
      </c>
      <c r="P36" s="139" t="e">
        <f t="shared" ref="P36" si="19">+H37/H36</f>
        <v>#DIV/0!</v>
      </c>
      <c r="Q36" s="140" t="e">
        <f t="shared" ref="Q36" si="20">+(O36*O36)/P36</f>
        <v>#DIV/0!</v>
      </c>
      <c r="X36" s="32"/>
      <c r="Z36" s="33"/>
      <c r="AA36" s="6"/>
      <c r="AB36" s="30"/>
    </row>
    <row r="37" spans="1:28" ht="15.2" hidden="1" customHeight="1">
      <c r="A37" s="137"/>
      <c r="B37" s="146"/>
      <c r="C37" s="151"/>
      <c r="D37" s="56" t="s">
        <v>2</v>
      </c>
      <c r="E37" s="144"/>
      <c r="F37" s="22"/>
      <c r="G37" s="56" t="s">
        <v>40</v>
      </c>
      <c r="H37" s="21"/>
      <c r="I37" s="21"/>
      <c r="J37" s="20"/>
      <c r="K37" s="25"/>
      <c r="L37" s="20"/>
      <c r="M37" s="35"/>
      <c r="N37" s="34"/>
      <c r="O37" s="139"/>
      <c r="P37" s="139"/>
      <c r="Q37" s="140"/>
      <c r="X37" s="32"/>
      <c r="Z37" s="33"/>
      <c r="AA37" s="6"/>
      <c r="AB37" s="30"/>
    </row>
    <row r="38" spans="1:28" ht="15.2" hidden="1" customHeight="1">
      <c r="A38" s="137"/>
      <c r="B38" s="146"/>
      <c r="C38" s="203" t="s">
        <v>212</v>
      </c>
      <c r="D38" s="56" t="s">
        <v>3</v>
      </c>
      <c r="E38" s="143"/>
      <c r="F38" s="22"/>
      <c r="G38" s="56" t="s">
        <v>3</v>
      </c>
      <c r="H38" s="21"/>
      <c r="I38" s="21"/>
      <c r="J38" s="20"/>
      <c r="K38" s="25"/>
      <c r="L38" s="20"/>
      <c r="M38" s="35"/>
      <c r="N38" s="34"/>
      <c r="O38" s="139" t="e">
        <f t="shared" ref="O38" si="21">+F39/F38</f>
        <v>#DIV/0!</v>
      </c>
      <c r="P38" s="139" t="e">
        <f t="shared" ref="P38" si="22">+H39/H38</f>
        <v>#DIV/0!</v>
      </c>
      <c r="Q38" s="140" t="e">
        <f t="shared" ref="Q38" si="23">+(O38*O38)/P38</f>
        <v>#DIV/0!</v>
      </c>
      <c r="X38" s="32"/>
      <c r="Z38" s="33"/>
      <c r="AA38" s="6"/>
      <c r="AB38" s="30"/>
    </row>
    <row r="39" spans="1:28" ht="15.2" hidden="1" customHeight="1">
      <c r="A39" s="137"/>
      <c r="B39" s="147"/>
      <c r="C39" s="204"/>
      <c r="D39" s="56" t="s">
        <v>2</v>
      </c>
      <c r="E39" s="144"/>
      <c r="F39" s="22"/>
      <c r="G39" s="56" t="s">
        <v>40</v>
      </c>
      <c r="H39" s="21"/>
      <c r="I39" s="21"/>
      <c r="J39" s="20"/>
      <c r="K39" s="25"/>
      <c r="L39" s="20"/>
      <c r="M39" s="35"/>
      <c r="N39" s="34"/>
      <c r="O39" s="139"/>
      <c r="P39" s="139"/>
      <c r="Q39" s="140"/>
      <c r="X39" s="32"/>
      <c r="Z39" s="33"/>
      <c r="AA39" s="6"/>
      <c r="AB39" s="30"/>
    </row>
    <row r="40" spans="1:28" ht="15.2" customHeight="1">
      <c r="A40" s="137" t="s">
        <v>213</v>
      </c>
      <c r="B40" s="155" t="s">
        <v>341</v>
      </c>
      <c r="C40" s="203" t="s">
        <v>371</v>
      </c>
      <c r="D40" s="56" t="s">
        <v>3</v>
      </c>
      <c r="E40" s="148" t="s">
        <v>316</v>
      </c>
      <c r="F40" s="75">
        <v>1</v>
      </c>
      <c r="G40" s="56" t="s">
        <v>3</v>
      </c>
      <c r="H40" s="80">
        <f>+I40+J40+K40+L40</f>
        <v>284740000</v>
      </c>
      <c r="I40" s="21"/>
      <c r="J40" s="80">
        <v>284740000</v>
      </c>
      <c r="K40" s="25"/>
      <c r="L40" s="80"/>
      <c r="M40" s="87"/>
      <c r="N40" s="87"/>
      <c r="O40" s="352">
        <f t="shared" ref="O40" si="24">+F41/F40</f>
        <v>0</v>
      </c>
      <c r="P40" s="353">
        <f t="shared" ref="P40" si="25">+H41/H40</f>
        <v>0</v>
      </c>
      <c r="Q40" s="354">
        <v>0</v>
      </c>
      <c r="X40" s="32"/>
      <c r="Z40" s="33"/>
      <c r="AA40" s="6"/>
      <c r="AB40" s="30"/>
    </row>
    <row r="41" spans="1:28" ht="15.2" customHeight="1">
      <c r="A41" s="137"/>
      <c r="B41" s="146"/>
      <c r="C41" s="204"/>
      <c r="D41" s="56" t="s">
        <v>2</v>
      </c>
      <c r="E41" s="267"/>
      <c r="F41" s="86"/>
      <c r="G41" s="56" t="s">
        <v>40</v>
      </c>
      <c r="H41" s="84">
        <f>+I41+J41+K41+L41</f>
        <v>0</v>
      </c>
      <c r="I41" s="21"/>
      <c r="J41" s="20"/>
      <c r="K41" s="25"/>
      <c r="L41" s="84"/>
      <c r="M41" s="88"/>
      <c r="N41" s="88"/>
      <c r="O41" s="355"/>
      <c r="P41" s="353"/>
      <c r="Q41" s="354"/>
      <c r="X41" s="32"/>
      <c r="Z41" s="33"/>
      <c r="AA41" s="6"/>
      <c r="AB41" s="30"/>
    </row>
    <row r="42" spans="1:28" ht="15.2" hidden="1" customHeight="1">
      <c r="A42" s="137"/>
      <c r="B42" s="146"/>
      <c r="C42" s="150" t="s">
        <v>214</v>
      </c>
      <c r="D42" s="56" t="s">
        <v>3</v>
      </c>
      <c r="E42" s="143"/>
      <c r="F42" s="75"/>
      <c r="G42" s="56" t="s">
        <v>3</v>
      </c>
      <c r="H42" s="56" t="s">
        <v>3</v>
      </c>
      <c r="I42" s="21"/>
      <c r="J42" s="20"/>
      <c r="K42" s="25"/>
      <c r="L42" s="20"/>
      <c r="M42" s="35"/>
      <c r="N42" s="34"/>
      <c r="O42" s="352" t="e">
        <f t="shared" ref="O42" si="26">+F43/F42</f>
        <v>#DIV/0!</v>
      </c>
      <c r="P42" s="353" t="e">
        <f t="shared" ref="P42" si="27">+H43/H42</f>
        <v>#VALUE!</v>
      </c>
      <c r="Q42" s="354" t="e">
        <f t="shared" ref="Q42" si="28">+(O42*O42)/P42</f>
        <v>#DIV/0!</v>
      </c>
      <c r="X42" s="32"/>
      <c r="Z42" s="33"/>
      <c r="AA42" s="6"/>
      <c r="AB42" s="30"/>
    </row>
    <row r="43" spans="1:28" ht="15.2" hidden="1" customHeight="1">
      <c r="A43" s="137"/>
      <c r="B43" s="146"/>
      <c r="C43" s="151"/>
      <c r="D43" s="56" t="s">
        <v>2</v>
      </c>
      <c r="E43" s="144"/>
      <c r="F43" s="86"/>
      <c r="G43" s="56" t="s">
        <v>40</v>
      </c>
      <c r="H43" s="56" t="s">
        <v>40</v>
      </c>
      <c r="I43" s="21"/>
      <c r="J43" s="20"/>
      <c r="K43" s="25"/>
      <c r="L43" s="20"/>
      <c r="M43" s="35"/>
      <c r="N43" s="34"/>
      <c r="O43" s="355"/>
      <c r="P43" s="353"/>
      <c r="Q43" s="354"/>
      <c r="X43" s="32"/>
      <c r="Z43" s="33"/>
      <c r="AA43" s="6"/>
      <c r="AB43" s="30"/>
    </row>
    <row r="44" spans="1:28" ht="15.2" hidden="1" customHeight="1">
      <c r="A44" s="137"/>
      <c r="B44" s="146"/>
      <c r="C44" s="150" t="s">
        <v>215</v>
      </c>
      <c r="D44" s="56" t="s">
        <v>3</v>
      </c>
      <c r="E44" s="143"/>
      <c r="F44" s="75"/>
      <c r="G44" s="56" t="s">
        <v>3</v>
      </c>
      <c r="H44" s="56" t="s">
        <v>3</v>
      </c>
      <c r="I44" s="21"/>
      <c r="J44" s="20"/>
      <c r="K44" s="25"/>
      <c r="L44" s="20"/>
      <c r="M44" s="35"/>
      <c r="N44" s="34"/>
      <c r="O44" s="352" t="e">
        <f t="shared" ref="O44" si="29">+F45/F44</f>
        <v>#DIV/0!</v>
      </c>
      <c r="P44" s="353" t="e">
        <f t="shared" ref="P44" si="30">+H45/H44</f>
        <v>#VALUE!</v>
      </c>
      <c r="Q44" s="354" t="e">
        <f t="shared" ref="Q44" si="31">+(O44*O44)/P44</f>
        <v>#DIV/0!</v>
      </c>
      <c r="X44" s="32"/>
      <c r="Z44" s="33"/>
      <c r="AA44" s="6"/>
      <c r="AB44" s="30"/>
    </row>
    <row r="45" spans="1:28" ht="15.2" hidden="1" customHeight="1">
      <c r="A45" s="137"/>
      <c r="B45" s="146"/>
      <c r="C45" s="151"/>
      <c r="D45" s="56" t="s">
        <v>2</v>
      </c>
      <c r="E45" s="144"/>
      <c r="F45" s="86"/>
      <c r="G45" s="56" t="s">
        <v>40</v>
      </c>
      <c r="H45" s="56" t="s">
        <v>40</v>
      </c>
      <c r="I45" s="21"/>
      <c r="J45" s="20"/>
      <c r="K45" s="25"/>
      <c r="L45" s="20"/>
      <c r="M45" s="35"/>
      <c r="N45" s="34"/>
      <c r="O45" s="355"/>
      <c r="P45" s="353"/>
      <c r="Q45" s="354"/>
      <c r="X45" s="32"/>
      <c r="Z45" s="33"/>
      <c r="AA45" s="6"/>
      <c r="AB45" s="30"/>
    </row>
    <row r="46" spans="1:28" ht="15.2" hidden="1" customHeight="1">
      <c r="A46" s="137"/>
      <c r="B46" s="146"/>
      <c r="C46" s="150" t="s">
        <v>216</v>
      </c>
      <c r="D46" s="56" t="s">
        <v>3</v>
      </c>
      <c r="E46" s="143"/>
      <c r="F46" s="75"/>
      <c r="G46" s="56" t="s">
        <v>3</v>
      </c>
      <c r="H46" s="56" t="s">
        <v>3</v>
      </c>
      <c r="I46" s="21"/>
      <c r="J46" s="20"/>
      <c r="K46" s="25"/>
      <c r="L46" s="20"/>
      <c r="M46" s="35"/>
      <c r="N46" s="34"/>
      <c r="O46" s="352" t="e">
        <f t="shared" ref="O46" si="32">+F47/F46</f>
        <v>#DIV/0!</v>
      </c>
      <c r="P46" s="353" t="e">
        <f t="shared" ref="P46" si="33">+H47/H46</f>
        <v>#VALUE!</v>
      </c>
      <c r="Q46" s="354" t="e">
        <f t="shared" ref="Q46" si="34">+(O46*O46)/P46</f>
        <v>#DIV/0!</v>
      </c>
      <c r="X46" s="32"/>
      <c r="Z46" s="33"/>
      <c r="AA46" s="6"/>
      <c r="AB46" s="30"/>
    </row>
    <row r="47" spans="1:28" ht="15.2" hidden="1" customHeight="1">
      <c r="A47" s="137"/>
      <c r="B47" s="146"/>
      <c r="C47" s="151"/>
      <c r="D47" s="56" t="s">
        <v>2</v>
      </c>
      <c r="E47" s="144"/>
      <c r="F47" s="86"/>
      <c r="G47" s="56" t="s">
        <v>40</v>
      </c>
      <c r="H47" s="56" t="s">
        <v>40</v>
      </c>
      <c r="I47" s="21"/>
      <c r="J47" s="20"/>
      <c r="K47" s="25"/>
      <c r="L47" s="20"/>
      <c r="M47" s="35"/>
      <c r="N47" s="34"/>
      <c r="O47" s="355"/>
      <c r="P47" s="353"/>
      <c r="Q47" s="354"/>
      <c r="X47" s="32"/>
      <c r="Z47" s="33"/>
      <c r="AA47" s="6"/>
      <c r="AB47" s="30"/>
    </row>
    <row r="48" spans="1:28" ht="15.2" customHeight="1">
      <c r="A48" s="137"/>
      <c r="B48" s="146"/>
      <c r="C48" s="203" t="s">
        <v>217</v>
      </c>
      <c r="D48" s="56" t="s">
        <v>3</v>
      </c>
      <c r="E48" s="148" t="s">
        <v>316</v>
      </c>
      <c r="F48" s="75">
        <v>11</v>
      </c>
      <c r="G48" s="56" t="s">
        <v>3</v>
      </c>
      <c r="H48" s="80">
        <f>+I48+J48+K48+L48</f>
        <v>315260000</v>
      </c>
      <c r="I48" s="80">
        <v>315260000</v>
      </c>
      <c r="J48" s="80"/>
      <c r="K48" s="80"/>
      <c r="L48" s="80"/>
      <c r="M48" s="87"/>
      <c r="N48" s="87"/>
      <c r="O48" s="352">
        <f t="shared" ref="O48" si="35">+F49/F48</f>
        <v>0</v>
      </c>
      <c r="P48" s="353">
        <f t="shared" ref="P48" si="36">+H49/H48</f>
        <v>0</v>
      </c>
      <c r="Q48" s="354" t="e">
        <f t="shared" ref="Q48" si="37">+(O48*O48)/P48</f>
        <v>#DIV/0!</v>
      </c>
      <c r="X48" s="32"/>
      <c r="Z48" s="33"/>
      <c r="AA48" s="6"/>
      <c r="AB48" s="30"/>
    </row>
    <row r="49" spans="1:28" ht="15.2" customHeight="1">
      <c r="A49" s="137"/>
      <c r="B49" s="146"/>
      <c r="C49" s="204"/>
      <c r="D49" s="56" t="s">
        <v>2</v>
      </c>
      <c r="E49" s="267"/>
      <c r="F49" s="86"/>
      <c r="G49" s="56" t="s">
        <v>40</v>
      </c>
      <c r="H49" s="84">
        <f>+I49+J49+K49+L49</f>
        <v>0</v>
      </c>
      <c r="I49" s="84"/>
      <c r="J49" s="84"/>
      <c r="K49" s="84"/>
      <c r="L49" s="84"/>
      <c r="M49" s="88"/>
      <c r="N49" s="88"/>
      <c r="O49" s="355"/>
      <c r="P49" s="353"/>
      <c r="Q49" s="354"/>
      <c r="X49" s="32"/>
      <c r="Z49" s="33"/>
      <c r="AA49" s="6"/>
      <c r="AB49" s="30"/>
    </row>
    <row r="50" spans="1:28" ht="15.2" hidden="1" customHeight="1">
      <c r="A50" s="137"/>
      <c r="B50" s="146"/>
      <c r="C50" s="203" t="s">
        <v>218</v>
      </c>
      <c r="D50" s="56" t="s">
        <v>3</v>
      </c>
      <c r="E50" s="148" t="s">
        <v>316</v>
      </c>
      <c r="F50" s="75"/>
      <c r="G50" s="56" t="s">
        <v>3</v>
      </c>
      <c r="H50" s="80">
        <f>+I50+J50+K50+L50</f>
        <v>0</v>
      </c>
      <c r="I50" s="80"/>
      <c r="J50" s="80"/>
      <c r="K50" s="80"/>
      <c r="L50" s="80"/>
      <c r="M50" s="87"/>
      <c r="N50" s="87"/>
      <c r="O50" s="352" t="e">
        <f t="shared" ref="O50" si="38">+F51/F50</f>
        <v>#DIV/0!</v>
      </c>
      <c r="P50" s="353" t="e">
        <f t="shared" ref="P50" si="39">+H51/H50</f>
        <v>#DIV/0!</v>
      </c>
      <c r="Q50" s="354" t="e">
        <f t="shared" ref="Q50" si="40">+(O50*O50)/P50</f>
        <v>#DIV/0!</v>
      </c>
      <c r="X50" s="32"/>
      <c r="Z50" s="33"/>
      <c r="AA50" s="6"/>
      <c r="AB50" s="30"/>
    </row>
    <row r="51" spans="1:28" ht="15.2" hidden="1" customHeight="1">
      <c r="A51" s="137"/>
      <c r="B51" s="146"/>
      <c r="C51" s="204"/>
      <c r="D51" s="56" t="s">
        <v>2</v>
      </c>
      <c r="E51" s="267"/>
      <c r="F51" s="86"/>
      <c r="G51" s="56" t="s">
        <v>40</v>
      </c>
      <c r="H51" s="84">
        <f>+I51+J51+K51+L51</f>
        <v>0</v>
      </c>
      <c r="I51" s="84"/>
      <c r="J51" s="84"/>
      <c r="K51" s="84"/>
      <c r="L51" s="84"/>
      <c r="M51" s="88"/>
      <c r="N51" s="88"/>
      <c r="O51" s="355"/>
      <c r="P51" s="353"/>
      <c r="Q51" s="354"/>
      <c r="X51" s="32"/>
      <c r="Z51" s="33"/>
      <c r="AA51" s="6"/>
      <c r="AB51" s="30"/>
    </row>
    <row r="52" spans="1:28" ht="15.2" hidden="1" customHeight="1">
      <c r="A52" s="137"/>
      <c r="B52" s="146"/>
      <c r="C52" s="150" t="s">
        <v>219</v>
      </c>
      <c r="D52" s="56" t="s">
        <v>3</v>
      </c>
      <c r="E52" s="143"/>
      <c r="F52" s="75"/>
      <c r="G52" s="56" t="s">
        <v>3</v>
      </c>
      <c r="H52" s="80"/>
      <c r="I52" s="80"/>
      <c r="J52" s="80"/>
      <c r="K52" s="80"/>
      <c r="L52" s="80"/>
      <c r="M52" s="82"/>
      <c r="N52" s="83"/>
      <c r="O52" s="352" t="e">
        <f t="shared" ref="O52" si="41">+F53/F52</f>
        <v>#DIV/0!</v>
      </c>
      <c r="P52" s="353" t="e">
        <f t="shared" ref="P52" si="42">+H53/H52</f>
        <v>#DIV/0!</v>
      </c>
      <c r="Q52" s="354" t="e">
        <f t="shared" ref="Q52" si="43">+(O52*O52)/P52</f>
        <v>#DIV/0!</v>
      </c>
      <c r="X52" s="32"/>
      <c r="Z52" s="33"/>
      <c r="AA52" s="6"/>
      <c r="AB52" s="30"/>
    </row>
    <row r="53" spans="1:28" ht="15.2" hidden="1" customHeight="1">
      <c r="A53" s="137"/>
      <c r="B53" s="146"/>
      <c r="C53" s="151"/>
      <c r="D53" s="56" t="s">
        <v>2</v>
      </c>
      <c r="E53" s="144"/>
      <c r="F53" s="86"/>
      <c r="G53" s="56" t="s">
        <v>40</v>
      </c>
      <c r="H53" s="80"/>
      <c r="I53" s="80"/>
      <c r="J53" s="80"/>
      <c r="K53" s="80"/>
      <c r="L53" s="80"/>
      <c r="M53" s="82"/>
      <c r="N53" s="83"/>
      <c r="O53" s="355"/>
      <c r="P53" s="353"/>
      <c r="Q53" s="354"/>
      <c r="X53" s="32"/>
      <c r="Z53" s="33"/>
      <c r="AA53" s="6"/>
      <c r="AB53" s="30"/>
    </row>
    <row r="54" spans="1:28" ht="15.2" hidden="1" customHeight="1">
      <c r="A54" s="137"/>
      <c r="B54" s="146"/>
      <c r="C54" s="203" t="s">
        <v>370</v>
      </c>
      <c r="D54" s="56" t="s">
        <v>3</v>
      </c>
      <c r="E54" s="143"/>
      <c r="F54" s="75"/>
      <c r="G54" s="56" t="s">
        <v>3</v>
      </c>
      <c r="H54" s="80"/>
      <c r="I54" s="80"/>
      <c r="J54" s="80"/>
      <c r="K54" s="80"/>
      <c r="L54" s="80"/>
      <c r="M54" s="82"/>
      <c r="N54" s="83"/>
      <c r="O54" s="352" t="e">
        <f t="shared" ref="O54" si="44">+F55/F54</f>
        <v>#DIV/0!</v>
      </c>
      <c r="P54" s="353" t="e">
        <f t="shared" ref="P54" si="45">+H55/H54</f>
        <v>#DIV/0!</v>
      </c>
      <c r="Q54" s="354" t="e">
        <f t="shared" ref="Q54" si="46">+(O54*O54)/P54</f>
        <v>#DIV/0!</v>
      </c>
      <c r="X54" s="32"/>
      <c r="Z54" s="33"/>
      <c r="AA54" s="6"/>
      <c r="AB54" s="30"/>
    </row>
    <row r="55" spans="1:28" ht="15.2" hidden="1" customHeight="1">
      <c r="A55" s="137"/>
      <c r="B55" s="146"/>
      <c r="C55" s="204"/>
      <c r="D55" s="56" t="s">
        <v>2</v>
      </c>
      <c r="E55" s="144"/>
      <c r="F55" s="86"/>
      <c r="G55" s="56" t="s">
        <v>40</v>
      </c>
      <c r="H55" s="80"/>
      <c r="I55" s="80"/>
      <c r="J55" s="80"/>
      <c r="K55" s="80"/>
      <c r="L55" s="80"/>
      <c r="M55" s="82"/>
      <c r="N55" s="83"/>
      <c r="O55" s="355"/>
      <c r="P55" s="353"/>
      <c r="Q55" s="354"/>
      <c r="X55" s="32"/>
      <c r="Z55" s="33"/>
      <c r="AA55" s="6"/>
      <c r="AB55" s="30"/>
    </row>
    <row r="56" spans="1:28" ht="15.2" hidden="1" customHeight="1">
      <c r="A56" s="137"/>
      <c r="B56" s="146"/>
      <c r="C56" s="203" t="s">
        <v>220</v>
      </c>
      <c r="D56" s="56" t="s">
        <v>3</v>
      </c>
      <c r="E56" s="148" t="s">
        <v>316</v>
      </c>
      <c r="F56" s="75"/>
      <c r="G56" s="56" t="s">
        <v>3</v>
      </c>
      <c r="H56" s="80">
        <f>+I56+J56+K56+L56</f>
        <v>0</v>
      </c>
      <c r="I56" s="80"/>
      <c r="J56" s="80"/>
      <c r="K56" s="80"/>
      <c r="L56" s="80"/>
      <c r="M56" s="87"/>
      <c r="N56" s="87"/>
      <c r="O56" s="352" t="e">
        <f t="shared" ref="O56" si="47">+F57/F56</f>
        <v>#DIV/0!</v>
      </c>
      <c r="P56" s="353" t="e">
        <f t="shared" ref="P56" si="48">+H57/H56</f>
        <v>#DIV/0!</v>
      </c>
      <c r="Q56" s="354" t="e">
        <f t="shared" ref="Q56" si="49">+(O56*O56)/P56</f>
        <v>#DIV/0!</v>
      </c>
      <c r="X56" s="32"/>
      <c r="Z56" s="33"/>
      <c r="AA56" s="6"/>
      <c r="AB56" s="30"/>
    </row>
    <row r="57" spans="1:28" ht="15.2" hidden="1" customHeight="1">
      <c r="A57" s="137"/>
      <c r="B57" s="147"/>
      <c r="C57" s="204"/>
      <c r="D57" s="56" t="s">
        <v>2</v>
      </c>
      <c r="E57" s="267"/>
      <c r="F57" s="86"/>
      <c r="G57" s="56" t="s">
        <v>40</v>
      </c>
      <c r="H57" s="84">
        <f>+I57+J57+K57+L57</f>
        <v>0</v>
      </c>
      <c r="I57" s="84"/>
      <c r="J57" s="84"/>
      <c r="K57" s="84"/>
      <c r="L57" s="84"/>
      <c r="M57" s="88"/>
      <c r="N57" s="88"/>
      <c r="O57" s="355"/>
      <c r="P57" s="353"/>
      <c r="Q57" s="354"/>
      <c r="X57" s="32"/>
      <c r="Z57" s="33"/>
      <c r="AA57" s="6"/>
      <c r="AB57" s="30"/>
    </row>
    <row r="58" spans="1:28" ht="15.2" customHeight="1">
      <c r="B58" s="195"/>
      <c r="C58" s="196" t="s">
        <v>7</v>
      </c>
      <c r="D58" s="56" t="s">
        <v>3</v>
      </c>
      <c r="E58" s="148"/>
      <c r="F58" s="75"/>
      <c r="G58" s="56" t="s">
        <v>3</v>
      </c>
      <c r="H58" s="81">
        <f>+H48+H50+H56+H40</f>
        <v>600000000</v>
      </c>
      <c r="I58" s="81">
        <f t="shared" ref="I58:L58" si="50">+I48+I50+I56+I40</f>
        <v>315260000</v>
      </c>
      <c r="J58" s="81">
        <f t="shared" si="50"/>
        <v>284740000</v>
      </c>
      <c r="K58" s="81">
        <f t="shared" si="50"/>
        <v>0</v>
      </c>
      <c r="L58" s="81">
        <f t="shared" si="50"/>
        <v>0</v>
      </c>
      <c r="M58" s="23"/>
      <c r="N58" s="19"/>
      <c r="O58" s="197"/>
      <c r="P58" s="197"/>
      <c r="Q58" s="195"/>
    </row>
    <row r="59" spans="1:28" ht="15.2" customHeight="1">
      <c r="B59" s="195"/>
      <c r="C59" s="196"/>
      <c r="D59" s="56" t="s">
        <v>2</v>
      </c>
      <c r="E59" s="149"/>
      <c r="F59" s="22"/>
      <c r="G59" s="56" t="s">
        <v>40</v>
      </c>
      <c r="H59" s="85">
        <f>+H49+H51+H57</f>
        <v>0</v>
      </c>
      <c r="I59" s="85">
        <f t="shared" ref="I59:L59" si="51">+I49+I51+I57</f>
        <v>0</v>
      </c>
      <c r="J59" s="85">
        <f t="shared" si="51"/>
        <v>0</v>
      </c>
      <c r="K59" s="85">
        <f t="shared" si="51"/>
        <v>0</v>
      </c>
      <c r="L59" s="85">
        <f t="shared" si="51"/>
        <v>0</v>
      </c>
      <c r="M59" s="20"/>
      <c r="N59" s="19"/>
      <c r="O59" s="197"/>
      <c r="P59" s="197"/>
      <c r="Q59" s="195"/>
    </row>
    <row r="60" spans="1:28">
      <c r="D60" s="18"/>
      <c r="H60" s="17"/>
      <c r="I60" s="14"/>
      <c r="J60" s="16"/>
      <c r="K60" s="16"/>
      <c r="L60" s="16"/>
      <c r="M60" s="15"/>
      <c r="N60" s="15"/>
      <c r="O60" s="14"/>
      <c r="P60" s="12"/>
      <c r="Q60" s="13"/>
      <c r="R60" s="12"/>
    </row>
    <row r="61" spans="1:28" ht="31.5">
      <c r="B61" s="198" t="s">
        <v>42</v>
      </c>
      <c r="C61" s="198"/>
      <c r="D61" s="198" t="s">
        <v>6</v>
      </c>
      <c r="E61" s="198"/>
      <c r="F61" s="198"/>
      <c r="G61" s="198"/>
      <c r="H61" s="198"/>
      <c r="I61" s="198"/>
      <c r="J61" s="77" t="s">
        <v>44</v>
      </c>
      <c r="K61" s="198" t="s">
        <v>45</v>
      </c>
      <c r="L61" s="198"/>
      <c r="M61" s="200" t="s">
        <v>5</v>
      </c>
      <c r="N61" s="201"/>
      <c r="O61" s="201"/>
      <c r="P61" s="201"/>
      <c r="Q61" s="201"/>
    </row>
    <row r="62" spans="1:28" ht="26.25" customHeight="1">
      <c r="B62" s="184" t="s">
        <v>362</v>
      </c>
      <c r="C62" s="294"/>
      <c r="D62" s="256" t="s">
        <v>366</v>
      </c>
      <c r="E62" s="257"/>
      <c r="F62" s="257"/>
      <c r="G62" s="257"/>
      <c r="H62" s="257"/>
      <c r="I62" s="258"/>
      <c r="J62" s="148" t="s">
        <v>315</v>
      </c>
      <c r="K62" s="268" t="s">
        <v>3</v>
      </c>
      <c r="L62" s="336" t="s">
        <v>364</v>
      </c>
      <c r="M62" s="176" t="s">
        <v>50</v>
      </c>
      <c r="N62" s="176"/>
      <c r="O62" s="176"/>
      <c r="P62" s="176"/>
      <c r="Q62" s="176"/>
    </row>
    <row r="63" spans="1:28" ht="18" customHeight="1">
      <c r="B63" s="295"/>
      <c r="C63" s="296"/>
      <c r="D63" s="259"/>
      <c r="E63" s="260"/>
      <c r="F63" s="260"/>
      <c r="G63" s="260"/>
      <c r="H63" s="260"/>
      <c r="I63" s="261"/>
      <c r="J63" s="267"/>
      <c r="K63" s="270"/>
      <c r="L63" s="337"/>
      <c r="M63" s="176"/>
      <c r="N63" s="176"/>
      <c r="O63" s="176"/>
      <c r="P63" s="176"/>
      <c r="Q63" s="176"/>
    </row>
    <row r="64" spans="1:28" ht="18.75" customHeight="1">
      <c r="B64" s="295"/>
      <c r="C64" s="296"/>
      <c r="D64" s="259"/>
      <c r="E64" s="260"/>
      <c r="F64" s="260"/>
      <c r="G64" s="260"/>
      <c r="H64" s="260"/>
      <c r="I64" s="261"/>
      <c r="J64" s="267"/>
      <c r="K64" s="268" t="s">
        <v>2</v>
      </c>
      <c r="L64" s="336"/>
      <c r="M64" s="183" t="s">
        <v>4</v>
      </c>
      <c r="N64" s="183"/>
      <c r="O64" s="183"/>
      <c r="P64" s="183"/>
      <c r="Q64" s="183"/>
    </row>
    <row r="65" spans="2:53" ht="14.25" customHeight="1">
      <c r="B65" s="297"/>
      <c r="C65" s="298"/>
      <c r="D65" s="262"/>
      <c r="E65" s="263"/>
      <c r="F65" s="263"/>
      <c r="G65" s="263"/>
      <c r="H65" s="263"/>
      <c r="I65" s="264"/>
      <c r="J65" s="149"/>
      <c r="K65" s="270"/>
      <c r="L65" s="337"/>
      <c r="M65" s="183"/>
      <c r="N65" s="183"/>
      <c r="O65" s="183"/>
      <c r="P65" s="183"/>
      <c r="Q65" s="183"/>
    </row>
    <row r="66" spans="2:53" ht="15.75">
      <c r="B66" s="184" t="s">
        <v>363</v>
      </c>
      <c r="C66" s="294"/>
      <c r="D66" s="340" t="s">
        <v>367</v>
      </c>
      <c r="E66" s="341"/>
      <c r="F66" s="341"/>
      <c r="G66" s="341"/>
      <c r="H66" s="341"/>
      <c r="I66" s="342"/>
      <c r="J66" s="175" t="s">
        <v>315</v>
      </c>
      <c r="K66" s="56" t="s">
        <v>3</v>
      </c>
      <c r="L66" s="78" t="s">
        <v>365</v>
      </c>
      <c r="M66" s="185" t="s">
        <v>360</v>
      </c>
      <c r="N66" s="185"/>
      <c r="O66" s="185"/>
      <c r="P66" s="185"/>
      <c r="Q66" s="185"/>
    </row>
    <row r="67" spans="2:53" ht="15.75">
      <c r="B67" s="297"/>
      <c r="C67" s="298"/>
      <c r="D67" s="343"/>
      <c r="E67" s="344"/>
      <c r="F67" s="344"/>
      <c r="G67" s="344"/>
      <c r="H67" s="344"/>
      <c r="I67" s="345"/>
      <c r="J67" s="175"/>
      <c r="K67" s="56" t="s">
        <v>2</v>
      </c>
      <c r="L67" s="57"/>
      <c r="M67" s="185"/>
      <c r="N67" s="185"/>
      <c r="O67" s="185"/>
      <c r="P67" s="185"/>
      <c r="Q67" s="185"/>
    </row>
    <row r="68" spans="2:53" ht="15" customHeight="1">
      <c r="B68" s="177" t="s">
        <v>1</v>
      </c>
      <c r="C68" s="178"/>
      <c r="D68" s="178"/>
      <c r="E68" s="178"/>
      <c r="F68" s="178"/>
      <c r="G68" s="178"/>
      <c r="H68" s="178"/>
      <c r="I68" s="178"/>
      <c r="J68" s="178"/>
      <c r="K68" s="178"/>
      <c r="L68" s="179"/>
      <c r="M68" s="183" t="s">
        <v>0</v>
      </c>
      <c r="N68" s="183"/>
      <c r="O68" s="183"/>
      <c r="P68" s="183"/>
      <c r="Q68" s="183"/>
    </row>
    <row r="69" spans="2:53" ht="29.25" customHeight="1">
      <c r="B69" s="180"/>
      <c r="C69" s="181"/>
      <c r="D69" s="181"/>
      <c r="E69" s="181"/>
      <c r="F69" s="181"/>
      <c r="G69" s="181"/>
      <c r="H69" s="181"/>
      <c r="I69" s="181"/>
      <c r="J69" s="181"/>
      <c r="K69" s="181"/>
      <c r="L69" s="182"/>
      <c r="M69" s="183"/>
      <c r="N69" s="183"/>
      <c r="O69" s="183"/>
      <c r="P69" s="183"/>
      <c r="Q69" s="183"/>
    </row>
    <row r="70" spans="2:53">
      <c r="M70" s="11"/>
      <c r="N70" s="11"/>
    </row>
    <row r="71" spans="2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2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2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2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2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2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2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2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2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2:53" ht="15.75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75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75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75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8:53" ht="15.75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8:53" ht="15.75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8:53" ht="15.75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8:53" ht="15.75"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8:53" ht="15.75"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8:53" ht="15.75"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8:53" ht="15.75"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8:53" ht="15.75"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8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8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8:53" ht="15.75"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8:53" ht="15.75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18:53" ht="15.75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8:53" ht="15.75"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  <row r="98" spans="18:53" ht="15.75"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</row>
    <row r="99" spans="18:53" ht="15.75"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</row>
    <row r="100" spans="18:53" ht="15.75"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</row>
    <row r="101" spans="18:53" ht="15.75"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</row>
    <row r="102" spans="18:53" ht="15.75"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</row>
    <row r="103" spans="18:53" ht="15.75"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</row>
  </sheetData>
  <mergeCells count="165">
    <mergeCell ref="O56:O57"/>
    <mergeCell ref="P56:P57"/>
    <mergeCell ref="Q56:Q57"/>
    <mergeCell ref="O50:O51"/>
    <mergeCell ref="P50:P51"/>
    <mergeCell ref="Q50:Q51"/>
    <mergeCell ref="O52:O53"/>
    <mergeCell ref="P52:P53"/>
    <mergeCell ref="Q52:Q53"/>
    <mergeCell ref="O54:O55"/>
    <mergeCell ref="P54:P55"/>
    <mergeCell ref="Q54:Q55"/>
    <mergeCell ref="O44:O45"/>
    <mergeCell ref="P44:P45"/>
    <mergeCell ref="Q44:Q45"/>
    <mergeCell ref="O46:O47"/>
    <mergeCell ref="P46:P47"/>
    <mergeCell ref="Q46:Q47"/>
    <mergeCell ref="O48:O49"/>
    <mergeCell ref="P48:P49"/>
    <mergeCell ref="Q48:Q49"/>
    <mergeCell ref="O38:O39"/>
    <mergeCell ref="P38:P39"/>
    <mergeCell ref="Q38:Q39"/>
    <mergeCell ref="O40:O41"/>
    <mergeCell ref="P40:P41"/>
    <mergeCell ref="Q40:Q41"/>
    <mergeCell ref="O42:O43"/>
    <mergeCell ref="P42:P43"/>
    <mergeCell ref="Q42:Q43"/>
    <mergeCell ref="P30:P31"/>
    <mergeCell ref="Q30:Q31"/>
    <mergeCell ref="O32:O33"/>
    <mergeCell ref="P32:P33"/>
    <mergeCell ref="Q32:Q33"/>
    <mergeCell ref="O34:O35"/>
    <mergeCell ref="P34:P35"/>
    <mergeCell ref="Q34:Q35"/>
    <mergeCell ref="O36:O37"/>
    <mergeCell ref="P36:P37"/>
    <mergeCell ref="Q36:Q37"/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J9:L18"/>
    <mergeCell ref="M9:Q9"/>
    <mergeCell ref="B13:C13"/>
    <mergeCell ref="D13:I13"/>
    <mergeCell ref="B14:B18"/>
    <mergeCell ref="D14:E18"/>
    <mergeCell ref="T9:X9"/>
    <mergeCell ref="B10:C10"/>
    <mergeCell ref="D10:I10"/>
    <mergeCell ref="N10:P10"/>
    <mergeCell ref="B11:C11"/>
    <mergeCell ref="D11:I11"/>
    <mergeCell ref="M11:Q18"/>
    <mergeCell ref="U11:W11"/>
    <mergeCell ref="B12:C12"/>
    <mergeCell ref="D12:I12"/>
    <mergeCell ref="M19:N20"/>
    <mergeCell ref="O19:Q19"/>
    <mergeCell ref="U19:V19"/>
    <mergeCell ref="O20:O21"/>
    <mergeCell ref="P20:P21"/>
    <mergeCell ref="Q20:Q21"/>
    <mergeCell ref="U20:V20"/>
    <mergeCell ref="U21:V21"/>
    <mergeCell ref="B19:B21"/>
    <mergeCell ref="C19:C21"/>
    <mergeCell ref="D19:D21"/>
    <mergeCell ref="E19:E21"/>
    <mergeCell ref="F19:F21"/>
    <mergeCell ref="G19:G21"/>
    <mergeCell ref="H19:H21"/>
    <mergeCell ref="I19:L20"/>
    <mergeCell ref="B58:B59"/>
    <mergeCell ref="C58:C59"/>
    <mergeCell ref="E58:E59"/>
    <mergeCell ref="O58:O59"/>
    <mergeCell ref="P58:P59"/>
    <mergeCell ref="Q58:Q59"/>
    <mergeCell ref="U22:V22"/>
    <mergeCell ref="C24:C25"/>
    <mergeCell ref="E24:E25"/>
    <mergeCell ref="O24:O25"/>
    <mergeCell ref="P24:P25"/>
    <mergeCell ref="Q24:Q25"/>
    <mergeCell ref="C22:C23"/>
    <mergeCell ref="E22:E23"/>
    <mergeCell ref="O22:O23"/>
    <mergeCell ref="P22:P23"/>
    <mergeCell ref="Q22:Q23"/>
    <mergeCell ref="O26:O27"/>
    <mergeCell ref="P26:P27"/>
    <mergeCell ref="Q26:Q27"/>
    <mergeCell ref="O28:O29"/>
    <mergeCell ref="P28:P29"/>
    <mergeCell ref="Q28:Q29"/>
    <mergeCell ref="O30:O31"/>
    <mergeCell ref="B68:L69"/>
    <mergeCell ref="M68:Q69"/>
    <mergeCell ref="M64:Q65"/>
    <mergeCell ref="B66:C67"/>
    <mergeCell ref="D66:I67"/>
    <mergeCell ref="J66:J67"/>
    <mergeCell ref="M66:Q67"/>
    <mergeCell ref="B61:C61"/>
    <mergeCell ref="D61:I61"/>
    <mergeCell ref="K61:L61"/>
    <mergeCell ref="M61:Q61"/>
    <mergeCell ref="M62:Q63"/>
    <mergeCell ref="C56:C57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A22:A39"/>
    <mergeCell ref="B22:B39"/>
    <mergeCell ref="B40:B57"/>
    <mergeCell ref="A40:A57"/>
    <mergeCell ref="B62:C65"/>
    <mergeCell ref="D62:I65"/>
    <mergeCell ref="K62:K63"/>
    <mergeCell ref="L62:L63"/>
    <mergeCell ref="K64:K65"/>
    <mergeCell ref="L64:L65"/>
    <mergeCell ref="J62:J65"/>
    <mergeCell ref="E44:E45"/>
    <mergeCell ref="E46:E47"/>
    <mergeCell ref="E48:E49"/>
    <mergeCell ref="E50:E51"/>
    <mergeCell ref="E52:E53"/>
    <mergeCell ref="E54:E55"/>
    <mergeCell ref="E56:E57"/>
    <mergeCell ref="C26:C27"/>
    <mergeCell ref="C28:C29"/>
    <mergeCell ref="C30:C31"/>
    <mergeCell ref="C32:C33"/>
    <mergeCell ref="C34:C35"/>
    <mergeCell ref="C36:C37"/>
  </mergeCells>
  <pageMargins left="0.35433070866141736" right="0.19685039370078741" top="0.23622047244094491" bottom="0.19685039370078741" header="0.15748031496062992" footer="0"/>
  <pageSetup paperSize="345" scale="43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45F80-0B98-4FDB-A8EA-999F0579A48C}">
  <dimension ref="A1:F29"/>
  <sheetViews>
    <sheetView zoomScaleNormal="100" workbookViewId="0">
      <selection activeCell="C38" sqref="C38"/>
    </sheetView>
  </sheetViews>
  <sheetFormatPr baseColWidth="10" defaultRowHeight="15"/>
  <cols>
    <col min="1" max="1" width="35.85546875" style="398" customWidth="1"/>
    <col min="2" max="2" width="26.140625" style="398" customWidth="1"/>
    <col min="3" max="3" width="24.85546875" style="398" customWidth="1"/>
    <col min="4" max="4" width="20.140625" style="398" customWidth="1"/>
    <col min="5" max="5" width="22" style="398" hidden="1" customWidth="1"/>
    <col min="6" max="6" width="20.85546875" style="398" customWidth="1"/>
    <col min="7" max="256" width="11.42578125" style="398"/>
    <col min="257" max="257" width="35.85546875" style="398" customWidth="1"/>
    <col min="258" max="258" width="26.140625" style="398" customWidth="1"/>
    <col min="259" max="259" width="24.85546875" style="398" customWidth="1"/>
    <col min="260" max="260" width="20.140625" style="398" customWidth="1"/>
    <col min="261" max="261" width="22" style="398" customWidth="1"/>
    <col min="262" max="262" width="20.85546875" style="398" customWidth="1"/>
    <col min="263" max="512" width="11.42578125" style="398"/>
    <col min="513" max="513" width="35.85546875" style="398" customWidth="1"/>
    <col min="514" max="514" width="26.140625" style="398" customWidth="1"/>
    <col min="515" max="515" width="24.85546875" style="398" customWidth="1"/>
    <col min="516" max="516" width="20.140625" style="398" customWidth="1"/>
    <col min="517" max="517" width="22" style="398" customWidth="1"/>
    <col min="518" max="518" width="20.85546875" style="398" customWidth="1"/>
    <col min="519" max="768" width="11.42578125" style="398"/>
    <col min="769" max="769" width="35.85546875" style="398" customWidth="1"/>
    <col min="770" max="770" width="26.140625" style="398" customWidth="1"/>
    <col min="771" max="771" width="24.85546875" style="398" customWidth="1"/>
    <col min="772" max="772" width="20.140625" style="398" customWidth="1"/>
    <col min="773" max="773" width="22" style="398" customWidth="1"/>
    <col min="774" max="774" width="20.85546875" style="398" customWidth="1"/>
    <col min="775" max="1024" width="11.42578125" style="398"/>
    <col min="1025" max="1025" width="35.85546875" style="398" customWidth="1"/>
    <col min="1026" max="1026" width="26.140625" style="398" customWidth="1"/>
    <col min="1027" max="1027" width="24.85546875" style="398" customWidth="1"/>
    <col min="1028" max="1028" width="20.140625" style="398" customWidth="1"/>
    <col min="1029" max="1029" width="22" style="398" customWidth="1"/>
    <col min="1030" max="1030" width="20.85546875" style="398" customWidth="1"/>
    <col min="1031" max="1280" width="11.42578125" style="398"/>
    <col min="1281" max="1281" width="35.85546875" style="398" customWidth="1"/>
    <col min="1282" max="1282" width="26.140625" style="398" customWidth="1"/>
    <col min="1283" max="1283" width="24.85546875" style="398" customWidth="1"/>
    <col min="1284" max="1284" width="20.140625" style="398" customWidth="1"/>
    <col min="1285" max="1285" width="22" style="398" customWidth="1"/>
    <col min="1286" max="1286" width="20.85546875" style="398" customWidth="1"/>
    <col min="1287" max="1536" width="11.42578125" style="398"/>
    <col min="1537" max="1537" width="35.85546875" style="398" customWidth="1"/>
    <col min="1538" max="1538" width="26.140625" style="398" customWidth="1"/>
    <col min="1539" max="1539" width="24.85546875" style="398" customWidth="1"/>
    <col min="1540" max="1540" width="20.140625" style="398" customWidth="1"/>
    <col min="1541" max="1541" width="22" style="398" customWidth="1"/>
    <col min="1542" max="1542" width="20.85546875" style="398" customWidth="1"/>
    <col min="1543" max="1792" width="11.42578125" style="398"/>
    <col min="1793" max="1793" width="35.85546875" style="398" customWidth="1"/>
    <col min="1794" max="1794" width="26.140625" style="398" customWidth="1"/>
    <col min="1795" max="1795" width="24.85546875" style="398" customWidth="1"/>
    <col min="1796" max="1796" width="20.140625" style="398" customWidth="1"/>
    <col min="1797" max="1797" width="22" style="398" customWidth="1"/>
    <col min="1798" max="1798" width="20.85546875" style="398" customWidth="1"/>
    <col min="1799" max="2048" width="11.42578125" style="398"/>
    <col min="2049" max="2049" width="35.85546875" style="398" customWidth="1"/>
    <col min="2050" max="2050" width="26.140625" style="398" customWidth="1"/>
    <col min="2051" max="2051" width="24.85546875" style="398" customWidth="1"/>
    <col min="2052" max="2052" width="20.140625" style="398" customWidth="1"/>
    <col min="2053" max="2053" width="22" style="398" customWidth="1"/>
    <col min="2054" max="2054" width="20.85546875" style="398" customWidth="1"/>
    <col min="2055" max="2304" width="11.42578125" style="398"/>
    <col min="2305" max="2305" width="35.85546875" style="398" customWidth="1"/>
    <col min="2306" max="2306" width="26.140625" style="398" customWidth="1"/>
    <col min="2307" max="2307" width="24.85546875" style="398" customWidth="1"/>
    <col min="2308" max="2308" width="20.140625" style="398" customWidth="1"/>
    <col min="2309" max="2309" width="22" style="398" customWidth="1"/>
    <col min="2310" max="2310" width="20.85546875" style="398" customWidth="1"/>
    <col min="2311" max="2560" width="11.42578125" style="398"/>
    <col min="2561" max="2561" width="35.85546875" style="398" customWidth="1"/>
    <col min="2562" max="2562" width="26.140625" style="398" customWidth="1"/>
    <col min="2563" max="2563" width="24.85546875" style="398" customWidth="1"/>
    <col min="2564" max="2564" width="20.140625" style="398" customWidth="1"/>
    <col min="2565" max="2565" width="22" style="398" customWidth="1"/>
    <col min="2566" max="2566" width="20.85546875" style="398" customWidth="1"/>
    <col min="2567" max="2816" width="11.42578125" style="398"/>
    <col min="2817" max="2817" width="35.85546875" style="398" customWidth="1"/>
    <col min="2818" max="2818" width="26.140625" style="398" customWidth="1"/>
    <col min="2819" max="2819" width="24.85546875" style="398" customWidth="1"/>
    <col min="2820" max="2820" width="20.140625" style="398" customWidth="1"/>
    <col min="2821" max="2821" width="22" style="398" customWidth="1"/>
    <col min="2822" max="2822" width="20.85546875" style="398" customWidth="1"/>
    <col min="2823" max="3072" width="11.42578125" style="398"/>
    <col min="3073" max="3073" width="35.85546875" style="398" customWidth="1"/>
    <col min="3074" max="3074" width="26.140625" style="398" customWidth="1"/>
    <col min="3075" max="3075" width="24.85546875" style="398" customWidth="1"/>
    <col min="3076" max="3076" width="20.140625" style="398" customWidth="1"/>
    <col min="3077" max="3077" width="22" style="398" customWidth="1"/>
    <col min="3078" max="3078" width="20.85546875" style="398" customWidth="1"/>
    <col min="3079" max="3328" width="11.42578125" style="398"/>
    <col min="3329" max="3329" width="35.85546875" style="398" customWidth="1"/>
    <col min="3330" max="3330" width="26.140625" style="398" customWidth="1"/>
    <col min="3331" max="3331" width="24.85546875" style="398" customWidth="1"/>
    <col min="3332" max="3332" width="20.140625" style="398" customWidth="1"/>
    <col min="3333" max="3333" width="22" style="398" customWidth="1"/>
    <col min="3334" max="3334" width="20.85546875" style="398" customWidth="1"/>
    <col min="3335" max="3584" width="11.42578125" style="398"/>
    <col min="3585" max="3585" width="35.85546875" style="398" customWidth="1"/>
    <col min="3586" max="3586" width="26.140625" style="398" customWidth="1"/>
    <col min="3587" max="3587" width="24.85546875" style="398" customWidth="1"/>
    <col min="3588" max="3588" width="20.140625" style="398" customWidth="1"/>
    <col min="3589" max="3589" width="22" style="398" customWidth="1"/>
    <col min="3590" max="3590" width="20.85546875" style="398" customWidth="1"/>
    <col min="3591" max="3840" width="11.42578125" style="398"/>
    <col min="3841" max="3841" width="35.85546875" style="398" customWidth="1"/>
    <col min="3842" max="3842" width="26.140625" style="398" customWidth="1"/>
    <col min="3843" max="3843" width="24.85546875" style="398" customWidth="1"/>
    <col min="3844" max="3844" width="20.140625" style="398" customWidth="1"/>
    <col min="3845" max="3845" width="22" style="398" customWidth="1"/>
    <col min="3846" max="3846" width="20.85546875" style="398" customWidth="1"/>
    <col min="3847" max="4096" width="11.42578125" style="398"/>
    <col min="4097" max="4097" width="35.85546875" style="398" customWidth="1"/>
    <col min="4098" max="4098" width="26.140625" style="398" customWidth="1"/>
    <col min="4099" max="4099" width="24.85546875" style="398" customWidth="1"/>
    <col min="4100" max="4100" width="20.140625" style="398" customWidth="1"/>
    <col min="4101" max="4101" width="22" style="398" customWidth="1"/>
    <col min="4102" max="4102" width="20.85546875" style="398" customWidth="1"/>
    <col min="4103" max="4352" width="11.42578125" style="398"/>
    <col min="4353" max="4353" width="35.85546875" style="398" customWidth="1"/>
    <col min="4354" max="4354" width="26.140625" style="398" customWidth="1"/>
    <col min="4355" max="4355" width="24.85546875" style="398" customWidth="1"/>
    <col min="4356" max="4356" width="20.140625" style="398" customWidth="1"/>
    <col min="4357" max="4357" width="22" style="398" customWidth="1"/>
    <col min="4358" max="4358" width="20.85546875" style="398" customWidth="1"/>
    <col min="4359" max="4608" width="11.42578125" style="398"/>
    <col min="4609" max="4609" width="35.85546875" style="398" customWidth="1"/>
    <col min="4610" max="4610" width="26.140625" style="398" customWidth="1"/>
    <col min="4611" max="4611" width="24.85546875" style="398" customWidth="1"/>
    <col min="4612" max="4612" width="20.140625" style="398" customWidth="1"/>
    <col min="4613" max="4613" width="22" style="398" customWidth="1"/>
    <col min="4614" max="4614" width="20.85546875" style="398" customWidth="1"/>
    <col min="4615" max="4864" width="11.42578125" style="398"/>
    <col min="4865" max="4865" width="35.85546875" style="398" customWidth="1"/>
    <col min="4866" max="4866" width="26.140625" style="398" customWidth="1"/>
    <col min="4867" max="4867" width="24.85546875" style="398" customWidth="1"/>
    <col min="4868" max="4868" width="20.140625" style="398" customWidth="1"/>
    <col min="4869" max="4869" width="22" style="398" customWidth="1"/>
    <col min="4870" max="4870" width="20.85546875" style="398" customWidth="1"/>
    <col min="4871" max="5120" width="11.42578125" style="398"/>
    <col min="5121" max="5121" width="35.85546875" style="398" customWidth="1"/>
    <col min="5122" max="5122" width="26.140625" style="398" customWidth="1"/>
    <col min="5123" max="5123" width="24.85546875" style="398" customWidth="1"/>
    <col min="5124" max="5124" width="20.140625" style="398" customWidth="1"/>
    <col min="5125" max="5125" width="22" style="398" customWidth="1"/>
    <col min="5126" max="5126" width="20.85546875" style="398" customWidth="1"/>
    <col min="5127" max="5376" width="11.42578125" style="398"/>
    <col min="5377" max="5377" width="35.85546875" style="398" customWidth="1"/>
    <col min="5378" max="5378" width="26.140625" style="398" customWidth="1"/>
    <col min="5379" max="5379" width="24.85546875" style="398" customWidth="1"/>
    <col min="5380" max="5380" width="20.140625" style="398" customWidth="1"/>
    <col min="5381" max="5381" width="22" style="398" customWidth="1"/>
    <col min="5382" max="5382" width="20.85546875" style="398" customWidth="1"/>
    <col min="5383" max="5632" width="11.42578125" style="398"/>
    <col min="5633" max="5633" width="35.85546875" style="398" customWidth="1"/>
    <col min="5634" max="5634" width="26.140625" style="398" customWidth="1"/>
    <col min="5635" max="5635" width="24.85546875" style="398" customWidth="1"/>
    <col min="5636" max="5636" width="20.140625" style="398" customWidth="1"/>
    <col min="5637" max="5637" width="22" style="398" customWidth="1"/>
    <col min="5638" max="5638" width="20.85546875" style="398" customWidth="1"/>
    <col min="5639" max="5888" width="11.42578125" style="398"/>
    <col min="5889" max="5889" width="35.85546875" style="398" customWidth="1"/>
    <col min="5890" max="5890" width="26.140625" style="398" customWidth="1"/>
    <col min="5891" max="5891" width="24.85546875" style="398" customWidth="1"/>
    <col min="5892" max="5892" width="20.140625" style="398" customWidth="1"/>
    <col min="5893" max="5893" width="22" style="398" customWidth="1"/>
    <col min="5894" max="5894" width="20.85546875" style="398" customWidth="1"/>
    <col min="5895" max="6144" width="11.42578125" style="398"/>
    <col min="6145" max="6145" width="35.85546875" style="398" customWidth="1"/>
    <col min="6146" max="6146" width="26.140625" style="398" customWidth="1"/>
    <col min="6147" max="6147" width="24.85546875" style="398" customWidth="1"/>
    <col min="6148" max="6148" width="20.140625" style="398" customWidth="1"/>
    <col min="6149" max="6149" width="22" style="398" customWidth="1"/>
    <col min="6150" max="6150" width="20.85546875" style="398" customWidth="1"/>
    <col min="6151" max="6400" width="11.42578125" style="398"/>
    <col min="6401" max="6401" width="35.85546875" style="398" customWidth="1"/>
    <col min="6402" max="6402" width="26.140625" style="398" customWidth="1"/>
    <col min="6403" max="6403" width="24.85546875" style="398" customWidth="1"/>
    <col min="6404" max="6404" width="20.140625" style="398" customWidth="1"/>
    <col min="6405" max="6405" width="22" style="398" customWidth="1"/>
    <col min="6406" max="6406" width="20.85546875" style="398" customWidth="1"/>
    <col min="6407" max="6656" width="11.42578125" style="398"/>
    <col min="6657" max="6657" width="35.85546875" style="398" customWidth="1"/>
    <col min="6658" max="6658" width="26.140625" style="398" customWidth="1"/>
    <col min="6659" max="6659" width="24.85546875" style="398" customWidth="1"/>
    <col min="6660" max="6660" width="20.140625" style="398" customWidth="1"/>
    <col min="6661" max="6661" width="22" style="398" customWidth="1"/>
    <col min="6662" max="6662" width="20.85546875" style="398" customWidth="1"/>
    <col min="6663" max="6912" width="11.42578125" style="398"/>
    <col min="6913" max="6913" width="35.85546875" style="398" customWidth="1"/>
    <col min="6914" max="6914" width="26.140625" style="398" customWidth="1"/>
    <col min="6915" max="6915" width="24.85546875" style="398" customWidth="1"/>
    <col min="6916" max="6916" width="20.140625" style="398" customWidth="1"/>
    <col min="6917" max="6917" width="22" style="398" customWidth="1"/>
    <col min="6918" max="6918" width="20.85546875" style="398" customWidth="1"/>
    <col min="6919" max="7168" width="11.42578125" style="398"/>
    <col min="7169" max="7169" width="35.85546875" style="398" customWidth="1"/>
    <col min="7170" max="7170" width="26.140625" style="398" customWidth="1"/>
    <col min="7171" max="7171" width="24.85546875" style="398" customWidth="1"/>
    <col min="7172" max="7172" width="20.140625" style="398" customWidth="1"/>
    <col min="7173" max="7173" width="22" style="398" customWidth="1"/>
    <col min="7174" max="7174" width="20.85546875" style="398" customWidth="1"/>
    <col min="7175" max="7424" width="11.42578125" style="398"/>
    <col min="7425" max="7425" width="35.85546875" style="398" customWidth="1"/>
    <col min="7426" max="7426" width="26.140625" style="398" customWidth="1"/>
    <col min="7427" max="7427" width="24.85546875" style="398" customWidth="1"/>
    <col min="7428" max="7428" width="20.140625" style="398" customWidth="1"/>
    <col min="7429" max="7429" width="22" style="398" customWidth="1"/>
    <col min="7430" max="7430" width="20.85546875" style="398" customWidth="1"/>
    <col min="7431" max="7680" width="11.42578125" style="398"/>
    <col min="7681" max="7681" width="35.85546875" style="398" customWidth="1"/>
    <col min="7682" max="7682" width="26.140625" style="398" customWidth="1"/>
    <col min="7683" max="7683" width="24.85546875" style="398" customWidth="1"/>
    <col min="7684" max="7684" width="20.140625" style="398" customWidth="1"/>
    <col min="7685" max="7685" width="22" style="398" customWidth="1"/>
    <col min="7686" max="7686" width="20.85546875" style="398" customWidth="1"/>
    <col min="7687" max="7936" width="11.42578125" style="398"/>
    <col min="7937" max="7937" width="35.85546875" style="398" customWidth="1"/>
    <col min="7938" max="7938" width="26.140625" style="398" customWidth="1"/>
    <col min="7939" max="7939" width="24.85546875" style="398" customWidth="1"/>
    <col min="7940" max="7940" width="20.140625" style="398" customWidth="1"/>
    <col min="7941" max="7941" width="22" style="398" customWidth="1"/>
    <col min="7942" max="7942" width="20.85546875" style="398" customWidth="1"/>
    <col min="7943" max="8192" width="11.42578125" style="398"/>
    <col min="8193" max="8193" width="35.85546875" style="398" customWidth="1"/>
    <col min="8194" max="8194" width="26.140625" style="398" customWidth="1"/>
    <col min="8195" max="8195" width="24.85546875" style="398" customWidth="1"/>
    <col min="8196" max="8196" width="20.140625" style="398" customWidth="1"/>
    <col min="8197" max="8197" width="22" style="398" customWidth="1"/>
    <col min="8198" max="8198" width="20.85546875" style="398" customWidth="1"/>
    <col min="8199" max="8448" width="11.42578125" style="398"/>
    <col min="8449" max="8449" width="35.85546875" style="398" customWidth="1"/>
    <col min="8450" max="8450" width="26.140625" style="398" customWidth="1"/>
    <col min="8451" max="8451" width="24.85546875" style="398" customWidth="1"/>
    <col min="8452" max="8452" width="20.140625" style="398" customWidth="1"/>
    <col min="8453" max="8453" width="22" style="398" customWidth="1"/>
    <col min="8454" max="8454" width="20.85546875" style="398" customWidth="1"/>
    <col min="8455" max="8704" width="11.42578125" style="398"/>
    <col min="8705" max="8705" width="35.85546875" style="398" customWidth="1"/>
    <col min="8706" max="8706" width="26.140625" style="398" customWidth="1"/>
    <col min="8707" max="8707" width="24.85546875" style="398" customWidth="1"/>
    <col min="8708" max="8708" width="20.140625" style="398" customWidth="1"/>
    <col min="8709" max="8709" width="22" style="398" customWidth="1"/>
    <col min="8710" max="8710" width="20.85546875" style="398" customWidth="1"/>
    <col min="8711" max="8960" width="11.42578125" style="398"/>
    <col min="8961" max="8961" width="35.85546875" style="398" customWidth="1"/>
    <col min="8962" max="8962" width="26.140625" style="398" customWidth="1"/>
    <col min="8963" max="8963" width="24.85546875" style="398" customWidth="1"/>
    <col min="8964" max="8964" width="20.140625" style="398" customWidth="1"/>
    <col min="8965" max="8965" width="22" style="398" customWidth="1"/>
    <col min="8966" max="8966" width="20.85546875" style="398" customWidth="1"/>
    <col min="8967" max="9216" width="11.42578125" style="398"/>
    <col min="9217" max="9217" width="35.85546875" style="398" customWidth="1"/>
    <col min="9218" max="9218" width="26.140625" style="398" customWidth="1"/>
    <col min="9219" max="9219" width="24.85546875" style="398" customWidth="1"/>
    <col min="9220" max="9220" width="20.140625" style="398" customWidth="1"/>
    <col min="9221" max="9221" width="22" style="398" customWidth="1"/>
    <col min="9222" max="9222" width="20.85546875" style="398" customWidth="1"/>
    <col min="9223" max="9472" width="11.42578125" style="398"/>
    <col min="9473" max="9473" width="35.85546875" style="398" customWidth="1"/>
    <col min="9474" max="9474" width="26.140625" style="398" customWidth="1"/>
    <col min="9475" max="9475" width="24.85546875" style="398" customWidth="1"/>
    <col min="9476" max="9476" width="20.140625" style="398" customWidth="1"/>
    <col min="9477" max="9477" width="22" style="398" customWidth="1"/>
    <col min="9478" max="9478" width="20.85546875" style="398" customWidth="1"/>
    <col min="9479" max="9728" width="11.42578125" style="398"/>
    <col min="9729" max="9729" width="35.85546875" style="398" customWidth="1"/>
    <col min="9730" max="9730" width="26.140625" style="398" customWidth="1"/>
    <col min="9731" max="9731" width="24.85546875" style="398" customWidth="1"/>
    <col min="9732" max="9732" width="20.140625" style="398" customWidth="1"/>
    <col min="9733" max="9733" width="22" style="398" customWidth="1"/>
    <col min="9734" max="9734" width="20.85546875" style="398" customWidth="1"/>
    <col min="9735" max="9984" width="11.42578125" style="398"/>
    <col min="9985" max="9985" width="35.85546875" style="398" customWidth="1"/>
    <col min="9986" max="9986" width="26.140625" style="398" customWidth="1"/>
    <col min="9987" max="9987" width="24.85546875" style="398" customWidth="1"/>
    <col min="9988" max="9988" width="20.140625" style="398" customWidth="1"/>
    <col min="9989" max="9989" width="22" style="398" customWidth="1"/>
    <col min="9990" max="9990" width="20.85546875" style="398" customWidth="1"/>
    <col min="9991" max="10240" width="11.42578125" style="398"/>
    <col min="10241" max="10241" width="35.85546875" style="398" customWidth="1"/>
    <col min="10242" max="10242" width="26.140625" style="398" customWidth="1"/>
    <col min="10243" max="10243" width="24.85546875" style="398" customWidth="1"/>
    <col min="10244" max="10244" width="20.140625" style="398" customWidth="1"/>
    <col min="10245" max="10245" width="22" style="398" customWidth="1"/>
    <col min="10246" max="10246" width="20.85546875" style="398" customWidth="1"/>
    <col min="10247" max="10496" width="11.42578125" style="398"/>
    <col min="10497" max="10497" width="35.85546875" style="398" customWidth="1"/>
    <col min="10498" max="10498" width="26.140625" style="398" customWidth="1"/>
    <col min="10499" max="10499" width="24.85546875" style="398" customWidth="1"/>
    <col min="10500" max="10500" width="20.140625" style="398" customWidth="1"/>
    <col min="10501" max="10501" width="22" style="398" customWidth="1"/>
    <col min="10502" max="10502" width="20.85546875" style="398" customWidth="1"/>
    <col min="10503" max="10752" width="11.42578125" style="398"/>
    <col min="10753" max="10753" width="35.85546875" style="398" customWidth="1"/>
    <col min="10754" max="10754" width="26.140625" style="398" customWidth="1"/>
    <col min="10755" max="10755" width="24.85546875" style="398" customWidth="1"/>
    <col min="10756" max="10756" width="20.140625" style="398" customWidth="1"/>
    <col min="10757" max="10757" width="22" style="398" customWidth="1"/>
    <col min="10758" max="10758" width="20.85546875" style="398" customWidth="1"/>
    <col min="10759" max="11008" width="11.42578125" style="398"/>
    <col min="11009" max="11009" width="35.85546875" style="398" customWidth="1"/>
    <col min="11010" max="11010" width="26.140625" style="398" customWidth="1"/>
    <col min="11011" max="11011" width="24.85546875" style="398" customWidth="1"/>
    <col min="11012" max="11012" width="20.140625" style="398" customWidth="1"/>
    <col min="11013" max="11013" width="22" style="398" customWidth="1"/>
    <col min="11014" max="11014" width="20.85546875" style="398" customWidth="1"/>
    <col min="11015" max="11264" width="11.42578125" style="398"/>
    <col min="11265" max="11265" width="35.85546875" style="398" customWidth="1"/>
    <col min="11266" max="11266" width="26.140625" style="398" customWidth="1"/>
    <col min="11267" max="11267" width="24.85546875" style="398" customWidth="1"/>
    <col min="11268" max="11268" width="20.140625" style="398" customWidth="1"/>
    <col min="11269" max="11269" width="22" style="398" customWidth="1"/>
    <col min="11270" max="11270" width="20.85546875" style="398" customWidth="1"/>
    <col min="11271" max="11520" width="11.42578125" style="398"/>
    <col min="11521" max="11521" width="35.85546875" style="398" customWidth="1"/>
    <col min="11522" max="11522" width="26.140625" style="398" customWidth="1"/>
    <col min="11523" max="11523" width="24.85546875" style="398" customWidth="1"/>
    <col min="11524" max="11524" width="20.140625" style="398" customWidth="1"/>
    <col min="11525" max="11525" width="22" style="398" customWidth="1"/>
    <col min="11526" max="11526" width="20.85546875" style="398" customWidth="1"/>
    <col min="11527" max="11776" width="11.42578125" style="398"/>
    <col min="11777" max="11777" width="35.85546875" style="398" customWidth="1"/>
    <col min="11778" max="11778" width="26.140625" style="398" customWidth="1"/>
    <col min="11779" max="11779" width="24.85546875" style="398" customWidth="1"/>
    <col min="11780" max="11780" width="20.140625" style="398" customWidth="1"/>
    <col min="11781" max="11781" width="22" style="398" customWidth="1"/>
    <col min="11782" max="11782" width="20.85546875" style="398" customWidth="1"/>
    <col min="11783" max="12032" width="11.42578125" style="398"/>
    <col min="12033" max="12033" width="35.85546875" style="398" customWidth="1"/>
    <col min="12034" max="12034" width="26.140625" style="398" customWidth="1"/>
    <col min="12035" max="12035" width="24.85546875" style="398" customWidth="1"/>
    <col min="12036" max="12036" width="20.140625" style="398" customWidth="1"/>
    <col min="12037" max="12037" width="22" style="398" customWidth="1"/>
    <col min="12038" max="12038" width="20.85546875" style="398" customWidth="1"/>
    <col min="12039" max="12288" width="11.42578125" style="398"/>
    <col min="12289" max="12289" width="35.85546875" style="398" customWidth="1"/>
    <col min="12290" max="12290" width="26.140625" style="398" customWidth="1"/>
    <col min="12291" max="12291" width="24.85546875" style="398" customWidth="1"/>
    <col min="12292" max="12292" width="20.140625" style="398" customWidth="1"/>
    <col min="12293" max="12293" width="22" style="398" customWidth="1"/>
    <col min="12294" max="12294" width="20.85546875" style="398" customWidth="1"/>
    <col min="12295" max="12544" width="11.42578125" style="398"/>
    <col min="12545" max="12545" width="35.85546875" style="398" customWidth="1"/>
    <col min="12546" max="12546" width="26.140625" style="398" customWidth="1"/>
    <col min="12547" max="12547" width="24.85546875" style="398" customWidth="1"/>
    <col min="12548" max="12548" width="20.140625" style="398" customWidth="1"/>
    <col min="12549" max="12549" width="22" style="398" customWidth="1"/>
    <col min="12550" max="12550" width="20.85546875" style="398" customWidth="1"/>
    <col min="12551" max="12800" width="11.42578125" style="398"/>
    <col min="12801" max="12801" width="35.85546875" style="398" customWidth="1"/>
    <col min="12802" max="12802" width="26.140625" style="398" customWidth="1"/>
    <col min="12803" max="12803" width="24.85546875" style="398" customWidth="1"/>
    <col min="12804" max="12804" width="20.140625" style="398" customWidth="1"/>
    <col min="12805" max="12805" width="22" style="398" customWidth="1"/>
    <col min="12806" max="12806" width="20.85546875" style="398" customWidth="1"/>
    <col min="12807" max="13056" width="11.42578125" style="398"/>
    <col min="13057" max="13057" width="35.85546875" style="398" customWidth="1"/>
    <col min="13058" max="13058" width="26.140625" style="398" customWidth="1"/>
    <col min="13059" max="13059" width="24.85546875" style="398" customWidth="1"/>
    <col min="13060" max="13060" width="20.140625" style="398" customWidth="1"/>
    <col min="13061" max="13061" width="22" style="398" customWidth="1"/>
    <col min="13062" max="13062" width="20.85546875" style="398" customWidth="1"/>
    <col min="13063" max="13312" width="11.42578125" style="398"/>
    <col min="13313" max="13313" width="35.85546875" style="398" customWidth="1"/>
    <col min="13314" max="13314" width="26.140625" style="398" customWidth="1"/>
    <col min="13315" max="13315" width="24.85546875" style="398" customWidth="1"/>
    <col min="13316" max="13316" width="20.140625" style="398" customWidth="1"/>
    <col min="13317" max="13317" width="22" style="398" customWidth="1"/>
    <col min="13318" max="13318" width="20.85546875" style="398" customWidth="1"/>
    <col min="13319" max="13568" width="11.42578125" style="398"/>
    <col min="13569" max="13569" width="35.85546875" style="398" customWidth="1"/>
    <col min="13570" max="13570" width="26.140625" style="398" customWidth="1"/>
    <col min="13571" max="13571" width="24.85546875" style="398" customWidth="1"/>
    <col min="13572" max="13572" width="20.140625" style="398" customWidth="1"/>
    <col min="13573" max="13573" width="22" style="398" customWidth="1"/>
    <col min="13574" max="13574" width="20.85546875" style="398" customWidth="1"/>
    <col min="13575" max="13824" width="11.42578125" style="398"/>
    <col min="13825" max="13825" width="35.85546875" style="398" customWidth="1"/>
    <col min="13826" max="13826" width="26.140625" style="398" customWidth="1"/>
    <col min="13827" max="13827" width="24.85546875" style="398" customWidth="1"/>
    <col min="13828" max="13828" width="20.140625" style="398" customWidth="1"/>
    <col min="13829" max="13829" width="22" style="398" customWidth="1"/>
    <col min="13830" max="13830" width="20.85546875" style="398" customWidth="1"/>
    <col min="13831" max="14080" width="11.42578125" style="398"/>
    <col min="14081" max="14081" width="35.85546875" style="398" customWidth="1"/>
    <col min="14082" max="14082" width="26.140625" style="398" customWidth="1"/>
    <col min="14083" max="14083" width="24.85546875" style="398" customWidth="1"/>
    <col min="14084" max="14084" width="20.140625" style="398" customWidth="1"/>
    <col min="14085" max="14085" width="22" style="398" customWidth="1"/>
    <col min="14086" max="14086" width="20.85546875" style="398" customWidth="1"/>
    <col min="14087" max="14336" width="11.42578125" style="398"/>
    <col min="14337" max="14337" width="35.85546875" style="398" customWidth="1"/>
    <col min="14338" max="14338" width="26.140625" style="398" customWidth="1"/>
    <col min="14339" max="14339" width="24.85546875" style="398" customWidth="1"/>
    <col min="14340" max="14340" width="20.140625" style="398" customWidth="1"/>
    <col min="14341" max="14341" width="22" style="398" customWidth="1"/>
    <col min="14342" max="14342" width="20.85546875" style="398" customWidth="1"/>
    <col min="14343" max="14592" width="11.42578125" style="398"/>
    <col min="14593" max="14593" width="35.85546875" style="398" customWidth="1"/>
    <col min="14594" max="14594" width="26.140625" style="398" customWidth="1"/>
    <col min="14595" max="14595" width="24.85546875" style="398" customWidth="1"/>
    <col min="14596" max="14596" width="20.140625" style="398" customWidth="1"/>
    <col min="14597" max="14597" width="22" style="398" customWidth="1"/>
    <col min="14598" max="14598" width="20.85546875" style="398" customWidth="1"/>
    <col min="14599" max="14848" width="11.42578125" style="398"/>
    <col min="14849" max="14849" width="35.85546875" style="398" customWidth="1"/>
    <col min="14850" max="14850" width="26.140625" style="398" customWidth="1"/>
    <col min="14851" max="14851" width="24.85546875" style="398" customWidth="1"/>
    <col min="14852" max="14852" width="20.140625" style="398" customWidth="1"/>
    <col min="14853" max="14853" width="22" style="398" customWidth="1"/>
    <col min="14854" max="14854" width="20.85546875" style="398" customWidth="1"/>
    <col min="14855" max="15104" width="11.42578125" style="398"/>
    <col min="15105" max="15105" width="35.85546875" style="398" customWidth="1"/>
    <col min="15106" max="15106" width="26.140625" style="398" customWidth="1"/>
    <col min="15107" max="15107" width="24.85546875" style="398" customWidth="1"/>
    <col min="15108" max="15108" width="20.140625" style="398" customWidth="1"/>
    <col min="15109" max="15109" width="22" style="398" customWidth="1"/>
    <col min="15110" max="15110" width="20.85546875" style="398" customWidth="1"/>
    <col min="15111" max="15360" width="11.42578125" style="398"/>
    <col min="15361" max="15361" width="35.85546875" style="398" customWidth="1"/>
    <col min="15362" max="15362" width="26.140625" style="398" customWidth="1"/>
    <col min="15363" max="15363" width="24.85546875" style="398" customWidth="1"/>
    <col min="15364" max="15364" width="20.140625" style="398" customWidth="1"/>
    <col min="15365" max="15365" width="22" style="398" customWidth="1"/>
    <col min="15366" max="15366" width="20.85546875" style="398" customWidth="1"/>
    <col min="15367" max="15616" width="11.42578125" style="398"/>
    <col min="15617" max="15617" width="35.85546875" style="398" customWidth="1"/>
    <col min="15618" max="15618" width="26.140625" style="398" customWidth="1"/>
    <col min="15619" max="15619" width="24.85546875" style="398" customWidth="1"/>
    <col min="15620" max="15620" width="20.140625" style="398" customWidth="1"/>
    <col min="15621" max="15621" width="22" style="398" customWidth="1"/>
    <col min="15622" max="15622" width="20.85546875" style="398" customWidth="1"/>
    <col min="15623" max="15872" width="11.42578125" style="398"/>
    <col min="15873" max="15873" width="35.85546875" style="398" customWidth="1"/>
    <col min="15874" max="15874" width="26.140625" style="398" customWidth="1"/>
    <col min="15875" max="15875" width="24.85546875" style="398" customWidth="1"/>
    <col min="15876" max="15876" width="20.140625" style="398" customWidth="1"/>
    <col min="15877" max="15877" width="22" style="398" customWidth="1"/>
    <col min="15878" max="15878" width="20.85546875" style="398" customWidth="1"/>
    <col min="15879" max="16128" width="11.42578125" style="398"/>
    <col min="16129" max="16129" width="35.85546875" style="398" customWidth="1"/>
    <col min="16130" max="16130" width="26.140625" style="398" customWidth="1"/>
    <col min="16131" max="16131" width="24.85546875" style="398" customWidth="1"/>
    <col min="16132" max="16132" width="20.140625" style="398" customWidth="1"/>
    <col min="16133" max="16133" width="22" style="398" customWidth="1"/>
    <col min="16134" max="16134" width="20.85546875" style="398" customWidth="1"/>
    <col min="16135" max="16384" width="11.42578125" style="398"/>
  </cols>
  <sheetData>
    <row r="1" spans="1:6" ht="15.75">
      <c r="A1" s="397" t="s">
        <v>396</v>
      </c>
      <c r="B1" s="397"/>
      <c r="C1" s="397"/>
      <c r="D1" s="397"/>
      <c r="E1" s="397"/>
      <c r="F1" s="397"/>
    </row>
    <row r="3" spans="1:6" ht="18">
      <c r="B3" s="399" t="s">
        <v>391</v>
      </c>
      <c r="C3" s="399" t="s">
        <v>12</v>
      </c>
      <c r="D3" s="399" t="s">
        <v>11</v>
      </c>
      <c r="E3" s="399" t="s">
        <v>10</v>
      </c>
      <c r="F3" s="414" t="s">
        <v>403</v>
      </c>
    </row>
    <row r="4" spans="1:6" ht="15.75" hidden="1">
      <c r="A4" s="400" t="s">
        <v>392</v>
      </c>
      <c r="B4" s="401">
        <f>+C4+D4+E4+F4</f>
        <v>0</v>
      </c>
      <c r="C4" s="402">
        <v>0</v>
      </c>
      <c r="D4" s="402">
        <v>0</v>
      </c>
      <c r="E4" s="402">
        <v>0</v>
      </c>
      <c r="F4" s="402">
        <v>0</v>
      </c>
    </row>
    <row r="5" spans="1:6" hidden="1">
      <c r="A5" s="400"/>
      <c r="B5" s="403"/>
      <c r="C5" s="404"/>
      <c r="D5" s="404"/>
      <c r="E5" s="404"/>
      <c r="F5" s="404"/>
    </row>
    <row r="6" spans="1:6" s="408" customFormat="1">
      <c r="A6" s="405" t="s">
        <v>397</v>
      </c>
      <c r="B6" s="406">
        <f>+C6+D6+E6+F6</f>
        <v>144756232574</v>
      </c>
      <c r="C6" s="407">
        <f>+'MALLA VIAL'!I223</f>
        <v>3254250643</v>
      </c>
      <c r="D6" s="407">
        <f>+'MALLA VIAL'!J223</f>
        <v>1745894908</v>
      </c>
      <c r="E6" s="407"/>
      <c r="F6" s="407">
        <f>+'MALLA VIAL'!L223</f>
        <v>139756087023</v>
      </c>
    </row>
    <row r="7" spans="1:6" s="408" customFormat="1">
      <c r="A7" s="405"/>
      <c r="B7" s="409">
        <f>SUM(C7:F7)</f>
        <v>0</v>
      </c>
      <c r="C7" s="410"/>
      <c r="D7" s="410"/>
      <c r="E7" s="410"/>
      <c r="F7" s="410"/>
    </row>
    <row r="8" spans="1:6" s="408" customFormat="1">
      <c r="A8" s="405" t="s">
        <v>398</v>
      </c>
      <c r="B8" s="406">
        <f t="shared" ref="B8:B19" si="0">+C8+D8+E8+F8</f>
        <v>4677296000</v>
      </c>
      <c r="C8" s="407">
        <f>+'VIVIENDA - MEJORAMIENTO'!I33</f>
        <v>496496000</v>
      </c>
      <c r="D8" s="407">
        <f>+'VIVIENDA - MEJORAMIENTO'!J33</f>
        <v>4180800000</v>
      </c>
      <c r="E8" s="407"/>
      <c r="F8" s="407">
        <f>+'VIVIENDA - MEJORAMIENTO'!L33</f>
        <v>0</v>
      </c>
    </row>
    <row r="9" spans="1:6" s="408" customFormat="1">
      <c r="A9" s="405"/>
      <c r="B9" s="409">
        <f t="shared" si="0"/>
        <v>0</v>
      </c>
      <c r="C9" s="410"/>
      <c r="D9" s="410"/>
      <c r="E9" s="410"/>
      <c r="F9" s="410"/>
    </row>
    <row r="10" spans="1:6" s="408" customFormat="1">
      <c r="A10" s="405" t="s">
        <v>399</v>
      </c>
      <c r="B10" s="406">
        <f t="shared" si="0"/>
        <v>7404352000</v>
      </c>
      <c r="C10" s="407">
        <f>+'VIVIENDA - CONSTRUCCION'!I52</f>
        <v>404352000</v>
      </c>
      <c r="D10" s="407">
        <f>+'VIVIENDA - CONSTRUCCION'!J52</f>
        <v>0</v>
      </c>
      <c r="E10" s="407"/>
      <c r="F10" s="407">
        <f>+'VIVIENDA - CONSTRUCCION'!L52</f>
        <v>7000000000</v>
      </c>
    </row>
    <row r="11" spans="1:6" s="408" customFormat="1">
      <c r="A11" s="405"/>
      <c r="B11" s="409">
        <f t="shared" si="0"/>
        <v>0</v>
      </c>
      <c r="C11" s="410"/>
      <c r="D11" s="410"/>
      <c r="E11" s="410"/>
      <c r="F11" s="410"/>
    </row>
    <row r="12" spans="1:6" s="408" customFormat="1">
      <c r="A12" s="405" t="s">
        <v>393</v>
      </c>
      <c r="B12" s="406">
        <f t="shared" si="0"/>
        <v>6803000000</v>
      </c>
      <c r="C12" s="407">
        <f>+'ESCENARIOS DEPORTIVOS'!I101</f>
        <v>303000000</v>
      </c>
      <c r="D12" s="407">
        <f>+'ESCENARIOS DEPORTIVOS'!J101</f>
        <v>0</v>
      </c>
      <c r="E12" s="407"/>
      <c r="F12" s="407">
        <f>+'ESCENARIOS DEPORTIVOS'!L101</f>
        <v>6500000000</v>
      </c>
    </row>
    <row r="13" spans="1:6" s="408" customFormat="1">
      <c r="A13" s="405"/>
      <c r="B13" s="409">
        <f t="shared" si="0"/>
        <v>0</v>
      </c>
      <c r="C13" s="410"/>
      <c r="D13" s="410"/>
      <c r="E13" s="410"/>
      <c r="F13" s="410"/>
    </row>
    <row r="14" spans="1:6" s="408" customFormat="1">
      <c r="A14" s="405" t="s">
        <v>400</v>
      </c>
      <c r="B14" s="406">
        <f t="shared" si="0"/>
        <v>7682227101</v>
      </c>
      <c r="C14" s="407">
        <f>+CENTENARIO!I51</f>
        <v>0</v>
      </c>
      <c r="D14" s="407">
        <f>+CENTENARIO!J51</f>
        <v>0</v>
      </c>
      <c r="E14" s="407"/>
      <c r="F14" s="407">
        <f>+CENTENARIO!L51</f>
        <v>7682227101</v>
      </c>
    </row>
    <row r="15" spans="1:6" s="408" customFormat="1">
      <c r="A15" s="405"/>
      <c r="B15" s="409">
        <f t="shared" si="0"/>
        <v>0</v>
      </c>
      <c r="C15" s="410"/>
      <c r="D15" s="410"/>
      <c r="E15" s="410"/>
      <c r="F15" s="410"/>
    </row>
    <row r="16" spans="1:6" s="408" customFormat="1">
      <c r="A16" s="405" t="s">
        <v>401</v>
      </c>
      <c r="B16" s="406">
        <f t="shared" si="0"/>
        <v>5893923149</v>
      </c>
      <c r="C16" s="407">
        <f>+'COMPLEJO ACUATICO'!I79</f>
        <v>361641357</v>
      </c>
      <c r="D16" s="407">
        <f>+'COMPLEJO ACUATICO'!J79</f>
        <v>5532281792</v>
      </c>
      <c r="E16" s="407"/>
      <c r="F16" s="407">
        <f>+'COMPLEJO ACUATICO'!L79</f>
        <v>0</v>
      </c>
    </row>
    <row r="17" spans="1:6" s="408" customFormat="1">
      <c r="A17" s="405"/>
      <c r="B17" s="409">
        <f t="shared" si="0"/>
        <v>0</v>
      </c>
      <c r="C17" s="410"/>
      <c r="D17" s="410"/>
      <c r="E17" s="410"/>
      <c r="F17" s="410"/>
    </row>
    <row r="18" spans="1:6" s="408" customFormat="1">
      <c r="A18" s="405" t="s">
        <v>392</v>
      </c>
      <c r="B18" s="406">
        <f t="shared" si="0"/>
        <v>600000000</v>
      </c>
      <c r="C18" s="407">
        <f>+EQUIPAMIENTOS!I58</f>
        <v>315260000</v>
      </c>
      <c r="D18" s="407">
        <f>+EQUIPAMIENTOS!J58</f>
        <v>284740000</v>
      </c>
      <c r="E18" s="407"/>
      <c r="F18" s="407">
        <f>+EQUIPAMIENTOS!L58</f>
        <v>0</v>
      </c>
    </row>
    <row r="19" spans="1:6" s="408" customFormat="1">
      <c r="A19" s="405"/>
      <c r="B19" s="409">
        <f t="shared" si="0"/>
        <v>0</v>
      </c>
      <c r="C19" s="410"/>
      <c r="D19" s="410"/>
      <c r="E19" s="410"/>
      <c r="F19" s="410"/>
    </row>
    <row r="20" spans="1:6" s="408" customFormat="1">
      <c r="A20" s="405" t="s">
        <v>402</v>
      </c>
      <c r="B20" s="407">
        <f>+B4+B6+B8+B10+B12+B14+B16+B18</f>
        <v>177817030824</v>
      </c>
      <c r="C20" s="407">
        <f t="shared" ref="C20:F20" si="1">+C4+C6+C8+C10+C12+C14+C16+C18</f>
        <v>5135000000</v>
      </c>
      <c r="D20" s="407">
        <f t="shared" si="1"/>
        <v>11743716700</v>
      </c>
      <c r="E20" s="407">
        <f t="shared" si="1"/>
        <v>0</v>
      </c>
      <c r="F20" s="407">
        <f t="shared" si="1"/>
        <v>160938314124</v>
      </c>
    </row>
    <row r="21" spans="1:6" s="408" customFormat="1">
      <c r="A21" s="405"/>
      <c r="B21" s="410">
        <f>+B5+B7+B9+B11+B13+B15+B17+B19</f>
        <v>0</v>
      </c>
      <c r="C21" s="410">
        <f t="shared" ref="C21:F21" si="2">+C5+C7+C9+C11+C13+C15+C17+C19</f>
        <v>0</v>
      </c>
      <c r="D21" s="410">
        <f t="shared" si="2"/>
        <v>0</v>
      </c>
      <c r="E21" s="410">
        <f t="shared" si="2"/>
        <v>0</v>
      </c>
      <c r="F21" s="410">
        <f t="shared" si="2"/>
        <v>0</v>
      </c>
    </row>
    <row r="22" spans="1:6" s="408" customFormat="1" hidden="1"/>
    <row r="23" spans="1:6" s="408" customFormat="1" hidden="1">
      <c r="A23" s="405" t="s">
        <v>394</v>
      </c>
      <c r="B23" s="407"/>
      <c r="C23" s="407"/>
      <c r="D23" s="407"/>
      <c r="E23" s="407"/>
      <c r="F23" s="407"/>
    </row>
    <row r="24" spans="1:6" s="408" customFormat="1" hidden="1">
      <c r="A24" s="405"/>
      <c r="B24" s="410"/>
      <c r="C24" s="410"/>
      <c r="D24" s="410"/>
      <c r="E24" s="410"/>
      <c r="F24" s="410"/>
    </row>
    <row r="25" spans="1:6" s="408" customFormat="1">
      <c r="C25" s="411"/>
      <c r="D25" s="411"/>
      <c r="E25" s="411"/>
      <c r="F25" s="411"/>
    </row>
    <row r="26" spans="1:6" s="408" customFormat="1" hidden="1">
      <c r="A26" s="412" t="s">
        <v>395</v>
      </c>
      <c r="B26" s="407">
        <f t="shared" ref="B26:F27" si="3">+B20+B23</f>
        <v>177817030824</v>
      </c>
      <c r="C26" s="407">
        <f t="shared" si="3"/>
        <v>5135000000</v>
      </c>
      <c r="D26" s="407">
        <f t="shared" si="3"/>
        <v>11743716700</v>
      </c>
      <c r="E26" s="407">
        <f t="shared" si="3"/>
        <v>0</v>
      </c>
      <c r="F26" s="407">
        <f t="shared" si="3"/>
        <v>160938314124</v>
      </c>
    </row>
    <row r="27" spans="1:6" s="408" customFormat="1" hidden="1">
      <c r="A27" s="413"/>
      <c r="B27" s="410">
        <f t="shared" si="3"/>
        <v>0</v>
      </c>
      <c r="C27" s="410">
        <f t="shared" si="3"/>
        <v>0</v>
      </c>
      <c r="D27" s="410">
        <f t="shared" si="3"/>
        <v>0</v>
      </c>
      <c r="E27" s="410">
        <f t="shared" si="3"/>
        <v>0</v>
      </c>
      <c r="F27" s="410">
        <f t="shared" si="3"/>
        <v>0</v>
      </c>
    </row>
    <row r="28" spans="1:6" s="408" customFormat="1" hidden="1"/>
    <row r="29" spans="1:6" s="408" customFormat="1"/>
  </sheetData>
  <mergeCells count="12">
    <mergeCell ref="A20:A21"/>
    <mergeCell ref="A23:A24"/>
    <mergeCell ref="A26:A27"/>
    <mergeCell ref="A14:A15"/>
    <mergeCell ref="A16:A17"/>
    <mergeCell ref="A18:A19"/>
    <mergeCell ref="A1:F1"/>
    <mergeCell ref="A4:A5"/>
    <mergeCell ref="A6:A7"/>
    <mergeCell ref="A8:A9"/>
    <mergeCell ref="A10:A11"/>
    <mergeCell ref="A12:A13"/>
  </mergeCells>
  <pageMargins left="1.59" right="0.70866141732283472" top="0.74803149606299213" bottom="0.74803149606299213" header="0.31496062992125984" footer="0.31496062992125984"/>
  <pageSetup paperSize="11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MALLA VIAL</vt:lpstr>
      <vt:lpstr>VIVIENDA - MEJORAMIENTO</vt:lpstr>
      <vt:lpstr>VIVIENDA - CONSTRUCCION</vt:lpstr>
      <vt:lpstr>ESCENARIOS DEPORTIVOS</vt:lpstr>
      <vt:lpstr>CENTENARIO</vt:lpstr>
      <vt:lpstr>COMPLEJO ACUATICO</vt:lpstr>
      <vt:lpstr>EQUIPAMIENTOS</vt:lpstr>
      <vt:lpstr>RESUMEN FTES VR EJECUCION</vt:lpstr>
      <vt:lpstr>CENTENARIO!Área_de_impresión</vt:lpstr>
      <vt:lpstr>'COMPLEJO ACUATICO'!Área_de_impresión</vt:lpstr>
      <vt:lpstr>'ESCENARIOS DEPORTIVOS'!Área_de_impresión</vt:lpstr>
      <vt:lpstr>'MALLA VIAL'!Área_de_impresión</vt:lpstr>
      <vt:lpstr>'VIVIENDA - CONSTRUCCION'!Área_de_impresión</vt:lpstr>
      <vt:lpstr>'VIVIENDA - MEJORAMIENTO'!Área_de_impresión</vt:lpstr>
      <vt:lpstr>'ESCENARIOS DEPORTIVOS'!Títulos_a_imprimir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YAMILE</cp:lastModifiedBy>
  <cp:lastPrinted>2024-10-17T17:17:40Z</cp:lastPrinted>
  <dcterms:created xsi:type="dcterms:W3CDTF">2017-08-24T15:03:39Z</dcterms:created>
  <dcterms:modified xsi:type="dcterms:W3CDTF">2024-12-30T21:07:42Z</dcterms:modified>
</cp:coreProperties>
</file>